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áce\Milan\rozpočty\2024\Koleje Vysoké školy polytechnické Jihlava\Aktualizace rozpočtu\Rozpočet\úprava\"/>
    </mc:Choice>
  </mc:AlternateContent>
  <bookViews>
    <workbookView xWindow="0" yWindow="0" windowWidth="0" windowHeight="0"/>
  </bookViews>
  <sheets>
    <sheet name="Rekapitulace stavby" sheetId="1" r:id="rId1"/>
    <sheet name="SO 01_STA - Stavební část" sheetId="2" r:id="rId2"/>
    <sheet name="SO 01_ZTI - Zdravotně tec..." sheetId="3" r:id="rId3"/>
    <sheet name="SO 01_VZT - Vzduchotechni..." sheetId="4" r:id="rId4"/>
    <sheet name="SO 01_ÚT - Vytápění" sheetId="5" r:id="rId5"/>
    <sheet name="SO 01_PLYN - Vnitřní plyn..." sheetId="6" r:id="rId6"/>
    <sheet name="SO 01_SIL - Elektro silno..." sheetId="7" r:id="rId7"/>
    <sheet name="SO 01_SLA - Elektro slabo..." sheetId="8" r:id="rId8"/>
    <sheet name="SO 01_EPS_ERO - Požání si..." sheetId="9" r:id="rId9"/>
    <sheet name="SO 01_FOT - Fotovoltaika" sheetId="10" r:id="rId10"/>
    <sheet name="SO 01_PCO - Dálkový přenos" sheetId="11" r:id="rId11"/>
    <sheet name="SO 01_MaR - Měření a regu..." sheetId="12" r:id="rId12"/>
    <sheet name="SO 02 - Komunikace a zpev..." sheetId="13" r:id="rId13"/>
    <sheet name="SO 03 - Sadové úpravy" sheetId="14" r:id="rId14"/>
    <sheet name="SO 04 - Automatický závla..." sheetId="15" r:id="rId15"/>
    <sheet name="SO 05 - Areálová kanaliza..." sheetId="16" r:id="rId16"/>
    <sheet name="SO 06 - Retenční nádrž" sheetId="17" r:id="rId17"/>
    <sheet name="SO 07 - Areálová kanaliza..." sheetId="18" r:id="rId18"/>
    <sheet name="SO 08.1 - NTL plynovod ar..." sheetId="19" r:id="rId19"/>
    <sheet name="SO 08.2 - Přeložka NTL pl..." sheetId="20" r:id="rId20"/>
    <sheet name="SO 09 - Přípojka STL plyn..." sheetId="21" r:id="rId21"/>
    <sheet name="SO 10 - Úprava přípojek k..." sheetId="22" r:id="rId22"/>
    <sheet name="SO 11 - Areálové osvětlen..." sheetId="23" r:id="rId23"/>
    <sheet name="SO 12 - Přípojka slaboproudu" sheetId="24" r:id="rId24"/>
    <sheet name="SO 13 - Přeložení veřejné..." sheetId="25" r:id="rId25"/>
    <sheet name="SO 14 - Přeložení stávají..." sheetId="26" r:id="rId26"/>
    <sheet name="SO 15 - Přeložky areálový..." sheetId="27" r:id="rId27"/>
    <sheet name="SO 16.1 - Kanalizace" sheetId="28" r:id="rId28"/>
    <sheet name="SO 16.2 - Plynovod" sheetId="29" r:id="rId29"/>
    <sheet name="VRN - Vedlejší rozpočtové..." sheetId="30" r:id="rId30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'SO 01_STA - Stavební část'!$C$155:$K$3661</definedName>
    <definedName name="_xlnm.Print_Area" localSheetId="1">'SO 01_STA - Stavební část'!$C$4:$J$76,'SO 01_STA - Stavební část'!$C$82:$J$135,'SO 01_STA - Stavební část'!$C$141:$J$3661</definedName>
    <definedName name="_xlnm.Print_Titles" localSheetId="1">'SO 01_STA - Stavební část'!$155:$155</definedName>
    <definedName name="_xlnm._FilterDatabase" localSheetId="2" hidden="1">'SO 01_ZTI - Zdravotně tec...'!$C$126:$K$226</definedName>
    <definedName name="_xlnm.Print_Area" localSheetId="2">'SO 01_ZTI - Zdravotně tec...'!$C$4:$J$76,'SO 01_ZTI - Zdravotně tec...'!$C$82:$J$106,'SO 01_ZTI - Zdravotně tec...'!$C$112:$J$226</definedName>
    <definedName name="_xlnm.Print_Titles" localSheetId="2">'SO 01_ZTI - Zdravotně tec...'!$126:$126</definedName>
    <definedName name="_xlnm._FilterDatabase" localSheetId="3" hidden="1">'SO 01_VZT - Vzduchotechni...'!$C$129:$K$230</definedName>
    <definedName name="_xlnm.Print_Area" localSheetId="3">'SO 01_VZT - Vzduchotechni...'!$C$4:$J$76,'SO 01_VZT - Vzduchotechni...'!$C$82:$J$109,'SO 01_VZT - Vzduchotechni...'!$C$115:$J$230</definedName>
    <definedName name="_xlnm.Print_Titles" localSheetId="3">'SO 01_VZT - Vzduchotechni...'!$129:$129</definedName>
    <definedName name="_xlnm._FilterDatabase" localSheetId="4" hidden="1">'SO 01_ÚT - Vytápění'!$C$127:$K$257</definedName>
    <definedName name="_xlnm.Print_Area" localSheetId="4">'SO 01_ÚT - Vytápění'!$C$4:$J$76,'SO 01_ÚT - Vytápění'!$C$82:$J$107,'SO 01_ÚT - Vytápění'!$C$113:$J$257</definedName>
    <definedName name="_xlnm.Print_Titles" localSheetId="4">'SO 01_ÚT - Vytápění'!$127:$127</definedName>
    <definedName name="_xlnm._FilterDatabase" localSheetId="5" hidden="1">'SO 01_PLYN - Vnitřní plyn...'!$C$126:$K$157</definedName>
    <definedName name="_xlnm.Print_Area" localSheetId="5">'SO 01_PLYN - Vnitřní plyn...'!$C$4:$J$76,'SO 01_PLYN - Vnitřní plyn...'!$C$82:$J$106,'SO 01_PLYN - Vnitřní plyn...'!$C$112:$J$157</definedName>
    <definedName name="_xlnm.Print_Titles" localSheetId="5">'SO 01_PLYN - Vnitřní plyn...'!$126:$126</definedName>
    <definedName name="_xlnm._FilterDatabase" localSheetId="6" hidden="1">'SO 01_SIL - Elektro silno...'!$C$138:$K$273</definedName>
    <definedName name="_xlnm.Print_Area" localSheetId="6">'SO 01_SIL - Elektro silno...'!$C$4:$J$76,'SO 01_SIL - Elektro silno...'!$C$82:$J$118,'SO 01_SIL - Elektro silno...'!$C$124:$J$273</definedName>
    <definedName name="_xlnm.Print_Titles" localSheetId="6">'SO 01_SIL - Elektro silno...'!$138:$138</definedName>
    <definedName name="_xlnm._FilterDatabase" localSheetId="7" hidden="1">'SO 01_SLA - Elektro slabo...'!$C$124:$K$353</definedName>
    <definedName name="_xlnm.Print_Area" localSheetId="7">'SO 01_SLA - Elektro slabo...'!$C$4:$J$76,'SO 01_SLA - Elektro slabo...'!$C$82:$J$104,'SO 01_SLA - Elektro slabo...'!$C$110:$J$353</definedName>
    <definedName name="_xlnm.Print_Titles" localSheetId="7">'SO 01_SLA - Elektro slabo...'!$124:$124</definedName>
    <definedName name="_xlnm._FilterDatabase" localSheetId="8" hidden="1">'SO 01_EPS_ERO - Požání si...'!$C$123:$K$176</definedName>
    <definedName name="_xlnm.Print_Area" localSheetId="8">'SO 01_EPS_ERO - Požání si...'!$C$4:$J$76,'SO 01_EPS_ERO - Požání si...'!$C$82:$J$103,'SO 01_EPS_ERO - Požání si...'!$C$109:$J$176</definedName>
    <definedName name="_xlnm.Print_Titles" localSheetId="8">'SO 01_EPS_ERO - Požání si...'!$123:$123</definedName>
    <definedName name="_xlnm._FilterDatabase" localSheetId="9" hidden="1">'SO 01_FOT - Fotovoltaika'!$C$123:$K$159</definedName>
    <definedName name="_xlnm.Print_Area" localSheetId="9">'SO 01_FOT - Fotovoltaika'!$C$4:$J$76,'SO 01_FOT - Fotovoltaika'!$C$82:$J$103,'SO 01_FOT - Fotovoltaika'!$C$109:$J$159</definedName>
    <definedName name="_xlnm.Print_Titles" localSheetId="9">'SO 01_FOT - Fotovoltaika'!$123:$123</definedName>
    <definedName name="_xlnm._FilterDatabase" localSheetId="10" hidden="1">'SO 01_PCO - Dálkový přenos'!$C$120:$K$153</definedName>
    <definedName name="_xlnm.Print_Area" localSheetId="10">'SO 01_PCO - Dálkový přenos'!$C$4:$J$76,'SO 01_PCO - Dálkový přenos'!$C$82:$J$100,'SO 01_PCO - Dálkový přenos'!$C$106:$J$153</definedName>
    <definedName name="_xlnm.Print_Titles" localSheetId="10">'SO 01_PCO - Dálkový přenos'!$120:$120</definedName>
    <definedName name="_xlnm._FilterDatabase" localSheetId="11" hidden="1">'SO 01_MaR - Měření a regu...'!$C$134:$K$248</definedName>
    <definedName name="_xlnm.Print_Area" localSheetId="11">'SO 01_MaR - Měření a regu...'!$C$4:$J$76,'SO 01_MaR - Měření a regu...'!$C$82:$J$114,'SO 01_MaR - Měření a regu...'!$C$120:$J$248</definedName>
    <definedName name="_xlnm.Print_Titles" localSheetId="11">'SO 01_MaR - Měření a regu...'!$134:$134</definedName>
    <definedName name="_xlnm._FilterDatabase" localSheetId="12" hidden="1">'SO 02 - Komunikace a zpev...'!$C$141:$K$382</definedName>
    <definedName name="_xlnm.Print_Area" localSheetId="12">'SO 02 - Komunikace a zpev...'!$C$4:$J$76,'SO 02 - Komunikace a zpev...'!$C$82:$J$123,'SO 02 - Komunikace a zpev...'!$C$129:$J$382</definedName>
    <definedName name="_xlnm.Print_Titles" localSheetId="12">'SO 02 - Komunikace a zpev...'!$141:$141</definedName>
    <definedName name="_xlnm._FilterDatabase" localSheetId="13" hidden="1">'SO 03 - Sadové úpravy'!$C$127:$K$244</definedName>
    <definedName name="_xlnm.Print_Area" localSheetId="13">'SO 03 - Sadové úpravy'!$C$4:$J$76,'SO 03 - Sadové úpravy'!$C$82:$J$109,'SO 03 - Sadové úpravy'!$C$115:$J$244</definedName>
    <definedName name="_xlnm.Print_Titles" localSheetId="13">'SO 03 - Sadové úpravy'!$127:$127</definedName>
    <definedName name="_xlnm._FilterDatabase" localSheetId="14" hidden="1">'SO 04 - Automatický závla...'!$C$120:$K$193</definedName>
    <definedName name="_xlnm.Print_Area" localSheetId="14">'SO 04 - Automatický závla...'!$C$4:$J$76,'SO 04 - Automatický závla...'!$C$82:$J$102,'SO 04 - Automatický závla...'!$C$108:$J$193</definedName>
    <definedName name="_xlnm.Print_Titles" localSheetId="14">'SO 04 - Automatický závla...'!$120:$120</definedName>
    <definedName name="_xlnm._FilterDatabase" localSheetId="15" hidden="1">'SO 05 - Areálová kanaliza...'!$C$122:$K$173</definedName>
    <definedName name="_xlnm.Print_Area" localSheetId="15">'SO 05 - Areálová kanaliza...'!$C$4:$J$76,'SO 05 - Areálová kanaliza...'!$C$82:$J$104,'SO 05 - Areálová kanaliza...'!$C$110:$J$173</definedName>
    <definedName name="_xlnm.Print_Titles" localSheetId="15">'SO 05 - Areálová kanaliza...'!$122:$122</definedName>
    <definedName name="_xlnm._FilterDatabase" localSheetId="16" hidden="1">'SO 06 - Retenční nádrž'!$C$120:$K$146</definedName>
    <definedName name="_xlnm.Print_Area" localSheetId="16">'SO 06 - Retenční nádrž'!$C$4:$J$76,'SO 06 - Retenční nádrž'!$C$82:$J$102,'SO 06 - Retenční nádrž'!$C$108:$J$146</definedName>
    <definedName name="_xlnm.Print_Titles" localSheetId="16">'SO 06 - Retenční nádrž'!$120:$120</definedName>
    <definedName name="_xlnm._FilterDatabase" localSheetId="17" hidden="1">'SO 07 - Areálová kanaliza...'!$C$121:$K$160</definedName>
    <definedName name="_xlnm.Print_Area" localSheetId="17">'SO 07 - Areálová kanaliza...'!$C$4:$J$76,'SO 07 - Areálová kanaliza...'!$C$82:$J$103,'SO 07 - Areálová kanaliza...'!$C$109:$J$160</definedName>
    <definedName name="_xlnm.Print_Titles" localSheetId="17">'SO 07 - Areálová kanaliza...'!$121:$121</definedName>
    <definedName name="_xlnm._FilterDatabase" localSheetId="18" hidden="1">'SO 08.1 - NTL plynovod ar...'!$C$124:$K$159</definedName>
    <definedName name="_xlnm.Print_Area" localSheetId="18">'SO 08.1 - NTL plynovod ar...'!$C$4:$J$76,'SO 08.1 - NTL plynovod ar...'!$C$82:$J$104,'SO 08.1 - NTL plynovod ar...'!$C$110:$J$159</definedName>
    <definedName name="_xlnm.Print_Titles" localSheetId="18">'SO 08.1 - NTL plynovod ar...'!$124:$124</definedName>
    <definedName name="_xlnm._FilterDatabase" localSheetId="19" hidden="1">'SO 08.2 - Přeložka NTL pl...'!$C$126:$K$170</definedName>
    <definedName name="_xlnm.Print_Area" localSheetId="19">'SO 08.2 - Přeložka NTL pl...'!$C$4:$J$76,'SO 08.2 - Přeložka NTL pl...'!$C$82:$J$106,'SO 08.2 - Přeložka NTL pl...'!$C$112:$J$170</definedName>
    <definedName name="_xlnm.Print_Titles" localSheetId="19">'SO 08.2 - Přeložka NTL pl...'!$126:$126</definedName>
    <definedName name="_xlnm._FilterDatabase" localSheetId="20" hidden="1">'SO 09 - Přípojka STL plyn...'!$C$122:$K$171</definedName>
    <definedName name="_xlnm.Print_Area" localSheetId="20">'SO 09 - Přípojka STL plyn...'!$C$4:$J$76,'SO 09 - Přípojka STL plyn...'!$C$82:$J$104,'SO 09 - Přípojka STL plyn...'!$C$110:$J$171</definedName>
    <definedName name="_xlnm.Print_Titles" localSheetId="20">'SO 09 - Přípojka STL plyn...'!$122:$122</definedName>
    <definedName name="_xlnm._FilterDatabase" localSheetId="21" hidden="1">'SO 10 - Úprava přípojek k...'!$C$124:$K$174</definedName>
    <definedName name="_xlnm.Print_Area" localSheetId="21">'SO 10 - Úprava přípojek k...'!$C$4:$J$76,'SO 10 - Úprava přípojek k...'!$C$82:$J$106,'SO 10 - Úprava přípojek k...'!$C$112:$J$174</definedName>
    <definedName name="_xlnm.Print_Titles" localSheetId="21">'SO 10 - Úprava přípojek k...'!$124:$124</definedName>
    <definedName name="_xlnm._FilterDatabase" localSheetId="22" hidden="1">'SO 11 - Areálové osvětlen...'!$C$127:$K$169</definedName>
    <definedName name="_xlnm.Print_Area" localSheetId="22">'SO 11 - Areálové osvětlen...'!$C$4:$J$76,'SO 11 - Areálové osvětlen...'!$C$82:$J$109,'SO 11 - Areálové osvětlen...'!$C$115:$J$169</definedName>
    <definedName name="_xlnm.Print_Titles" localSheetId="22">'SO 11 - Areálové osvětlen...'!$127:$127</definedName>
    <definedName name="_xlnm._FilterDatabase" localSheetId="23" hidden="1">'SO 12 - Přípojka slaboproudu'!$C$116:$K$131</definedName>
    <definedName name="_xlnm.Print_Area" localSheetId="23">'SO 12 - Přípojka slaboproudu'!$C$4:$J$76,'SO 12 - Přípojka slaboproudu'!$C$82:$J$98,'SO 12 - Přípojka slaboproudu'!$C$104:$J$131</definedName>
    <definedName name="_xlnm.Print_Titles" localSheetId="23">'SO 12 - Přípojka slaboproudu'!$116:$116</definedName>
    <definedName name="_xlnm._FilterDatabase" localSheetId="24" hidden="1">'SO 13 - Přeložení veřejné...'!$C$121:$K$138</definedName>
    <definedName name="_xlnm.Print_Area" localSheetId="24">'SO 13 - Přeložení veřejné...'!$C$4:$J$76,'SO 13 - Přeložení veřejné...'!$C$82:$J$103,'SO 13 - Přeložení veřejné...'!$C$109:$J$138</definedName>
    <definedName name="_xlnm.Print_Titles" localSheetId="24">'SO 13 - Přeložení veřejné...'!$121:$121</definedName>
    <definedName name="_xlnm._FilterDatabase" localSheetId="25" hidden="1">'SO 14 - Přeložení stávají...'!$C$125:$K$150</definedName>
    <definedName name="_xlnm.Print_Area" localSheetId="25">'SO 14 - Přeložení stávají...'!$C$4:$J$76,'SO 14 - Přeložení stávají...'!$C$82:$J$107,'SO 14 - Přeložení stávají...'!$C$113:$J$150</definedName>
    <definedName name="_xlnm.Print_Titles" localSheetId="25">'SO 14 - Přeložení stávají...'!$125:$125</definedName>
    <definedName name="_xlnm._FilterDatabase" localSheetId="26" hidden="1">'SO 15 - Přeložky areálový...'!$C$120:$K$134</definedName>
    <definedName name="_xlnm.Print_Area" localSheetId="26">'SO 15 - Přeložky areálový...'!$C$4:$J$76,'SO 15 - Přeložky areálový...'!$C$82:$J$102,'SO 15 - Přeložky areálový...'!$C$108:$J$134</definedName>
    <definedName name="_xlnm.Print_Titles" localSheetId="26">'SO 15 - Přeložky areálový...'!$120:$120</definedName>
    <definedName name="_xlnm._FilterDatabase" localSheetId="27" hidden="1">'SO 16.1 - Kanalizace'!$C$125:$K$158</definedName>
    <definedName name="_xlnm.Print_Area" localSheetId="27">'SO 16.1 - Kanalizace'!$C$4:$J$76,'SO 16.1 - Kanalizace'!$C$82:$J$105,'SO 16.1 - Kanalizace'!$C$111:$J$158</definedName>
    <definedName name="_xlnm.Print_Titles" localSheetId="27">'SO 16.1 - Kanalizace'!$125:$125</definedName>
    <definedName name="_xlnm._FilterDatabase" localSheetId="28" hidden="1">'SO 16.2 - Plynovod'!$C$125:$K$160</definedName>
    <definedName name="_xlnm.Print_Area" localSheetId="28">'SO 16.2 - Plynovod'!$C$4:$J$76,'SO 16.2 - Plynovod'!$C$82:$J$105,'SO 16.2 - Plynovod'!$C$111:$J$160</definedName>
    <definedName name="_xlnm.Print_Titles" localSheetId="28">'SO 16.2 - Plynovod'!$125:$125</definedName>
    <definedName name="_xlnm._FilterDatabase" localSheetId="29" hidden="1">'VRN - Vedlejší rozpočtové...'!$C$122:$K$163</definedName>
    <definedName name="_xlnm.Print_Area" localSheetId="29">'VRN - Vedlejší rozpočtové...'!$C$4:$J$76,'VRN - Vedlejší rozpočtové...'!$C$82:$J$104,'VRN - Vedlejší rozpočtové...'!$C$110:$J$163</definedName>
    <definedName name="_xlnm.Print_Titles" localSheetId="29">'VRN - Vedlejší rozpočtové...'!$122:$122</definedName>
  </definedNames>
  <calcPr/>
</workbook>
</file>

<file path=xl/calcChain.xml><?xml version="1.0" encoding="utf-8"?>
<calcChain xmlns="http://schemas.openxmlformats.org/spreadsheetml/2006/main">
  <c i="30" l="1" r="J37"/>
  <c r="J36"/>
  <c i="1" r="AY126"/>
  <c i="30" r="J35"/>
  <c i="1" r="AX126"/>
  <c i="30"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T154"/>
  <c r="R155"/>
  <c r="R154"/>
  <c r="P155"/>
  <c r="P154"/>
  <c r="BI151"/>
  <c r="BH151"/>
  <c r="BG151"/>
  <c r="BF151"/>
  <c r="T151"/>
  <c r="T150"/>
  <c r="R151"/>
  <c r="R150"/>
  <c r="P151"/>
  <c r="P150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85"/>
  <c i="29" r="J39"/>
  <c r="J38"/>
  <c i="1" r="AY125"/>
  <c i="29" r="J37"/>
  <c i="1" r="AX125"/>
  <c i="29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122"/>
  <c r="J22"/>
  <c r="J20"/>
  <c r="E20"/>
  <c r="F94"/>
  <c r="J19"/>
  <c r="J17"/>
  <c r="E17"/>
  <c r="F122"/>
  <c r="J16"/>
  <c r="J14"/>
  <c r="J120"/>
  <c r="E7"/>
  <c r="E114"/>
  <c i="28" r="J39"/>
  <c r="J38"/>
  <c i="1" r="AY124"/>
  <c i="28" r="J37"/>
  <c i="1" r="AX124"/>
  <c i="28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122"/>
  <c r="J22"/>
  <c r="J20"/>
  <c r="E20"/>
  <c r="F123"/>
  <c r="J19"/>
  <c r="J17"/>
  <c r="E17"/>
  <c r="F93"/>
  <c r="J16"/>
  <c r="J14"/>
  <c r="J120"/>
  <c r="E7"/>
  <c r="E85"/>
  <c i="27" r="J37"/>
  <c r="J36"/>
  <c i="1" r="AY122"/>
  <c i="27" r="J35"/>
  <c i="1" r="AX122"/>
  <c i="27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92"/>
  <c r="J23"/>
  <c r="J21"/>
  <c r="E21"/>
  <c r="J91"/>
  <c r="J20"/>
  <c r="J18"/>
  <c r="E18"/>
  <c r="F92"/>
  <c r="J17"/>
  <c r="J15"/>
  <c r="E15"/>
  <c r="F117"/>
  <c r="J14"/>
  <c r="J12"/>
  <c r="J115"/>
  <c r="E7"/>
  <c r="E85"/>
  <c i="26" r="J37"/>
  <c r="J36"/>
  <c i="1" r="AY121"/>
  <c i="26" r="J35"/>
  <c i="1" r="AX121"/>
  <c i="26" r="BI150"/>
  <c r="BH150"/>
  <c r="BG150"/>
  <c r="BF150"/>
  <c r="T150"/>
  <c r="T149"/>
  <c r="T148"/>
  <c r="R150"/>
  <c r="R149"/>
  <c r="R148"/>
  <c r="P150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0"/>
  <c r="E118"/>
  <c r="F89"/>
  <c r="E87"/>
  <c r="J24"/>
  <c r="E24"/>
  <c r="J92"/>
  <c r="J23"/>
  <c r="J21"/>
  <c r="E21"/>
  <c r="J91"/>
  <c r="J20"/>
  <c r="J18"/>
  <c r="E18"/>
  <c r="F92"/>
  <c r="J17"/>
  <c r="J15"/>
  <c r="E15"/>
  <c r="F122"/>
  <c r="J14"/>
  <c r="J12"/>
  <c r="J89"/>
  <c r="E7"/>
  <c r="E116"/>
  <c i="25" r="J37"/>
  <c r="J36"/>
  <c i="1" r="AY120"/>
  <c i="25" r="J35"/>
  <c i="1" r="AX120"/>
  <c i="25"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91"/>
  <c r="J14"/>
  <c r="J12"/>
  <c r="J116"/>
  <c r="E7"/>
  <c r="E112"/>
  <c i="24" r="J37"/>
  <c r="J36"/>
  <c i="1" r="AY119"/>
  <c i="24" r="J35"/>
  <c i="1" r="AX119"/>
  <c i="24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92"/>
  <c r="J17"/>
  <c r="J15"/>
  <c r="E15"/>
  <c r="F113"/>
  <c r="J14"/>
  <c r="J12"/>
  <c r="J111"/>
  <c r="E7"/>
  <c r="E85"/>
  <c i="23" r="J37"/>
  <c r="J36"/>
  <c i="1" r="AY118"/>
  <c i="23" r="J35"/>
  <c i="1" r="AX118"/>
  <c i="23" r="BI169"/>
  <c r="BH169"/>
  <c r="BG169"/>
  <c r="BF169"/>
  <c r="T169"/>
  <c r="T168"/>
  <c r="T167"/>
  <c r="R169"/>
  <c r="R168"/>
  <c r="R167"/>
  <c r="P169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F122"/>
  <c r="E120"/>
  <c r="F89"/>
  <c r="E87"/>
  <c r="J24"/>
  <c r="E24"/>
  <c r="J92"/>
  <c r="J23"/>
  <c r="J21"/>
  <c r="E21"/>
  <c r="J124"/>
  <c r="J20"/>
  <c r="J18"/>
  <c r="E18"/>
  <c r="F125"/>
  <c r="J17"/>
  <c r="J15"/>
  <c r="E15"/>
  <c r="F91"/>
  <c r="J14"/>
  <c r="J12"/>
  <c r="J122"/>
  <c r="E7"/>
  <c r="E85"/>
  <c i="22" r="J37"/>
  <c r="J36"/>
  <c i="1" r="AY117"/>
  <c i="22" r="J35"/>
  <c i="1" r="AX117"/>
  <c i="22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119"/>
  <c r="E7"/>
  <c r="E115"/>
  <c i="21" r="J37"/>
  <c r="J36"/>
  <c i="1" r="AY116"/>
  <c i="21" r="J35"/>
  <c i="1" r="AX116"/>
  <c i="21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119"/>
  <c r="J14"/>
  <c r="J12"/>
  <c r="J117"/>
  <c r="E7"/>
  <c r="E85"/>
  <c i="20" r="J39"/>
  <c r="J38"/>
  <c i="1" r="AY115"/>
  <c i="20" r="J37"/>
  <c i="1" r="AX115"/>
  <c i="20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93"/>
  <c r="J22"/>
  <c r="J20"/>
  <c r="E20"/>
  <c r="F124"/>
  <c r="J19"/>
  <c r="J17"/>
  <c r="E17"/>
  <c r="F93"/>
  <c r="J16"/>
  <c r="J14"/>
  <c r="J121"/>
  <c r="E7"/>
  <c r="E115"/>
  <c i="19" r="J39"/>
  <c r="J38"/>
  <c i="1" r="AY114"/>
  <c i="19" r="J37"/>
  <c i="1" r="AX114"/>
  <c i="19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121"/>
  <c r="J22"/>
  <c r="J20"/>
  <c r="E20"/>
  <c r="F94"/>
  <c r="J19"/>
  <c r="J17"/>
  <c r="E17"/>
  <c r="F121"/>
  <c r="J16"/>
  <c r="J14"/>
  <c r="J119"/>
  <c r="E7"/>
  <c r="E85"/>
  <c i="18" r="J37"/>
  <c r="J36"/>
  <c i="1" r="AY112"/>
  <c i="18" r="J35"/>
  <c i="1" r="AX112"/>
  <c i="18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92"/>
  <c r="J17"/>
  <c r="J15"/>
  <c r="E15"/>
  <c r="F118"/>
  <c r="J14"/>
  <c r="J12"/>
  <c r="J89"/>
  <c r="E7"/>
  <c r="E112"/>
  <c i="17" r="J37"/>
  <c r="J36"/>
  <c i="1" r="AY111"/>
  <c i="17" r="J35"/>
  <c i="1" r="AX111"/>
  <c i="17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117"/>
  <c r="J14"/>
  <c r="J12"/>
  <c r="J115"/>
  <c r="E7"/>
  <c r="E85"/>
  <c i="16" r="J37"/>
  <c r="J36"/>
  <c i="1" r="AY110"/>
  <c i="16" r="J35"/>
  <c i="1" r="AX110"/>
  <c i="16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91"/>
  <c r="J20"/>
  <c r="J18"/>
  <c r="E18"/>
  <c r="F92"/>
  <c r="J17"/>
  <c r="J15"/>
  <c r="E15"/>
  <c r="F91"/>
  <c r="J14"/>
  <c r="J12"/>
  <c r="J89"/>
  <c r="E7"/>
  <c r="E113"/>
  <c i="15" r="J37"/>
  <c r="J36"/>
  <c i="1" r="AY109"/>
  <c i="15" r="J35"/>
  <c i="1" r="AX109"/>
  <c i="15"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91"/>
  <c r="J14"/>
  <c r="J12"/>
  <c r="J89"/>
  <c r="E7"/>
  <c r="E111"/>
  <c i="14" r="J37"/>
  <c r="J36"/>
  <c i="1" r="AY108"/>
  <c i="14" r="J35"/>
  <c i="1" r="AX108"/>
  <c i="14"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125"/>
  <c r="J23"/>
  <c r="J21"/>
  <c r="E21"/>
  <c r="J124"/>
  <c r="J20"/>
  <c r="J18"/>
  <c r="E18"/>
  <c r="F92"/>
  <c r="J17"/>
  <c r="J15"/>
  <c r="E15"/>
  <c r="F124"/>
  <c r="J14"/>
  <c r="J12"/>
  <c r="J122"/>
  <c r="E7"/>
  <c r="E118"/>
  <c i="13" r="J37"/>
  <c r="J36"/>
  <c i="1" r="AY107"/>
  <c i="13" r="J35"/>
  <c i="1" r="AX107"/>
  <c i="13"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T359"/>
  <c r="R360"/>
  <c r="R359"/>
  <c r="P360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T286"/>
  <c r="R287"/>
  <c r="R286"/>
  <c r="P287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138"/>
  <c r="F138"/>
  <c r="F136"/>
  <c r="E134"/>
  <c r="J91"/>
  <c r="F91"/>
  <c r="F89"/>
  <c r="E87"/>
  <c r="J24"/>
  <c r="E24"/>
  <c r="J139"/>
  <c r="J23"/>
  <c r="J18"/>
  <c r="E18"/>
  <c r="F139"/>
  <c r="J17"/>
  <c r="J12"/>
  <c r="J89"/>
  <c r="E7"/>
  <c r="E132"/>
  <c i="12" r="J39"/>
  <c r="J38"/>
  <c i="1" r="AY106"/>
  <c i="12" r="J37"/>
  <c i="1" r="AX106"/>
  <c i="12"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91"/>
  <c r="E89"/>
  <c r="J26"/>
  <c r="E26"/>
  <c r="J94"/>
  <c r="J25"/>
  <c r="J23"/>
  <c r="E23"/>
  <c r="J131"/>
  <c r="J22"/>
  <c r="J20"/>
  <c r="E20"/>
  <c r="F94"/>
  <c r="J19"/>
  <c r="J17"/>
  <c r="E17"/>
  <c r="F131"/>
  <c r="J16"/>
  <c r="J14"/>
  <c r="J129"/>
  <c r="E7"/>
  <c r="E123"/>
  <c i="11" r="J39"/>
  <c r="J38"/>
  <c i="1" r="AY105"/>
  <c i="11" r="J37"/>
  <c i="1" r="AX105"/>
  <c i="11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93"/>
  <c r="J22"/>
  <c r="J20"/>
  <c r="E20"/>
  <c r="F94"/>
  <c r="J19"/>
  <c r="J17"/>
  <c r="E17"/>
  <c r="F117"/>
  <c r="J16"/>
  <c r="J14"/>
  <c r="J115"/>
  <c r="E7"/>
  <c r="E109"/>
  <c i="10" r="J39"/>
  <c r="J38"/>
  <c i="1" r="AY104"/>
  <c i="10" r="J37"/>
  <c i="1" r="AX104"/>
  <c i="10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91"/>
  <c r="E7"/>
  <c r="E112"/>
  <c i="9" r="J39"/>
  <c r="J38"/>
  <c i="1" r="AY103"/>
  <c i="9" r="J37"/>
  <c i="1" r="AX103"/>
  <c i="9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120"/>
  <c r="J16"/>
  <c r="J14"/>
  <c r="J118"/>
  <c r="E7"/>
  <c r="E85"/>
  <c i="8" r="J39"/>
  <c r="J38"/>
  <c i="1" r="AY102"/>
  <c i="8" r="J37"/>
  <c i="1" r="AX102"/>
  <c i="8"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121"/>
  <c r="J16"/>
  <c r="J14"/>
  <c r="J119"/>
  <c r="E7"/>
  <c r="E113"/>
  <c i="7" r="J39"/>
  <c r="J38"/>
  <c i="1" r="AY101"/>
  <c i="7" r="J37"/>
  <c i="1" r="AX101"/>
  <c i="7"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F133"/>
  <c r="E131"/>
  <c r="F91"/>
  <c r="E89"/>
  <c r="J26"/>
  <c r="E26"/>
  <c r="J94"/>
  <c r="J25"/>
  <c r="J23"/>
  <c r="E23"/>
  <c r="J135"/>
  <c r="J22"/>
  <c r="J20"/>
  <c r="E20"/>
  <c r="F136"/>
  <c r="J19"/>
  <c r="J17"/>
  <c r="E17"/>
  <c r="F135"/>
  <c r="J16"/>
  <c r="J14"/>
  <c r="J91"/>
  <c r="E7"/>
  <c r="E85"/>
  <c i="6" r="J39"/>
  <c r="J38"/>
  <c i="1" r="AY100"/>
  <c i="6" r="J37"/>
  <c i="1" r="AX100"/>
  <c i="6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F121"/>
  <c r="E119"/>
  <c r="F91"/>
  <c r="E89"/>
  <c r="J26"/>
  <c r="E26"/>
  <c r="J94"/>
  <c r="J25"/>
  <c r="J23"/>
  <c r="E23"/>
  <c r="J93"/>
  <c r="J22"/>
  <c r="J20"/>
  <c r="E20"/>
  <c r="F124"/>
  <c r="J19"/>
  <c r="J17"/>
  <c r="E17"/>
  <c r="F123"/>
  <c r="J16"/>
  <c r="J14"/>
  <c r="J91"/>
  <c r="E7"/>
  <c r="E85"/>
  <c i="5" r="J39"/>
  <c r="J38"/>
  <c i="1" r="AY99"/>
  <c i="5" r="J37"/>
  <c i="1" r="AX99"/>
  <c i="5"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1"/>
  <c r="E89"/>
  <c r="J26"/>
  <c r="E26"/>
  <c r="J94"/>
  <c r="J25"/>
  <c r="J23"/>
  <c r="E23"/>
  <c r="J124"/>
  <c r="J22"/>
  <c r="J20"/>
  <c r="E20"/>
  <c r="F94"/>
  <c r="J19"/>
  <c r="J17"/>
  <c r="E17"/>
  <c r="F124"/>
  <c r="J16"/>
  <c r="J14"/>
  <c r="J122"/>
  <c r="E7"/>
  <c r="E85"/>
  <c i="4" r="J39"/>
  <c r="J38"/>
  <c i="1" r="AY98"/>
  <c i="4" r="J37"/>
  <c i="1" r="AX98"/>
  <c i="4"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93"/>
  <c r="J22"/>
  <c r="J20"/>
  <c r="E20"/>
  <c r="F127"/>
  <c r="J19"/>
  <c r="J17"/>
  <c r="E17"/>
  <c r="F93"/>
  <c r="J16"/>
  <c r="J14"/>
  <c r="J91"/>
  <c r="E7"/>
  <c r="E118"/>
  <c i="3" r="J39"/>
  <c r="J38"/>
  <c i="1" r="AY97"/>
  <c i="3" r="J37"/>
  <c i="1" r="AX97"/>
  <c i="3"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1"/>
  <c r="E119"/>
  <c r="F91"/>
  <c r="E89"/>
  <c r="J26"/>
  <c r="E26"/>
  <c r="J124"/>
  <c r="J25"/>
  <c r="J23"/>
  <c r="E23"/>
  <c r="J93"/>
  <c r="J22"/>
  <c r="J20"/>
  <c r="E20"/>
  <c r="F124"/>
  <c r="J19"/>
  <c r="J17"/>
  <c r="E17"/>
  <c r="F123"/>
  <c r="J16"/>
  <c r="J14"/>
  <c r="J121"/>
  <c r="E7"/>
  <c r="E85"/>
  <c i="2" r="J39"/>
  <c r="J38"/>
  <c i="1" r="AY96"/>
  <c i="2" r="J37"/>
  <c i="1" r="AX96"/>
  <c i="2" r="BI3661"/>
  <c r="BH3661"/>
  <c r="BG3661"/>
  <c r="BF3661"/>
  <c r="T3661"/>
  <c r="T3660"/>
  <c r="R3661"/>
  <c r="R3660"/>
  <c r="P3661"/>
  <c r="P3660"/>
  <c r="BI3657"/>
  <c r="BH3657"/>
  <c r="BG3657"/>
  <c r="BF3657"/>
  <c r="T3657"/>
  <c r="R3657"/>
  <c r="P3657"/>
  <c r="BI3653"/>
  <c r="BH3653"/>
  <c r="BG3653"/>
  <c r="BF3653"/>
  <c r="T3653"/>
  <c r="R3653"/>
  <c r="P3653"/>
  <c r="BI3649"/>
  <c r="BH3649"/>
  <c r="BG3649"/>
  <c r="BF3649"/>
  <c r="T3649"/>
  <c r="R3649"/>
  <c r="P3649"/>
  <c r="BI3646"/>
  <c r="BH3646"/>
  <c r="BG3646"/>
  <c r="BF3646"/>
  <c r="T3646"/>
  <c r="R3646"/>
  <c r="P3646"/>
  <c r="BI3643"/>
  <c r="BH3643"/>
  <c r="BG3643"/>
  <c r="BF3643"/>
  <c r="T3643"/>
  <c r="R3643"/>
  <c r="P3643"/>
  <c r="BI3640"/>
  <c r="BH3640"/>
  <c r="BG3640"/>
  <c r="BF3640"/>
  <c r="T3640"/>
  <c r="R3640"/>
  <c r="P3640"/>
  <c r="BI3636"/>
  <c r="BH3636"/>
  <c r="BG3636"/>
  <c r="BF3636"/>
  <c r="T3636"/>
  <c r="R3636"/>
  <c r="P3636"/>
  <c r="BI3631"/>
  <c r="BH3631"/>
  <c r="BG3631"/>
  <c r="BF3631"/>
  <c r="T3631"/>
  <c r="R3631"/>
  <c r="P3631"/>
  <c r="BI3628"/>
  <c r="BH3628"/>
  <c r="BG3628"/>
  <c r="BF3628"/>
  <c r="T3628"/>
  <c r="R3628"/>
  <c r="P3628"/>
  <c r="BI3624"/>
  <c r="BH3624"/>
  <c r="BG3624"/>
  <c r="BF3624"/>
  <c r="T3624"/>
  <c r="R3624"/>
  <c r="P3624"/>
  <c r="BI3621"/>
  <c r="BH3621"/>
  <c r="BG3621"/>
  <c r="BF3621"/>
  <c r="T3621"/>
  <c r="R3621"/>
  <c r="P3621"/>
  <c r="BI3617"/>
  <c r="BH3617"/>
  <c r="BG3617"/>
  <c r="BF3617"/>
  <c r="T3617"/>
  <c r="R3617"/>
  <c r="P3617"/>
  <c r="BI3613"/>
  <c r="BH3613"/>
  <c r="BG3613"/>
  <c r="BF3613"/>
  <c r="T3613"/>
  <c r="R3613"/>
  <c r="P3613"/>
  <c r="BI3584"/>
  <c r="BH3584"/>
  <c r="BG3584"/>
  <c r="BF3584"/>
  <c r="T3584"/>
  <c r="R3584"/>
  <c r="P3584"/>
  <c r="BI3581"/>
  <c r="BH3581"/>
  <c r="BG3581"/>
  <c r="BF3581"/>
  <c r="T3581"/>
  <c r="R3581"/>
  <c r="P3581"/>
  <c r="BI3576"/>
  <c r="BH3576"/>
  <c r="BG3576"/>
  <c r="BF3576"/>
  <c r="T3576"/>
  <c r="R3576"/>
  <c r="P3576"/>
  <c r="BI3570"/>
  <c r="BH3570"/>
  <c r="BG3570"/>
  <c r="BF3570"/>
  <c r="T3570"/>
  <c r="R3570"/>
  <c r="P3570"/>
  <c r="BI3567"/>
  <c r="BH3567"/>
  <c r="BG3567"/>
  <c r="BF3567"/>
  <c r="T3567"/>
  <c r="R3567"/>
  <c r="P3567"/>
  <c r="BI3566"/>
  <c r="BH3566"/>
  <c r="BG3566"/>
  <c r="BF3566"/>
  <c r="T3566"/>
  <c r="R3566"/>
  <c r="P3566"/>
  <c r="BI3532"/>
  <c r="BH3532"/>
  <c r="BG3532"/>
  <c r="BF3532"/>
  <c r="T3532"/>
  <c r="R3532"/>
  <c r="P3532"/>
  <c r="BI3485"/>
  <c r="BH3485"/>
  <c r="BG3485"/>
  <c r="BF3485"/>
  <c r="T3485"/>
  <c r="R3485"/>
  <c r="P3485"/>
  <c r="BI3482"/>
  <c r="BH3482"/>
  <c r="BG3482"/>
  <c r="BF3482"/>
  <c r="T3482"/>
  <c r="R3482"/>
  <c r="P3482"/>
  <c r="BI3478"/>
  <c r="BH3478"/>
  <c r="BG3478"/>
  <c r="BF3478"/>
  <c r="T3478"/>
  <c r="R3478"/>
  <c r="P3478"/>
  <c r="BI3474"/>
  <c r="BH3474"/>
  <c r="BG3474"/>
  <c r="BF3474"/>
  <c r="T3474"/>
  <c r="R3474"/>
  <c r="P3474"/>
  <c r="BI3470"/>
  <c r="BH3470"/>
  <c r="BG3470"/>
  <c r="BF3470"/>
  <c r="T3470"/>
  <c r="R3470"/>
  <c r="P3470"/>
  <c r="BI3464"/>
  <c r="BH3464"/>
  <c r="BG3464"/>
  <c r="BF3464"/>
  <c r="T3464"/>
  <c r="R3464"/>
  <c r="P3464"/>
  <c r="BI3457"/>
  <c r="BH3457"/>
  <c r="BG3457"/>
  <c r="BF3457"/>
  <c r="T3457"/>
  <c r="R3457"/>
  <c r="P3457"/>
  <c r="BI3452"/>
  <c r="BH3452"/>
  <c r="BG3452"/>
  <c r="BF3452"/>
  <c r="T3452"/>
  <c r="R3452"/>
  <c r="P3452"/>
  <c r="BI3443"/>
  <c r="BH3443"/>
  <c r="BG3443"/>
  <c r="BF3443"/>
  <c r="T3443"/>
  <c r="R3443"/>
  <c r="P3443"/>
  <c r="BI3439"/>
  <c r="BH3439"/>
  <c r="BG3439"/>
  <c r="BF3439"/>
  <c r="T3439"/>
  <c r="R3439"/>
  <c r="P3439"/>
  <c r="BI3436"/>
  <c r="BH3436"/>
  <c r="BG3436"/>
  <c r="BF3436"/>
  <c r="T3436"/>
  <c r="R3436"/>
  <c r="P3436"/>
  <c r="BI3433"/>
  <c r="BH3433"/>
  <c r="BG3433"/>
  <c r="BF3433"/>
  <c r="T3433"/>
  <c r="R3433"/>
  <c r="P3433"/>
  <c r="BI3429"/>
  <c r="BH3429"/>
  <c r="BG3429"/>
  <c r="BF3429"/>
  <c r="T3429"/>
  <c r="R3429"/>
  <c r="P3429"/>
  <c r="BI3422"/>
  <c r="BH3422"/>
  <c r="BG3422"/>
  <c r="BF3422"/>
  <c r="T3422"/>
  <c r="R3422"/>
  <c r="P3422"/>
  <c r="BI3417"/>
  <c r="BH3417"/>
  <c r="BG3417"/>
  <c r="BF3417"/>
  <c r="T3417"/>
  <c r="R3417"/>
  <c r="P3417"/>
  <c r="BI3412"/>
  <c r="BH3412"/>
  <c r="BG3412"/>
  <c r="BF3412"/>
  <c r="T3412"/>
  <c r="R3412"/>
  <c r="P3412"/>
  <c r="BI3407"/>
  <c r="BH3407"/>
  <c r="BG3407"/>
  <c r="BF3407"/>
  <c r="T3407"/>
  <c r="R3407"/>
  <c r="P3407"/>
  <c r="BI3404"/>
  <c r="BH3404"/>
  <c r="BG3404"/>
  <c r="BF3404"/>
  <c r="T3404"/>
  <c r="R3404"/>
  <c r="P3404"/>
  <c r="BI3394"/>
  <c r="BH3394"/>
  <c r="BG3394"/>
  <c r="BF3394"/>
  <c r="T3394"/>
  <c r="R3394"/>
  <c r="P3394"/>
  <c r="BI3384"/>
  <c r="BH3384"/>
  <c r="BG3384"/>
  <c r="BF3384"/>
  <c r="T3384"/>
  <c r="R3384"/>
  <c r="P3384"/>
  <c r="BI3380"/>
  <c r="BH3380"/>
  <c r="BG3380"/>
  <c r="BF3380"/>
  <c r="T3380"/>
  <c r="R3380"/>
  <c r="P3380"/>
  <c r="BI3377"/>
  <c r="BH3377"/>
  <c r="BG3377"/>
  <c r="BF3377"/>
  <c r="T3377"/>
  <c r="R3377"/>
  <c r="P3377"/>
  <c r="BI3367"/>
  <c r="BH3367"/>
  <c r="BG3367"/>
  <c r="BF3367"/>
  <c r="T3367"/>
  <c r="R3367"/>
  <c r="P3367"/>
  <c r="BI3364"/>
  <c r="BH3364"/>
  <c r="BG3364"/>
  <c r="BF3364"/>
  <c r="T3364"/>
  <c r="R3364"/>
  <c r="P3364"/>
  <c r="BI3361"/>
  <c r="BH3361"/>
  <c r="BG3361"/>
  <c r="BF3361"/>
  <c r="T3361"/>
  <c r="R3361"/>
  <c r="P3361"/>
  <c r="BI3358"/>
  <c r="BH3358"/>
  <c r="BG3358"/>
  <c r="BF3358"/>
  <c r="T3358"/>
  <c r="R3358"/>
  <c r="P3358"/>
  <c r="BI3355"/>
  <c r="BH3355"/>
  <c r="BG3355"/>
  <c r="BF3355"/>
  <c r="T3355"/>
  <c r="R3355"/>
  <c r="P3355"/>
  <c r="BI3351"/>
  <c r="BH3351"/>
  <c r="BG3351"/>
  <c r="BF3351"/>
  <c r="T3351"/>
  <c r="R3351"/>
  <c r="P3351"/>
  <c r="BI3347"/>
  <c r="BH3347"/>
  <c r="BG3347"/>
  <c r="BF3347"/>
  <c r="T3347"/>
  <c r="R3347"/>
  <c r="P3347"/>
  <c r="BI3343"/>
  <c r="BH3343"/>
  <c r="BG3343"/>
  <c r="BF3343"/>
  <c r="T3343"/>
  <c r="R3343"/>
  <c r="P3343"/>
  <c r="BI3339"/>
  <c r="BH3339"/>
  <c r="BG3339"/>
  <c r="BF3339"/>
  <c r="T3339"/>
  <c r="R3339"/>
  <c r="P3339"/>
  <c r="BI3335"/>
  <c r="BH3335"/>
  <c r="BG3335"/>
  <c r="BF3335"/>
  <c r="T3335"/>
  <c r="R3335"/>
  <c r="P3335"/>
  <c r="BI3331"/>
  <c r="BH3331"/>
  <c r="BG3331"/>
  <c r="BF3331"/>
  <c r="T3331"/>
  <c r="R3331"/>
  <c r="P3331"/>
  <c r="BI3327"/>
  <c r="BH3327"/>
  <c r="BG3327"/>
  <c r="BF3327"/>
  <c r="T3327"/>
  <c r="R3327"/>
  <c r="P3327"/>
  <c r="BI3323"/>
  <c r="BH3323"/>
  <c r="BG3323"/>
  <c r="BF3323"/>
  <c r="T3323"/>
  <c r="R3323"/>
  <c r="P3323"/>
  <c r="BI3319"/>
  <c r="BH3319"/>
  <c r="BG3319"/>
  <c r="BF3319"/>
  <c r="T3319"/>
  <c r="R3319"/>
  <c r="P3319"/>
  <c r="BI3315"/>
  <c r="BH3315"/>
  <c r="BG3315"/>
  <c r="BF3315"/>
  <c r="T3315"/>
  <c r="R3315"/>
  <c r="P3315"/>
  <c r="BI3311"/>
  <c r="BH3311"/>
  <c r="BG3311"/>
  <c r="BF3311"/>
  <c r="T3311"/>
  <c r="R3311"/>
  <c r="P3311"/>
  <c r="BI3308"/>
  <c r="BH3308"/>
  <c r="BG3308"/>
  <c r="BF3308"/>
  <c r="T3308"/>
  <c r="R3308"/>
  <c r="P3308"/>
  <c r="BI3304"/>
  <c r="BH3304"/>
  <c r="BG3304"/>
  <c r="BF3304"/>
  <c r="T3304"/>
  <c r="R3304"/>
  <c r="P3304"/>
  <c r="BI3300"/>
  <c r="BH3300"/>
  <c r="BG3300"/>
  <c r="BF3300"/>
  <c r="T3300"/>
  <c r="R3300"/>
  <c r="P3300"/>
  <c r="BI3296"/>
  <c r="BH3296"/>
  <c r="BG3296"/>
  <c r="BF3296"/>
  <c r="T3296"/>
  <c r="R3296"/>
  <c r="P3296"/>
  <c r="BI3292"/>
  <c r="BH3292"/>
  <c r="BG3292"/>
  <c r="BF3292"/>
  <c r="T3292"/>
  <c r="R3292"/>
  <c r="P3292"/>
  <c r="BI3288"/>
  <c r="BH3288"/>
  <c r="BG3288"/>
  <c r="BF3288"/>
  <c r="T3288"/>
  <c r="R3288"/>
  <c r="P3288"/>
  <c r="BI3284"/>
  <c r="BH3284"/>
  <c r="BG3284"/>
  <c r="BF3284"/>
  <c r="T3284"/>
  <c r="R3284"/>
  <c r="P3284"/>
  <c r="BI3277"/>
  <c r="BH3277"/>
  <c r="BG3277"/>
  <c r="BF3277"/>
  <c r="T3277"/>
  <c r="R3277"/>
  <c r="P3277"/>
  <c r="BI3270"/>
  <c r="BH3270"/>
  <c r="BG3270"/>
  <c r="BF3270"/>
  <c r="T3270"/>
  <c r="R3270"/>
  <c r="P3270"/>
  <c r="BI3266"/>
  <c r="BH3266"/>
  <c r="BG3266"/>
  <c r="BF3266"/>
  <c r="T3266"/>
  <c r="R3266"/>
  <c r="P3266"/>
  <c r="BI3262"/>
  <c r="BH3262"/>
  <c r="BG3262"/>
  <c r="BF3262"/>
  <c r="T3262"/>
  <c r="R3262"/>
  <c r="P3262"/>
  <c r="BI3258"/>
  <c r="BH3258"/>
  <c r="BG3258"/>
  <c r="BF3258"/>
  <c r="T3258"/>
  <c r="R3258"/>
  <c r="P3258"/>
  <c r="BI3254"/>
  <c r="BH3254"/>
  <c r="BG3254"/>
  <c r="BF3254"/>
  <c r="T3254"/>
  <c r="R3254"/>
  <c r="P3254"/>
  <c r="BI3250"/>
  <c r="BH3250"/>
  <c r="BG3250"/>
  <c r="BF3250"/>
  <c r="T3250"/>
  <c r="R3250"/>
  <c r="P3250"/>
  <c r="BI3243"/>
  <c r="BH3243"/>
  <c r="BG3243"/>
  <c r="BF3243"/>
  <c r="T3243"/>
  <c r="R3243"/>
  <c r="P3243"/>
  <c r="BI3236"/>
  <c r="BH3236"/>
  <c r="BG3236"/>
  <c r="BF3236"/>
  <c r="T3236"/>
  <c r="R3236"/>
  <c r="P3236"/>
  <c r="BI3229"/>
  <c r="BH3229"/>
  <c r="BG3229"/>
  <c r="BF3229"/>
  <c r="T3229"/>
  <c r="R3229"/>
  <c r="P3229"/>
  <c r="BI3225"/>
  <c r="BH3225"/>
  <c r="BG3225"/>
  <c r="BF3225"/>
  <c r="T3225"/>
  <c r="R3225"/>
  <c r="P3225"/>
  <c r="BI3221"/>
  <c r="BH3221"/>
  <c r="BG3221"/>
  <c r="BF3221"/>
  <c r="T3221"/>
  <c r="R3221"/>
  <c r="P3221"/>
  <c r="BI3217"/>
  <c r="BH3217"/>
  <c r="BG3217"/>
  <c r="BF3217"/>
  <c r="T3217"/>
  <c r="R3217"/>
  <c r="P3217"/>
  <c r="BI3213"/>
  <c r="BH3213"/>
  <c r="BG3213"/>
  <c r="BF3213"/>
  <c r="T3213"/>
  <c r="R3213"/>
  <c r="P3213"/>
  <c r="BI3209"/>
  <c r="BH3209"/>
  <c r="BG3209"/>
  <c r="BF3209"/>
  <c r="T3209"/>
  <c r="R3209"/>
  <c r="P3209"/>
  <c r="BI3206"/>
  <c r="BH3206"/>
  <c r="BG3206"/>
  <c r="BF3206"/>
  <c r="T3206"/>
  <c r="R3206"/>
  <c r="P3206"/>
  <c r="BI3203"/>
  <c r="BH3203"/>
  <c r="BG3203"/>
  <c r="BF3203"/>
  <c r="T3203"/>
  <c r="R3203"/>
  <c r="P3203"/>
  <c r="BI3200"/>
  <c r="BH3200"/>
  <c r="BG3200"/>
  <c r="BF3200"/>
  <c r="T3200"/>
  <c r="R3200"/>
  <c r="P3200"/>
  <c r="BI3196"/>
  <c r="BH3196"/>
  <c r="BG3196"/>
  <c r="BF3196"/>
  <c r="T3196"/>
  <c r="R3196"/>
  <c r="P3196"/>
  <c r="BI3193"/>
  <c r="BH3193"/>
  <c r="BG3193"/>
  <c r="BF3193"/>
  <c r="T3193"/>
  <c r="R3193"/>
  <c r="P3193"/>
  <c r="BI3189"/>
  <c r="BH3189"/>
  <c r="BG3189"/>
  <c r="BF3189"/>
  <c r="T3189"/>
  <c r="R3189"/>
  <c r="P3189"/>
  <c r="BI3184"/>
  <c r="BH3184"/>
  <c r="BG3184"/>
  <c r="BF3184"/>
  <c r="T3184"/>
  <c r="R3184"/>
  <c r="P3184"/>
  <c r="BI3155"/>
  <c r="BH3155"/>
  <c r="BG3155"/>
  <c r="BF3155"/>
  <c r="T3155"/>
  <c r="R3155"/>
  <c r="P3155"/>
  <c r="BI3125"/>
  <c r="BH3125"/>
  <c r="BG3125"/>
  <c r="BF3125"/>
  <c r="T3125"/>
  <c r="R3125"/>
  <c r="P3125"/>
  <c r="BI3110"/>
  <c r="BH3110"/>
  <c r="BG3110"/>
  <c r="BF3110"/>
  <c r="T3110"/>
  <c r="R3110"/>
  <c r="P3110"/>
  <c r="BI3095"/>
  <c r="BH3095"/>
  <c r="BG3095"/>
  <c r="BF3095"/>
  <c r="T3095"/>
  <c r="R3095"/>
  <c r="P3095"/>
  <c r="BI3091"/>
  <c r="BH3091"/>
  <c r="BG3091"/>
  <c r="BF3091"/>
  <c r="T3091"/>
  <c r="R3091"/>
  <c r="P3091"/>
  <c r="BI3087"/>
  <c r="BH3087"/>
  <c r="BG3087"/>
  <c r="BF3087"/>
  <c r="T3087"/>
  <c r="R3087"/>
  <c r="P3087"/>
  <c r="BI3078"/>
  <c r="BH3078"/>
  <c r="BG3078"/>
  <c r="BF3078"/>
  <c r="T3078"/>
  <c r="R3078"/>
  <c r="P3078"/>
  <c r="BI3074"/>
  <c r="BH3074"/>
  <c r="BG3074"/>
  <c r="BF3074"/>
  <c r="T3074"/>
  <c r="R3074"/>
  <c r="P3074"/>
  <c r="BI3070"/>
  <c r="BH3070"/>
  <c r="BG3070"/>
  <c r="BF3070"/>
  <c r="T3070"/>
  <c r="R3070"/>
  <c r="P3070"/>
  <c r="BI3061"/>
  <c r="BH3061"/>
  <c r="BG3061"/>
  <c r="BF3061"/>
  <c r="T3061"/>
  <c r="R3061"/>
  <c r="P3061"/>
  <c r="BI3057"/>
  <c r="BH3057"/>
  <c r="BG3057"/>
  <c r="BF3057"/>
  <c r="T3057"/>
  <c r="R3057"/>
  <c r="P3057"/>
  <c r="BI3053"/>
  <c r="BH3053"/>
  <c r="BG3053"/>
  <c r="BF3053"/>
  <c r="T3053"/>
  <c r="R3053"/>
  <c r="P3053"/>
  <c r="BI3049"/>
  <c r="BH3049"/>
  <c r="BG3049"/>
  <c r="BF3049"/>
  <c r="T3049"/>
  <c r="R3049"/>
  <c r="P3049"/>
  <c r="BI3040"/>
  <c r="BH3040"/>
  <c r="BG3040"/>
  <c r="BF3040"/>
  <c r="T3040"/>
  <c r="R3040"/>
  <c r="P3040"/>
  <c r="BI3036"/>
  <c r="BH3036"/>
  <c r="BG3036"/>
  <c r="BF3036"/>
  <c r="T3036"/>
  <c r="R3036"/>
  <c r="P3036"/>
  <c r="BI3032"/>
  <c r="BH3032"/>
  <c r="BG3032"/>
  <c r="BF3032"/>
  <c r="T3032"/>
  <c r="R3032"/>
  <c r="P3032"/>
  <c r="BI3006"/>
  <c r="BH3006"/>
  <c r="BG3006"/>
  <c r="BF3006"/>
  <c r="T3006"/>
  <c r="R3006"/>
  <c r="P3006"/>
  <c r="BI3003"/>
  <c r="BH3003"/>
  <c r="BG3003"/>
  <c r="BF3003"/>
  <c r="T3003"/>
  <c r="R3003"/>
  <c r="P3003"/>
  <c r="BI2968"/>
  <c r="BH2968"/>
  <c r="BG2968"/>
  <c r="BF2968"/>
  <c r="T2968"/>
  <c r="R2968"/>
  <c r="P2968"/>
  <c r="BI2964"/>
  <c r="BH2964"/>
  <c r="BG2964"/>
  <c r="BF2964"/>
  <c r="T2964"/>
  <c r="R2964"/>
  <c r="P2964"/>
  <c r="BI2960"/>
  <c r="BH2960"/>
  <c r="BG2960"/>
  <c r="BF2960"/>
  <c r="T2960"/>
  <c r="R2960"/>
  <c r="P2960"/>
  <c r="BI2956"/>
  <c r="BH2956"/>
  <c r="BG2956"/>
  <c r="BF2956"/>
  <c r="T2956"/>
  <c r="R2956"/>
  <c r="P2956"/>
  <c r="BI2949"/>
  <c r="BH2949"/>
  <c r="BG2949"/>
  <c r="BF2949"/>
  <c r="T2949"/>
  <c r="R2949"/>
  <c r="P2949"/>
  <c r="BI2943"/>
  <c r="BH2943"/>
  <c r="BG2943"/>
  <c r="BF2943"/>
  <c r="T2943"/>
  <c r="R2943"/>
  <c r="P2943"/>
  <c r="BI2921"/>
  <c r="BH2921"/>
  <c r="BG2921"/>
  <c r="BF2921"/>
  <c r="T2921"/>
  <c r="R2921"/>
  <c r="P2921"/>
  <c r="BI2912"/>
  <c r="BH2912"/>
  <c r="BG2912"/>
  <c r="BF2912"/>
  <c r="T2912"/>
  <c r="R2912"/>
  <c r="P2912"/>
  <c r="BI2908"/>
  <c r="BH2908"/>
  <c r="BG2908"/>
  <c r="BF2908"/>
  <c r="T2908"/>
  <c r="R2908"/>
  <c r="P2908"/>
  <c r="BI2899"/>
  <c r="BH2899"/>
  <c r="BG2899"/>
  <c r="BF2899"/>
  <c r="T2899"/>
  <c r="R2899"/>
  <c r="P2899"/>
  <c r="BI2890"/>
  <c r="BH2890"/>
  <c r="BG2890"/>
  <c r="BF2890"/>
  <c r="T2890"/>
  <c r="R2890"/>
  <c r="P2890"/>
  <c r="BI2883"/>
  <c r="BH2883"/>
  <c r="BG2883"/>
  <c r="BF2883"/>
  <c r="T2883"/>
  <c r="R2883"/>
  <c r="P2883"/>
  <c r="BI2876"/>
  <c r="BH2876"/>
  <c r="BG2876"/>
  <c r="BF2876"/>
  <c r="T2876"/>
  <c r="R2876"/>
  <c r="P2876"/>
  <c r="BI2869"/>
  <c r="BH2869"/>
  <c r="BG2869"/>
  <c r="BF2869"/>
  <c r="T2869"/>
  <c r="R2869"/>
  <c r="P2869"/>
  <c r="BI2865"/>
  <c r="BH2865"/>
  <c r="BG2865"/>
  <c r="BF2865"/>
  <c r="T2865"/>
  <c r="R2865"/>
  <c r="P2865"/>
  <c r="BI2861"/>
  <c r="BH2861"/>
  <c r="BG2861"/>
  <c r="BF2861"/>
  <c r="T2861"/>
  <c r="R2861"/>
  <c r="P2861"/>
  <c r="BI2857"/>
  <c r="BH2857"/>
  <c r="BG2857"/>
  <c r="BF2857"/>
  <c r="T2857"/>
  <c r="R2857"/>
  <c r="P2857"/>
  <c r="BI2853"/>
  <c r="BH2853"/>
  <c r="BG2853"/>
  <c r="BF2853"/>
  <c r="T2853"/>
  <c r="R2853"/>
  <c r="P2853"/>
  <c r="BI2849"/>
  <c r="BH2849"/>
  <c r="BG2849"/>
  <c r="BF2849"/>
  <c r="T2849"/>
  <c r="R2849"/>
  <c r="P2849"/>
  <c r="BI2843"/>
  <c r="BH2843"/>
  <c r="BG2843"/>
  <c r="BF2843"/>
  <c r="T2843"/>
  <c r="R2843"/>
  <c r="P2843"/>
  <c r="BI2840"/>
  <c r="BH2840"/>
  <c r="BG2840"/>
  <c r="BF2840"/>
  <c r="T2840"/>
  <c r="R2840"/>
  <c r="P2840"/>
  <c r="BI2832"/>
  <c r="BH2832"/>
  <c r="BG2832"/>
  <c r="BF2832"/>
  <c r="T2832"/>
  <c r="R2832"/>
  <c r="P2832"/>
  <c r="BI2826"/>
  <c r="BH2826"/>
  <c r="BG2826"/>
  <c r="BF2826"/>
  <c r="T2826"/>
  <c r="R2826"/>
  <c r="P2826"/>
  <c r="BI2817"/>
  <c r="BH2817"/>
  <c r="BG2817"/>
  <c r="BF2817"/>
  <c r="T2817"/>
  <c r="R2817"/>
  <c r="P2817"/>
  <c r="BI2814"/>
  <c r="BH2814"/>
  <c r="BG2814"/>
  <c r="BF2814"/>
  <c r="T2814"/>
  <c r="R2814"/>
  <c r="P2814"/>
  <c r="BI2810"/>
  <c r="BH2810"/>
  <c r="BG2810"/>
  <c r="BF2810"/>
  <c r="T2810"/>
  <c r="R2810"/>
  <c r="P2810"/>
  <c r="BI2807"/>
  <c r="BH2807"/>
  <c r="BG2807"/>
  <c r="BF2807"/>
  <c r="T2807"/>
  <c r="R2807"/>
  <c r="P2807"/>
  <c r="BI2803"/>
  <c r="BH2803"/>
  <c r="BG2803"/>
  <c r="BF2803"/>
  <c r="T2803"/>
  <c r="R2803"/>
  <c r="P2803"/>
  <c r="BI2799"/>
  <c r="BH2799"/>
  <c r="BG2799"/>
  <c r="BF2799"/>
  <c r="T2799"/>
  <c r="R2799"/>
  <c r="P2799"/>
  <c r="BI2795"/>
  <c r="BH2795"/>
  <c r="BG2795"/>
  <c r="BF2795"/>
  <c r="T2795"/>
  <c r="R2795"/>
  <c r="P2795"/>
  <c r="BI2791"/>
  <c r="BH2791"/>
  <c r="BG2791"/>
  <c r="BF2791"/>
  <c r="T2791"/>
  <c r="R2791"/>
  <c r="P2791"/>
  <c r="BI2787"/>
  <c r="BH2787"/>
  <c r="BG2787"/>
  <c r="BF2787"/>
  <c r="T2787"/>
  <c r="R2787"/>
  <c r="P2787"/>
  <c r="BI2778"/>
  <c r="BH2778"/>
  <c r="BG2778"/>
  <c r="BF2778"/>
  <c r="T2778"/>
  <c r="R2778"/>
  <c r="P2778"/>
  <c r="BI2768"/>
  <c r="BH2768"/>
  <c r="BG2768"/>
  <c r="BF2768"/>
  <c r="T2768"/>
  <c r="R2768"/>
  <c r="P2768"/>
  <c r="BI2761"/>
  <c r="BH2761"/>
  <c r="BG2761"/>
  <c r="BF2761"/>
  <c r="T2761"/>
  <c r="R2761"/>
  <c r="P2761"/>
  <c r="BI2742"/>
  <c r="BH2742"/>
  <c r="BG2742"/>
  <c r="BF2742"/>
  <c r="T2742"/>
  <c r="R2742"/>
  <c r="P2742"/>
  <c r="BI2732"/>
  <c r="BH2732"/>
  <c r="BG2732"/>
  <c r="BF2732"/>
  <c r="T2732"/>
  <c r="R2732"/>
  <c r="P2732"/>
  <c r="BI2728"/>
  <c r="BH2728"/>
  <c r="BG2728"/>
  <c r="BF2728"/>
  <c r="T2728"/>
  <c r="R2728"/>
  <c r="P2728"/>
  <c r="BI2724"/>
  <c r="BH2724"/>
  <c r="BG2724"/>
  <c r="BF2724"/>
  <c r="T2724"/>
  <c r="R2724"/>
  <c r="P2724"/>
  <c r="BI2720"/>
  <c r="BH2720"/>
  <c r="BG2720"/>
  <c r="BF2720"/>
  <c r="T2720"/>
  <c r="R2720"/>
  <c r="P2720"/>
  <c r="BI2714"/>
  <c r="BH2714"/>
  <c r="BG2714"/>
  <c r="BF2714"/>
  <c r="T2714"/>
  <c r="R2714"/>
  <c r="P2714"/>
  <c r="BI2710"/>
  <c r="BH2710"/>
  <c r="BG2710"/>
  <c r="BF2710"/>
  <c r="T2710"/>
  <c r="R2710"/>
  <c r="P2710"/>
  <c r="BI2702"/>
  <c r="BH2702"/>
  <c r="BG2702"/>
  <c r="BF2702"/>
  <c r="T2702"/>
  <c r="R2702"/>
  <c r="P2702"/>
  <c r="BI2694"/>
  <c r="BH2694"/>
  <c r="BG2694"/>
  <c r="BF2694"/>
  <c r="T2694"/>
  <c r="R2694"/>
  <c r="P2694"/>
  <c r="BI2690"/>
  <c r="BH2690"/>
  <c r="BG2690"/>
  <c r="BF2690"/>
  <c r="T2690"/>
  <c r="R2690"/>
  <c r="P2690"/>
  <c r="BI2681"/>
  <c r="BH2681"/>
  <c r="BG2681"/>
  <c r="BF2681"/>
  <c r="T2681"/>
  <c r="R2681"/>
  <c r="P2681"/>
  <c r="BI2677"/>
  <c r="BH2677"/>
  <c r="BG2677"/>
  <c r="BF2677"/>
  <c r="T2677"/>
  <c r="R2677"/>
  <c r="P2677"/>
  <c r="BI2673"/>
  <c r="BH2673"/>
  <c r="BG2673"/>
  <c r="BF2673"/>
  <c r="T2673"/>
  <c r="R2673"/>
  <c r="P2673"/>
  <c r="BI2669"/>
  <c r="BH2669"/>
  <c r="BG2669"/>
  <c r="BF2669"/>
  <c r="T2669"/>
  <c r="R2669"/>
  <c r="P2669"/>
  <c r="BI2665"/>
  <c r="BH2665"/>
  <c r="BG2665"/>
  <c r="BF2665"/>
  <c r="T2665"/>
  <c r="R2665"/>
  <c r="P2665"/>
  <c r="BI2658"/>
  <c r="BH2658"/>
  <c r="BG2658"/>
  <c r="BF2658"/>
  <c r="T2658"/>
  <c r="R2658"/>
  <c r="P2658"/>
  <c r="BI2649"/>
  <c r="BH2649"/>
  <c r="BG2649"/>
  <c r="BF2649"/>
  <c r="T2649"/>
  <c r="R2649"/>
  <c r="P2649"/>
  <c r="BI2622"/>
  <c r="BH2622"/>
  <c r="BG2622"/>
  <c r="BF2622"/>
  <c r="T2622"/>
  <c r="R2622"/>
  <c r="P2622"/>
  <c r="BI2618"/>
  <c r="BH2618"/>
  <c r="BG2618"/>
  <c r="BF2618"/>
  <c r="T2618"/>
  <c r="R2618"/>
  <c r="P2618"/>
  <c r="BI2613"/>
  <c r="BH2613"/>
  <c r="BG2613"/>
  <c r="BF2613"/>
  <c r="T2613"/>
  <c r="R2613"/>
  <c r="P2613"/>
  <c r="BI2604"/>
  <c r="BH2604"/>
  <c r="BG2604"/>
  <c r="BF2604"/>
  <c r="T2604"/>
  <c r="R2604"/>
  <c r="P2604"/>
  <c r="BI2598"/>
  <c r="BH2598"/>
  <c r="BG2598"/>
  <c r="BF2598"/>
  <c r="T2598"/>
  <c r="R2598"/>
  <c r="P2598"/>
  <c r="BI2589"/>
  <c r="BH2589"/>
  <c r="BG2589"/>
  <c r="BF2589"/>
  <c r="T2589"/>
  <c r="R2589"/>
  <c r="P2589"/>
  <c r="BI2586"/>
  <c r="BH2586"/>
  <c r="BG2586"/>
  <c r="BF2586"/>
  <c r="T2586"/>
  <c r="R2586"/>
  <c r="P2586"/>
  <c r="BI2569"/>
  <c r="BH2569"/>
  <c r="BG2569"/>
  <c r="BF2569"/>
  <c r="T2569"/>
  <c r="R2569"/>
  <c r="P2569"/>
  <c r="BI2566"/>
  <c r="BH2566"/>
  <c r="BG2566"/>
  <c r="BF2566"/>
  <c r="T2566"/>
  <c r="R2566"/>
  <c r="P2566"/>
  <c r="BI2563"/>
  <c r="BH2563"/>
  <c r="BG2563"/>
  <c r="BF2563"/>
  <c r="T2563"/>
  <c r="R2563"/>
  <c r="P2563"/>
  <c r="BI2560"/>
  <c r="BH2560"/>
  <c r="BG2560"/>
  <c r="BF2560"/>
  <c r="T2560"/>
  <c r="R2560"/>
  <c r="P2560"/>
  <c r="BI2553"/>
  <c r="BH2553"/>
  <c r="BG2553"/>
  <c r="BF2553"/>
  <c r="T2553"/>
  <c r="R2553"/>
  <c r="P2553"/>
  <c r="BI2545"/>
  <c r="BH2545"/>
  <c r="BG2545"/>
  <c r="BF2545"/>
  <c r="T2545"/>
  <c r="R2545"/>
  <c r="P2545"/>
  <c r="BI2537"/>
  <c r="BH2537"/>
  <c r="BG2537"/>
  <c r="BF2537"/>
  <c r="T2537"/>
  <c r="R2537"/>
  <c r="P2537"/>
  <c r="BI2529"/>
  <c r="BH2529"/>
  <c r="BG2529"/>
  <c r="BF2529"/>
  <c r="T2529"/>
  <c r="R2529"/>
  <c r="P2529"/>
  <c r="BI2521"/>
  <c r="BH2521"/>
  <c r="BG2521"/>
  <c r="BF2521"/>
  <c r="T2521"/>
  <c r="R2521"/>
  <c r="P2521"/>
  <c r="BI2513"/>
  <c r="BH2513"/>
  <c r="BG2513"/>
  <c r="BF2513"/>
  <c r="T2513"/>
  <c r="R2513"/>
  <c r="P2513"/>
  <c r="BI2505"/>
  <c r="BH2505"/>
  <c r="BG2505"/>
  <c r="BF2505"/>
  <c r="T2505"/>
  <c r="R2505"/>
  <c r="P2505"/>
  <c r="BI2501"/>
  <c r="BH2501"/>
  <c r="BG2501"/>
  <c r="BF2501"/>
  <c r="T2501"/>
  <c r="R2501"/>
  <c r="P2501"/>
  <c r="BI2492"/>
  <c r="BH2492"/>
  <c r="BG2492"/>
  <c r="BF2492"/>
  <c r="T2492"/>
  <c r="R2492"/>
  <c r="P2492"/>
  <c r="BI2483"/>
  <c r="BH2483"/>
  <c r="BG2483"/>
  <c r="BF2483"/>
  <c r="T2483"/>
  <c r="R2483"/>
  <c r="P2483"/>
  <c r="BI2474"/>
  <c r="BH2474"/>
  <c r="BG2474"/>
  <c r="BF2474"/>
  <c r="T2474"/>
  <c r="R2474"/>
  <c r="P2474"/>
  <c r="BI2457"/>
  <c r="BH2457"/>
  <c r="BG2457"/>
  <c r="BF2457"/>
  <c r="T2457"/>
  <c r="R2457"/>
  <c r="P2457"/>
  <c r="BI2432"/>
  <c r="BH2432"/>
  <c r="BG2432"/>
  <c r="BF2432"/>
  <c r="T2432"/>
  <c r="R2432"/>
  <c r="P2432"/>
  <c r="BI2423"/>
  <c r="BH2423"/>
  <c r="BG2423"/>
  <c r="BF2423"/>
  <c r="T2423"/>
  <c r="R2423"/>
  <c r="P2423"/>
  <c r="BI2414"/>
  <c r="BH2414"/>
  <c r="BG2414"/>
  <c r="BF2414"/>
  <c r="T2414"/>
  <c r="R2414"/>
  <c r="P2414"/>
  <c r="BI2396"/>
  <c r="BH2396"/>
  <c r="BG2396"/>
  <c r="BF2396"/>
  <c r="T2396"/>
  <c r="R2396"/>
  <c r="P2396"/>
  <c r="BI2387"/>
  <c r="BH2387"/>
  <c r="BG2387"/>
  <c r="BF2387"/>
  <c r="T2387"/>
  <c r="R2387"/>
  <c r="P2387"/>
  <c r="BI2378"/>
  <c r="BH2378"/>
  <c r="BG2378"/>
  <c r="BF2378"/>
  <c r="T2378"/>
  <c r="R2378"/>
  <c r="P2378"/>
  <c r="BI2365"/>
  <c r="BH2365"/>
  <c r="BG2365"/>
  <c r="BF2365"/>
  <c r="T2365"/>
  <c r="R2365"/>
  <c r="P2365"/>
  <c r="BI2348"/>
  <c r="BH2348"/>
  <c r="BG2348"/>
  <c r="BF2348"/>
  <c r="T2348"/>
  <c r="R2348"/>
  <c r="P2348"/>
  <c r="BI2307"/>
  <c r="BH2307"/>
  <c r="BG2307"/>
  <c r="BF2307"/>
  <c r="T2307"/>
  <c r="R2307"/>
  <c r="P2307"/>
  <c r="BI2290"/>
  <c r="BH2290"/>
  <c r="BG2290"/>
  <c r="BF2290"/>
  <c r="T2290"/>
  <c r="R2290"/>
  <c r="P2290"/>
  <c r="BI2272"/>
  <c r="BH2272"/>
  <c r="BG2272"/>
  <c r="BF2272"/>
  <c r="T2272"/>
  <c r="R2272"/>
  <c r="P2272"/>
  <c r="BI2263"/>
  <c r="BH2263"/>
  <c r="BG2263"/>
  <c r="BF2263"/>
  <c r="T2263"/>
  <c r="R2263"/>
  <c r="P2263"/>
  <c r="BI2253"/>
  <c r="BH2253"/>
  <c r="BG2253"/>
  <c r="BF2253"/>
  <c r="T2253"/>
  <c r="R2253"/>
  <c r="P2253"/>
  <c r="BI2244"/>
  <c r="BH2244"/>
  <c r="BG2244"/>
  <c r="BF2244"/>
  <c r="T2244"/>
  <c r="R2244"/>
  <c r="P2244"/>
  <c r="BI2231"/>
  <c r="BH2231"/>
  <c r="BG2231"/>
  <c r="BF2231"/>
  <c r="T2231"/>
  <c r="R2231"/>
  <c r="P2231"/>
  <c r="BI2213"/>
  <c r="BH2213"/>
  <c r="BG2213"/>
  <c r="BF2213"/>
  <c r="T2213"/>
  <c r="R2213"/>
  <c r="P2213"/>
  <c r="BI2208"/>
  <c r="BH2208"/>
  <c r="BG2208"/>
  <c r="BF2208"/>
  <c r="T2208"/>
  <c r="R2208"/>
  <c r="P2208"/>
  <c r="BI2185"/>
  <c r="BH2185"/>
  <c r="BG2185"/>
  <c r="BF2185"/>
  <c r="T2185"/>
  <c r="R2185"/>
  <c r="P2185"/>
  <c r="BI2181"/>
  <c r="BH2181"/>
  <c r="BG2181"/>
  <c r="BF2181"/>
  <c r="T2181"/>
  <c r="R2181"/>
  <c r="P2181"/>
  <c r="BI2177"/>
  <c r="BH2177"/>
  <c r="BG2177"/>
  <c r="BF2177"/>
  <c r="T2177"/>
  <c r="R2177"/>
  <c r="P2177"/>
  <c r="BI2173"/>
  <c r="BH2173"/>
  <c r="BG2173"/>
  <c r="BF2173"/>
  <c r="T2173"/>
  <c r="R2173"/>
  <c r="P2173"/>
  <c r="BI2161"/>
  <c r="BH2161"/>
  <c r="BG2161"/>
  <c r="BF2161"/>
  <c r="T2161"/>
  <c r="R2161"/>
  <c r="P2161"/>
  <c r="BI2154"/>
  <c r="BH2154"/>
  <c r="BG2154"/>
  <c r="BF2154"/>
  <c r="T2154"/>
  <c r="R2154"/>
  <c r="P2154"/>
  <c r="BI2147"/>
  <c r="BH2147"/>
  <c r="BG2147"/>
  <c r="BF2147"/>
  <c r="T2147"/>
  <c r="R2147"/>
  <c r="P2147"/>
  <c r="BI2132"/>
  <c r="BH2132"/>
  <c r="BG2132"/>
  <c r="BF2132"/>
  <c r="T2132"/>
  <c r="R2132"/>
  <c r="P2132"/>
  <c r="BI2129"/>
  <c r="BH2129"/>
  <c r="BG2129"/>
  <c r="BF2129"/>
  <c r="T2129"/>
  <c r="R2129"/>
  <c r="P2129"/>
  <c r="BI2126"/>
  <c r="BH2126"/>
  <c r="BG2126"/>
  <c r="BF2126"/>
  <c r="T2126"/>
  <c r="R2126"/>
  <c r="P2126"/>
  <c r="BI2123"/>
  <c r="BH2123"/>
  <c r="BG2123"/>
  <c r="BF2123"/>
  <c r="T2123"/>
  <c r="R2123"/>
  <c r="P2123"/>
  <c r="BI2120"/>
  <c r="BH2120"/>
  <c r="BG2120"/>
  <c r="BF2120"/>
  <c r="T2120"/>
  <c r="R2120"/>
  <c r="P2120"/>
  <c r="BI2117"/>
  <c r="BH2117"/>
  <c r="BG2117"/>
  <c r="BF2117"/>
  <c r="T2117"/>
  <c r="R2117"/>
  <c r="P2117"/>
  <c r="BI2114"/>
  <c r="BH2114"/>
  <c r="BG2114"/>
  <c r="BF2114"/>
  <c r="T2114"/>
  <c r="R2114"/>
  <c r="P2114"/>
  <c r="BI2111"/>
  <c r="BH2111"/>
  <c r="BG2111"/>
  <c r="BF2111"/>
  <c r="T2111"/>
  <c r="R2111"/>
  <c r="P2111"/>
  <c r="BI2108"/>
  <c r="BH2108"/>
  <c r="BG2108"/>
  <c r="BF2108"/>
  <c r="T2108"/>
  <c r="R2108"/>
  <c r="P2108"/>
  <c r="BI2105"/>
  <c r="BH2105"/>
  <c r="BG2105"/>
  <c r="BF2105"/>
  <c r="T2105"/>
  <c r="R2105"/>
  <c r="P2105"/>
  <c r="BI2102"/>
  <c r="BH2102"/>
  <c r="BG2102"/>
  <c r="BF2102"/>
  <c r="T2102"/>
  <c r="R2102"/>
  <c r="P2102"/>
  <c r="BI2099"/>
  <c r="BH2099"/>
  <c r="BG2099"/>
  <c r="BF2099"/>
  <c r="T2099"/>
  <c r="R2099"/>
  <c r="P2099"/>
  <c r="BI2091"/>
  <c r="BH2091"/>
  <c r="BG2091"/>
  <c r="BF2091"/>
  <c r="T2091"/>
  <c r="R2091"/>
  <c r="P2091"/>
  <c r="BI2087"/>
  <c r="BH2087"/>
  <c r="BG2087"/>
  <c r="BF2087"/>
  <c r="T2087"/>
  <c r="R2087"/>
  <c r="P2087"/>
  <c r="BI2079"/>
  <c r="BH2079"/>
  <c r="BG2079"/>
  <c r="BF2079"/>
  <c r="T2079"/>
  <c r="R2079"/>
  <c r="P2079"/>
  <c r="BI2076"/>
  <c r="BH2076"/>
  <c r="BG2076"/>
  <c r="BF2076"/>
  <c r="T2076"/>
  <c r="R2076"/>
  <c r="P2076"/>
  <c r="BI2072"/>
  <c r="BH2072"/>
  <c r="BG2072"/>
  <c r="BF2072"/>
  <c r="T2072"/>
  <c r="R2072"/>
  <c r="P2072"/>
  <c r="BI2068"/>
  <c r="BH2068"/>
  <c r="BG2068"/>
  <c r="BF2068"/>
  <c r="T2068"/>
  <c r="R2068"/>
  <c r="P2068"/>
  <c r="BI2064"/>
  <c r="BH2064"/>
  <c r="BG2064"/>
  <c r="BF2064"/>
  <c r="T2064"/>
  <c r="R2064"/>
  <c r="P2064"/>
  <c r="BI2060"/>
  <c r="BH2060"/>
  <c r="BG2060"/>
  <c r="BF2060"/>
  <c r="T2060"/>
  <c r="R2060"/>
  <c r="P2060"/>
  <c r="BI2056"/>
  <c r="BH2056"/>
  <c r="BG2056"/>
  <c r="BF2056"/>
  <c r="T2056"/>
  <c r="R2056"/>
  <c r="P2056"/>
  <c r="BI2048"/>
  <c r="BH2048"/>
  <c r="BG2048"/>
  <c r="BF2048"/>
  <c r="T2048"/>
  <c r="R2048"/>
  <c r="P2048"/>
  <c r="BI2045"/>
  <c r="BH2045"/>
  <c r="BG2045"/>
  <c r="BF2045"/>
  <c r="T2045"/>
  <c r="R2045"/>
  <c r="P2045"/>
  <c r="BI2035"/>
  <c r="BH2035"/>
  <c r="BG2035"/>
  <c r="BF2035"/>
  <c r="T2035"/>
  <c r="R2035"/>
  <c r="P2035"/>
  <c r="BI2026"/>
  <c r="BH2026"/>
  <c r="BG2026"/>
  <c r="BF2026"/>
  <c r="T2026"/>
  <c r="R2026"/>
  <c r="P2026"/>
  <c r="BI2016"/>
  <c r="BH2016"/>
  <c r="BG2016"/>
  <c r="BF2016"/>
  <c r="T2016"/>
  <c r="R2016"/>
  <c r="P2016"/>
  <c r="BI1999"/>
  <c r="BH1999"/>
  <c r="BG1999"/>
  <c r="BF1999"/>
  <c r="T1999"/>
  <c r="R1999"/>
  <c r="P1999"/>
  <c r="BI1981"/>
  <c r="BH1981"/>
  <c r="BG1981"/>
  <c r="BF1981"/>
  <c r="T1981"/>
  <c r="R1981"/>
  <c r="P1981"/>
  <c r="BI1942"/>
  <c r="BH1942"/>
  <c r="BG1942"/>
  <c r="BF1942"/>
  <c r="T1942"/>
  <c r="R1942"/>
  <c r="P1942"/>
  <c r="BI1939"/>
  <c r="BH1939"/>
  <c r="BG1939"/>
  <c r="BF1939"/>
  <c r="T1939"/>
  <c r="R1939"/>
  <c r="P1939"/>
  <c r="BI1936"/>
  <c r="BH1936"/>
  <c r="BG1936"/>
  <c r="BF1936"/>
  <c r="T1936"/>
  <c r="R1936"/>
  <c r="P1936"/>
  <c r="BI1933"/>
  <c r="BH1933"/>
  <c r="BG1933"/>
  <c r="BF1933"/>
  <c r="T1933"/>
  <c r="R1933"/>
  <c r="P1933"/>
  <c r="BI1930"/>
  <c r="BH1930"/>
  <c r="BG1930"/>
  <c r="BF1930"/>
  <c r="T1930"/>
  <c r="R1930"/>
  <c r="P1930"/>
  <c r="BI1925"/>
  <c r="BH1925"/>
  <c r="BG1925"/>
  <c r="BF1925"/>
  <c r="T1925"/>
  <c r="R1925"/>
  <c r="P1925"/>
  <c r="BI1920"/>
  <c r="BH1920"/>
  <c r="BG1920"/>
  <c r="BF1920"/>
  <c r="T1920"/>
  <c r="R1920"/>
  <c r="P1920"/>
  <c r="BI1911"/>
  <c r="BH1911"/>
  <c r="BG1911"/>
  <c r="BF1911"/>
  <c r="T1911"/>
  <c r="R1911"/>
  <c r="P1911"/>
  <c r="BI1902"/>
  <c r="BH1902"/>
  <c r="BG1902"/>
  <c r="BF1902"/>
  <c r="T1902"/>
  <c r="R1902"/>
  <c r="P1902"/>
  <c r="BI1895"/>
  <c r="BH1895"/>
  <c r="BG1895"/>
  <c r="BF1895"/>
  <c r="T1895"/>
  <c r="R1895"/>
  <c r="P1895"/>
  <c r="BI1890"/>
  <c r="BH1890"/>
  <c r="BG1890"/>
  <c r="BF1890"/>
  <c r="T1890"/>
  <c r="R1890"/>
  <c r="P1890"/>
  <c r="BI1885"/>
  <c r="BH1885"/>
  <c r="BG1885"/>
  <c r="BF1885"/>
  <c r="T1885"/>
  <c r="R1885"/>
  <c r="P1885"/>
  <c r="BI1879"/>
  <c r="BH1879"/>
  <c r="BG1879"/>
  <c r="BF1879"/>
  <c r="T1879"/>
  <c r="R1879"/>
  <c r="P1879"/>
  <c r="BI1870"/>
  <c r="BH1870"/>
  <c r="BG1870"/>
  <c r="BF1870"/>
  <c r="T1870"/>
  <c r="R1870"/>
  <c r="P1870"/>
  <c r="BI1866"/>
  <c r="BH1866"/>
  <c r="BG1866"/>
  <c r="BF1866"/>
  <c r="T1866"/>
  <c r="R1866"/>
  <c r="P1866"/>
  <c r="BI1862"/>
  <c r="BH1862"/>
  <c r="BG1862"/>
  <c r="BF1862"/>
  <c r="T1862"/>
  <c r="R1862"/>
  <c r="P1862"/>
  <c r="BI1849"/>
  <c r="BH1849"/>
  <c r="BG1849"/>
  <c r="BF1849"/>
  <c r="T1849"/>
  <c r="R1849"/>
  <c r="P1849"/>
  <c r="BI1836"/>
  <c r="BH1836"/>
  <c r="BG1836"/>
  <c r="BF1836"/>
  <c r="T1836"/>
  <c r="R1836"/>
  <c r="P1836"/>
  <c r="BI1833"/>
  <c r="BH1833"/>
  <c r="BG1833"/>
  <c r="BF1833"/>
  <c r="T1833"/>
  <c r="R1833"/>
  <c r="P1833"/>
  <c r="BI1830"/>
  <c r="BH1830"/>
  <c r="BG1830"/>
  <c r="BF1830"/>
  <c r="T1830"/>
  <c r="R1830"/>
  <c r="P1830"/>
  <c r="BI1826"/>
  <c r="BH1826"/>
  <c r="BG1826"/>
  <c r="BF1826"/>
  <c r="T1826"/>
  <c r="R1826"/>
  <c r="P1826"/>
  <c r="BI1822"/>
  <c r="BH1822"/>
  <c r="BG1822"/>
  <c r="BF1822"/>
  <c r="T1822"/>
  <c r="R1822"/>
  <c r="P1822"/>
  <c r="BI1818"/>
  <c r="BH1818"/>
  <c r="BG1818"/>
  <c r="BF1818"/>
  <c r="T1818"/>
  <c r="R1818"/>
  <c r="P1818"/>
  <c r="BI1814"/>
  <c r="BH1814"/>
  <c r="BG1814"/>
  <c r="BF1814"/>
  <c r="T1814"/>
  <c r="R1814"/>
  <c r="P1814"/>
  <c r="BI1810"/>
  <c r="BH1810"/>
  <c r="BG1810"/>
  <c r="BF1810"/>
  <c r="T1810"/>
  <c r="R1810"/>
  <c r="P1810"/>
  <c r="BI1806"/>
  <c r="BH1806"/>
  <c r="BG1806"/>
  <c r="BF1806"/>
  <c r="T1806"/>
  <c r="R1806"/>
  <c r="P1806"/>
  <c r="BI1802"/>
  <c r="BH1802"/>
  <c r="BG1802"/>
  <c r="BF1802"/>
  <c r="T1802"/>
  <c r="R1802"/>
  <c r="P1802"/>
  <c r="BI1798"/>
  <c r="BH1798"/>
  <c r="BG1798"/>
  <c r="BF1798"/>
  <c r="T1798"/>
  <c r="R1798"/>
  <c r="P1798"/>
  <c r="BI1795"/>
  <c r="BH1795"/>
  <c r="BG1795"/>
  <c r="BF1795"/>
  <c r="T1795"/>
  <c r="R1795"/>
  <c r="P1795"/>
  <c r="BI1792"/>
  <c r="BH1792"/>
  <c r="BG1792"/>
  <c r="BF1792"/>
  <c r="T1792"/>
  <c r="R1792"/>
  <c r="P1792"/>
  <c r="BI1788"/>
  <c r="BH1788"/>
  <c r="BG1788"/>
  <c r="BF1788"/>
  <c r="T1788"/>
  <c r="R1788"/>
  <c r="P1788"/>
  <c r="BI1785"/>
  <c r="BH1785"/>
  <c r="BG1785"/>
  <c r="BF1785"/>
  <c r="T1785"/>
  <c r="R1785"/>
  <c r="P1785"/>
  <c r="BI1782"/>
  <c r="BH1782"/>
  <c r="BG1782"/>
  <c r="BF1782"/>
  <c r="T1782"/>
  <c r="R1782"/>
  <c r="P1782"/>
  <c r="BI1779"/>
  <c r="BH1779"/>
  <c r="BG1779"/>
  <c r="BF1779"/>
  <c r="T1779"/>
  <c r="R1779"/>
  <c r="P1779"/>
  <c r="BI1775"/>
  <c r="BH1775"/>
  <c r="BG1775"/>
  <c r="BF1775"/>
  <c r="T1775"/>
  <c r="R1775"/>
  <c r="P1775"/>
  <c r="BI1771"/>
  <c r="BH1771"/>
  <c r="BG1771"/>
  <c r="BF1771"/>
  <c r="T1771"/>
  <c r="T1770"/>
  <c r="R1771"/>
  <c r="R1770"/>
  <c r="P1771"/>
  <c r="P1770"/>
  <c r="BI1768"/>
  <c r="BH1768"/>
  <c r="BG1768"/>
  <c r="BF1768"/>
  <c r="T1768"/>
  <c r="R1768"/>
  <c r="P1768"/>
  <c r="BI1766"/>
  <c r="BH1766"/>
  <c r="BG1766"/>
  <c r="BF1766"/>
  <c r="T1766"/>
  <c r="R1766"/>
  <c r="P1766"/>
  <c r="BI1764"/>
  <c r="BH1764"/>
  <c r="BG1764"/>
  <c r="BF1764"/>
  <c r="T1764"/>
  <c r="R1764"/>
  <c r="P1764"/>
  <c r="BI1762"/>
  <c r="BH1762"/>
  <c r="BG1762"/>
  <c r="BF1762"/>
  <c r="T1762"/>
  <c r="R1762"/>
  <c r="P1762"/>
  <c r="BI1760"/>
  <c r="BH1760"/>
  <c r="BG1760"/>
  <c r="BF1760"/>
  <c r="T1760"/>
  <c r="R1760"/>
  <c r="P1760"/>
  <c r="BI1758"/>
  <c r="BH1758"/>
  <c r="BG1758"/>
  <c r="BF1758"/>
  <c r="T1758"/>
  <c r="R1758"/>
  <c r="P1758"/>
  <c r="BI1756"/>
  <c r="BH1756"/>
  <c r="BG1756"/>
  <c r="BF1756"/>
  <c r="T1756"/>
  <c r="R1756"/>
  <c r="P1756"/>
  <c r="BI1753"/>
  <c r="BH1753"/>
  <c r="BG1753"/>
  <c r="BF1753"/>
  <c r="T1753"/>
  <c r="R1753"/>
  <c r="P1753"/>
  <c r="BI1750"/>
  <c r="BH1750"/>
  <c r="BG1750"/>
  <c r="BF1750"/>
  <c r="T1750"/>
  <c r="R1750"/>
  <c r="P1750"/>
  <c r="BI1743"/>
  <c r="BH1743"/>
  <c r="BG1743"/>
  <c r="BF1743"/>
  <c r="T1743"/>
  <c r="R1743"/>
  <c r="P1743"/>
  <c r="BI1736"/>
  <c r="BH1736"/>
  <c r="BG1736"/>
  <c r="BF1736"/>
  <c r="T1736"/>
  <c r="R1736"/>
  <c r="P1736"/>
  <c r="BI1734"/>
  <c r="BH1734"/>
  <c r="BG1734"/>
  <c r="BF1734"/>
  <c r="T1734"/>
  <c r="R1734"/>
  <c r="P1734"/>
  <c r="BI1731"/>
  <c r="BH1731"/>
  <c r="BG1731"/>
  <c r="BF1731"/>
  <c r="T1731"/>
  <c r="R1731"/>
  <c r="P1731"/>
  <c r="BI1729"/>
  <c r="BH1729"/>
  <c r="BG1729"/>
  <c r="BF1729"/>
  <c r="T1729"/>
  <c r="R1729"/>
  <c r="P1729"/>
  <c r="BI1726"/>
  <c r="BH1726"/>
  <c r="BG1726"/>
  <c r="BF1726"/>
  <c r="T1726"/>
  <c r="R1726"/>
  <c r="P1726"/>
  <c r="BI1720"/>
  <c r="BH1720"/>
  <c r="BG1720"/>
  <c r="BF1720"/>
  <c r="T1720"/>
  <c r="R1720"/>
  <c r="P1720"/>
  <c r="BI1714"/>
  <c r="BH1714"/>
  <c r="BG1714"/>
  <c r="BF1714"/>
  <c r="T1714"/>
  <c r="R1714"/>
  <c r="P1714"/>
  <c r="BI1708"/>
  <c r="BH1708"/>
  <c r="BG1708"/>
  <c r="BF1708"/>
  <c r="T1708"/>
  <c r="R1708"/>
  <c r="P1708"/>
  <c r="BI1701"/>
  <c r="BH1701"/>
  <c r="BG1701"/>
  <c r="BF1701"/>
  <c r="T1701"/>
  <c r="R1701"/>
  <c r="P1701"/>
  <c r="BI1694"/>
  <c r="BH1694"/>
  <c r="BG1694"/>
  <c r="BF1694"/>
  <c r="T1694"/>
  <c r="R1694"/>
  <c r="P1694"/>
  <c r="BI1686"/>
  <c r="BH1686"/>
  <c r="BG1686"/>
  <c r="BF1686"/>
  <c r="T1686"/>
  <c r="R1686"/>
  <c r="P1686"/>
  <c r="BI1679"/>
  <c r="BH1679"/>
  <c r="BG1679"/>
  <c r="BF1679"/>
  <c r="T1679"/>
  <c r="R1679"/>
  <c r="P1679"/>
  <c r="BI1671"/>
  <c r="BH1671"/>
  <c r="BG1671"/>
  <c r="BF1671"/>
  <c r="T1671"/>
  <c r="R1671"/>
  <c r="P1671"/>
  <c r="BI1663"/>
  <c r="BH1663"/>
  <c r="BG1663"/>
  <c r="BF1663"/>
  <c r="T1663"/>
  <c r="R1663"/>
  <c r="P1663"/>
  <c r="BI1660"/>
  <c r="BH1660"/>
  <c r="BG1660"/>
  <c r="BF1660"/>
  <c r="T1660"/>
  <c r="R1660"/>
  <c r="P1660"/>
  <c r="BI1657"/>
  <c r="BH1657"/>
  <c r="BG1657"/>
  <c r="BF1657"/>
  <c r="T1657"/>
  <c r="R1657"/>
  <c r="P1657"/>
  <c r="BI1654"/>
  <c r="BH1654"/>
  <c r="BG1654"/>
  <c r="BF1654"/>
  <c r="T1654"/>
  <c r="R1654"/>
  <c r="P1654"/>
  <c r="BI1651"/>
  <c r="BH1651"/>
  <c r="BG1651"/>
  <c r="BF1651"/>
  <c r="T1651"/>
  <c r="R1651"/>
  <c r="P1651"/>
  <c r="BI1648"/>
  <c r="BH1648"/>
  <c r="BG1648"/>
  <c r="BF1648"/>
  <c r="T1648"/>
  <c r="R1648"/>
  <c r="P1648"/>
  <c r="BI1639"/>
  <c r="BH1639"/>
  <c r="BG1639"/>
  <c r="BF1639"/>
  <c r="T1639"/>
  <c r="R1639"/>
  <c r="P1639"/>
  <c r="BI1636"/>
  <c r="BH1636"/>
  <c r="BG1636"/>
  <c r="BF1636"/>
  <c r="T1636"/>
  <c r="R1636"/>
  <c r="P1636"/>
  <c r="BI1633"/>
  <c r="BH1633"/>
  <c r="BG1633"/>
  <c r="BF1633"/>
  <c r="T1633"/>
  <c r="R1633"/>
  <c r="P1633"/>
  <c r="BI1630"/>
  <c r="BH1630"/>
  <c r="BG1630"/>
  <c r="BF1630"/>
  <c r="T1630"/>
  <c r="R1630"/>
  <c r="P1630"/>
  <c r="BI1627"/>
  <c r="BH1627"/>
  <c r="BG1627"/>
  <c r="BF1627"/>
  <c r="T1627"/>
  <c r="R1627"/>
  <c r="P1627"/>
  <c r="BI1624"/>
  <c r="BH1624"/>
  <c r="BG1624"/>
  <c r="BF1624"/>
  <c r="T1624"/>
  <c r="R1624"/>
  <c r="P1624"/>
  <c r="BI1621"/>
  <c r="BH1621"/>
  <c r="BG1621"/>
  <c r="BF1621"/>
  <c r="T1621"/>
  <c r="R1621"/>
  <c r="P1621"/>
  <c r="BI1617"/>
  <c r="BH1617"/>
  <c r="BG1617"/>
  <c r="BF1617"/>
  <c r="T1617"/>
  <c r="R1617"/>
  <c r="P1617"/>
  <c r="BI1614"/>
  <c r="BH1614"/>
  <c r="BG1614"/>
  <c r="BF1614"/>
  <c r="T1614"/>
  <c r="R1614"/>
  <c r="P1614"/>
  <c r="BI1608"/>
  <c r="BH1608"/>
  <c r="BG1608"/>
  <c r="BF1608"/>
  <c r="T1608"/>
  <c r="R1608"/>
  <c r="P1608"/>
  <c r="BI1601"/>
  <c r="BH1601"/>
  <c r="BG1601"/>
  <c r="BF1601"/>
  <c r="T1601"/>
  <c r="R1601"/>
  <c r="P1601"/>
  <c r="BI1598"/>
  <c r="BH1598"/>
  <c r="BG1598"/>
  <c r="BF1598"/>
  <c r="T1598"/>
  <c r="R1598"/>
  <c r="P1598"/>
  <c r="BI1595"/>
  <c r="BH1595"/>
  <c r="BG1595"/>
  <c r="BF1595"/>
  <c r="T1595"/>
  <c r="R1595"/>
  <c r="P1595"/>
  <c r="BI1592"/>
  <c r="BH1592"/>
  <c r="BG1592"/>
  <c r="BF1592"/>
  <c r="T1592"/>
  <c r="R1592"/>
  <c r="P1592"/>
  <c r="BI1589"/>
  <c r="BH1589"/>
  <c r="BG1589"/>
  <c r="BF1589"/>
  <c r="T1589"/>
  <c r="R1589"/>
  <c r="P1589"/>
  <c r="BI1586"/>
  <c r="BH1586"/>
  <c r="BG1586"/>
  <c r="BF1586"/>
  <c r="T1586"/>
  <c r="R1586"/>
  <c r="P1586"/>
  <c r="BI1583"/>
  <c r="BH1583"/>
  <c r="BG1583"/>
  <c r="BF1583"/>
  <c r="T1583"/>
  <c r="R1583"/>
  <c r="P1583"/>
  <c r="BI1569"/>
  <c r="BH1569"/>
  <c r="BG1569"/>
  <c r="BF1569"/>
  <c r="T1569"/>
  <c r="R1569"/>
  <c r="P1569"/>
  <c r="BI1566"/>
  <c r="BH1566"/>
  <c r="BG1566"/>
  <c r="BF1566"/>
  <c r="T1566"/>
  <c r="R1566"/>
  <c r="P1566"/>
  <c r="BI1563"/>
  <c r="BH1563"/>
  <c r="BG1563"/>
  <c r="BF1563"/>
  <c r="T1563"/>
  <c r="R1563"/>
  <c r="P1563"/>
  <c r="BI1555"/>
  <c r="BH1555"/>
  <c r="BG1555"/>
  <c r="BF1555"/>
  <c r="T1555"/>
  <c r="R1555"/>
  <c r="P1555"/>
  <c r="BI1545"/>
  <c r="BH1545"/>
  <c r="BG1545"/>
  <c r="BF1545"/>
  <c r="T1545"/>
  <c r="R1545"/>
  <c r="P1545"/>
  <c r="BI1542"/>
  <c r="BH1542"/>
  <c r="BG1542"/>
  <c r="BF1542"/>
  <c r="T1542"/>
  <c r="R1542"/>
  <c r="P1542"/>
  <c r="BI1534"/>
  <c r="BH1534"/>
  <c r="BG1534"/>
  <c r="BF1534"/>
  <c r="T1534"/>
  <c r="R1534"/>
  <c r="P1534"/>
  <c r="BI1532"/>
  <c r="BH1532"/>
  <c r="BG1532"/>
  <c r="BF1532"/>
  <c r="T1532"/>
  <c r="R1532"/>
  <c r="P1532"/>
  <c r="BI1530"/>
  <c r="BH1530"/>
  <c r="BG1530"/>
  <c r="BF1530"/>
  <c r="T1530"/>
  <c r="R1530"/>
  <c r="P1530"/>
  <c r="BI1523"/>
  <c r="BH1523"/>
  <c r="BG1523"/>
  <c r="BF1523"/>
  <c r="T1523"/>
  <c r="R1523"/>
  <c r="P1523"/>
  <c r="BI1518"/>
  <c r="BH1518"/>
  <c r="BG1518"/>
  <c r="BF1518"/>
  <c r="T1518"/>
  <c r="R1518"/>
  <c r="P1518"/>
  <c r="BI1507"/>
  <c r="BH1507"/>
  <c r="BG1507"/>
  <c r="BF1507"/>
  <c r="T1507"/>
  <c r="R1507"/>
  <c r="P1507"/>
  <c r="BI1505"/>
  <c r="BH1505"/>
  <c r="BG1505"/>
  <c r="BF1505"/>
  <c r="T1505"/>
  <c r="R1505"/>
  <c r="P1505"/>
  <c r="BI1493"/>
  <c r="BH1493"/>
  <c r="BG1493"/>
  <c r="BF1493"/>
  <c r="T1493"/>
  <c r="R1493"/>
  <c r="P1493"/>
  <c r="BI1479"/>
  <c r="BH1479"/>
  <c r="BG1479"/>
  <c r="BF1479"/>
  <c r="T1479"/>
  <c r="R1479"/>
  <c r="P1479"/>
  <c r="BI1476"/>
  <c r="BH1476"/>
  <c r="BG1476"/>
  <c r="BF1476"/>
  <c r="T1476"/>
  <c r="R1476"/>
  <c r="P1476"/>
  <c r="BI1469"/>
  <c r="BH1469"/>
  <c r="BG1469"/>
  <c r="BF1469"/>
  <c r="T1469"/>
  <c r="R1469"/>
  <c r="P1469"/>
  <c r="BI1461"/>
  <c r="BH1461"/>
  <c r="BG1461"/>
  <c r="BF1461"/>
  <c r="T1461"/>
  <c r="R1461"/>
  <c r="P1461"/>
  <c r="BI1458"/>
  <c r="BH1458"/>
  <c r="BG1458"/>
  <c r="BF1458"/>
  <c r="T1458"/>
  <c r="R1458"/>
  <c r="P1458"/>
  <c r="BI1455"/>
  <c r="BH1455"/>
  <c r="BG1455"/>
  <c r="BF1455"/>
  <c r="T1455"/>
  <c r="R1455"/>
  <c r="P1455"/>
  <c r="BI1453"/>
  <c r="BH1453"/>
  <c r="BG1453"/>
  <c r="BF1453"/>
  <c r="T1453"/>
  <c r="R1453"/>
  <c r="P1453"/>
  <c r="BI1450"/>
  <c r="BH1450"/>
  <c r="BG1450"/>
  <c r="BF1450"/>
  <c r="T1450"/>
  <c r="R1450"/>
  <c r="P1450"/>
  <c r="BI1444"/>
  <c r="BH1444"/>
  <c r="BG1444"/>
  <c r="BF1444"/>
  <c r="T1444"/>
  <c r="R1444"/>
  <c r="P1444"/>
  <c r="BI1436"/>
  <c r="BH1436"/>
  <c r="BG1436"/>
  <c r="BF1436"/>
  <c r="T1436"/>
  <c r="R1436"/>
  <c r="P1436"/>
  <c r="BI1431"/>
  <c r="BH1431"/>
  <c r="BG1431"/>
  <c r="BF1431"/>
  <c r="T1431"/>
  <c r="R1431"/>
  <c r="P1431"/>
  <c r="BI1422"/>
  <c r="BH1422"/>
  <c r="BG1422"/>
  <c r="BF1422"/>
  <c r="T1422"/>
  <c r="R1422"/>
  <c r="P1422"/>
  <c r="BI1419"/>
  <c r="BH1419"/>
  <c r="BG1419"/>
  <c r="BF1419"/>
  <c r="T1419"/>
  <c r="R1419"/>
  <c r="P1419"/>
  <c r="BI1408"/>
  <c r="BH1408"/>
  <c r="BG1408"/>
  <c r="BF1408"/>
  <c r="T1408"/>
  <c r="R1408"/>
  <c r="P1408"/>
  <c r="BI1405"/>
  <c r="BH1405"/>
  <c r="BG1405"/>
  <c r="BF1405"/>
  <c r="T1405"/>
  <c r="R1405"/>
  <c r="P1405"/>
  <c r="BI1397"/>
  <c r="BH1397"/>
  <c r="BG1397"/>
  <c r="BF1397"/>
  <c r="T1397"/>
  <c r="R1397"/>
  <c r="P1397"/>
  <c r="BI1394"/>
  <c r="BH1394"/>
  <c r="BG1394"/>
  <c r="BF1394"/>
  <c r="T1394"/>
  <c r="R1394"/>
  <c r="P1394"/>
  <c r="BI1389"/>
  <c r="BH1389"/>
  <c r="BG1389"/>
  <c r="BF1389"/>
  <c r="T1389"/>
  <c r="R1389"/>
  <c r="P1389"/>
  <c r="BI1386"/>
  <c r="BH1386"/>
  <c r="BG1386"/>
  <c r="BF1386"/>
  <c r="T1386"/>
  <c r="R1386"/>
  <c r="P1386"/>
  <c r="BI1383"/>
  <c r="BH1383"/>
  <c r="BG1383"/>
  <c r="BF1383"/>
  <c r="T1383"/>
  <c r="R1383"/>
  <c r="P1383"/>
  <c r="BI1380"/>
  <c r="BH1380"/>
  <c r="BG1380"/>
  <c r="BF1380"/>
  <c r="T1380"/>
  <c r="R1380"/>
  <c r="P1380"/>
  <c r="BI1373"/>
  <c r="BH1373"/>
  <c r="BG1373"/>
  <c r="BF1373"/>
  <c r="T1373"/>
  <c r="R1373"/>
  <c r="P1373"/>
  <c r="BI1366"/>
  <c r="BH1366"/>
  <c r="BG1366"/>
  <c r="BF1366"/>
  <c r="T1366"/>
  <c r="R1366"/>
  <c r="P1366"/>
  <c r="BI1363"/>
  <c r="BH1363"/>
  <c r="BG1363"/>
  <c r="BF1363"/>
  <c r="T1363"/>
  <c r="R1363"/>
  <c r="P1363"/>
  <c r="BI1360"/>
  <c r="BH1360"/>
  <c r="BG1360"/>
  <c r="BF1360"/>
  <c r="T1360"/>
  <c r="R1360"/>
  <c r="P1360"/>
  <c r="BI1357"/>
  <c r="BH1357"/>
  <c r="BG1357"/>
  <c r="BF1357"/>
  <c r="T1357"/>
  <c r="R1357"/>
  <c r="P1357"/>
  <c r="BI1354"/>
  <c r="BH1354"/>
  <c r="BG1354"/>
  <c r="BF1354"/>
  <c r="T1354"/>
  <c r="R1354"/>
  <c r="P1354"/>
  <c r="BI1351"/>
  <c r="BH1351"/>
  <c r="BG1351"/>
  <c r="BF1351"/>
  <c r="T1351"/>
  <c r="R1351"/>
  <c r="P1351"/>
  <c r="BI1348"/>
  <c r="BH1348"/>
  <c r="BG1348"/>
  <c r="BF1348"/>
  <c r="T1348"/>
  <c r="R1348"/>
  <c r="P1348"/>
  <c r="BI1345"/>
  <c r="BH1345"/>
  <c r="BG1345"/>
  <c r="BF1345"/>
  <c r="T1345"/>
  <c r="R1345"/>
  <c r="P1345"/>
  <c r="BI1343"/>
  <c r="BH1343"/>
  <c r="BG1343"/>
  <c r="BF1343"/>
  <c r="T1343"/>
  <c r="R1343"/>
  <c r="P1343"/>
  <c r="BI1340"/>
  <c r="BH1340"/>
  <c r="BG1340"/>
  <c r="BF1340"/>
  <c r="T1340"/>
  <c r="R1340"/>
  <c r="P1340"/>
  <c r="BI1336"/>
  <c r="BH1336"/>
  <c r="BG1336"/>
  <c r="BF1336"/>
  <c r="T1336"/>
  <c r="R1336"/>
  <c r="P1336"/>
  <c r="BI1333"/>
  <c r="BH1333"/>
  <c r="BG1333"/>
  <c r="BF1333"/>
  <c r="T1333"/>
  <c r="R1333"/>
  <c r="P1333"/>
  <c r="BI1323"/>
  <c r="BH1323"/>
  <c r="BG1323"/>
  <c r="BF1323"/>
  <c r="T1323"/>
  <c r="R1323"/>
  <c r="P1323"/>
  <c r="BI1320"/>
  <c r="BH1320"/>
  <c r="BG1320"/>
  <c r="BF1320"/>
  <c r="T1320"/>
  <c r="R1320"/>
  <c r="P1320"/>
  <c r="BI1310"/>
  <c r="BH1310"/>
  <c r="BG1310"/>
  <c r="BF1310"/>
  <c r="T1310"/>
  <c r="R1310"/>
  <c r="P1310"/>
  <c r="BI1307"/>
  <c r="BH1307"/>
  <c r="BG1307"/>
  <c r="BF1307"/>
  <c r="T1307"/>
  <c r="R1307"/>
  <c r="P1307"/>
  <c r="BI1295"/>
  <c r="BH1295"/>
  <c r="BG1295"/>
  <c r="BF1295"/>
  <c r="T1295"/>
  <c r="R1295"/>
  <c r="P1295"/>
  <c r="BI1287"/>
  <c r="BH1287"/>
  <c r="BG1287"/>
  <c r="BF1287"/>
  <c r="T1287"/>
  <c r="R1287"/>
  <c r="P1287"/>
  <c r="BI1277"/>
  <c r="BH1277"/>
  <c r="BG1277"/>
  <c r="BF1277"/>
  <c r="T1277"/>
  <c r="R1277"/>
  <c r="P1277"/>
  <c r="BI1264"/>
  <c r="BH1264"/>
  <c r="BG1264"/>
  <c r="BF1264"/>
  <c r="T1264"/>
  <c r="R1264"/>
  <c r="P1264"/>
  <c r="BI1253"/>
  <c r="BH1253"/>
  <c r="BG1253"/>
  <c r="BF1253"/>
  <c r="T1253"/>
  <c r="R1253"/>
  <c r="P1253"/>
  <c r="BI1251"/>
  <c r="BH1251"/>
  <c r="BG1251"/>
  <c r="BF1251"/>
  <c r="T1251"/>
  <c r="R1251"/>
  <c r="P1251"/>
  <c r="BI1240"/>
  <c r="BH1240"/>
  <c r="BG1240"/>
  <c r="BF1240"/>
  <c r="T1240"/>
  <c r="R1240"/>
  <c r="P1240"/>
  <c r="BI1229"/>
  <c r="BH1229"/>
  <c r="BG1229"/>
  <c r="BF1229"/>
  <c r="T1229"/>
  <c r="R1229"/>
  <c r="P1229"/>
  <c r="BI1220"/>
  <c r="BH1220"/>
  <c r="BG1220"/>
  <c r="BF1220"/>
  <c r="T1220"/>
  <c r="R1220"/>
  <c r="P1220"/>
  <c r="BI1206"/>
  <c r="BH1206"/>
  <c r="BG1206"/>
  <c r="BF1206"/>
  <c r="T1206"/>
  <c r="R1206"/>
  <c r="P1206"/>
  <c r="BI1193"/>
  <c r="BH1193"/>
  <c r="BG1193"/>
  <c r="BF1193"/>
  <c r="T1193"/>
  <c r="R1193"/>
  <c r="P1193"/>
  <c r="BI1182"/>
  <c r="BH1182"/>
  <c r="BG1182"/>
  <c r="BF1182"/>
  <c r="T1182"/>
  <c r="R1182"/>
  <c r="P1182"/>
  <c r="BI1175"/>
  <c r="BH1175"/>
  <c r="BG1175"/>
  <c r="BF1175"/>
  <c r="T1175"/>
  <c r="R1175"/>
  <c r="P1175"/>
  <c r="BI1172"/>
  <c r="BH1172"/>
  <c r="BG1172"/>
  <c r="BF1172"/>
  <c r="T1172"/>
  <c r="R1172"/>
  <c r="P1172"/>
  <c r="BI1163"/>
  <c r="BH1163"/>
  <c r="BG1163"/>
  <c r="BF1163"/>
  <c r="T1163"/>
  <c r="R1163"/>
  <c r="P1163"/>
  <c r="BI1154"/>
  <c r="BH1154"/>
  <c r="BG1154"/>
  <c r="BF1154"/>
  <c r="T1154"/>
  <c r="R1154"/>
  <c r="P1154"/>
  <c r="BI1146"/>
  <c r="BH1146"/>
  <c r="BG1146"/>
  <c r="BF1146"/>
  <c r="T1146"/>
  <c r="R1146"/>
  <c r="P1146"/>
  <c r="BI1133"/>
  <c r="BH1133"/>
  <c r="BG1133"/>
  <c r="BF1133"/>
  <c r="T1133"/>
  <c r="R1133"/>
  <c r="P1133"/>
  <c r="BI1122"/>
  <c r="BH1122"/>
  <c r="BG1122"/>
  <c r="BF1122"/>
  <c r="T1122"/>
  <c r="R1122"/>
  <c r="P1122"/>
  <c r="BI1118"/>
  <c r="BH1118"/>
  <c r="BG1118"/>
  <c r="BF1118"/>
  <c r="T1118"/>
  <c r="T1117"/>
  <c r="R1118"/>
  <c r="R1117"/>
  <c r="P1118"/>
  <c r="P1117"/>
  <c r="BI1113"/>
  <c r="BH1113"/>
  <c r="BG1113"/>
  <c r="BF1113"/>
  <c r="T1113"/>
  <c r="R1113"/>
  <c r="P1113"/>
  <c r="BI1109"/>
  <c r="BH1109"/>
  <c r="BG1109"/>
  <c r="BF1109"/>
  <c r="T1109"/>
  <c r="R1109"/>
  <c r="P1109"/>
  <c r="BI1106"/>
  <c r="BH1106"/>
  <c r="BG1106"/>
  <c r="BF1106"/>
  <c r="T1106"/>
  <c r="R1106"/>
  <c r="P1106"/>
  <c r="BI1103"/>
  <c r="BH1103"/>
  <c r="BG1103"/>
  <c r="BF1103"/>
  <c r="T1103"/>
  <c r="R1103"/>
  <c r="P1103"/>
  <c r="BI1100"/>
  <c r="BH1100"/>
  <c r="BG1100"/>
  <c r="BF1100"/>
  <c r="T1100"/>
  <c r="R1100"/>
  <c r="P1100"/>
  <c r="BI1097"/>
  <c r="BH1097"/>
  <c r="BG1097"/>
  <c r="BF1097"/>
  <c r="T1097"/>
  <c r="R1097"/>
  <c r="P1097"/>
  <c r="BI1094"/>
  <c r="BH1094"/>
  <c r="BG1094"/>
  <c r="BF1094"/>
  <c r="T1094"/>
  <c r="R1094"/>
  <c r="P1094"/>
  <c r="BI1091"/>
  <c r="BH1091"/>
  <c r="BG1091"/>
  <c r="BF1091"/>
  <c r="T1091"/>
  <c r="R1091"/>
  <c r="P1091"/>
  <c r="BI1083"/>
  <c r="BH1083"/>
  <c r="BG1083"/>
  <c r="BF1083"/>
  <c r="T1083"/>
  <c r="R1083"/>
  <c r="P1083"/>
  <c r="BI1079"/>
  <c r="BH1079"/>
  <c r="BG1079"/>
  <c r="BF1079"/>
  <c r="T1079"/>
  <c r="R1079"/>
  <c r="P1079"/>
  <c r="BI1077"/>
  <c r="BH1077"/>
  <c r="BG1077"/>
  <c r="BF1077"/>
  <c r="T1077"/>
  <c r="R1077"/>
  <c r="P1077"/>
  <c r="BI1075"/>
  <c r="BH1075"/>
  <c r="BG1075"/>
  <c r="BF1075"/>
  <c r="T1075"/>
  <c r="R1075"/>
  <c r="P1075"/>
  <c r="BI1074"/>
  <c r="BH1074"/>
  <c r="BG1074"/>
  <c r="BF1074"/>
  <c r="T1074"/>
  <c r="R1074"/>
  <c r="P1074"/>
  <c r="BI1072"/>
  <c r="BH1072"/>
  <c r="BG1072"/>
  <c r="BF1072"/>
  <c r="T1072"/>
  <c r="R1072"/>
  <c r="P1072"/>
  <c r="BI1069"/>
  <c r="BH1069"/>
  <c r="BG1069"/>
  <c r="BF1069"/>
  <c r="T1069"/>
  <c r="R1069"/>
  <c r="P1069"/>
  <c r="BI1066"/>
  <c r="BH1066"/>
  <c r="BG1066"/>
  <c r="BF1066"/>
  <c r="T1066"/>
  <c r="R1066"/>
  <c r="P1066"/>
  <c r="BI1064"/>
  <c r="BH1064"/>
  <c r="BG1064"/>
  <c r="BF1064"/>
  <c r="T1064"/>
  <c r="R1064"/>
  <c r="P1064"/>
  <c r="BI1060"/>
  <c r="BH1060"/>
  <c r="BG1060"/>
  <c r="BF1060"/>
  <c r="T1060"/>
  <c r="R1060"/>
  <c r="P1060"/>
  <c r="BI1055"/>
  <c r="BH1055"/>
  <c r="BG1055"/>
  <c r="BF1055"/>
  <c r="T1055"/>
  <c r="R1055"/>
  <c r="P1055"/>
  <c r="BI1052"/>
  <c r="BH1052"/>
  <c r="BG1052"/>
  <c r="BF1052"/>
  <c r="T1052"/>
  <c r="R1052"/>
  <c r="P1052"/>
  <c r="BI1049"/>
  <c r="BH1049"/>
  <c r="BG1049"/>
  <c r="BF1049"/>
  <c r="T1049"/>
  <c r="R1049"/>
  <c r="P1049"/>
  <c r="BI1045"/>
  <c r="BH1045"/>
  <c r="BG1045"/>
  <c r="BF1045"/>
  <c r="T1045"/>
  <c r="R1045"/>
  <c r="P1045"/>
  <c r="BI1041"/>
  <c r="BH1041"/>
  <c r="BG1041"/>
  <c r="BF1041"/>
  <c r="T1041"/>
  <c r="R1041"/>
  <c r="P1041"/>
  <c r="BI1038"/>
  <c r="BH1038"/>
  <c r="BG1038"/>
  <c r="BF1038"/>
  <c r="T1038"/>
  <c r="R1038"/>
  <c r="P1038"/>
  <c r="BI1034"/>
  <c r="BH1034"/>
  <c r="BG1034"/>
  <c r="BF1034"/>
  <c r="T1034"/>
  <c r="R1034"/>
  <c r="P1034"/>
  <c r="BI1030"/>
  <c r="BH1030"/>
  <c r="BG1030"/>
  <c r="BF1030"/>
  <c r="T1030"/>
  <c r="R1030"/>
  <c r="P1030"/>
  <c r="BI1026"/>
  <c r="BH1026"/>
  <c r="BG1026"/>
  <c r="BF1026"/>
  <c r="T1026"/>
  <c r="R1026"/>
  <c r="P1026"/>
  <c r="BI1023"/>
  <c r="BH1023"/>
  <c r="BG1023"/>
  <c r="BF1023"/>
  <c r="T1023"/>
  <c r="R1023"/>
  <c r="P1023"/>
  <c r="BI1020"/>
  <c r="BH1020"/>
  <c r="BG1020"/>
  <c r="BF1020"/>
  <c r="T1020"/>
  <c r="R1020"/>
  <c r="P1020"/>
  <c r="BI1016"/>
  <c r="BH1016"/>
  <c r="BG1016"/>
  <c r="BF1016"/>
  <c r="T1016"/>
  <c r="R1016"/>
  <c r="P1016"/>
  <c r="BI1005"/>
  <c r="BH1005"/>
  <c r="BG1005"/>
  <c r="BF1005"/>
  <c r="T1005"/>
  <c r="R1005"/>
  <c r="P1005"/>
  <c r="BI996"/>
  <c r="BH996"/>
  <c r="BG996"/>
  <c r="BF996"/>
  <c r="T996"/>
  <c r="R996"/>
  <c r="P996"/>
  <c r="BI991"/>
  <c r="BH991"/>
  <c r="BG991"/>
  <c r="BF991"/>
  <c r="T991"/>
  <c r="R991"/>
  <c r="P991"/>
  <c r="BI980"/>
  <c r="BH980"/>
  <c r="BG980"/>
  <c r="BF980"/>
  <c r="T980"/>
  <c r="R980"/>
  <c r="P980"/>
  <c r="BI977"/>
  <c r="BH977"/>
  <c r="BG977"/>
  <c r="BF977"/>
  <c r="T977"/>
  <c r="R977"/>
  <c r="P977"/>
  <c r="BI973"/>
  <c r="BH973"/>
  <c r="BG973"/>
  <c r="BF973"/>
  <c r="T973"/>
  <c r="R973"/>
  <c r="P973"/>
  <c r="BI968"/>
  <c r="BH968"/>
  <c r="BG968"/>
  <c r="BF968"/>
  <c r="T968"/>
  <c r="R968"/>
  <c r="P968"/>
  <c r="BI964"/>
  <c r="BH964"/>
  <c r="BG964"/>
  <c r="BF964"/>
  <c r="T964"/>
  <c r="R964"/>
  <c r="P964"/>
  <c r="BI951"/>
  <c r="BH951"/>
  <c r="BG951"/>
  <c r="BF951"/>
  <c r="T951"/>
  <c r="R951"/>
  <c r="P951"/>
  <c r="BI948"/>
  <c r="BH948"/>
  <c r="BG948"/>
  <c r="BF948"/>
  <c r="T948"/>
  <c r="R948"/>
  <c r="P948"/>
  <c r="BI935"/>
  <c r="BH935"/>
  <c r="BG935"/>
  <c r="BF935"/>
  <c r="T935"/>
  <c r="R935"/>
  <c r="P935"/>
  <c r="BI930"/>
  <c r="BH930"/>
  <c r="BG930"/>
  <c r="BF930"/>
  <c r="T930"/>
  <c r="R930"/>
  <c r="P930"/>
  <c r="BI928"/>
  <c r="BH928"/>
  <c r="BG928"/>
  <c r="BF928"/>
  <c r="T928"/>
  <c r="R928"/>
  <c r="P928"/>
  <c r="BI919"/>
  <c r="BH919"/>
  <c r="BG919"/>
  <c r="BF919"/>
  <c r="T919"/>
  <c r="R919"/>
  <c r="P919"/>
  <c r="BI911"/>
  <c r="BH911"/>
  <c r="BG911"/>
  <c r="BF911"/>
  <c r="T911"/>
  <c r="R911"/>
  <c r="P911"/>
  <c r="BI900"/>
  <c r="BH900"/>
  <c r="BG900"/>
  <c r="BF900"/>
  <c r="T900"/>
  <c r="R900"/>
  <c r="P900"/>
  <c r="BI885"/>
  <c r="BH885"/>
  <c r="BG885"/>
  <c r="BF885"/>
  <c r="T885"/>
  <c r="R885"/>
  <c r="P885"/>
  <c r="BI882"/>
  <c r="BH882"/>
  <c r="BG882"/>
  <c r="BF882"/>
  <c r="T882"/>
  <c r="R882"/>
  <c r="P882"/>
  <c r="BI873"/>
  <c r="BH873"/>
  <c r="BG873"/>
  <c r="BF873"/>
  <c r="T873"/>
  <c r="R873"/>
  <c r="P873"/>
  <c r="BI870"/>
  <c r="BH870"/>
  <c r="BG870"/>
  <c r="BF870"/>
  <c r="T870"/>
  <c r="R870"/>
  <c r="P870"/>
  <c r="BI868"/>
  <c r="BH868"/>
  <c r="BG868"/>
  <c r="BF868"/>
  <c r="T868"/>
  <c r="R868"/>
  <c r="P868"/>
  <c r="BI866"/>
  <c r="BH866"/>
  <c r="BG866"/>
  <c r="BF866"/>
  <c r="T866"/>
  <c r="R866"/>
  <c r="P866"/>
  <c r="BI863"/>
  <c r="BH863"/>
  <c r="BG863"/>
  <c r="BF863"/>
  <c r="T863"/>
  <c r="R863"/>
  <c r="P863"/>
  <c r="BI853"/>
  <c r="BH853"/>
  <c r="BG853"/>
  <c r="BF853"/>
  <c r="T853"/>
  <c r="R853"/>
  <c r="P853"/>
  <c r="BI850"/>
  <c r="BH850"/>
  <c r="BG850"/>
  <c r="BF850"/>
  <c r="T850"/>
  <c r="R850"/>
  <c r="P850"/>
  <c r="BI845"/>
  <c r="BH845"/>
  <c r="BG845"/>
  <c r="BF845"/>
  <c r="T845"/>
  <c r="R845"/>
  <c r="P845"/>
  <c r="BI834"/>
  <c r="BH834"/>
  <c r="BG834"/>
  <c r="BF834"/>
  <c r="T834"/>
  <c r="R834"/>
  <c r="P834"/>
  <c r="BI832"/>
  <c r="BH832"/>
  <c r="BG832"/>
  <c r="BF832"/>
  <c r="T832"/>
  <c r="R832"/>
  <c r="P832"/>
  <c r="BI827"/>
  <c r="BH827"/>
  <c r="BG827"/>
  <c r="BF827"/>
  <c r="T827"/>
  <c r="R827"/>
  <c r="P827"/>
  <c r="BI825"/>
  <c r="BH825"/>
  <c r="BG825"/>
  <c r="BF825"/>
  <c r="T825"/>
  <c r="R825"/>
  <c r="P825"/>
  <c r="BI809"/>
  <c r="BH809"/>
  <c r="BG809"/>
  <c r="BF809"/>
  <c r="T809"/>
  <c r="R809"/>
  <c r="P809"/>
  <c r="BI807"/>
  <c r="BH807"/>
  <c r="BG807"/>
  <c r="BF807"/>
  <c r="T807"/>
  <c r="R807"/>
  <c r="P807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1"/>
  <c r="BH751"/>
  <c r="BG751"/>
  <c r="BF751"/>
  <c r="T751"/>
  <c r="R751"/>
  <c r="P751"/>
  <c r="BI742"/>
  <c r="BH742"/>
  <c r="BG742"/>
  <c r="BF742"/>
  <c r="T742"/>
  <c r="R742"/>
  <c r="P742"/>
  <c r="BI738"/>
  <c r="BH738"/>
  <c r="BG738"/>
  <c r="BF738"/>
  <c r="T738"/>
  <c r="R738"/>
  <c r="P738"/>
  <c r="BI734"/>
  <c r="BH734"/>
  <c r="BG734"/>
  <c r="BF734"/>
  <c r="T734"/>
  <c r="R734"/>
  <c r="P734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0"/>
  <c r="BH720"/>
  <c r="BG720"/>
  <c r="BF720"/>
  <c r="T720"/>
  <c r="R720"/>
  <c r="P720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699"/>
  <c r="BH699"/>
  <c r="BG699"/>
  <c r="BF699"/>
  <c r="T699"/>
  <c r="R699"/>
  <c r="P699"/>
  <c r="BI697"/>
  <c r="BH697"/>
  <c r="BG697"/>
  <c r="BF697"/>
  <c r="T697"/>
  <c r="R697"/>
  <c r="P697"/>
  <c r="BI688"/>
  <c r="BH688"/>
  <c r="BG688"/>
  <c r="BF688"/>
  <c r="T688"/>
  <c r="R688"/>
  <c r="P688"/>
  <c r="BI684"/>
  <c r="BH684"/>
  <c r="BG684"/>
  <c r="BF684"/>
  <c r="T684"/>
  <c r="R684"/>
  <c r="P684"/>
  <c r="BI675"/>
  <c r="BH675"/>
  <c r="BG675"/>
  <c r="BF675"/>
  <c r="T675"/>
  <c r="R675"/>
  <c r="P675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49"/>
  <c r="BH649"/>
  <c r="BG649"/>
  <c r="BF649"/>
  <c r="T649"/>
  <c r="R649"/>
  <c r="P649"/>
  <c r="BI638"/>
  <c r="BH638"/>
  <c r="BG638"/>
  <c r="BF638"/>
  <c r="T638"/>
  <c r="R638"/>
  <c r="P638"/>
  <c r="BI624"/>
  <c r="BH624"/>
  <c r="BG624"/>
  <c r="BF624"/>
  <c r="T624"/>
  <c r="R624"/>
  <c r="P624"/>
  <c r="BI621"/>
  <c r="BH621"/>
  <c r="BG621"/>
  <c r="BF621"/>
  <c r="T621"/>
  <c r="R621"/>
  <c r="P621"/>
  <c r="BI604"/>
  <c r="BH604"/>
  <c r="BG604"/>
  <c r="BF604"/>
  <c r="T604"/>
  <c r="R604"/>
  <c r="P604"/>
  <c r="BI591"/>
  <c r="BH591"/>
  <c r="BG591"/>
  <c r="BF591"/>
  <c r="T591"/>
  <c r="R591"/>
  <c r="P591"/>
  <c r="BI571"/>
  <c r="BH571"/>
  <c r="BG571"/>
  <c r="BF571"/>
  <c r="T571"/>
  <c r="R571"/>
  <c r="P571"/>
  <c r="BI569"/>
  <c r="BH569"/>
  <c r="BG569"/>
  <c r="BF569"/>
  <c r="T569"/>
  <c r="R569"/>
  <c r="P569"/>
  <c r="BI555"/>
  <c r="BH555"/>
  <c r="BG555"/>
  <c r="BF555"/>
  <c r="T555"/>
  <c r="R555"/>
  <c r="P555"/>
  <c r="BI540"/>
  <c r="BH540"/>
  <c r="BG540"/>
  <c r="BF540"/>
  <c r="T540"/>
  <c r="R540"/>
  <c r="P540"/>
  <c r="BI538"/>
  <c r="BH538"/>
  <c r="BG538"/>
  <c r="BF538"/>
  <c r="T538"/>
  <c r="R538"/>
  <c r="P538"/>
  <c r="BI533"/>
  <c r="BH533"/>
  <c r="BG533"/>
  <c r="BF533"/>
  <c r="T533"/>
  <c r="R533"/>
  <c r="P533"/>
  <c r="BI518"/>
  <c r="BH518"/>
  <c r="BG518"/>
  <c r="BF518"/>
  <c r="T518"/>
  <c r="R518"/>
  <c r="P518"/>
  <c r="BI516"/>
  <c r="BH516"/>
  <c r="BG516"/>
  <c r="BF516"/>
  <c r="T516"/>
  <c r="R516"/>
  <c r="P516"/>
  <c r="BI506"/>
  <c r="BH506"/>
  <c r="BG506"/>
  <c r="BF506"/>
  <c r="T506"/>
  <c r="R506"/>
  <c r="P506"/>
  <c r="BI504"/>
  <c r="BH504"/>
  <c r="BG504"/>
  <c r="BF504"/>
  <c r="T504"/>
  <c r="R504"/>
  <c r="P504"/>
  <c r="BI489"/>
  <c r="BH489"/>
  <c r="BG489"/>
  <c r="BF489"/>
  <c r="T489"/>
  <c r="R489"/>
  <c r="P489"/>
  <c r="BI487"/>
  <c r="BH487"/>
  <c r="BG487"/>
  <c r="BF487"/>
  <c r="T487"/>
  <c r="R487"/>
  <c r="P487"/>
  <c r="BI447"/>
  <c r="BH447"/>
  <c r="BG447"/>
  <c r="BF447"/>
  <c r="T447"/>
  <c r="R447"/>
  <c r="P447"/>
  <c r="BI401"/>
  <c r="BH401"/>
  <c r="BG401"/>
  <c r="BF401"/>
  <c r="T401"/>
  <c r="R401"/>
  <c r="P401"/>
  <c r="BI396"/>
  <c r="BH396"/>
  <c r="BG396"/>
  <c r="BF396"/>
  <c r="T396"/>
  <c r="R396"/>
  <c r="P396"/>
  <c r="BI387"/>
  <c r="BH387"/>
  <c r="BG387"/>
  <c r="BF387"/>
  <c r="T387"/>
  <c r="R387"/>
  <c r="P387"/>
  <c r="BI384"/>
  <c r="BH384"/>
  <c r="BG384"/>
  <c r="BF384"/>
  <c r="T384"/>
  <c r="R384"/>
  <c r="P384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6"/>
  <c r="BH366"/>
  <c r="BG366"/>
  <c r="BF366"/>
  <c r="T366"/>
  <c r="R366"/>
  <c r="P366"/>
  <c r="BI357"/>
  <c r="BH357"/>
  <c r="BG357"/>
  <c r="BF357"/>
  <c r="T357"/>
  <c r="R357"/>
  <c r="P357"/>
  <c r="BI348"/>
  <c r="BH348"/>
  <c r="BG348"/>
  <c r="BF348"/>
  <c r="T348"/>
  <c r="R348"/>
  <c r="P348"/>
  <c r="BI343"/>
  <c r="BH343"/>
  <c r="BG343"/>
  <c r="BF343"/>
  <c r="T343"/>
  <c r="R343"/>
  <c r="P343"/>
  <c r="BI335"/>
  <c r="BH335"/>
  <c r="BG335"/>
  <c r="BF335"/>
  <c r="T335"/>
  <c r="R335"/>
  <c r="P335"/>
  <c r="BI323"/>
  <c r="BH323"/>
  <c r="BG323"/>
  <c r="BF323"/>
  <c r="T323"/>
  <c r="R323"/>
  <c r="P323"/>
  <c r="BI310"/>
  <c r="BH310"/>
  <c r="BG310"/>
  <c r="BF310"/>
  <c r="T310"/>
  <c r="R310"/>
  <c r="P310"/>
  <c r="BI300"/>
  <c r="BH300"/>
  <c r="BG300"/>
  <c r="BF300"/>
  <c r="T300"/>
  <c r="R300"/>
  <c r="P300"/>
  <c r="BI290"/>
  <c r="BH290"/>
  <c r="BG290"/>
  <c r="BF290"/>
  <c r="T290"/>
  <c r="R290"/>
  <c r="P290"/>
  <c r="BI278"/>
  <c r="BH278"/>
  <c r="BG278"/>
  <c r="BF278"/>
  <c r="T278"/>
  <c r="R278"/>
  <c r="P278"/>
  <c r="BI267"/>
  <c r="BH267"/>
  <c r="BG267"/>
  <c r="BF267"/>
  <c r="T267"/>
  <c r="R267"/>
  <c r="P267"/>
  <c r="BI263"/>
  <c r="BH263"/>
  <c r="BG263"/>
  <c r="BF263"/>
  <c r="T263"/>
  <c r="R263"/>
  <c r="P263"/>
  <c r="BI247"/>
  <c r="BH247"/>
  <c r="BG247"/>
  <c r="BF247"/>
  <c r="T247"/>
  <c r="R247"/>
  <c r="P247"/>
  <c r="BI232"/>
  <c r="BH232"/>
  <c r="BG232"/>
  <c r="BF232"/>
  <c r="T232"/>
  <c r="R232"/>
  <c r="P232"/>
  <c r="BI219"/>
  <c r="BH219"/>
  <c r="BG219"/>
  <c r="BF219"/>
  <c r="T219"/>
  <c r="R219"/>
  <c r="P219"/>
  <c r="BI206"/>
  <c r="BH206"/>
  <c r="BG206"/>
  <c r="BF206"/>
  <c r="T206"/>
  <c r="R206"/>
  <c r="P206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3"/>
  <c r="BH163"/>
  <c r="BG163"/>
  <c r="BF163"/>
  <c r="T163"/>
  <c r="R163"/>
  <c r="P163"/>
  <c r="BI159"/>
  <c r="BH159"/>
  <c r="BG159"/>
  <c r="BF159"/>
  <c r="T159"/>
  <c r="R159"/>
  <c r="P159"/>
  <c r="J152"/>
  <c r="F152"/>
  <c r="F150"/>
  <c r="E148"/>
  <c r="J93"/>
  <c r="F93"/>
  <c r="F91"/>
  <c r="E89"/>
  <c r="J26"/>
  <c r="E26"/>
  <c r="J153"/>
  <c r="J25"/>
  <c r="J20"/>
  <c r="E20"/>
  <c r="F153"/>
  <c r="J19"/>
  <c r="J14"/>
  <c r="J91"/>
  <c r="E7"/>
  <c r="E144"/>
  <c i="1" r="L90"/>
  <c r="AM90"/>
  <c r="AM89"/>
  <c r="L89"/>
  <c r="AM87"/>
  <c r="L87"/>
  <c r="L85"/>
  <c r="L84"/>
  <c i="2" r="BK2861"/>
  <c r="J2649"/>
  <c r="BK2553"/>
  <c r="J2365"/>
  <c r="BK2177"/>
  <c r="BK2060"/>
  <c r="J1902"/>
  <c r="J1822"/>
  <c r="J1782"/>
  <c r="BK1758"/>
  <c r="BK1720"/>
  <c r="J1663"/>
  <c r="BK1592"/>
  <c r="BK1534"/>
  <c r="J1419"/>
  <c r="J1146"/>
  <c r="J1023"/>
  <c r="BK764"/>
  <c r="J621"/>
  <c r="BK357"/>
  <c r="J3482"/>
  <c r="BK3394"/>
  <c r="J3343"/>
  <c r="J3236"/>
  <c r="J3036"/>
  <c r="J2861"/>
  <c r="BK2714"/>
  <c r="J2589"/>
  <c r="J2290"/>
  <c r="J2087"/>
  <c r="BK1866"/>
  <c r="BK1766"/>
  <c r="J1651"/>
  <c r="J1507"/>
  <c r="BK1394"/>
  <c r="BK1320"/>
  <c r="BK1023"/>
  <c r="J834"/>
  <c r="BK684"/>
  <c r="J533"/>
  <c r="BK263"/>
  <c r="BK3657"/>
  <c r="J3319"/>
  <c r="BK3243"/>
  <c r="J3091"/>
  <c r="J2949"/>
  <c r="BK2810"/>
  <c r="BK2622"/>
  <c r="BK2072"/>
  <c r="BK2016"/>
  <c r="J1885"/>
  <c r="BK1788"/>
  <c r="BK1726"/>
  <c r="BK1657"/>
  <c r="BK1566"/>
  <c r="J1453"/>
  <c r="BK1340"/>
  <c r="BK1122"/>
  <c r="J1079"/>
  <c r="BK977"/>
  <c r="J900"/>
  <c r="J734"/>
  <c r="J604"/>
  <c r="BK3661"/>
  <c r="BK3649"/>
  <c r="BK3631"/>
  <c r="J3624"/>
  <c r="J3617"/>
  <c r="BK3581"/>
  <c r="J3570"/>
  <c r="BK3478"/>
  <c r="J3429"/>
  <c r="J3384"/>
  <c r="BK3355"/>
  <c r="BK3323"/>
  <c r="J3288"/>
  <c r="BK3262"/>
  <c r="BK3206"/>
  <c r="BK3087"/>
  <c r="J3006"/>
  <c r="J2943"/>
  <c r="BK2890"/>
  <c r="J2869"/>
  <c r="BK2826"/>
  <c r="J2799"/>
  <c r="J2714"/>
  <c r="J2673"/>
  <c r="BK2649"/>
  <c r="J2560"/>
  <c r="J2501"/>
  <c r="BK2414"/>
  <c r="BK2244"/>
  <c r="J2173"/>
  <c r="J2123"/>
  <c r="J2102"/>
  <c r="J2060"/>
  <c r="J2016"/>
  <c r="BK1890"/>
  <c r="J1849"/>
  <c r="BK1822"/>
  <c r="J1768"/>
  <c r="J1750"/>
  <c r="J1686"/>
  <c r="BK1617"/>
  <c r="J1592"/>
  <c r="BK1476"/>
  <c r="J1436"/>
  <c r="BK1366"/>
  <c r="J1348"/>
  <c r="BK1307"/>
  <c r="BK1251"/>
  <c r="BK1193"/>
  <c r="J1113"/>
  <c r="BK1079"/>
  <c r="J1066"/>
  <c r="BK1034"/>
  <c r="BK996"/>
  <c r="BK935"/>
  <c r="J873"/>
  <c r="BK845"/>
  <c r="J760"/>
  <c r="J727"/>
  <c r="J688"/>
  <c r="J571"/>
  <c r="BK518"/>
  <c r="J379"/>
  <c r="J335"/>
  <c r="J290"/>
  <c r="J206"/>
  <c i="1" r="AS113"/>
  <c i="2" r="BK3436"/>
  <c r="J3311"/>
  <c r="BK3258"/>
  <c r="J3209"/>
  <c r="J3078"/>
  <c r="BK2960"/>
  <c r="BK2853"/>
  <c r="BK2768"/>
  <c r="J2690"/>
  <c r="J2622"/>
  <c r="BK2513"/>
  <c r="BK2290"/>
  <c r="BK2208"/>
  <c r="BK2123"/>
  <c r="J2045"/>
  <c r="BK1911"/>
  <c r="J1779"/>
  <c r="BK1679"/>
  <c r="BK1648"/>
  <c r="J1614"/>
  <c r="J1534"/>
  <c r="J1493"/>
  <c r="BK1422"/>
  <c r="BK1363"/>
  <c r="J1351"/>
  <c r="J1340"/>
  <c r="J1295"/>
  <c r="BK1206"/>
  <c r="BK1146"/>
  <c r="BK1109"/>
  <c r="BK1072"/>
  <c r="BK1038"/>
  <c r="BK1026"/>
  <c r="J973"/>
  <c r="BK919"/>
  <c r="J866"/>
  <c r="BK832"/>
  <c r="J762"/>
  <c r="J710"/>
  <c r="J649"/>
  <c r="BK604"/>
  <c r="BK538"/>
  <c r="BK489"/>
  <c r="BK323"/>
  <c r="BK278"/>
  <c r="BK219"/>
  <c r="J163"/>
  <c i="3" r="J220"/>
  <c r="J219"/>
  <c r="J215"/>
  <c r="BK212"/>
  <c r="J225"/>
  <c r="BK178"/>
  <c r="J160"/>
  <c r="J139"/>
  <c r="BK219"/>
  <c r="J209"/>
  <c r="J208"/>
  <c r="J206"/>
  <c r="J204"/>
  <c r="J203"/>
  <c r="BK201"/>
  <c r="BK197"/>
  <c r="J187"/>
  <c r="J168"/>
  <c r="BK161"/>
  <c r="J135"/>
  <c r="J216"/>
  <c r="BK140"/>
  <c r="BK190"/>
  <c r="J170"/>
  <c r="BK151"/>
  <c r="BK222"/>
  <c r="BK216"/>
  <c r="BK214"/>
  <c r="J224"/>
  <c r="J192"/>
  <c r="BK175"/>
  <c r="BK169"/>
  <c r="J155"/>
  <c r="J152"/>
  <c r="BK144"/>
  <c r="J199"/>
  <c r="J166"/>
  <c r="J137"/>
  <c r="J198"/>
  <c r="BK177"/>
  <c r="J159"/>
  <c r="J150"/>
  <c r="BK136"/>
  <c r="BK217"/>
  <c r="BK152"/>
  <c r="J146"/>
  <c r="J143"/>
  <c r="J132"/>
  <c r="J172"/>
  <c r="J217"/>
  <c r="BK168"/>
  <c r="J163"/>
  <c r="BK157"/>
  <c r="BK146"/>
  <c r="J141"/>
  <c r="BK132"/>
  <c i="4" r="BK210"/>
  <c r="J187"/>
  <c r="BK185"/>
  <c r="BK164"/>
  <c r="BK155"/>
  <c r="BK144"/>
  <c r="BK230"/>
  <c r="J216"/>
  <c r="J207"/>
  <c r="J197"/>
  <c r="J153"/>
  <c r="BK226"/>
  <c r="BK211"/>
  <c r="BK150"/>
  <c r="BK204"/>
  <c r="J158"/>
  <c r="BK206"/>
  <c r="BK161"/>
  <c r="BK176"/>
  <c r="BK221"/>
  <c r="J178"/>
  <c r="BK154"/>
  <c r="BK215"/>
  <c r="J204"/>
  <c r="J170"/>
  <c r="BK145"/>
  <c r="J185"/>
  <c r="BK167"/>
  <c r="J138"/>
  <c r="BK143"/>
  <c i="5" r="BK220"/>
  <c r="BK256"/>
  <c r="BK246"/>
  <c r="BK231"/>
  <c r="BK223"/>
  <c r="BK161"/>
  <c r="BK155"/>
  <c r="BK140"/>
  <c r="J248"/>
  <c r="BK237"/>
  <c r="J209"/>
  <c r="BK184"/>
  <c r="J163"/>
  <c r="BK240"/>
  <c r="J213"/>
  <c r="BK193"/>
  <c r="BK173"/>
  <c r="J160"/>
  <c r="BK250"/>
  <c r="BK134"/>
  <c r="BK175"/>
  <c r="BK149"/>
  <c r="BK225"/>
  <c r="J196"/>
  <c r="J140"/>
  <c i="6" r="J146"/>
  <c r="BK148"/>
  <c r="BK150"/>
  <c r="BK139"/>
  <c r="BK156"/>
  <c r="J131"/>
  <c i="7" r="BK269"/>
  <c r="J229"/>
  <c r="J172"/>
  <c r="BK155"/>
  <c r="J263"/>
  <c r="J238"/>
  <c r="J218"/>
  <c r="BK192"/>
  <c r="J159"/>
  <c r="J141"/>
  <c r="BK235"/>
  <c r="BK218"/>
  <c r="BK196"/>
  <c r="BK168"/>
  <c r="J272"/>
  <c r="J226"/>
  <c r="BK204"/>
  <c r="J171"/>
  <c r="J266"/>
  <c r="J190"/>
  <c r="J248"/>
  <c r="BK188"/>
  <c r="BK148"/>
  <c r="J249"/>
  <c r="J223"/>
  <c r="J198"/>
  <c r="J267"/>
  <c r="BK238"/>
  <c r="J158"/>
  <c r="J200"/>
  <c r="BK166"/>
  <c i="8" r="BK350"/>
  <c r="J330"/>
  <c r="BK211"/>
  <c r="BK180"/>
  <c r="J351"/>
  <c r="J337"/>
  <c r="BK310"/>
  <c r="BK295"/>
  <c r="BK265"/>
  <c r="BK246"/>
  <c r="J203"/>
  <c r="BK181"/>
  <c r="BK162"/>
  <c r="J142"/>
  <c r="BK343"/>
  <c r="BK304"/>
  <c r="BK245"/>
  <c r="BK190"/>
  <c r="J344"/>
  <c r="BK314"/>
  <c r="J294"/>
  <c r="J245"/>
  <c r="BK221"/>
  <c r="BK332"/>
  <c r="BK273"/>
  <c r="BK207"/>
  <c r="J340"/>
  <c r="J310"/>
  <c r="BK210"/>
  <c r="J157"/>
  <c r="BK323"/>
  <c r="J134"/>
  <c r="J235"/>
  <c r="BK133"/>
  <c r="BK256"/>
  <c r="BK226"/>
  <c r="J162"/>
  <c r="BK292"/>
  <c r="BK232"/>
  <c r="BK202"/>
  <c r="BK146"/>
  <c r="J200"/>
  <c r="BK173"/>
  <c r="J133"/>
  <c r="BK224"/>
  <c i="9" r="BK135"/>
  <c r="J152"/>
  <c r="J175"/>
  <c r="BK131"/>
  <c r="BK142"/>
  <c r="J135"/>
  <c r="BK156"/>
  <c r="BK137"/>
  <c i="10" r="J129"/>
  <c r="BK158"/>
  <c r="J140"/>
  <c r="J127"/>
  <c r="J158"/>
  <c r="BK129"/>
  <c r="BK133"/>
  <c i="11" r="J141"/>
  <c r="BK128"/>
  <c r="J126"/>
  <c r="BK127"/>
  <c r="BK150"/>
  <c r="J146"/>
  <c r="J147"/>
  <c r="BK137"/>
  <c r="BK132"/>
  <c i="12" r="J244"/>
  <c r="J216"/>
  <c r="J184"/>
  <c r="J161"/>
  <c r="J217"/>
  <c r="J182"/>
  <c r="BK159"/>
  <c r="J238"/>
  <c r="BK213"/>
  <c r="BK160"/>
  <c r="BK209"/>
  <c r="BK243"/>
  <c r="BK163"/>
  <c r="BK204"/>
  <c r="BK227"/>
  <c r="J156"/>
  <c r="J237"/>
  <c r="J187"/>
  <c r="J248"/>
  <c r="J189"/>
  <c r="BK247"/>
  <c r="J151"/>
  <c r="J146"/>
  <c r="J138"/>
  <c i="13" r="J292"/>
  <c r="J210"/>
  <c r="J365"/>
  <c r="J323"/>
  <c r="J276"/>
  <c r="J153"/>
  <c r="BK295"/>
  <c r="J233"/>
  <c r="BK187"/>
  <c r="BK149"/>
  <c r="BK235"/>
  <c r="J196"/>
  <c r="J350"/>
  <c r="J317"/>
  <c r="BK205"/>
  <c r="BK287"/>
  <c r="BK246"/>
  <c r="J363"/>
  <c r="J329"/>
  <c r="BK293"/>
  <c r="J223"/>
  <c r="J145"/>
  <c r="J284"/>
  <c r="BK323"/>
  <c i="14" r="J230"/>
  <c r="J206"/>
  <c r="J183"/>
  <c r="J238"/>
  <c r="J211"/>
  <c r="BK177"/>
  <c r="J149"/>
  <c r="J209"/>
  <c r="BK204"/>
  <c r="BK191"/>
  <c r="BK157"/>
  <c r="BK141"/>
  <c r="BK222"/>
  <c r="BK178"/>
  <c r="BK169"/>
  <c r="BK158"/>
  <c r="BK145"/>
  <c r="J136"/>
  <c r="J133"/>
  <c r="J223"/>
  <c r="J216"/>
  <c r="BK199"/>
  <c r="BK161"/>
  <c r="BK239"/>
  <c r="J235"/>
  <c r="BK220"/>
  <c r="J214"/>
  <c r="J203"/>
  <c r="J186"/>
  <c r="J179"/>
  <c r="J168"/>
  <c r="BK159"/>
  <c r="BK151"/>
  <c r="BK149"/>
  <c r="J141"/>
  <c r="BK137"/>
  <c r="BK185"/>
  <c r="BK183"/>
  <c r="J158"/>
  <c r="BK180"/>
  <c r="BK168"/>
  <c r="J161"/>
  <c r="BK144"/>
  <c r="BK241"/>
  <c r="J208"/>
  <c r="J139"/>
  <c r="BK179"/>
  <c r="BK205"/>
  <c i="15" r="BK190"/>
  <c r="BK181"/>
  <c r="J142"/>
  <c r="BK129"/>
  <c r="J149"/>
  <c r="J185"/>
  <c r="J152"/>
  <c r="BK131"/>
  <c r="J166"/>
  <c r="J147"/>
  <c r="BK125"/>
  <c r="J153"/>
  <c r="J126"/>
  <c r="BK161"/>
  <c r="J179"/>
  <c r="J131"/>
  <c r="J144"/>
  <c i="16" r="BK130"/>
  <c r="BK163"/>
  <c r="J152"/>
  <c r="J137"/>
  <c r="J173"/>
  <c r="BK156"/>
  <c r="BK138"/>
  <c r="J171"/>
  <c r="J153"/>
  <c r="BK137"/>
  <c r="J139"/>
  <c r="BK150"/>
  <c r="BK129"/>
  <c i="17" r="BK146"/>
  <c r="J127"/>
  <c r="BK126"/>
  <c i="19" r="J140"/>
  <c r="BK146"/>
  <c r="J151"/>
  <c r="BK145"/>
  <c r="J138"/>
  <c i="20" r="BK166"/>
  <c r="BK141"/>
  <c r="J135"/>
  <c r="J158"/>
  <c r="J168"/>
  <c r="J130"/>
  <c r="BK130"/>
  <c r="BK159"/>
  <c r="J140"/>
  <c i="21" r="J154"/>
  <c r="BK148"/>
  <c r="BK164"/>
  <c r="BK147"/>
  <c r="BK135"/>
  <c r="J164"/>
  <c r="BK169"/>
  <c r="J126"/>
  <c r="J150"/>
  <c r="J137"/>
  <c r="J148"/>
  <c i="22" r="BK157"/>
  <c r="BK166"/>
  <c r="J132"/>
  <c r="BK150"/>
  <c r="BK156"/>
  <c r="J174"/>
  <c r="BK159"/>
  <c r="J134"/>
  <c r="J141"/>
  <c r="BK144"/>
  <c i="23" r="BK139"/>
  <c r="BK164"/>
  <c r="J138"/>
  <c r="BK148"/>
  <c r="J166"/>
  <c r="J133"/>
  <c r="BK134"/>
  <c i="24" r="J131"/>
  <c r="BK127"/>
  <c i="25" r="J131"/>
  <c r="BK135"/>
  <c r="BK136"/>
  <c i="26" r="BK147"/>
  <c r="J134"/>
  <c r="BK134"/>
  <c r="J147"/>
  <c i="29" r="J134"/>
  <c r="J143"/>
  <c r="J135"/>
  <c r="J138"/>
  <c r="J130"/>
  <c i="30" r="J155"/>
  <c r="J146"/>
  <c r="BK143"/>
  <c i="2" r="BK2840"/>
  <c r="BK2690"/>
  <c r="BK2560"/>
  <c r="BK2457"/>
  <c r="BK2263"/>
  <c r="BK2120"/>
  <c r="J2035"/>
  <c r="J1862"/>
  <c r="J1802"/>
  <c r="BK1771"/>
  <c r="BK1750"/>
  <c r="J1648"/>
  <c r="BK1595"/>
  <c r="J1545"/>
  <c r="J1389"/>
  <c r="J1277"/>
  <c r="J1075"/>
  <c r="BK882"/>
  <c r="BK714"/>
  <c r="BK516"/>
  <c r="J348"/>
  <c r="J3452"/>
  <c r="J3364"/>
  <c r="BK3315"/>
  <c r="J3225"/>
  <c r="BK3070"/>
  <c r="BK2921"/>
  <c r="BK2803"/>
  <c r="BK2681"/>
  <c r="BK2483"/>
  <c r="J2208"/>
  <c r="J2076"/>
  <c r="J1336"/>
  <c r="J1055"/>
  <c r="BK733"/>
  <c r="BK571"/>
  <c r="J278"/>
  <c r="J3643"/>
  <c r="J3339"/>
  <c r="J3250"/>
  <c r="J3087"/>
  <c r="J2912"/>
  <c r="J2761"/>
  <c r="BK2658"/>
  <c r="BK2505"/>
  <c r="J1936"/>
  <c r="BK1810"/>
  <c r="J1736"/>
  <c r="J1679"/>
  <c r="J1589"/>
  <c r="BK1493"/>
  <c r="BK1373"/>
  <c r="J1175"/>
  <c r="J1103"/>
  <c r="BK1045"/>
  <c r="BK930"/>
  <c r="BK807"/>
  <c r="BK697"/>
  <c r="BK343"/>
  <c r="F37"/>
  <c i="4" r="BK171"/>
  <c r="J229"/>
  <c r="J191"/>
  <c r="BK137"/>
  <c r="J180"/>
  <c r="J206"/>
  <c r="BK227"/>
  <c r="BK182"/>
  <c r="J160"/>
  <c r="BK220"/>
  <c r="BK196"/>
  <c r="J176"/>
  <c r="J142"/>
  <c r="J182"/>
  <c r="BK148"/>
  <c r="J189"/>
  <c r="J146"/>
  <c i="5" r="BK242"/>
  <c r="BK200"/>
  <c r="BK180"/>
  <c r="J146"/>
  <c r="BK251"/>
  <c r="BK243"/>
  <c r="BK214"/>
  <c r="BK209"/>
  <c r="BK207"/>
  <c r="BK206"/>
  <c r="J205"/>
  <c r="J204"/>
  <c r="BK201"/>
  <c r="J200"/>
  <c r="J197"/>
  <c r="BK194"/>
  <c r="J191"/>
  <c r="J189"/>
  <c r="J185"/>
  <c r="J182"/>
  <c r="J175"/>
  <c r="J173"/>
  <c r="BK170"/>
  <c r="BK169"/>
  <c r="BK158"/>
  <c r="J144"/>
  <c r="BK131"/>
  <c r="J238"/>
  <c r="J214"/>
  <c r="BK202"/>
  <c r="J138"/>
  <c r="J223"/>
  <c r="BK196"/>
  <c r="BK182"/>
  <c r="BK162"/>
  <c r="BK132"/>
  <c r="BK190"/>
  <c r="J162"/>
  <c r="BK233"/>
  <c r="BK235"/>
  <c r="J207"/>
  <c r="BK167"/>
  <c i="6" r="BK155"/>
  <c r="J157"/>
  <c r="BK134"/>
  <c r="BK151"/>
  <c r="J154"/>
  <c r="J147"/>
  <c i="7" r="J257"/>
  <c r="BK227"/>
  <c r="BK174"/>
  <c r="BK154"/>
  <c r="BK257"/>
  <c r="J243"/>
  <c r="J222"/>
  <c r="J197"/>
  <c r="BK172"/>
  <c r="J156"/>
  <c r="J252"/>
  <c r="J227"/>
  <c r="J207"/>
  <c r="J186"/>
  <c r="BK164"/>
  <c r="J270"/>
  <c r="BK217"/>
  <c r="BK193"/>
  <c r="J157"/>
  <c r="BK203"/>
  <c r="J165"/>
  <c r="J242"/>
  <c r="BK160"/>
  <c r="BK272"/>
  <c r="J245"/>
  <c r="BK234"/>
  <c r="BK151"/>
  <c r="BK262"/>
  <c r="BK182"/>
  <c r="J209"/>
  <c r="BK176"/>
  <c i="8" r="BK353"/>
  <c r="BK342"/>
  <c r="BK327"/>
  <c r="J215"/>
  <c r="J172"/>
  <c r="J127"/>
  <c r="BK348"/>
  <c r="J324"/>
  <c r="J300"/>
  <c r="J271"/>
  <c r="BK251"/>
  <c r="BK238"/>
  <c r="J205"/>
  <c r="J191"/>
  <c r="J177"/>
  <c r="BK151"/>
  <c r="BK131"/>
  <c r="J323"/>
  <c r="J256"/>
  <c r="J230"/>
  <c r="BK347"/>
  <c r="BK326"/>
  <c r="BK299"/>
  <c r="J251"/>
  <c r="J224"/>
  <c r="J346"/>
  <c r="J284"/>
  <c r="J243"/>
  <c r="BK136"/>
  <c r="BK281"/>
  <c r="J247"/>
  <c r="J160"/>
  <c r="J312"/>
  <c r="BK300"/>
  <c r="J275"/>
  <c r="BK264"/>
  <c r="J221"/>
  <c r="BK193"/>
  <c r="J167"/>
  <c r="J158"/>
  <c r="J274"/>
  <c r="BK174"/>
  <c r="BK228"/>
  <c r="J151"/>
  <c r="BK278"/>
  <c r="BK215"/>
  <c r="BK156"/>
  <c r="J278"/>
  <c r="J174"/>
  <c r="J283"/>
  <c r="J218"/>
  <c r="J166"/>
  <c i="9" r="J160"/>
  <c r="J146"/>
  <c r="BK160"/>
  <c r="J166"/>
  <c r="J140"/>
  <c r="J165"/>
  <c r="BK134"/>
  <c r="BK144"/>
  <c r="J137"/>
  <c r="BK143"/>
  <c r="BK149"/>
  <c r="BK146"/>
  <c i="10" r="J133"/>
  <c r="BK131"/>
  <c i="11" r="J144"/>
  <c r="BK131"/>
  <c r="J128"/>
  <c r="J150"/>
  <c r="J153"/>
  <c r="BK140"/>
  <c r="BK126"/>
  <c r="BK139"/>
  <c r="J130"/>
  <c i="12" r="J245"/>
  <c r="BK211"/>
  <c r="BK183"/>
  <c r="BK242"/>
  <c r="J193"/>
  <c r="J163"/>
  <c r="J226"/>
  <c r="J175"/>
  <c r="J213"/>
  <c r="BK214"/>
  <c r="J231"/>
  <c r="J159"/>
  <c r="BK221"/>
  <c r="BK162"/>
  <c r="J208"/>
  <c r="BK145"/>
  <c r="J204"/>
  <c r="BK142"/>
  <c r="BK165"/>
  <c r="BK194"/>
  <c r="J221"/>
  <c i="13" r="BK363"/>
  <c r="J287"/>
  <c r="J208"/>
  <c r="J357"/>
  <c r="J316"/>
  <c r="BK292"/>
  <c r="J235"/>
  <c r="BK162"/>
  <c r="BK353"/>
  <c r="J270"/>
  <c r="J239"/>
  <c r="BK212"/>
  <c r="BK163"/>
  <c r="J247"/>
  <c r="J189"/>
  <c r="BK358"/>
  <c r="J328"/>
  <c r="J304"/>
  <c r="BK229"/>
  <c r="J310"/>
  <c r="BK221"/>
  <c r="J165"/>
  <c r="BK349"/>
  <c r="J236"/>
  <c r="BK201"/>
  <c r="BK157"/>
  <c r="BK374"/>
  <c r="J360"/>
  <c r="J322"/>
  <c r="BK300"/>
  <c r="J169"/>
  <c r="BK378"/>
  <c r="J351"/>
  <c r="BK160"/>
  <c r="BK370"/>
  <c r="BK257"/>
  <c r="J195"/>
  <c r="BK355"/>
  <c r="J278"/>
  <c r="J157"/>
  <c r="BK144"/>
  <c i="14" r="J217"/>
  <c r="J196"/>
  <c r="BK156"/>
  <c r="J232"/>
  <c r="BK214"/>
  <c r="BK184"/>
  <c r="BK132"/>
  <c r="BK138"/>
  <c r="BK208"/>
  <c r="BK203"/>
  <c r="BK176"/>
  <c r="J144"/>
  <c r="BK142"/>
  <c r="J140"/>
  <c r="J181"/>
  <c r="J177"/>
  <c r="J159"/>
  <c r="J147"/>
  <c r="J137"/>
  <c r="J134"/>
  <c r="BK235"/>
  <c r="J200"/>
  <c r="BK198"/>
  <c r="BK147"/>
  <c r="BK236"/>
  <c r="J221"/>
  <c r="BK219"/>
  <c r="J205"/>
  <c r="J189"/>
  <c r="J185"/>
  <c r="BK171"/>
  <c r="J165"/>
  <c r="J156"/>
  <c r="BK150"/>
  <c r="J145"/>
  <c r="BK140"/>
  <c r="BK136"/>
  <c r="J184"/>
  <c r="BK163"/>
  <c r="J229"/>
  <c r="J171"/>
  <c r="J169"/>
  <c r="J163"/>
  <c r="J138"/>
  <c r="J239"/>
  <c r="BK143"/>
  <c r="J194"/>
  <c r="BK160"/>
  <c r="BK186"/>
  <c i="15" r="BK182"/>
  <c r="J148"/>
  <c r="J133"/>
  <c r="BK176"/>
  <c r="J145"/>
  <c r="J165"/>
  <c r="BK159"/>
  <c r="J193"/>
  <c r="J171"/>
  <c r="BK148"/>
  <c r="BK128"/>
  <c r="BK126"/>
  <c r="BK158"/>
  <c r="J188"/>
  <c r="BK174"/>
  <c r="J128"/>
  <c r="BK142"/>
  <c i="16" r="J162"/>
  <c r="J126"/>
  <c r="J155"/>
  <c r="BK141"/>
  <c r="BK164"/>
  <c r="J150"/>
  <c r="BK170"/>
  <c r="J145"/>
  <c r="J127"/>
  <c r="BK148"/>
  <c r="BK131"/>
  <c i="17" r="BK141"/>
  <c r="BK129"/>
  <c r="BK124"/>
  <c r="J145"/>
  <c r="J135"/>
  <c i="18" r="J157"/>
  <c r="J154"/>
  <c r="J125"/>
  <c r="J136"/>
  <c r="J149"/>
  <c r="BK129"/>
  <c r="J126"/>
  <c r="J139"/>
  <c r="J143"/>
  <c r="BK131"/>
  <c i="19" r="BK138"/>
  <c r="J154"/>
  <c r="J155"/>
  <c r="J150"/>
  <c r="BK142"/>
  <c r="J149"/>
  <c r="BK144"/>
  <c r="J128"/>
  <c i="20" r="J149"/>
  <c r="BK140"/>
  <c r="J147"/>
  <c r="J134"/>
  <c r="BK145"/>
  <c r="BK168"/>
  <c r="BK150"/>
  <c r="J162"/>
  <c r="J155"/>
  <c i="21" r="BK163"/>
  <c r="BK139"/>
  <c r="J168"/>
  <c r="BK145"/>
  <c r="J127"/>
  <c r="J155"/>
  <c r="BK130"/>
  <c r="BK129"/>
  <c r="J140"/>
  <c r="BK143"/>
  <c r="BK138"/>
  <c i="22" r="J153"/>
  <c r="J146"/>
  <c r="BK158"/>
  <c r="BK130"/>
  <c r="J159"/>
  <c r="J163"/>
  <c r="J131"/>
  <c r="J166"/>
  <c r="J140"/>
  <c r="J138"/>
  <c r="BK134"/>
  <c i="23" r="J134"/>
  <c r="J162"/>
  <c r="BK133"/>
  <c r="J158"/>
  <c r="J136"/>
  <c r="J148"/>
  <c r="BK140"/>
  <c i="24" r="J128"/>
  <c r="J127"/>
  <c i="25" r="J124"/>
  <c r="J125"/>
  <c r="J130"/>
  <c r="BK132"/>
  <c i="26" r="J141"/>
  <c r="J131"/>
  <c r="BK141"/>
  <c i="27" r="J123"/>
  <c i="28" r="J149"/>
  <c r="J153"/>
  <c r="J147"/>
  <c r="BK141"/>
  <c r="BK157"/>
  <c r="J145"/>
  <c r="BK137"/>
  <c r="BK131"/>
  <c i="29" r="BK140"/>
  <c r="J149"/>
  <c r="J132"/>
  <c r="BK150"/>
  <c r="BK141"/>
  <c r="J150"/>
  <c r="BK146"/>
  <c i="30" r="BK159"/>
  <c r="BK126"/>
  <c r="J162"/>
  <c r="BK138"/>
  <c i="15" r="BK188"/>
  <c r="J187"/>
  <c r="BK150"/>
  <c r="J168"/>
  <c r="BK189"/>
  <c r="BK164"/>
  <c r="BK143"/>
  <c i="16" r="BK159"/>
  <c r="J141"/>
  <c r="BK149"/>
  <c r="BK162"/>
  <c r="BK168"/>
  <c r="BK160"/>
  <c r="J143"/>
  <c i="17" r="J143"/>
  <c r="J128"/>
  <c r="J136"/>
  <c i="18" r="J158"/>
  <c r="BK145"/>
  <c r="BK159"/>
  <c r="J141"/>
  <c r="BK127"/>
  <c r="BK157"/>
  <c r="J159"/>
  <c i="19" r="J156"/>
  <c r="BK130"/>
  <c r="BK151"/>
  <c r="J159"/>
  <c r="BK128"/>
  <c i="20" r="J161"/>
  <c r="J138"/>
  <c r="J136"/>
  <c r="BK169"/>
  <c r="BK142"/>
  <c i="21" r="J151"/>
  <c r="J165"/>
  <c r="BK153"/>
  <c r="J130"/>
  <c r="BK126"/>
  <c r="J144"/>
  <c r="BK155"/>
  <c i="22" r="J165"/>
  <c r="BK164"/>
  <c r="BK129"/>
  <c r="BK169"/>
  <c r="J133"/>
  <c r="J155"/>
  <c r="BK128"/>
  <c i="23" r="BK149"/>
  <c r="J151"/>
  <c r="BK151"/>
  <c r="J150"/>
  <c r="BK163"/>
  <c i="26" r="BK133"/>
  <c i="27" r="J130"/>
  <c r="BK134"/>
  <c i="28" r="J131"/>
  <c r="BK154"/>
  <c r="J156"/>
  <c r="J142"/>
  <c i="29" r="J160"/>
  <c r="J146"/>
  <c r="BK136"/>
  <c i="2" r="J3657"/>
  <c r="J3478"/>
  <c r="J3464"/>
  <c r="J3443"/>
  <c r="BK3429"/>
  <c r="J3407"/>
  <c r="J3404"/>
  <c r="J3380"/>
  <c r="BK3361"/>
  <c r="J3351"/>
  <c r="J3335"/>
  <c r="J3323"/>
  <c r="BK3311"/>
  <c r="J3292"/>
  <c r="J3258"/>
  <c r="BK3225"/>
  <c r="BK3217"/>
  <c r="J3193"/>
  <c r="BK3184"/>
  <c r="BK3125"/>
  <c r="BK3091"/>
  <c r="BK3061"/>
  <c r="J3053"/>
  <c r="BK3036"/>
  <c r="J2968"/>
  <c r="J2849"/>
  <c r="J2817"/>
  <c r="J2778"/>
  <c r="J2728"/>
  <c r="J2702"/>
  <c r="J2681"/>
  <c r="BK2613"/>
  <c r="J2563"/>
  <c r="J2529"/>
  <c r="J2492"/>
  <c r="BK2378"/>
  <c r="J2213"/>
  <c r="J2161"/>
  <c r="BK2117"/>
  <c r="BK2102"/>
  <c r="J2056"/>
  <c r="J1933"/>
  <c r="J1866"/>
  <c r="J1833"/>
  <c r="BK1814"/>
  <c r="J1785"/>
  <c r="J1775"/>
  <c r="BK1756"/>
  <c r="J1743"/>
  <c r="BK1701"/>
  <c r="BK1651"/>
  <c r="J1627"/>
  <c r="BK1621"/>
  <c r="BK1589"/>
  <c r="BK1563"/>
  <c r="BK1479"/>
  <c r="J1458"/>
  <c r="BK1397"/>
  <c r="J1373"/>
  <c r="BK1220"/>
  <c r="BK1077"/>
  <c r="BK1066"/>
  <c r="J1005"/>
  <c r="BK868"/>
  <c r="BK762"/>
  <c r="BK710"/>
  <c r="J569"/>
  <c r="J504"/>
  <c r="BK379"/>
  <c r="BK300"/>
  <c r="J180"/>
  <c r="BK3439"/>
  <c r="J3422"/>
  <c r="J3355"/>
  <c r="J3347"/>
  <c r="BK3296"/>
  <c r="J3243"/>
  <c r="J3203"/>
  <c r="J3040"/>
  <c r="BK2956"/>
  <c r="J2810"/>
  <c r="J2768"/>
  <c r="BK2724"/>
  <c r="J2669"/>
  <c r="J2553"/>
  <c r="J2474"/>
  <c r="J2348"/>
  <c r="J2185"/>
  <c r="J2099"/>
  <c r="BK2048"/>
  <c r="BK1902"/>
  <c r="J1810"/>
  <c r="BK1782"/>
  <c r="BK1736"/>
  <c r="BK1694"/>
  <c r="BK1608"/>
  <c r="J1566"/>
  <c r="J1505"/>
  <c r="J1461"/>
  <c r="BK1408"/>
  <c r="J1360"/>
  <c r="BK1175"/>
  <c r="J1133"/>
  <c r="J1064"/>
  <c r="J968"/>
  <c r="J845"/>
  <c r="J664"/>
  <c r="BK555"/>
  <c r="BK487"/>
  <c r="J357"/>
  <c r="BK194"/>
  <c r="BK3636"/>
  <c r="BK3327"/>
  <c r="J3262"/>
  <c r="J3229"/>
  <c r="J3095"/>
  <c r="BK3057"/>
  <c r="BK2968"/>
  <c r="J2883"/>
  <c r="BK2849"/>
  <c r="BK2728"/>
  <c r="BK2669"/>
  <c r="J2613"/>
  <c r="J2537"/>
  <c r="J2068"/>
  <c r="J2026"/>
  <c r="J1939"/>
  <c r="J1895"/>
  <c r="BK1826"/>
  <c r="J1771"/>
  <c r="J1762"/>
  <c r="BK1734"/>
  <c r="BK1663"/>
  <c r="BK1639"/>
  <c r="J1586"/>
  <c r="J1563"/>
  <c r="BK1523"/>
  <c r="J1450"/>
  <c r="BK1405"/>
  <c r="J1345"/>
  <c r="J1253"/>
  <c r="J1154"/>
  <c r="J1109"/>
  <c r="BK1094"/>
  <c r="BK1060"/>
  <c r="BK1005"/>
  <c r="J991"/>
  <c r="J935"/>
  <c r="J919"/>
  <c r="BK827"/>
  <c r="J742"/>
  <c r="BK727"/>
  <c r="J675"/>
  <c r="BK401"/>
  <c r="BK232"/>
  <c r="BK176"/>
  <c r="BK3653"/>
  <c r="J3649"/>
  <c r="J3646"/>
  <c r="BK3628"/>
  <c r="J3628"/>
  <c r="BK3624"/>
  <c r="BK3617"/>
  <c r="BK3613"/>
  <c r="J3584"/>
  <c r="BK3576"/>
  <c r="BK3570"/>
  <c r="BK3567"/>
  <c r="J3485"/>
  <c r="J3457"/>
  <c r="J3433"/>
  <c r="BK3417"/>
  <c r="BK3404"/>
  <c r="BK3380"/>
  <c r="BK3367"/>
  <c r="BK3351"/>
  <c r="BK3335"/>
  <c r="J3315"/>
  <c r="J3296"/>
  <c r="J3284"/>
  <c r="BK3266"/>
  <c r="BK3254"/>
  <c r="BK3213"/>
  <c r="BK3203"/>
  <c r="J3155"/>
  <c r="J3125"/>
  <c r="J3074"/>
  <c r="J3003"/>
  <c r="J2960"/>
  <c r="BK2949"/>
  <c r="J2921"/>
  <c r="BK2899"/>
  <c r="J2876"/>
  <c r="BK2857"/>
  <c r="BK2843"/>
  <c r="BK2817"/>
  <c r="BK2807"/>
  <c r="BK2795"/>
  <c r="J2724"/>
  <c r="BK2710"/>
  <c r="BK2702"/>
  <c r="J2665"/>
  <c r="BK2604"/>
  <c r="BK2569"/>
  <c r="BK2545"/>
  <c r="BK2492"/>
  <c r="BK2474"/>
  <c r="J2432"/>
  <c r="J2378"/>
  <c r="J2272"/>
  <c r="BK2231"/>
  <c r="J2177"/>
  <c r="BK2161"/>
  <c r="BK2154"/>
  <c r="J2120"/>
  <c r="J2114"/>
  <c r="BK2105"/>
  <c r="BK2099"/>
  <c r="BK2076"/>
  <c r="BK2056"/>
  <c r="BK2026"/>
  <c r="J1999"/>
  <c r="BK1920"/>
  <c r="J1879"/>
  <c r="BK1836"/>
  <c r="J1826"/>
  <c r="BK1806"/>
  <c r="J1792"/>
  <c r="BK1785"/>
  <c r="J1766"/>
  <c r="J1756"/>
  <c r="J1731"/>
  <c r="J1701"/>
  <c r="J1636"/>
  <c r="BK1624"/>
  <c r="BK1614"/>
  <c r="BK1598"/>
  <c r="BK1542"/>
  <c r="BK1507"/>
  <c r="BK1469"/>
  <c r="BK1455"/>
  <c r="J1422"/>
  <c r="J1408"/>
  <c r="J1386"/>
  <c r="J1363"/>
  <c r="BK1351"/>
  <c r="BK1336"/>
  <c r="BK1323"/>
  <c r="BK1310"/>
  <c r="J1264"/>
  <c r="BK1240"/>
  <c r="J1220"/>
  <c r="J1206"/>
  <c r="J1172"/>
  <c r="J1118"/>
  <c r="BK1103"/>
  <c r="J1083"/>
  <c r="J1074"/>
  <c r="J1069"/>
  <c r="J1049"/>
  <c r="J1038"/>
  <c r="J1026"/>
  <c r="J980"/>
  <c r="J964"/>
  <c r="J928"/>
  <c r="BK900"/>
  <c r="J870"/>
  <c r="BK866"/>
  <c r="BK850"/>
  <c r="J807"/>
  <c r="BK751"/>
  <c r="J738"/>
  <c r="BK730"/>
  <c r="J714"/>
  <c r="J699"/>
  <c r="BK675"/>
  <c r="J638"/>
  <c r="J555"/>
  <c r="J538"/>
  <c r="J506"/>
  <c r="J487"/>
  <c r="J384"/>
  <c r="J369"/>
  <c r="J323"/>
  <c r="J310"/>
  <c r="J232"/>
  <c r="J219"/>
  <c r="J187"/>
  <c i="1" r="AS123"/>
  <c i="2" r="J3566"/>
  <c r="BK3485"/>
  <c r="BK3482"/>
  <c r="BK3470"/>
  <c r="BK3443"/>
  <c r="J3367"/>
  <c r="J3331"/>
  <c r="BK3304"/>
  <c r="BK3288"/>
  <c r="BK3250"/>
  <c r="J3217"/>
  <c r="J3200"/>
  <c r="BK3095"/>
  <c r="BK3074"/>
  <c r="BK3032"/>
  <c r="BK2908"/>
  <c r="BK2869"/>
  <c r="J2840"/>
  <c r="BK2799"/>
  <c r="J2742"/>
  <c r="J2720"/>
  <c r="BK2677"/>
  <c r="BK2589"/>
  <c r="BK2566"/>
  <c r="J2387"/>
  <c r="J2307"/>
  <c r="J2263"/>
  <c r="J2244"/>
  <c r="J2154"/>
  <c r="BK2126"/>
  <c r="BK2114"/>
  <c r="J2064"/>
  <c r="BK1939"/>
  <c r="J1925"/>
  <c r="BK1879"/>
  <c r="J1870"/>
  <c r="BK1731"/>
  <c r="J1694"/>
  <c r="J1660"/>
  <c r="J1654"/>
  <c r="J1639"/>
  <c r="BK1627"/>
  <c r="J1595"/>
  <c r="BK1569"/>
  <c r="BK1532"/>
  <c r="J1530"/>
  <c r="BK1505"/>
  <c r="J1455"/>
  <c r="BK1450"/>
  <c r="BK1380"/>
  <c r="J1366"/>
  <c r="BK1357"/>
  <c r="J1354"/>
  <c r="BK1343"/>
  <c r="J1333"/>
  <c r="J1320"/>
  <c r="J1310"/>
  <c r="J1287"/>
  <c r="BK1264"/>
  <c r="J1193"/>
  <c r="J1182"/>
  <c r="BK1133"/>
  <c r="BK1118"/>
  <c r="BK1083"/>
  <c r="J1077"/>
  <c r="J1045"/>
  <c r="J1041"/>
  <c r="J1034"/>
  <c r="BK1020"/>
  <c r="J996"/>
  <c r="BK968"/>
  <c r="J930"/>
  <c r="J882"/>
  <c r="J868"/>
  <c r="BK863"/>
  <c r="J850"/>
  <c r="J825"/>
  <c r="J764"/>
  <c r="J730"/>
  <c r="J724"/>
  <c r="J697"/>
  <c r="BK688"/>
  <c r="J662"/>
  <c r="BK624"/>
  <c r="BK621"/>
  <c r="BK569"/>
  <c r="J540"/>
  <c r="BK533"/>
  <c r="BK504"/>
  <c r="J447"/>
  <c r="BK348"/>
  <c r="BK310"/>
  <c r="BK290"/>
  <c r="BK267"/>
  <c r="BK247"/>
  <c r="J194"/>
  <c r="J172"/>
  <c r="J159"/>
  <c i="1" r="AS95"/>
  <c i="3" r="BK174"/>
  <c r="J149"/>
  <c r="BK223"/>
  <c r="BK194"/>
  <c r="BK189"/>
  <c r="J171"/>
  <c r="BK159"/>
  <c r="BK149"/>
  <c r="J133"/>
  <c r="J222"/>
  <c r="J214"/>
  <c r="BK209"/>
  <c r="BK208"/>
  <c r="BK206"/>
  <c r="BK205"/>
  <c r="J205"/>
  <c r="BK204"/>
  <c r="BK203"/>
  <c r="BK202"/>
  <c r="J202"/>
  <c r="BK200"/>
  <c r="BK199"/>
  <c r="BK192"/>
  <c r="J189"/>
  <c r="BK171"/>
  <c r="J169"/>
  <c r="BK167"/>
  <c r="J162"/>
  <c r="J158"/>
  <c r="BK155"/>
  <c r="BK225"/>
  <c r="BK221"/>
  <c r="J212"/>
  <c r="J180"/>
  <c r="BK170"/>
  <c r="BK224"/>
  <c r="BK196"/>
  <c r="J179"/>
  <c r="J178"/>
  <c r="J177"/>
  <c r="J154"/>
  <c r="BK141"/>
  <c r="J131"/>
  <c r="BK220"/>
  <c r="BK215"/>
  <c r="J196"/>
  <c r="BK163"/>
  <c r="J221"/>
  <c r="J197"/>
  <c r="BK183"/>
  <c r="BK179"/>
  <c r="J174"/>
  <c r="BK173"/>
  <c r="J165"/>
  <c r="BK158"/>
  <c r="BK154"/>
  <c r="J153"/>
  <c r="J148"/>
  <c r="BK147"/>
  <c r="BK143"/>
  <c r="J140"/>
  <c r="J226"/>
  <c r="BK185"/>
  <c r="J183"/>
  <c r="BK165"/>
  <c r="J142"/>
  <c r="J201"/>
  <c r="J200"/>
  <c r="J194"/>
  <c r="J185"/>
  <c r="BK180"/>
  <c r="J175"/>
  <c r="J173"/>
  <c r="J157"/>
  <c r="BK153"/>
  <c r="BK148"/>
  <c r="BK138"/>
  <c r="BK137"/>
  <c r="BK133"/>
  <c r="BK131"/>
  <c r="BK187"/>
  <c r="BK162"/>
  <c r="J151"/>
  <c r="J147"/>
  <c r="J145"/>
  <c r="J144"/>
  <c r="BK142"/>
  <c r="BK139"/>
  <c r="J138"/>
  <c r="BK226"/>
  <c r="J190"/>
  <c r="J156"/>
  <c r="BK134"/>
  <c r="J223"/>
  <c r="BK198"/>
  <c r="BK172"/>
  <c r="J167"/>
  <c r="BK166"/>
  <c r="J161"/>
  <c r="BK160"/>
  <c r="BK156"/>
  <c r="BK150"/>
  <c r="BK145"/>
  <c r="J136"/>
  <c r="BK135"/>
  <c r="J134"/>
  <c i="4" r="BK219"/>
  <c r="BK202"/>
  <c r="J201"/>
  <c r="BK191"/>
  <c r="J186"/>
  <c r="BK184"/>
  <c r="J165"/>
  <c r="BK163"/>
  <c r="BK159"/>
  <c r="J156"/>
  <c r="J148"/>
  <c r="J137"/>
  <c r="BK136"/>
  <c r="J226"/>
  <c r="J218"/>
  <c r="J215"/>
  <c r="J209"/>
  <c r="BK205"/>
  <c r="BK200"/>
  <c r="J195"/>
  <c r="BK186"/>
  <c r="J228"/>
  <c r="J227"/>
  <c r="BK223"/>
  <c r="BK218"/>
  <c r="J193"/>
  <c r="BK169"/>
  <c r="BK138"/>
  <c r="J133"/>
  <c r="BK207"/>
  <c r="BK192"/>
  <c r="J144"/>
  <c r="BK229"/>
  <c r="BK178"/>
  <c r="J219"/>
  <c r="J210"/>
  <c r="BK203"/>
  <c r="BK160"/>
  <c r="J217"/>
  <c r="J208"/>
  <c r="BK180"/>
  <c r="J164"/>
  <c r="BK153"/>
  <c r="J221"/>
  <c r="BK208"/>
  <c r="BK194"/>
  <c r="BK189"/>
  <c r="J169"/>
  <c r="BK158"/>
  <c r="BK141"/>
  <c r="BK133"/>
  <c r="BK174"/>
  <c r="J162"/>
  <c r="J143"/>
  <c r="BK190"/>
  <c r="J188"/>
  <c r="BK157"/>
  <c i="5" r="BK257"/>
  <c r="J252"/>
  <c r="J219"/>
  <c r="BK212"/>
  <c r="J186"/>
  <c r="J170"/>
  <c r="J154"/>
  <c r="BK144"/>
  <c r="BK249"/>
  <c r="BK130"/>
  <c r="J246"/>
  <c r="J232"/>
  <c r="BK213"/>
  <c r="BK205"/>
  <c r="J193"/>
  <c r="BK177"/>
  <c r="J135"/>
  <c r="J242"/>
  <c r="J229"/>
  <c r="BK222"/>
  <c r="BK211"/>
  <c r="J202"/>
  <c r="BK187"/>
  <c r="J177"/>
  <c r="J149"/>
  <c r="J134"/>
  <c r="BK142"/>
  <c r="BK199"/>
  <c r="BK178"/>
  <c r="J137"/>
  <c r="BK236"/>
  <c r="BK254"/>
  <c r="BK229"/>
  <c r="J216"/>
  <c r="BK192"/>
  <c r="BK171"/>
  <c r="BK148"/>
  <c i="6" r="J152"/>
  <c r="J134"/>
  <c r="J151"/>
  <c r="J136"/>
  <c r="J153"/>
  <c r="J144"/>
  <c r="J155"/>
  <c r="BK138"/>
  <c r="BK154"/>
  <c r="J150"/>
  <c i="7" r="BK255"/>
  <c r="BK239"/>
  <c r="J214"/>
  <c r="BK169"/>
  <c r="J144"/>
  <c r="BK270"/>
  <c r="J255"/>
  <c r="BK254"/>
  <c r="BK236"/>
  <c r="BK232"/>
  <c r="J215"/>
  <c r="BK190"/>
  <c r="BK177"/>
  <c r="BK165"/>
  <c r="BK153"/>
  <c r="BK261"/>
  <c r="J250"/>
  <c r="BK230"/>
  <c r="BK222"/>
  <c r="J210"/>
  <c r="BK201"/>
  <c r="BK183"/>
  <c r="J175"/>
  <c r="BK156"/>
  <c r="BK142"/>
  <c r="J268"/>
  <c r="J221"/>
  <c r="BK214"/>
  <c r="BK199"/>
  <c r="J174"/>
  <c r="J164"/>
  <c r="J154"/>
  <c r="J213"/>
  <c r="BK200"/>
  <c r="BK152"/>
  <c i="8" r="BK351"/>
  <c r="BK341"/>
  <c r="J331"/>
  <c r="J281"/>
  <c r="BK235"/>
  <c r="J186"/>
  <c r="BK182"/>
  <c r="J153"/>
  <c r="BK143"/>
  <c r="J350"/>
  <c r="BK340"/>
  <c r="J327"/>
  <c r="BK320"/>
  <c r="BK308"/>
  <c r="J297"/>
  <c r="BK267"/>
  <c r="J263"/>
  <c r="J252"/>
  <c r="J240"/>
  <c r="BK234"/>
  <c r="J216"/>
  <c r="J194"/>
  <c r="BK189"/>
  <c r="BK165"/>
  <c r="BK154"/>
  <c r="BK144"/>
  <c r="BK135"/>
  <c r="J342"/>
  <c r="J335"/>
  <c r="J282"/>
  <c r="J266"/>
  <c r="BK249"/>
  <c r="BK223"/>
  <c r="J189"/>
  <c r="BK137"/>
  <c r="BK336"/>
  <c r="J325"/>
  <c r="BK303"/>
  <c r="BK289"/>
  <c r="J249"/>
  <c r="J223"/>
  <c r="BK170"/>
  <c r="J147"/>
  <c r="J320"/>
  <c r="BK307"/>
  <c r="J272"/>
  <c r="J241"/>
  <c r="BK195"/>
  <c r="J343"/>
  <c r="BK315"/>
  <c r="BK276"/>
  <c r="BK255"/>
  <c r="J204"/>
  <c r="J138"/>
  <c r="BK335"/>
  <c r="J315"/>
  <c r="J303"/>
  <c r="BK296"/>
  <c r="BK284"/>
  <c r="J270"/>
  <c r="BK258"/>
  <c r="J234"/>
  <c r="J226"/>
  <c r="BK217"/>
  <c r="BK194"/>
  <c r="BK169"/>
  <c r="J165"/>
  <c r="BK152"/>
  <c r="BK313"/>
  <c r="BK269"/>
  <c r="BK187"/>
  <c r="BK132"/>
  <c r="BK263"/>
  <c r="BK237"/>
  <c r="BK216"/>
  <c r="J190"/>
  <c r="J150"/>
  <c r="J139"/>
  <c r="J288"/>
  <c r="J233"/>
  <c r="J228"/>
  <c r="BK204"/>
  <c r="BK201"/>
  <c r="J295"/>
  <c r="BK293"/>
  <c r="J195"/>
  <c r="BK175"/>
  <c r="BK163"/>
  <c r="BK287"/>
  <c r="BK248"/>
  <c r="J213"/>
  <c r="J175"/>
  <c r="J171"/>
  <c r="BK145"/>
  <c i="9" r="BK152"/>
  <c r="BK167"/>
  <c r="BK139"/>
  <c r="BK175"/>
  <c r="J171"/>
  <c r="J151"/>
  <c r="J139"/>
  <c r="BK173"/>
  <c r="BK151"/>
  <c r="BK145"/>
  <c r="BK127"/>
  <c r="BK161"/>
  <c r="BK169"/>
  <c r="J158"/>
  <c r="BK155"/>
  <c r="J136"/>
  <c r="BK163"/>
  <c r="J144"/>
  <c r="BK153"/>
  <c r="J126"/>
  <c r="BK126"/>
  <c i="10" r="BK130"/>
  <c r="BK150"/>
  <c r="BK155"/>
  <c r="BK144"/>
  <c r="BK156"/>
  <c r="BK151"/>
  <c r="BK128"/>
  <c r="J131"/>
  <c r="J155"/>
  <c r="J147"/>
  <c r="BK140"/>
  <c r="J151"/>
  <c r="BK142"/>
  <c i="12" r="BK217"/>
  <c r="BK201"/>
  <c r="BK190"/>
  <c r="BK174"/>
  <c r="BK158"/>
  <c r="J239"/>
  <c r="BK203"/>
  <c r="J183"/>
  <c r="BK177"/>
  <c r="BK150"/>
  <c r="BK143"/>
  <c r="J228"/>
  <c r="BK222"/>
  <c r="BK182"/>
  <c r="BK173"/>
  <c r="J154"/>
  <c r="BK218"/>
  <c r="BK245"/>
  <c r="J242"/>
  <c r="BK172"/>
  <c r="BK141"/>
  <c r="J209"/>
  <c r="J172"/>
  <c r="BK231"/>
  <c r="J223"/>
  <c r="J214"/>
  <c r="J165"/>
  <c r="BK248"/>
  <c r="J198"/>
  <c r="BK176"/>
  <c r="BK140"/>
  <c r="BK246"/>
  <c r="J205"/>
  <c r="J190"/>
  <c r="BK144"/>
  <c r="BK244"/>
  <c r="BK178"/>
  <c r="J160"/>
  <c r="BK219"/>
  <c r="J234"/>
  <c r="J158"/>
  <c i="13" r="BK369"/>
  <c r="J308"/>
  <c r="BK270"/>
  <c r="J244"/>
  <c r="J204"/>
  <c r="BK354"/>
  <c r="J327"/>
  <c r="J313"/>
  <c r="J291"/>
  <c r="J263"/>
  <c r="J213"/>
  <c r="J163"/>
  <c r="J150"/>
  <c r="J309"/>
  <c r="BK276"/>
  <c r="BK252"/>
  <c r="J226"/>
  <c r="J194"/>
  <c r="BK186"/>
  <c r="J175"/>
  <c r="J314"/>
  <c r="BK220"/>
  <c r="J198"/>
  <c r="J364"/>
  <c r="J354"/>
  <c r="J333"/>
  <c r="J319"/>
  <c r="J306"/>
  <c r="J243"/>
  <c r="BK214"/>
  <c r="BK203"/>
  <c r="BK196"/>
  <c r="BK298"/>
  <c r="BK264"/>
  <c r="J201"/>
  <c r="BK183"/>
  <c r="J151"/>
  <c r="BK360"/>
  <c r="J338"/>
  <c r="J205"/>
  <c r="BK184"/>
  <c r="J382"/>
  <c r="J378"/>
  <c r="J376"/>
  <c r="BK367"/>
  <c r="BK356"/>
  <c r="J352"/>
  <c r="BK327"/>
  <c r="BK309"/>
  <c r="J305"/>
  <c r="BK249"/>
  <c r="BK382"/>
  <c r="J379"/>
  <c r="J372"/>
  <c r="J343"/>
  <c r="BK261"/>
  <c r="BK152"/>
  <c r="J377"/>
  <c r="J295"/>
  <c r="BK278"/>
  <c r="J237"/>
  <c r="J221"/>
  <c r="BK182"/>
  <c r="J166"/>
  <c r="J335"/>
  <c r="BK272"/>
  <c r="BK195"/>
  <c r="J152"/>
  <c r="BK213"/>
  <c i="14" r="BK232"/>
  <c r="J219"/>
  <c r="BK211"/>
  <c r="J198"/>
  <c r="J191"/>
  <c r="J178"/>
  <c r="J152"/>
  <c r="BK243"/>
  <c r="BK227"/>
  <c r="BK217"/>
  <c r="BK206"/>
  <c r="BK189"/>
  <c r="J176"/>
  <c r="BK166"/>
  <c r="BK174"/>
  <c r="J227"/>
  <c r="J166"/>
  <c r="J157"/>
  <c r="J131"/>
  <c r="BK238"/>
  <c r="BK133"/>
  <c r="J164"/>
  <c r="J201"/>
  <c i="15" r="BK183"/>
  <c r="J173"/>
  <c r="J135"/>
  <c r="BK170"/>
  <c r="BK152"/>
  <c r="BK187"/>
  <c r="BK163"/>
  <c r="BK147"/>
  <c r="J127"/>
  <c r="BK175"/>
  <c r="J154"/>
  <c r="BK133"/>
  <c r="BK155"/>
  <c r="BK168"/>
  <c r="BK146"/>
  <c r="BK167"/>
  <c r="J136"/>
  <c r="BK160"/>
  <c r="BK172"/>
  <c i="16" r="J165"/>
  <c r="J134"/>
  <c r="BK172"/>
  <c r="BK153"/>
  <c r="J135"/>
  <c r="J163"/>
  <c i="18" r="BK150"/>
  <c r="J130"/>
  <c r="BK147"/>
  <c r="BK128"/>
  <c r="BK154"/>
  <c r="J127"/>
  <c r="J132"/>
  <c i="19" r="BK159"/>
  <c r="J133"/>
  <c r="J129"/>
  <c r="BK136"/>
  <c r="BK137"/>
  <c r="J142"/>
  <c r="J131"/>
  <c i="20" r="J152"/>
  <c r="BK147"/>
  <c r="BK149"/>
  <c r="J157"/>
  <c r="J151"/>
  <c r="BK131"/>
  <c r="BK162"/>
  <c r="BK170"/>
  <c r="BK155"/>
  <c r="J133"/>
  <c i="21" r="J145"/>
  <c r="J128"/>
  <c r="BK161"/>
  <c r="J136"/>
  <c r="J167"/>
  <c r="J160"/>
  <c r="BK151"/>
  <c r="J138"/>
  <c r="J166"/>
  <c r="BK144"/>
  <c i="22" r="BK168"/>
  <c r="BK139"/>
  <c r="BK141"/>
  <c r="J172"/>
  <c r="BK140"/>
  <c r="J144"/>
  <c r="BK173"/>
  <c r="BK142"/>
  <c r="J161"/>
  <c r="J143"/>
  <c i="23" r="BK135"/>
  <c r="BK158"/>
  <c r="J165"/>
  <c r="BK155"/>
  <c r="J139"/>
  <c r="BK136"/>
  <c r="J144"/>
  <c r="J130"/>
  <c i="24" r="BK122"/>
  <c r="BK129"/>
  <c r="BK119"/>
  <c i="25" r="BK133"/>
  <c r="J133"/>
  <c r="J128"/>
  <c i="26" r="BK146"/>
  <c r="BK131"/>
  <c r="BK139"/>
  <c r="J135"/>
  <c i="27" r="J131"/>
  <c r="J124"/>
  <c r="J133"/>
  <c i="28" r="J150"/>
  <c r="BK152"/>
  <c r="BK158"/>
  <c r="J137"/>
  <c r="BK155"/>
  <c r="BK149"/>
  <c r="BK156"/>
  <c r="BK135"/>
  <c i="29" r="BK157"/>
  <c r="BK156"/>
  <c r="J156"/>
  <c r="BK158"/>
  <c r="BK159"/>
  <c r="J131"/>
  <c r="J152"/>
  <c i="30" r="BK162"/>
  <c i="2" r="BK2943"/>
  <c r="BK2694"/>
  <c r="BK2586"/>
  <c r="J2414"/>
  <c r="BK2173"/>
  <c r="J2091"/>
  <c r="J1930"/>
  <c r="J1836"/>
  <c r="J1795"/>
  <c r="BK1163"/>
  <c r="BK1049"/>
  <c r="BK825"/>
  <c r="BK664"/>
  <c r="BK447"/>
  <c r="J3474"/>
  <c r="J3417"/>
  <c r="J3304"/>
  <c r="J3189"/>
  <c r="BK2876"/>
  <c r="BK2742"/>
  <c r="J2618"/>
  <c r="BK2396"/>
  <c r="J2117"/>
  <c r="J1942"/>
  <c r="J1814"/>
  <c r="J1734"/>
  <c r="BK1654"/>
  <c r="BK1545"/>
  <c r="BK1444"/>
  <c r="BK1345"/>
  <c r="BK1074"/>
  <c r="J911"/>
  <c r="BK699"/>
  <c r="BK387"/>
  <c r="J176"/>
  <c r="BK3640"/>
  <c r="BK3292"/>
  <c r="J3206"/>
  <c r="J3032"/>
  <c r="J2832"/>
  <c r="J2586"/>
  <c r="BK2079"/>
  <c r="BK1981"/>
  <c r="BK1833"/>
  <c r="BK1764"/>
  <c r="BK1714"/>
  <c r="BK1636"/>
  <c r="BK1555"/>
  <c r="J1444"/>
  <c r="BK1287"/>
  <c r="BK1113"/>
  <c r="BK1069"/>
  <c r="J951"/>
  <c r="BK834"/>
  <c r="J720"/>
  <c r="BK506"/>
  <c r="BK187"/>
  <c r="BK3646"/>
  <c r="J3631"/>
  <c r="J3621"/>
  <c r="BK3584"/>
  <c r="J3576"/>
  <c r="BK3566"/>
  <c r="J3436"/>
  <c r="BK3407"/>
  <c r="J3377"/>
  <c r="BK3343"/>
  <c r="BK3300"/>
  <c r="J3270"/>
  <c r="BK3229"/>
  <c r="BK3200"/>
  <c r="BK3040"/>
  <c r="J2956"/>
  <c r="J2908"/>
  <c r="BK2865"/>
  <c r="BK2832"/>
  <c r="J2803"/>
  <c r="BK2778"/>
  <c r="J2694"/>
  <c r="J2598"/>
  <c r="BK2529"/>
  <c r="J2483"/>
  <c r="J2423"/>
  <c r="BK2253"/>
  <c r="J2181"/>
  <c r="J2126"/>
  <c r="J2108"/>
  <c r="BK2087"/>
  <c r="BK2045"/>
  <c r="BK1933"/>
  <c r="J1830"/>
  <c r="BK1798"/>
  <c r="BK1760"/>
  <c r="J1714"/>
  <c r="J1633"/>
  <c r="J1601"/>
  <c r="BK1518"/>
  <c r="BK1461"/>
  <c r="BK1431"/>
  <c r="BK1389"/>
  <c r="J1343"/>
  <c r="BK1277"/>
  <c r="BK1229"/>
  <c r="J1122"/>
  <c r="BK1097"/>
  <c r="J1072"/>
  <c r="BK1041"/>
  <c r="BK1016"/>
  <c r="BK951"/>
  <c r="J885"/>
  <c r="J863"/>
  <c r="BK809"/>
  <c r="J733"/>
  <c r="BK708"/>
  <c r="BK662"/>
  <c r="J516"/>
  <c r="J396"/>
  <c r="J343"/>
  <c r="J247"/>
  <c r="BK180"/>
  <c r="F39"/>
  <c i="4" r="J224"/>
  <c r="J200"/>
  <c r="BK165"/>
  <c r="J141"/>
  <c r="J203"/>
  <c r="J175"/>
  <c r="J157"/>
  <c r="J139"/>
  <c r="J166"/>
  <c r="BK140"/>
  <c r="J172"/>
  <c i="5" r="J231"/>
  <c r="J194"/>
  <c r="J161"/>
  <c r="BK138"/>
  <c r="BK255"/>
  <c r="J241"/>
  <c r="J228"/>
  <c r="BK219"/>
  <c r="BK160"/>
  <c r="BK154"/>
  <c r="BK253"/>
  <c r="BK239"/>
  <c r="J212"/>
  <c r="BK189"/>
  <c r="J251"/>
  <c r="J237"/>
  <c r="J210"/>
  <c r="BK195"/>
  <c r="J171"/>
  <c r="BK150"/>
  <c r="BK247"/>
  <c r="J183"/>
  <c r="BK135"/>
  <c r="J239"/>
  <c r="BK210"/>
  <c r="J178"/>
  <c i="6" r="J156"/>
  <c r="J138"/>
  <c r="BK131"/>
  <c r="J143"/>
  <c r="BK136"/>
  <c r="BK146"/>
  <c i="7" r="J264"/>
  <c r="J225"/>
  <c r="BK171"/>
  <c r="J271"/>
  <c r="BK259"/>
  <c r="J246"/>
  <c r="BK226"/>
  <c r="J208"/>
  <c r="J178"/>
  <c r="BK157"/>
  <c r="J259"/>
  <c r="J232"/>
  <c r="J202"/>
  <c r="BK178"/>
  <c r="J149"/>
  <c r="BK251"/>
  <c r="J212"/>
  <c r="J183"/>
  <c r="BK143"/>
  <c r="J201"/>
  <c r="J254"/>
  <c r="BK189"/>
  <c r="J143"/>
  <c r="BK246"/>
  <c r="BK256"/>
  <c r="BK184"/>
  <c r="J261"/>
  <c r="J236"/>
  <c r="J142"/>
  <c r="J192"/>
  <c r="J152"/>
  <c i="8" r="BK349"/>
  <c r="BK333"/>
  <c r="BK275"/>
  <c r="J169"/>
  <c r="BK140"/>
  <c r="BK338"/>
  <c r="J322"/>
  <c r="BK298"/>
  <c r="BK274"/>
  <c r="BK247"/>
  <c r="BK222"/>
  <c r="BK200"/>
  <c r="J178"/>
  <c r="BK147"/>
  <c r="J348"/>
  <c r="BK280"/>
  <c r="J255"/>
  <c r="J225"/>
  <c r="J143"/>
  <c r="BK319"/>
  <c r="BK288"/>
  <c r="BK242"/>
  <c r="J187"/>
  <c r="BK322"/>
  <c r="BK306"/>
  <c r="J265"/>
  <c r="BK159"/>
  <c r="J319"/>
  <c r="J269"/>
  <c r="J192"/>
  <c r="J345"/>
  <c r="BK302"/>
  <c r="J287"/>
  <c r="BK266"/>
  <c r="J250"/>
  <c r="BK213"/>
  <c r="BK178"/>
  <c r="BK160"/>
  <c r="J301"/>
  <c r="BK179"/>
  <c r="BK127"/>
  <c r="BK227"/>
  <c r="BK149"/>
  <c r="BK286"/>
  <c r="BK230"/>
  <c r="J164"/>
  <c r="J299"/>
  <c r="J198"/>
  <c r="BK164"/>
  <c r="J286"/>
  <c r="BK225"/>
  <c r="J206"/>
  <c r="J159"/>
  <c i="9" r="BK128"/>
  <c r="J176"/>
  <c r="J173"/>
  <c r="J153"/>
  <c r="BK132"/>
  <c r="BK147"/>
  <c r="J145"/>
  <c r="BK159"/>
  <c r="J131"/>
  <c r="BK130"/>
  <c r="J138"/>
  <c r="J161"/>
  <c i="10" r="BK132"/>
  <c r="J152"/>
  <c r="J132"/>
  <c r="BK153"/>
  <c r="J141"/>
  <c r="J153"/>
  <c r="BK147"/>
  <c i="11" r="J151"/>
  <c r="J140"/>
  <c r="BK146"/>
  <c r="BK142"/>
  <c r="BK152"/>
  <c r="BK153"/>
  <c r="J123"/>
  <c r="BK148"/>
  <c r="J133"/>
  <c r="BK123"/>
  <c i="12" r="BK223"/>
  <c r="BK197"/>
  <c r="J178"/>
  <c r="BK148"/>
  <c r="J191"/>
  <c r="J176"/>
  <c r="J144"/>
  <c r="BK216"/>
  <c r="J174"/>
  <c r="J153"/>
  <c r="J206"/>
  <c r="BK184"/>
  <c r="J140"/>
  <c r="BK175"/>
  <c r="BK226"/>
  <c r="BK149"/>
  <c r="J222"/>
  <c r="BK146"/>
  <c r="J203"/>
  <c r="J145"/>
  <c r="J179"/>
  <c r="J247"/>
  <c r="J162"/>
  <c r="J147"/>
  <c i="13" r="J297"/>
  <c r="BK217"/>
  <c r="BK372"/>
  <c r="BK333"/>
  <c r="BK305"/>
  <c r="BK219"/>
  <c r="BK145"/>
  <c r="BK280"/>
  <c r="J249"/>
  <c r="BK223"/>
  <c r="J183"/>
  <c r="J311"/>
  <c r="J203"/>
  <c r="J155"/>
  <c r="J336"/>
  <c r="J300"/>
  <c r="J217"/>
  <c r="BK322"/>
  <c r="BK284"/>
  <c r="BK194"/>
  <c r="BK362"/>
  <c r="J321"/>
  <c r="J230"/>
  <c r="J181"/>
  <c r="BK379"/>
  <c r="J368"/>
  <c r="BK335"/>
  <c r="BK306"/>
  <c r="J160"/>
  <c r="BK376"/>
  <c r="J246"/>
  <c r="BK146"/>
  <c r="J290"/>
  <c r="J229"/>
  <c r="BK175"/>
  <c r="BK320"/>
  <c r="J264"/>
  <c r="BK326"/>
  <c i="14" r="J237"/>
  <c r="BK218"/>
  <c r="BK197"/>
  <c r="J151"/>
  <c r="BK225"/>
  <c r="BK194"/>
  <c r="BK152"/>
  <c r="J148"/>
  <c r="BK188"/>
  <c i="15" r="BK136"/>
  <c r="J167"/>
  <c r="J176"/>
  <c r="BK134"/>
  <c r="J177"/>
  <c r="J146"/>
  <c r="BK178"/>
  <c i="16" r="BK166"/>
  <c r="J172"/>
  <c r="BK145"/>
  <c r="BK152"/>
  <c r="BK128"/>
  <c r="BK147"/>
  <c i="17" r="BK144"/>
  <c r="BK125"/>
  <c r="BK143"/>
  <c r="BK132"/>
  <c i="18" r="BK146"/>
  <c r="J140"/>
  <c r="BK158"/>
  <c r="J160"/>
  <c r="BK135"/>
  <c r="BK142"/>
  <c i="19" r="J134"/>
  <c r="BK154"/>
  <c r="J148"/>
  <c i="20" r="J153"/>
  <c r="J165"/>
  <c r="BK165"/>
  <c r="J137"/>
  <c i="21" r="BK140"/>
  <c r="BK127"/>
  <c r="BK154"/>
  <c r="J129"/>
  <c r="J125"/>
  <c r="J141"/>
  <c r="BK125"/>
  <c i="22" r="BK165"/>
  <c r="J128"/>
  <c r="BK155"/>
  <c r="J158"/>
  <c r="BK135"/>
  <c r="J171"/>
  <c i="23" r="J155"/>
  <c i="24" r="J122"/>
  <c r="J120"/>
  <c i="25" r="BK124"/>
  <c i="26" r="BK150"/>
  <c r="BK142"/>
  <c r="BK136"/>
  <c i="27" r="J129"/>
  <c r="BK123"/>
  <c i="28" r="BK132"/>
  <c r="J157"/>
  <c r="BK144"/>
  <c r="J144"/>
  <c r="BK134"/>
  <c i="29" r="BK139"/>
  <c r="BK142"/>
  <c r="J142"/>
  <c r="BK130"/>
  <c i="30" r="J159"/>
  <c r="BK130"/>
  <c i="2" r="BK3643"/>
  <c r="BK3474"/>
  <c r="BK3457"/>
  <c r="J3439"/>
  <c r="BK3422"/>
  <c r="J3394"/>
  <c r="BK3377"/>
  <c r="J3358"/>
  <c r="BK3347"/>
  <c r="J3327"/>
  <c r="BK3319"/>
  <c r="J3300"/>
  <c r="J3266"/>
  <c r="J3254"/>
  <c r="J3221"/>
  <c r="J3213"/>
  <c r="BK3189"/>
  <c r="BK3155"/>
  <c r="BK3110"/>
  <c r="J3070"/>
  <c r="J3057"/>
  <c r="BK3049"/>
  <c r="BK3003"/>
  <c r="J2857"/>
  <c r="J2843"/>
  <c r="BK2791"/>
  <c r="BK2761"/>
  <c r="BK2720"/>
  <c r="BK2618"/>
  <c r="J2569"/>
  <c r="J2521"/>
  <c r="J2396"/>
  <c r="BK2307"/>
  <c r="BK2185"/>
  <c r="BK2132"/>
  <c r="BK2108"/>
  <c r="J2072"/>
  <c r="J1981"/>
  <c r="BK1870"/>
  <c r="J1818"/>
  <c r="J1806"/>
  <c r="BK1792"/>
  <c r="BK1779"/>
  <c r="J1764"/>
  <c r="J1753"/>
  <c r="J1729"/>
  <c r="J1671"/>
  <c r="BK1660"/>
  <c r="J1630"/>
  <c r="J1617"/>
  <c r="J1569"/>
  <c r="BK1530"/>
  <c r="BK1436"/>
  <c r="BK1383"/>
  <c r="BK1295"/>
  <c r="BK1091"/>
  <c r="BK1052"/>
  <c r="BK980"/>
  <c r="J832"/>
  <c r="BK734"/>
  <c r="J708"/>
  <c r="J591"/>
  <c r="J387"/>
  <c r="BK369"/>
  <c r="J190"/>
  <c r="BK172"/>
  <c r="BK3433"/>
  <c r="J3412"/>
  <c r="BK3358"/>
  <c r="BK3339"/>
  <c r="BK3270"/>
  <c r="BK3209"/>
  <c r="J3184"/>
  <c r="BK3006"/>
  <c r="J2899"/>
  <c r="J2807"/>
  <c r="J2732"/>
  <c r="J2513"/>
  <c r="BK2432"/>
  <c r="J2231"/>
  <c r="BK2147"/>
  <c r="BK2064"/>
  <c r="BK1999"/>
  <c r="BK1885"/>
  <c r="BK1795"/>
  <c r="BK1775"/>
  <c r="BK1729"/>
  <c r="J1708"/>
  <c r="J1624"/>
  <c r="J1583"/>
  <c r="J1523"/>
  <c r="BK1458"/>
  <c r="BK1386"/>
  <c r="J1357"/>
  <c r="BK1172"/>
  <c r="J1100"/>
  <c r="J1020"/>
  <c r="BK928"/>
  <c r="BK760"/>
  <c r="BK724"/>
  <c r="J660"/>
  <c r="BK396"/>
  <c r="BK335"/>
  <c r="BK190"/>
  <c r="F36"/>
  <c i="4" r="BK212"/>
  <c r="J154"/>
  <c r="BK135"/>
  <c r="BK222"/>
  <c r="BK201"/>
  <c r="J159"/>
  <c r="J230"/>
  <c r="J194"/>
  <c r="J171"/>
  <c r="BK217"/>
  <c r="J211"/>
  <c r="J196"/>
  <c r="J223"/>
  <c r="BK216"/>
  <c r="J190"/>
  <c r="BK166"/>
  <c r="J155"/>
  <c r="BK142"/>
  <c r="BK214"/>
  <c r="J202"/>
  <c r="BK193"/>
  <c r="J179"/>
  <c i="5" r="J257"/>
  <c r="J211"/>
  <c r="BK191"/>
  <c r="J180"/>
  <c r="J150"/>
  <c r="J243"/>
  <c r="J235"/>
  <c r="BK217"/>
  <c r="J206"/>
  <c r="J201"/>
  <c r="BK186"/>
  <c r="BK181"/>
  <c r="BK164"/>
  <c r="J155"/>
  <c r="J142"/>
  <c r="BK248"/>
  <c r="BK146"/>
  <c r="J131"/>
  <c r="BK185"/>
  <c r="J167"/>
  <c r="BK152"/>
  <c r="J224"/>
  <c r="BK232"/>
  <c r="BK218"/>
  <c r="BK197"/>
  <c r="J187"/>
  <c r="J169"/>
  <c r="BK163"/>
  <c i="6" r="BK147"/>
  <c r="BK144"/>
  <c r="BK140"/>
  <c r="BK143"/>
  <c r="J132"/>
  <c r="BK145"/>
  <c r="BK141"/>
  <c i="7" r="J169"/>
  <c r="BK158"/>
  <c r="J148"/>
  <c r="J251"/>
  <c r="BK231"/>
  <c r="BK224"/>
  <c r="BK215"/>
  <c r="J203"/>
  <c r="J194"/>
  <c r="J176"/>
  <c r="BK161"/>
  <c r="BK144"/>
  <c r="J269"/>
  <c r="BK248"/>
  <c r="BK207"/>
  <c r="BK197"/>
  <c r="J179"/>
  <c r="J163"/>
  <c r="J151"/>
  <c r="J204"/>
  <c r="BK202"/>
  <c r="J155"/>
  <c r="J196"/>
  <c r="BK213"/>
  <c r="BK209"/>
  <c r="J185"/>
  <c r="BK159"/>
  <c r="BK273"/>
  <c r="BK266"/>
  <c r="BK229"/>
  <c r="J231"/>
  <c r="J239"/>
  <c r="J199"/>
  <c r="J150"/>
  <c r="BK263"/>
  <c r="BK244"/>
  <c r="J235"/>
  <c r="BK147"/>
  <c r="J256"/>
  <c r="BK194"/>
  <c r="J188"/>
  <c r="J167"/>
  <c r="J147"/>
  <c i="8" r="J352"/>
  <c r="J347"/>
  <c r="J334"/>
  <c r="BK324"/>
  <c r="BK261"/>
  <c r="J232"/>
  <c r="J201"/>
  <c r="J148"/>
  <c r="BK142"/>
  <c r="J349"/>
  <c r="BK344"/>
  <c r="J333"/>
  <c r="BK311"/>
  <c r="BK309"/>
  <c r="BK291"/>
  <c r="J273"/>
  <c r="BK260"/>
  <c r="J254"/>
  <c r="BK241"/>
  <c r="BK229"/>
  <c r="J211"/>
  <c r="J202"/>
  <c r="BK192"/>
  <c r="J180"/>
  <c r="J170"/>
  <c r="BK157"/>
  <c r="J145"/>
  <c r="J140"/>
  <c r="BK128"/>
  <c r="J341"/>
  <c r="J332"/>
  <c r="J279"/>
  <c r="J261"/>
  <c r="BK252"/>
  <c r="J242"/>
  <c r="BK219"/>
  <c r="BK334"/>
  <c r="BK316"/>
  <c r="BK297"/>
  <c r="J293"/>
  <c r="BK282"/>
  <c r="BK243"/>
  <c r="BK236"/>
  <c r="J149"/>
  <c r="BK134"/>
  <c r="BK321"/>
  <c r="J308"/>
  <c r="J305"/>
  <c r="BK259"/>
  <c r="BK208"/>
  <c r="J141"/>
  <c r="J326"/>
  <c r="BK317"/>
  <c r="J302"/>
  <c r="J260"/>
  <c r="BK205"/>
  <c r="BK186"/>
  <c r="J137"/>
  <c r="BK330"/>
  <c r="J311"/>
  <c r="BK305"/>
  <c r="J289"/>
  <c r="BK277"/>
  <c r="BK271"/>
  <c r="J259"/>
  <c r="BK254"/>
  <c r="BK233"/>
  <c r="BK220"/>
  <c r="J212"/>
  <c r="J181"/>
  <c r="BK176"/>
  <c r="BK166"/>
  <c r="BK150"/>
  <c r="J316"/>
  <c r="J244"/>
  <c r="BK214"/>
  <c r="J173"/>
  <c r="J128"/>
  <c r="BK272"/>
  <c r="J248"/>
  <c r="BK209"/>
  <c r="BK183"/>
  <c r="J146"/>
  <c r="J277"/>
  <c r="BK218"/>
  <c r="J199"/>
  <c r="BK155"/>
  <c r="J296"/>
  <c r="BK283"/>
  <c r="J197"/>
  <c r="BK171"/>
  <c r="BK141"/>
  <c r="BK279"/>
  <c r="J258"/>
  <c r="J219"/>
  <c r="J207"/>
  <c r="BK172"/>
  <c r="J156"/>
  <c i="9" r="BK172"/>
  <c r="J155"/>
  <c r="BK166"/>
  <c r="J172"/>
  <c r="BK162"/>
  <c r="J149"/>
  <c r="BK133"/>
  <c r="J167"/>
  <c r="BK150"/>
  <c r="J132"/>
  <c r="BK171"/>
  <c r="BK129"/>
  <c r="J156"/>
  <c r="J134"/>
  <c r="J154"/>
  <c r="J128"/>
  <c r="BK158"/>
  <c r="J170"/>
  <c r="J130"/>
  <c r="BK136"/>
  <c i="10" r="J159"/>
  <c r="BK159"/>
  <c r="J146"/>
  <c r="J150"/>
  <c r="J136"/>
  <c r="J130"/>
  <c r="BK137"/>
  <c r="J144"/>
  <c r="J126"/>
  <c r="BK127"/>
  <c r="BK148"/>
  <c r="BK143"/>
  <c r="J156"/>
  <c r="J134"/>
  <c i="11" r="BK145"/>
  <c r="J142"/>
  <c r="BK134"/>
  <c r="BK125"/>
  <c r="J129"/>
  <c r="J137"/>
  <c r="J135"/>
  <c r="J149"/>
  <c r="BK135"/>
  <c r="J148"/>
  <c r="BK141"/>
  <c r="BK151"/>
  <c r="BK124"/>
  <c r="BK144"/>
  <c r="BK130"/>
  <c r="J131"/>
  <c i="12" r="J246"/>
  <c r="J227"/>
  <c r="J220"/>
  <c r="BK207"/>
  <c r="BK195"/>
  <c r="J166"/>
  <c r="BK153"/>
  <c r="BK238"/>
  <c r="BK189"/>
  <c r="J180"/>
  <c r="BK151"/>
  <c r="J149"/>
  <c r="J235"/>
  <c r="J224"/>
  <c r="BK193"/>
  <c r="BK179"/>
  <c r="BK155"/>
  <c r="BK139"/>
  <c r="BK205"/>
  <c r="J241"/>
  <c r="BK166"/>
  <c r="J148"/>
  <c r="BK210"/>
  <c r="BK198"/>
  <c r="BK241"/>
  <c r="BK229"/>
  <c r="J218"/>
  <c r="J211"/>
  <c r="BK138"/>
  <c r="BK235"/>
  <c r="BK188"/>
  <c r="J173"/>
  <c r="J139"/>
  <c r="BK228"/>
  <c r="J194"/>
  <c r="J164"/>
  <c r="BK206"/>
  <c r="BK164"/>
  <c r="J225"/>
  <c r="J168"/>
  <c r="BK220"/>
  <c r="J157"/>
  <c i="13" r="J340"/>
  <c r="BK307"/>
  <c r="J268"/>
  <c r="J212"/>
  <c r="J191"/>
  <c r="BK364"/>
  <c r="J355"/>
  <c r="BK328"/>
  <c r="J318"/>
  <c r="BK311"/>
  <c r="BK290"/>
  <c r="J257"/>
  <c r="J206"/>
  <c r="J158"/>
  <c r="BK147"/>
  <c r="BK297"/>
  <c r="J274"/>
  <c r="BK259"/>
  <c r="BK243"/>
  <c r="J219"/>
  <c r="BK188"/>
  <c r="J182"/>
  <c r="J144"/>
  <c r="BK254"/>
  <c r="BK233"/>
  <c r="J197"/>
  <c r="J188"/>
  <c r="BK366"/>
  <c r="J349"/>
  <c r="J325"/>
  <c r="BK313"/>
  <c r="BK251"/>
  <c r="J241"/>
  <c r="BK208"/>
  <c r="J176"/>
  <c r="J296"/>
  <c r="BK282"/>
  <c r="BK199"/>
  <c r="BK155"/>
  <c r="BK150"/>
  <c r="BK343"/>
  <c r="BK310"/>
  <c r="BK206"/>
  <c r="BK189"/>
  <c r="J179"/>
  <c r="BK381"/>
  <c r="BK377"/>
  <c r="J369"/>
  <c r="BK357"/>
  <c r="J353"/>
  <c r="BK331"/>
  <c r="BK317"/>
  <c r="J307"/>
  <c r="BK268"/>
  <c r="J171"/>
  <c r="J149"/>
  <c r="J381"/>
  <c r="J374"/>
  <c r="BK365"/>
  <c r="BK304"/>
  <c r="J162"/>
  <c r="J147"/>
  <c r="BK375"/>
  <c r="J282"/>
  <c r="J272"/>
  <c r="BK228"/>
  <c r="J186"/>
  <c r="BK171"/>
  <c r="BK336"/>
  <c r="BK319"/>
  <c r="BK265"/>
  <c r="BK158"/>
  <c r="BK193"/>
  <c i="14" r="J243"/>
  <c r="BK229"/>
  <c r="BK216"/>
  <c r="J204"/>
  <c r="J188"/>
  <c r="J150"/>
  <c r="J236"/>
  <c r="BK223"/>
  <c r="BK209"/>
  <c r="BK200"/>
  <c r="BK181"/>
  <c r="J174"/>
  <c r="BK131"/>
  <c r="BK148"/>
  <c r="J132"/>
  <c r="BK221"/>
  <c r="BK134"/>
  <c r="BK165"/>
  <c i="15" r="BK149"/>
  <c r="J169"/>
  <c r="J143"/>
  <c r="J155"/>
  <c r="J182"/>
  <c r="J134"/>
  <c r="J186"/>
  <c r="J140"/>
  <c r="J138"/>
  <c i="16" r="J164"/>
  <c r="J128"/>
  <c r="J130"/>
  <c r="BK146"/>
  <c i="17" r="J146"/>
  <c r="BK134"/>
  <c r="J129"/>
  <c r="J132"/>
  <c i="18" r="BK152"/>
  <c r="BK132"/>
  <c r="J135"/>
  <c r="BK155"/>
  <c r="J137"/>
  <c i="19" r="BK158"/>
  <c r="J130"/>
  <c r="J157"/>
  <c r="J135"/>
  <c r="BK141"/>
  <c i="20" r="J142"/>
  <c r="J144"/>
  <c r="J141"/>
  <c r="J170"/>
  <c r="BK133"/>
  <c i="21" r="BK165"/>
  <c r="J157"/>
  <c r="BK159"/>
  <c r="BK134"/>
  <c r="BK166"/>
  <c i="22" r="BK153"/>
  <c r="J169"/>
  <c r="J137"/>
  <c r="BK163"/>
  <c r="BK133"/>
  <c i="23" r="BK162"/>
  <c r="BK141"/>
  <c r="BK152"/>
  <c r="BK159"/>
  <c r="BK150"/>
  <c i="24" r="J130"/>
  <c r="J129"/>
  <c i="25" r="BK130"/>
  <c r="BK125"/>
  <c i="26" r="J142"/>
  <c r="BK138"/>
  <c i="27" r="J127"/>
  <c r="BK124"/>
  <c i="28" r="BK147"/>
  <c i="29" r="BK145"/>
  <c r="J145"/>
  <c r="J148"/>
  <c r="BK134"/>
  <c r="BK132"/>
  <c i="14" r="J218"/>
  <c i="15" r="BK180"/>
  <c r="BK124"/>
  <c r="J162"/>
  <c r="BK141"/>
  <c r="BK153"/>
  <c r="J178"/>
  <c r="J141"/>
  <c r="BK138"/>
  <c r="J150"/>
  <c r="BK137"/>
  <c r="J124"/>
  <c i="16" r="J166"/>
  <c r="J142"/>
  <c r="BK142"/>
  <c r="BK151"/>
  <c r="J160"/>
  <c r="BK173"/>
  <c r="BK136"/>
  <c i="17" r="BK128"/>
  <c r="BK136"/>
  <c r="BK135"/>
  <c r="J141"/>
  <c r="BK131"/>
  <c i="18" r="BK151"/>
  <c r="BK156"/>
  <c r="J142"/>
  <c r="J151"/>
  <c r="BK126"/>
  <c i="19" r="BK153"/>
  <c r="BK131"/>
  <c i="20" r="J160"/>
  <c r="BK158"/>
  <c r="J169"/>
  <c r="BK146"/>
  <c r="J159"/>
  <c i="21" r="BK136"/>
  <c r="BK141"/>
  <c i="22" r="J173"/>
  <c r="BK149"/>
  <c r="BK152"/>
  <c r="J139"/>
  <c r="J164"/>
  <c r="BK143"/>
  <c r="BK137"/>
  <c i="23" r="BK156"/>
  <c r="J169"/>
  <c r="BK147"/>
  <c r="BK138"/>
  <c i="26" r="J136"/>
  <c r="J138"/>
  <c r="BK135"/>
  <c i="27" r="BK127"/>
  <c i="28" r="J140"/>
  <c r="J135"/>
  <c r="J134"/>
  <c r="BK142"/>
  <c r="J148"/>
  <c r="J133"/>
  <c i="29" r="BK135"/>
  <c r="J133"/>
  <c r="BK131"/>
  <c r="BK149"/>
  <c r="BK129"/>
  <c i="30" r="J151"/>
  <c r="BK155"/>
  <c i="15" r="BK154"/>
  <c r="J156"/>
  <c r="J170"/>
  <c r="BK127"/>
  <c r="J159"/>
  <c r="J180"/>
  <c r="J158"/>
  <c r="BK135"/>
  <c i="16" r="J138"/>
  <c r="BK126"/>
  <c r="J151"/>
  <c r="J168"/>
  <c r="J156"/>
  <c r="J129"/>
  <c i="17" r="J126"/>
  <c i="18" r="BK136"/>
  <c r="J133"/>
  <c r="BK143"/>
  <c r="J150"/>
  <c r="J129"/>
  <c r="BK160"/>
  <c i="19" r="BK157"/>
  <c r="BK140"/>
  <c r="J153"/>
  <c r="J144"/>
  <c r="J146"/>
  <c i="20" r="BK167"/>
  <c r="BK136"/>
  <c r="BK161"/>
  <c r="BK152"/>
  <c r="J164"/>
  <c i="21" r="BK160"/>
  <c r="J131"/>
  <c r="J169"/>
  <c i="22" r="BK170"/>
  <c r="J156"/>
  <c r="J142"/>
  <c i="23" r="J163"/>
  <c r="BK130"/>
  <c r="J141"/>
  <c r="BK137"/>
  <c r="J137"/>
  <c i="24" r="BK124"/>
  <c i="25" r="J136"/>
  <c r="J132"/>
  <c i="26" r="BK130"/>
  <c r="J137"/>
  <c r="J146"/>
  <c i="27" r="BK130"/>
  <c r="BK131"/>
  <c i="28" r="J154"/>
  <c r="J158"/>
  <c r="BK129"/>
  <c r="BK130"/>
  <c r="BK138"/>
  <c i="29" r="BK138"/>
  <c r="BK151"/>
  <c r="BK160"/>
  <c i="2" r="J2787"/>
  <c r="J2604"/>
  <c r="BK2537"/>
  <c r="BK2387"/>
  <c r="BK2181"/>
  <c r="BK2111"/>
  <c r="BK1936"/>
  <c r="BK1849"/>
  <c r="J1798"/>
  <c r="J1380"/>
  <c r="J1097"/>
  <c r="J1016"/>
  <c r="J751"/>
  <c r="BK660"/>
  <c r="BK374"/>
  <c r="J3470"/>
  <c r="BK3384"/>
  <c r="BK3284"/>
  <c r="J3196"/>
  <c r="BK2964"/>
  <c r="J2791"/>
  <c r="BK2598"/>
  <c r="J2253"/>
  <c r="J2132"/>
  <c r="J1911"/>
  <c r="BK1753"/>
  <c r="BK1630"/>
  <c r="J1532"/>
  <c r="BK1419"/>
  <c r="J1251"/>
  <c r="J1091"/>
  <c r="BK885"/>
  <c r="J716"/>
  <c r="J489"/>
  <c r="BK206"/>
  <c r="F38"/>
  <c i="4" r="BK170"/>
  <c r="BK224"/>
  <c r="BK162"/>
  <c r="J205"/>
  <c r="J222"/>
  <c r="BK199"/>
  <c r="J220"/>
  <c r="BK197"/>
  <c r="J161"/>
  <c r="BK139"/>
  <c r="J199"/>
  <c r="BK187"/>
  <c r="J163"/>
  <c r="J140"/>
  <c r="BK179"/>
  <c r="BK146"/>
  <c r="J174"/>
  <c r="J136"/>
  <c i="5" r="BK227"/>
  <c r="BK208"/>
  <c r="J168"/>
  <c r="J255"/>
  <c r="J250"/>
  <c r="BK238"/>
  <c r="J225"/>
  <c r="J218"/>
  <c r="BK216"/>
  <c r="J152"/>
  <c r="J132"/>
  <c r="J245"/>
  <c r="BK228"/>
  <c r="J199"/>
  <c r="J164"/>
  <c r="BK241"/>
  <c r="BK224"/>
  <c r="J203"/>
  <c r="J184"/>
  <c r="J158"/>
  <c r="J253"/>
  <c r="J195"/>
  <c r="BK159"/>
  <c r="J249"/>
  <c r="BK215"/>
  <c r="BK183"/>
  <c i="6" r="BK132"/>
  <c r="J135"/>
  <c r="BK135"/>
  <c r="BK157"/>
  <c r="J140"/>
  <c r="BK153"/>
  <c i="7" r="BK271"/>
  <c r="BK242"/>
  <c r="J219"/>
  <c r="J168"/>
  <c r="BK260"/>
  <c r="BK237"/>
  <c r="BK225"/>
  <c r="J182"/>
  <c r="J166"/>
  <c r="BK268"/>
  <c r="BK249"/>
  <c r="BK216"/>
  <c r="J191"/>
  <c r="J160"/>
  <c r="J237"/>
  <c r="BK198"/>
  <c r="BK167"/>
  <c r="J217"/>
  <c r="BK223"/>
  <c r="BK210"/>
  <c r="BK150"/>
  <c r="BK267"/>
  <c r="BK219"/>
  <c r="J211"/>
  <c r="BK149"/>
  <c r="BK245"/>
  <c r="J193"/>
  <c r="J260"/>
  <c r="J177"/>
  <c i="8" r="J353"/>
  <c r="BK337"/>
  <c r="BK318"/>
  <c r="J209"/>
  <c r="J179"/>
  <c r="J144"/>
  <c r="BK345"/>
  <c r="BK325"/>
  <c r="J306"/>
  <c r="J280"/>
  <c r="BK257"/>
  <c r="BK239"/>
  <c r="J193"/>
  <c r="BK168"/>
  <c r="BK153"/>
  <c r="J129"/>
  <c r="J314"/>
  <c r="J267"/>
  <c r="J222"/>
  <c r="BK139"/>
  <c r="BK329"/>
  <c r="BK301"/>
  <c r="J253"/>
  <c r="J239"/>
  <c r="BK148"/>
  <c r="J317"/>
  <c r="J285"/>
  <c r="BK244"/>
  <c r="J135"/>
  <c r="J304"/>
  <c r="BK240"/>
  <c r="J176"/>
  <c r="J329"/>
  <c r="J307"/>
  <c r="J292"/>
  <c r="BK262"/>
  <c r="J229"/>
  <c r="J214"/>
  <c r="BK177"/>
  <c r="J163"/>
  <c r="J321"/>
  <c r="J220"/>
  <c r="BK130"/>
  <c r="J238"/>
  <c r="BK199"/>
  <c r="J298"/>
  <c r="J257"/>
  <c r="J217"/>
  <c r="BK158"/>
  <c r="BK294"/>
  <c r="BK188"/>
  <c r="J154"/>
  <c r="J264"/>
  <c r="J185"/>
  <c r="BK129"/>
  <c i="9" r="J147"/>
  <c r="BK174"/>
  <c r="BK165"/>
  <c r="J143"/>
  <c r="BK164"/>
  <c r="J174"/>
  <c r="J164"/>
  <c r="J127"/>
  <c r="BK170"/>
  <c r="J163"/>
  <c r="J150"/>
  <c i="10" r="BK141"/>
  <c r="J137"/>
  <c r="BK134"/>
  <c r="J142"/>
  <c r="J157"/>
  <c r="BK157"/>
  <c r="BK136"/>
  <c i="11" r="BK143"/>
  <c r="J138"/>
  <c r="J145"/>
  <c r="J136"/>
  <c r="J143"/>
  <c r="BK129"/>
  <c r="J124"/>
  <c r="BK149"/>
  <c r="J134"/>
  <c i="12" r="J219"/>
  <c r="BK185"/>
  <c r="J150"/>
  <c r="J185"/>
  <c r="J155"/>
  <c r="BK225"/>
  <c r="BK191"/>
  <c r="BK157"/>
  <c r="J202"/>
  <c r="J186"/>
  <c r="J229"/>
  <c r="BK156"/>
  <c r="BK215"/>
  <c r="J143"/>
  <c r="J197"/>
  <c r="BK237"/>
  <c r="J195"/>
  <c r="J210"/>
  <c r="J233"/>
  <c r="BK147"/>
  <c r="J177"/>
  <c i="13" r="BK329"/>
  <c r="BK274"/>
  <c r="BK197"/>
  <c r="J356"/>
  <c r="J326"/>
  <c r="J302"/>
  <c r="BK247"/>
  <c r="BK165"/>
  <c r="J362"/>
  <c r="J265"/>
  <c r="J214"/>
  <c r="BK181"/>
  <c r="J280"/>
  <c r="J199"/>
  <c r="J146"/>
  <c r="J331"/>
  <c r="BK244"/>
  <c r="BK210"/>
  <c r="BK321"/>
  <c r="J251"/>
  <c r="BK179"/>
  <c r="J358"/>
  <c r="BK237"/>
  <c r="BK204"/>
  <c r="BK380"/>
  <c r="J370"/>
  <c r="BK351"/>
  <c r="J312"/>
  <c r="J261"/>
  <c r="J380"/>
  <c r="BK352"/>
  <c r="BK226"/>
  <c r="J298"/>
  <c r="BK255"/>
  <c r="J193"/>
  <c r="BK318"/>
  <c r="J254"/>
  <c r="BK173"/>
  <c i="14" r="J225"/>
  <c r="BK201"/>
  <c r="J160"/>
  <c r="BK230"/>
  <c r="J199"/>
  <c r="J154"/>
  <c r="J143"/>
  <c r="J142"/>
  <c i="15" r="J189"/>
  <c r="BK166"/>
  <c r="BK179"/>
  <c r="BK151"/>
  <c r="J164"/>
  <c r="J137"/>
  <c r="BK165"/>
  <c r="J151"/>
  <c i="16" r="BK143"/>
  <c r="BK157"/>
  <c r="J140"/>
  <c r="BK165"/>
  <c r="J131"/>
  <c r="J146"/>
  <c r="J161"/>
  <c i="17" r="BK127"/>
  <c r="J125"/>
  <c r="BK137"/>
  <c i="18" r="BK140"/>
  <c r="J128"/>
  <c i="19" r="BK135"/>
  <c r="J158"/>
  <c r="J145"/>
  <c r="BK150"/>
  <c r="BK129"/>
  <c i="20" r="J150"/>
  <c r="BK144"/>
  <c r="BK151"/>
  <c r="BK135"/>
  <c r="J148"/>
  <c i="21" r="J170"/>
  <c r="J135"/>
  <c r="BK162"/>
  <c r="J139"/>
  <c r="BK150"/>
  <c r="J159"/>
  <c r="BK170"/>
  <c r="J152"/>
  <c i="22" r="BK161"/>
  <c r="BK174"/>
  <c r="J135"/>
  <c r="J168"/>
  <c r="J147"/>
  <c r="BK147"/>
  <c r="BK171"/>
  <c r="J130"/>
  <c i="23" r="J147"/>
  <c r="J159"/>
  <c r="J164"/>
  <c r="BK166"/>
  <c i="24" r="BK130"/>
  <c r="J119"/>
  <c i="25" r="J138"/>
  <c r="BK138"/>
  <c r="BK131"/>
  <c i="26" r="J133"/>
  <c r="J150"/>
  <c i="27" r="BK133"/>
  <c i="28" r="J155"/>
  <c r="BK148"/>
  <c r="J132"/>
  <c r="BK140"/>
  <c r="J139"/>
  <c i="29" r="J153"/>
  <c r="BK143"/>
  <c r="J129"/>
  <c r="BK148"/>
  <c i="30" r="BK134"/>
  <c r="J126"/>
  <c i="2" r="J2795"/>
  <c r="J2566"/>
  <c r="BK2501"/>
  <c r="BK2348"/>
  <c r="J2129"/>
  <c r="J2079"/>
  <c r="J1920"/>
  <c r="BK1830"/>
  <c r="J1788"/>
  <c r="J1760"/>
  <c r="BK1708"/>
  <c r="BK1633"/>
  <c r="BK1583"/>
  <c r="J1469"/>
  <c r="J1431"/>
  <c r="BK1100"/>
  <c r="BK1064"/>
  <c r="BK948"/>
  <c r="BK720"/>
  <c r="BK3078"/>
  <c r="J2826"/>
  <c r="BK2673"/>
  <c r="BK2423"/>
  <c r="J2105"/>
  <c r="BK1930"/>
  <c r="BK1768"/>
  <c r="J1726"/>
  <c r="J1598"/>
  <c r="J1476"/>
  <c r="J1383"/>
  <c r="BK1154"/>
  <c r="BK964"/>
  <c r="BK738"/>
  <c r="J624"/>
  <c r="J374"/>
  <c r="BK183"/>
  <c r="J3640"/>
  <c r="J3277"/>
  <c r="BK3196"/>
  <c r="J3049"/>
  <c r="J2865"/>
  <c r="J2677"/>
  <c r="BK2521"/>
  <c r="J2048"/>
  <c r="BK1925"/>
  <c r="BK1818"/>
  <c r="J1758"/>
  <c r="BK1686"/>
  <c r="BK1601"/>
  <c r="J1542"/>
  <c r="J1394"/>
  <c r="J1240"/>
  <c r="J1106"/>
  <c r="J1052"/>
  <c r="BK973"/>
  <c r="BK870"/>
  <c r="J712"/>
  <c r="BK384"/>
  <c r="BK159"/>
  <c r="J3653"/>
  <c r="J3636"/>
  <c r="BK3621"/>
  <c r="J3613"/>
  <c r="J3581"/>
  <c r="BK3532"/>
  <c r="BK3452"/>
  <c r="BK3412"/>
  <c r="BK3364"/>
  <c r="BK3331"/>
  <c r="BK3308"/>
  <c r="BK3277"/>
  <c r="BK3221"/>
  <c r="BK3193"/>
  <c r="J3061"/>
  <c r="J2964"/>
  <c r="BK2912"/>
  <c r="BK2883"/>
  <c r="J2853"/>
  <c r="J2814"/>
  <c r="BK2787"/>
  <c r="J2710"/>
  <c r="J2658"/>
  <c r="BK2563"/>
  <c r="J2505"/>
  <c r="J2457"/>
  <c r="BK2365"/>
  <c r="BK2213"/>
  <c r="J2147"/>
  <c r="J2111"/>
  <c r="BK2091"/>
  <c r="BK2035"/>
  <c r="BK1895"/>
  <c r="BK1862"/>
  <c r="BK1802"/>
  <c r="BK1762"/>
  <c r="BK1743"/>
  <c r="BK1671"/>
  <c r="J1621"/>
  <c r="BK1586"/>
  <c r="J1479"/>
  <c r="BK1453"/>
  <c r="J1405"/>
  <c r="BK1354"/>
  <c r="BK1333"/>
  <c r="BK1253"/>
  <c r="BK1182"/>
  <c r="BK1106"/>
  <c r="BK1075"/>
  <c r="J1060"/>
  <c r="J1030"/>
  <c r="J977"/>
  <c r="BK911"/>
  <c r="J853"/>
  <c r="J827"/>
  <c r="BK742"/>
  <c r="BK712"/>
  <c r="BK649"/>
  <c r="BK540"/>
  <c r="J401"/>
  <c r="J366"/>
  <c r="J267"/>
  <c r="BK163"/>
  <c r="J3661"/>
  <c r="J3567"/>
  <c r="J3532"/>
  <c r="BK3464"/>
  <c r="J3361"/>
  <c r="J3308"/>
  <c r="BK3236"/>
  <c r="J3110"/>
  <c r="BK3053"/>
  <c r="J2890"/>
  <c r="BK2814"/>
  <c r="BK2732"/>
  <c r="BK2665"/>
  <c r="J2545"/>
  <c r="BK2272"/>
  <c r="BK2129"/>
  <c r="BK2068"/>
  <c r="BK1942"/>
  <c r="J1890"/>
  <c r="J1720"/>
  <c r="J1657"/>
  <c r="J1608"/>
  <c r="J1555"/>
  <c r="J1518"/>
  <c r="J1397"/>
  <c r="BK1360"/>
  <c r="BK1348"/>
  <c r="J1323"/>
  <c r="J1307"/>
  <c r="J1229"/>
  <c r="J1163"/>
  <c r="J1094"/>
  <c r="BK1055"/>
  <c r="BK1030"/>
  <c r="BK991"/>
  <c r="J948"/>
  <c r="BK873"/>
  <c r="BK853"/>
  <c r="J809"/>
  <c r="BK716"/>
  <c r="J684"/>
  <c r="BK638"/>
  <c r="BK591"/>
  <c r="J518"/>
  <c r="BK366"/>
  <c r="J300"/>
  <c r="J263"/>
  <c r="J183"/>
  <c r="J36"/>
  <c i="4" r="BK188"/>
  <c r="BK228"/>
  <c r="BK152"/>
  <c r="BK195"/>
  <c r="J214"/>
  <c r="J167"/>
  <c r="J212"/>
  <c r="BK175"/>
  <c r="J145"/>
  <c r="BK209"/>
  <c r="J192"/>
  <c r="BK172"/>
  <c r="J152"/>
  <c r="J184"/>
  <c r="J150"/>
  <c r="J135"/>
  <c r="BK156"/>
  <c i="5" r="J256"/>
  <c r="J215"/>
  <c r="J181"/>
  <c r="J157"/>
  <c r="BK252"/>
  <c r="J254"/>
  <c r="J236"/>
  <c r="J220"/>
  <c r="J217"/>
  <c r="J159"/>
  <c r="BK137"/>
  <c r="J247"/>
  <c r="J233"/>
  <c r="BK203"/>
  <c r="BK168"/>
  <c r="BK245"/>
  <c r="J227"/>
  <c r="J208"/>
  <c r="J192"/>
  <c r="J166"/>
  <c r="J148"/>
  <c r="BK157"/>
  <c r="BK204"/>
  <c r="J130"/>
  <c r="J240"/>
  <c r="J222"/>
  <c r="J190"/>
  <c r="BK166"/>
  <c i="6" r="J145"/>
  <c r="J139"/>
  <c r="J148"/>
  <c r="J141"/>
  <c r="BK152"/>
  <c i="7" r="J273"/>
  <c r="J244"/>
  <c r="BK212"/>
  <c r="J161"/>
  <c r="BK265"/>
  <c r="BK250"/>
  <c r="J234"/>
  <c r="J216"/>
  <c r="BK179"/>
  <c r="BK163"/>
  <c r="J265"/>
  <c r="BK243"/>
  <c r="BK221"/>
  <c r="J189"/>
  <c r="J153"/>
  <c r="J262"/>
  <c r="BK208"/>
  <c r="J184"/>
  <c r="BK264"/>
  <c r="J230"/>
  <c r="BK211"/>
  <c r="BK186"/>
  <c r="BK141"/>
  <c r="J258"/>
  <c r="J224"/>
  <c r="BK185"/>
  <c r="BK258"/>
  <c r="BK191"/>
  <c r="BK252"/>
  <c r="BK175"/>
  <c i="8" r="BK352"/>
  <c r="J339"/>
  <c r="J276"/>
  <c r="J208"/>
  <c r="BK167"/>
  <c r="J130"/>
  <c r="BK346"/>
  <c r="BK185"/>
  <c r="J161"/>
  <c r="J132"/>
  <c r="J336"/>
  <c r="BK270"/>
  <c r="J237"/>
  <c r="J182"/>
  <c r="J338"/>
  <c r="BK312"/>
  <c r="BK285"/>
  <c r="BK206"/>
  <c r="BK339"/>
  <c r="J313"/>
  <c r="BK253"/>
  <c r="BK197"/>
  <c r="J318"/>
  <c r="J262"/>
  <c r="BK191"/>
  <c r="J136"/>
  <c r="J309"/>
  <c r="J291"/>
  <c r="BK268"/>
  <c r="J227"/>
  <c r="J210"/>
  <c r="J168"/>
  <c r="BK331"/>
  <c r="J236"/>
  <c r="J131"/>
  <c r="BK250"/>
  <c r="BK198"/>
  <c r="BK138"/>
  <c r="J246"/>
  <c r="BK203"/>
  <c r="J152"/>
  <c r="BK212"/>
  <c r="J183"/>
  <c r="J155"/>
  <c r="J268"/>
  <c r="J188"/>
  <c r="BK161"/>
  <c i="9" r="BK176"/>
  <c r="J129"/>
  <c r="BK154"/>
  <c r="J159"/>
  <c r="J169"/>
  <c r="J142"/>
  <c r="BK141"/>
  <c r="BK138"/>
  <c r="J141"/>
  <c r="J162"/>
  <c r="BK140"/>
  <c r="J133"/>
  <c i="10" r="BK152"/>
  <c r="BK146"/>
  <c r="J148"/>
  <c r="J143"/>
  <c r="BK126"/>
  <c r="J128"/>
  <c i="11" r="BK147"/>
  <c r="J139"/>
  <c r="J152"/>
  <c r="BK133"/>
  <c r="BK136"/>
  <c r="J132"/>
  <c r="J125"/>
  <c r="BK138"/>
  <c r="J127"/>
  <c i="12" r="BK224"/>
  <c r="BK202"/>
  <c r="BK186"/>
  <c r="BK168"/>
  <c r="J243"/>
  <c r="BK187"/>
  <c r="J171"/>
  <c r="BK233"/>
  <c r="J215"/>
  <c r="BK161"/>
  <c r="J207"/>
  <c r="BK239"/>
  <c r="J142"/>
  <c r="J201"/>
  <c r="J232"/>
  <c r="BK171"/>
  <c r="BK234"/>
  <c r="BK154"/>
  <c r="BK208"/>
  <c r="J188"/>
  <c r="BK180"/>
  <c r="BK232"/>
  <c r="J141"/>
  <c i="13" r="J367"/>
  <c r="BK302"/>
  <c r="J252"/>
  <c r="J148"/>
  <c r="BK338"/>
  <c r="J293"/>
  <c r="BK230"/>
  <c r="BK151"/>
  <c r="BK308"/>
  <c r="BK263"/>
  <c r="J228"/>
  <c r="BK191"/>
  <c r="J173"/>
  <c r="BK236"/>
  <c r="BK176"/>
  <c r="BK340"/>
  <c r="BK316"/>
  <c r="BK239"/>
  <c r="BK198"/>
  <c r="BK291"/>
  <c r="J259"/>
  <c r="J184"/>
  <c r="BK368"/>
  <c r="J320"/>
  <c r="J187"/>
  <c r="BK166"/>
  <c r="J375"/>
  <c r="BK350"/>
  <c r="BK314"/>
  <c r="J255"/>
  <c r="BK148"/>
  <c r="J366"/>
  <c r="BK153"/>
  <c r="BK296"/>
  <c r="BK241"/>
  <c r="J220"/>
  <c r="BK169"/>
  <c r="BK312"/>
  <c r="BK325"/>
  <c i="14" r="J222"/>
  <c r="J180"/>
  <c r="J197"/>
  <c r="J241"/>
  <c i="15" r="BK157"/>
  <c r="BK162"/>
  <c r="J183"/>
  <c r="J161"/>
  <c r="BK169"/>
  <c r="J190"/>
  <c i="14" r="J220"/>
  <c r="BK164"/>
  <c r="BK139"/>
  <c r="BK237"/>
  <c r="BK196"/>
  <c r="BK154"/>
  <c i="15" r="BK186"/>
  <c r="BK177"/>
  <c r="BK140"/>
  <c r="J125"/>
  <c r="J174"/>
  <c r="BK144"/>
  <c r="BK171"/>
  <c r="J160"/>
  <c r="BK145"/>
  <c r="J191"/>
  <c r="BK173"/>
  <c r="BK156"/>
  <c r="J139"/>
  <c r="J181"/>
  <c r="J172"/>
  <c r="J157"/>
  <c r="BK185"/>
  <c r="BK184"/>
  <c r="J184"/>
  <c i="16" r="BK171"/>
  <c r="J149"/>
  <c r="J154"/>
  <c r="J148"/>
  <c r="BK127"/>
  <c r="BK154"/>
  <c r="BK134"/>
  <c r="BK155"/>
  <c r="BK139"/>
  <c r="J125"/>
  <c r="J147"/>
  <c i="17" r="J144"/>
  <c r="J140"/>
  <c r="BK142"/>
  <c r="BK140"/>
  <c r="J142"/>
  <c r="J134"/>
  <c i="18" r="BK141"/>
  <c r="J156"/>
  <c r="BK139"/>
  <c r="J155"/>
  <c r="J152"/>
  <c r="J138"/>
  <c r="BK133"/>
  <c r="BK137"/>
  <c r="J131"/>
  <c r="J146"/>
  <c i="19" r="J141"/>
  <c r="J137"/>
  <c r="BK133"/>
  <c r="BK156"/>
  <c r="BK149"/>
  <c r="BK139"/>
  <c r="BK147"/>
  <c r="J139"/>
  <c i="20" r="J156"/>
  <c r="J145"/>
  <c r="BK137"/>
  <c r="J166"/>
  <c r="BK148"/>
  <c r="BK156"/>
  <c r="BK138"/>
  <c r="BK160"/>
  <c r="BK153"/>
  <c i="21" r="J153"/>
  <c r="BK158"/>
  <c r="BK167"/>
  <c r="BK157"/>
  <c r="BK137"/>
  <c r="BK168"/>
  <c r="J147"/>
  <c r="J158"/>
  <c r="BK131"/>
  <c r="J162"/>
  <c i="22" r="BK172"/>
  <c r="J170"/>
  <c r="J149"/>
  <c r="BK146"/>
  <c r="BK138"/>
  <c r="J157"/>
  <c r="J152"/>
  <c r="J129"/>
  <c r="BK131"/>
  <c i="23" r="J140"/>
  <c r="J152"/>
  <c r="J149"/>
  <c r="BK165"/>
  <c r="BK146"/>
  <c r="J156"/>
  <c r="BK169"/>
  <c r="BK153"/>
  <c i="24" r="BK128"/>
  <c r="BK120"/>
  <c i="28" r="BK139"/>
  <c r="BK153"/>
  <c r="BK145"/>
  <c r="J141"/>
  <c r="J129"/>
  <c i="29" r="J158"/>
  <c r="BK133"/>
  <c r="J159"/>
  <c r="J141"/>
  <c r="BK153"/>
  <c r="J140"/>
  <c r="J139"/>
  <c i="30" r="J143"/>
  <c r="J138"/>
  <c r="BK146"/>
  <c r="J134"/>
  <c i="15" r="J175"/>
  <c r="BK139"/>
  <c r="J163"/>
  <c r="BK191"/>
  <c r="BK193"/>
  <c r="J129"/>
  <c i="16" r="J170"/>
  <c r="J159"/>
  <c r="J136"/>
  <c r="BK140"/>
  <c r="BK161"/>
  <c r="BK135"/>
  <c r="J157"/>
  <c r="BK125"/>
  <c i="17" r="J131"/>
  <c r="J124"/>
  <c r="J137"/>
  <c r="BK145"/>
  <c i="18" r="BK125"/>
  <c r="BK149"/>
  <c r="J145"/>
  <c r="BK130"/>
  <c r="BK138"/>
  <c r="J147"/>
  <c i="19" r="BK155"/>
  <c r="BK134"/>
  <c r="J147"/>
  <c r="BK148"/>
  <c r="J136"/>
  <c i="20" r="J146"/>
  <c r="BK157"/>
  <c r="J131"/>
  <c r="J167"/>
  <c r="BK164"/>
  <c r="BK134"/>
  <c i="21" r="BK128"/>
  <c r="J163"/>
  <c r="J143"/>
  <c r="BK152"/>
  <c r="J161"/>
  <c r="J134"/>
  <c i="22" r="J150"/>
  <c r="BK132"/>
  <c i="23" r="J153"/>
  <c r="J146"/>
  <c r="J135"/>
  <c r="BK144"/>
  <c i="24" r="J124"/>
  <c r="BK131"/>
  <c i="25" r="BK128"/>
  <c r="J135"/>
  <c i="26" r="BK137"/>
  <c r="J130"/>
  <c r="J139"/>
  <c i="27" r="BK129"/>
  <c r="J134"/>
  <c i="28" r="BK133"/>
  <c r="J130"/>
  <c r="BK150"/>
  <c r="J152"/>
  <c r="J138"/>
  <c i="29" r="J136"/>
  <c r="J157"/>
  <c r="J151"/>
  <c r="BK152"/>
  <c i="30" r="BK151"/>
  <c r="J130"/>
  <c i="13" l="1" r="T159"/>
  <c r="R190"/>
  <c r="P209"/>
  <c r="T232"/>
  <c r="R267"/>
  <c r="R315"/>
  <c r="P361"/>
  <c i="14" r="BK193"/>
  <c r="J193"/>
  <c r="J104"/>
  <c r="R213"/>
  <c r="P228"/>
  <c i="15" r="T132"/>
  <c i="17" r="P139"/>
  <c i="18" r="BK144"/>
  <c r="J144"/>
  <c r="J100"/>
  <c r="T148"/>
  <c i="19" r="P127"/>
  <c r="BK143"/>
  <c r="J143"/>
  <c r="J102"/>
  <c r="R152"/>
  <c i="20" r="T129"/>
  <c r="BK143"/>
  <c r="J143"/>
  <c r="J103"/>
  <c r="T163"/>
  <c i="21" r="T124"/>
  <c r="T142"/>
  <c r="P149"/>
  <c i="22" r="T136"/>
  <c r="P148"/>
  <c r="P162"/>
  <c i="23" r="R145"/>
  <c r="R142"/>
  <c r="P161"/>
  <c r="P160"/>
  <c i="24" r="T118"/>
  <c r="T117"/>
  <c i="25" r="P123"/>
  <c r="P134"/>
  <c i="29" r="P137"/>
  <c r="T144"/>
  <c i="2" r="BK158"/>
  <c r="R400"/>
  <c r="T637"/>
  <c r="R719"/>
  <c r="BK1033"/>
  <c r="J1033"/>
  <c r="J106"/>
  <c r="BK1309"/>
  <c r="J1309"/>
  <c r="J110"/>
  <c r="BK1588"/>
  <c r="J1588"/>
  <c r="J112"/>
  <c r="BK1616"/>
  <c r="J1616"/>
  <c r="J113"/>
  <c r="T1638"/>
  <c r="T1656"/>
  <c r="P1835"/>
  <c r="R2131"/>
  <c r="R3366"/>
  <c r="BK3484"/>
  <c r="J3484"/>
  <c r="J128"/>
  <c r="BK3630"/>
  <c r="J3630"/>
  <c r="J131"/>
  <c i="3" r="BK130"/>
  <c r="J130"/>
  <c r="J101"/>
  <c r="BK164"/>
  <c r="J164"/>
  <c r="J102"/>
  <c i="4" r="R147"/>
  <c r="BK177"/>
  <c r="J177"/>
  <c r="J104"/>
  <c r="BK213"/>
  <c i="5" r="BK188"/>
  <c r="J188"/>
  <c r="J100"/>
  <c r="P221"/>
  <c r="P234"/>
  <c i="6" r="R137"/>
  <c r="R149"/>
  <c i="7" r="P162"/>
  <c r="BK195"/>
  <c r="J195"/>
  <c r="J108"/>
  <c r="T228"/>
  <c i="8" r="BK126"/>
  <c r="BK231"/>
  <c r="J231"/>
  <c r="J101"/>
  <c r="T290"/>
  <c i="9" r="BK125"/>
  <c r="J125"/>
  <c r="J99"/>
  <c r="R157"/>
  <c i="10" r="BK139"/>
  <c r="J139"/>
  <c r="J100"/>
  <c r="T145"/>
  <c i="12" r="BK152"/>
  <c r="J152"/>
  <c r="J101"/>
  <c r="R181"/>
  <c r="R200"/>
  <c r="R230"/>
  <c r="R236"/>
  <c i="13" r="R168"/>
  <c r="R185"/>
  <c r="BK216"/>
  <c r="J216"/>
  <c r="J106"/>
  <c r="R232"/>
  <c r="P267"/>
  <c r="BK315"/>
  <c r="J315"/>
  <c r="J117"/>
  <c r="BK361"/>
  <c r="J361"/>
  <c r="J121"/>
  <c i="14" r="BK153"/>
  <c r="J153"/>
  <c r="J100"/>
  <c r="BK167"/>
  <c r="J167"/>
  <c r="J101"/>
  <c r="R167"/>
  <c r="P187"/>
  <c i="15" r="BK123"/>
  <c r="J123"/>
  <c r="J98"/>
  <c i="16" r="R133"/>
  <c r="R158"/>
  <c i="17" r="P130"/>
  <c i="18" r="BK124"/>
  <c r="J124"/>
  <c r="J98"/>
  <c r="T144"/>
  <c i="19" r="T143"/>
  <c i="20" r="R132"/>
  <c r="P154"/>
  <c i="21" r="R142"/>
  <c r="T146"/>
  <c i="22" r="R136"/>
  <c r="P154"/>
  <c r="BK167"/>
  <c r="J167"/>
  <c r="J105"/>
  <c i="23" r="P154"/>
  <c i="25" r="BK129"/>
  <c r="J129"/>
  <c r="J100"/>
  <c i="26" r="BK140"/>
  <c r="J140"/>
  <c r="J101"/>
  <c i="27" r="P122"/>
  <c r="T128"/>
  <c r="T125"/>
  <c i="28" r="BK136"/>
  <c r="J136"/>
  <c r="J101"/>
  <c r="T151"/>
  <c i="29" r="R128"/>
  <c r="P147"/>
  <c i="2" r="T205"/>
  <c r="T741"/>
  <c r="R1033"/>
  <c r="R1309"/>
  <c r="P1588"/>
  <c r="T1662"/>
  <c r="R1774"/>
  <c r="BK1787"/>
  <c r="J1787"/>
  <c r="J119"/>
  <c r="P1797"/>
  <c r="BK2565"/>
  <c r="J2565"/>
  <c r="J124"/>
  <c r="R3406"/>
  <c r="R3438"/>
  <c r="T3583"/>
  <c r="T3630"/>
  <c i="3" r="T176"/>
  <c r="R218"/>
  <c i="4" r="P168"/>
  <c r="T173"/>
  <c r="R198"/>
  <c r="T225"/>
  <c i="5" r="P198"/>
  <c r="R226"/>
  <c r="P244"/>
  <c i="6" r="BK133"/>
  <c r="J133"/>
  <c r="J102"/>
  <c r="BK142"/>
  <c r="J142"/>
  <c r="J104"/>
  <c i="7" r="T146"/>
  <c r="R170"/>
  <c r="BK181"/>
  <c r="J181"/>
  <c r="J106"/>
  <c r="P195"/>
  <c r="BK220"/>
  <c r="J220"/>
  <c r="J111"/>
  <c r="BK233"/>
  <c r="J233"/>
  <c r="J113"/>
  <c r="P241"/>
  <c r="T247"/>
  <c i="8" r="P184"/>
  <c r="R184"/>
  <c r="BK290"/>
  <c r="J290"/>
  <c r="J102"/>
  <c r="BK328"/>
  <c r="J328"/>
  <c r="J103"/>
  <c i="9" r="P148"/>
  <c r="T148"/>
  <c r="T168"/>
  <c i="10" r="R125"/>
  <c r="P139"/>
  <c r="P145"/>
  <c r="R154"/>
  <c i="11" r="T122"/>
  <c r="T121"/>
  <c i="12" r="R152"/>
  <c r="P181"/>
  <c r="T192"/>
  <c r="R196"/>
  <c r="P212"/>
  <c i="13" r="R143"/>
  <c r="P168"/>
  <c r="P180"/>
  <c r="P185"/>
  <c r="BK200"/>
  <c r="J200"/>
  <c r="J104"/>
  <c r="P216"/>
  <c r="BK232"/>
  <c r="J232"/>
  <c r="J108"/>
  <c r="T240"/>
  <c r="BK256"/>
  <c r="J256"/>
  <c r="J111"/>
  <c r="P262"/>
  <c r="BK289"/>
  <c r="J289"/>
  <c r="J115"/>
  <c r="P315"/>
  <c r="BK337"/>
  <c r="J337"/>
  <c r="J118"/>
  <c r="R337"/>
  <c r="R371"/>
  <c i="14" r="R173"/>
  <c r="R187"/>
  <c r="BK213"/>
  <c r="J213"/>
  <c r="J106"/>
  <c r="BK234"/>
  <c r="J234"/>
  <c r="J108"/>
  <c i="15" r="BK132"/>
  <c r="J132"/>
  <c r="J100"/>
  <c i="16" r="R124"/>
  <c r="T144"/>
  <c i="17" r="R123"/>
  <c r="BK133"/>
  <c r="J133"/>
  <c r="J100"/>
  <c i="18" r="R134"/>
  <c r="BK148"/>
  <c r="J148"/>
  <c r="J101"/>
  <c i="19" r="R132"/>
  <c r="T152"/>
  <c i="20" r="P129"/>
  <c r="R143"/>
  <c r="R163"/>
  <c i="21" r="BK133"/>
  <c r="J133"/>
  <c r="J99"/>
  <c r="P146"/>
  <c r="R149"/>
  <c i="22" r="R127"/>
  <c r="BK145"/>
  <c r="J145"/>
  <c r="J100"/>
  <c r="R154"/>
  <c r="R167"/>
  <c i="23" r="R132"/>
  <c r="R131"/>
  <c r="T154"/>
  <c i="24" r="P118"/>
  <c r="P117"/>
  <c i="1" r="AU119"/>
  <c i="25" r="T123"/>
  <c r="P129"/>
  <c r="P126"/>
  <c i="26" r="P132"/>
  <c r="T140"/>
  <c i="27" r="P132"/>
  <c i="28" r="BK143"/>
  <c r="J143"/>
  <c r="J102"/>
  <c r="BK146"/>
  <c r="J146"/>
  <c r="J103"/>
  <c i="2" r="R205"/>
  <c r="R741"/>
  <c r="T1121"/>
  <c r="BK1478"/>
  <c r="J1478"/>
  <c r="J111"/>
  <c r="T1588"/>
  <c r="P1662"/>
  <c r="T1835"/>
  <c r="BK2047"/>
  <c r="J2047"/>
  <c r="J122"/>
  <c r="R2047"/>
  <c r="T2047"/>
  <c r="P2565"/>
  <c r="T3406"/>
  <c r="T3438"/>
  <c r="P3583"/>
  <c r="T3623"/>
  <c r="BK3652"/>
  <c i="3" r="P176"/>
  <c r="T207"/>
  <c i="4" r="BK132"/>
  <c r="J132"/>
  <c r="J100"/>
  <c r="R168"/>
  <c r="P177"/>
  <c r="P198"/>
  <c r="BK225"/>
  <c r="J225"/>
  <c r="J108"/>
  <c i="5" r="P129"/>
  <c r="R188"/>
  <c r="R221"/>
  <c r="P230"/>
  <c r="R234"/>
  <c i="6" r="BK137"/>
  <c r="J137"/>
  <c r="J103"/>
  <c r="BK149"/>
  <c r="J149"/>
  <c r="J105"/>
  <c i="7" r="P146"/>
  <c r="P173"/>
  <c r="T181"/>
  <c r="P206"/>
  <c r="BK228"/>
  <c r="J228"/>
  <c r="J112"/>
  <c r="P253"/>
  <c i="26" r="R129"/>
  <c i="28" r="T136"/>
  <c r="T146"/>
  <c i="29" r="BK137"/>
  <c r="J137"/>
  <c r="J101"/>
  <c r="P144"/>
  <c r="R155"/>
  <c i="4" r="P147"/>
  <c r="R173"/>
  <c r="T198"/>
  <c i="5" r="BK129"/>
  <c r="T188"/>
  <c r="P226"/>
  <c r="T244"/>
  <c i="6" r="P142"/>
  <c i="7" r="T140"/>
  <c r="BK173"/>
  <c r="J173"/>
  <c r="J104"/>
  <c r="R187"/>
  <c r="T220"/>
  <c r="T253"/>
  <c i="13" r="BK143"/>
  <c r="J143"/>
  <c r="J97"/>
  <c r="BK159"/>
  <c r="J159"/>
  <c r="J98"/>
  <c r="R180"/>
  <c r="R200"/>
  <c r="BK225"/>
  <c r="J225"/>
  <c r="J107"/>
  <c r="BK248"/>
  <c r="J248"/>
  <c r="J110"/>
  <c r="BK262"/>
  <c r="J262"/>
  <c r="J112"/>
  <c r="R301"/>
  <c r="P337"/>
  <c r="R361"/>
  <c i="14" r="P173"/>
  <c r="T187"/>
  <c r="BK207"/>
  <c r="J207"/>
  <c r="J105"/>
  <c r="BK228"/>
  <c r="J228"/>
  <c r="J107"/>
  <c i="16" r="T133"/>
  <c i="17" r="P123"/>
  <c r="R139"/>
  <c i="18" r="T134"/>
  <c r="P153"/>
  <c i="19" r="P143"/>
  <c i="20" r="BK132"/>
  <c r="J132"/>
  <c r="J101"/>
  <c r="BK154"/>
  <c r="J154"/>
  <c r="J104"/>
  <c i="21" r="R124"/>
  <c r="BK146"/>
  <c r="J146"/>
  <c r="J101"/>
  <c r="T149"/>
  <c i="22" r="BK127"/>
  <c r="J127"/>
  <c r="J98"/>
  <c r="T145"/>
  <c r="BK162"/>
  <c r="J162"/>
  <c r="J104"/>
  <c i="23" r="T157"/>
  <c i="24" r="BK118"/>
  <c r="J118"/>
  <c r="J97"/>
  <c i="26" r="T129"/>
  <c r="T145"/>
  <c r="T144"/>
  <c r="T143"/>
  <c i="27" r="T122"/>
  <c r="T132"/>
  <c i="28" r="P136"/>
  <c r="P151"/>
  <c i="4" r="T147"/>
  <c r="T181"/>
  <c i="5" r="R198"/>
  <c r="R230"/>
  <c i="6" r="R133"/>
  <c r="R130"/>
  <c r="R129"/>
  <c r="R128"/>
  <c r="R127"/>
  <c r="T142"/>
  <c i="7" r="P140"/>
  <c r="T173"/>
  <c r="R206"/>
  <c r="T233"/>
  <c r="BK247"/>
  <c r="J247"/>
  <c r="J116"/>
  <c i="15" r="P132"/>
  <c i="16" r="T124"/>
  <c r="P158"/>
  <c i="17" r="T123"/>
  <c r="BK139"/>
  <c r="J139"/>
  <c r="J101"/>
  <c i="19" r="R127"/>
  <c i="21" r="P133"/>
  <c r="T156"/>
  <c i="22" r="BK148"/>
  <c r="J148"/>
  <c r="J101"/>
  <c i="23" r="R154"/>
  <c i="26" r="R140"/>
  <c i="27" r="BK132"/>
  <c r="J132"/>
  <c r="J101"/>
  <c i="28" r="R128"/>
  <c r="R151"/>
  <c i="29" r="T128"/>
  <c r="R147"/>
  <c i="2" r="BK205"/>
  <c r="J205"/>
  <c r="J101"/>
  <c r="BK741"/>
  <c r="J741"/>
  <c r="J105"/>
  <c r="R1121"/>
  <c r="P1478"/>
  <c r="P1616"/>
  <c r="BK1638"/>
  <c r="J1638"/>
  <c r="J114"/>
  <c r="BK1656"/>
  <c r="J1656"/>
  <c r="J115"/>
  <c r="R1656"/>
  <c r="T1774"/>
  <c r="R1787"/>
  <c r="T2565"/>
  <c r="P3406"/>
  <c r="R3484"/>
  <c r="P3630"/>
  <c i="3" r="P130"/>
  <c r="BK176"/>
  <c r="J176"/>
  <c r="J103"/>
  <c r="P207"/>
  <c r="BK218"/>
  <c r="J218"/>
  <c r="J105"/>
  <c i="4" r="T132"/>
  <c r="BK173"/>
  <c r="J173"/>
  <c r="J103"/>
  <c r="R177"/>
  <c r="BK198"/>
  <c r="J198"/>
  <c r="J106"/>
  <c r="R225"/>
  <c i="5" r="BK198"/>
  <c r="J198"/>
  <c r="J101"/>
  <c r="T226"/>
  <c r="R244"/>
  <c i="6" r="T133"/>
  <c r="T130"/>
  <c r="T129"/>
  <c r="T128"/>
  <c r="T127"/>
  <c r="P149"/>
  <c i="7" r="BK162"/>
  <c r="J162"/>
  <c r="J102"/>
  <c r="T170"/>
  <c r="BK187"/>
  <c r="J187"/>
  <c r="J107"/>
  <c r="T195"/>
  <c r="R228"/>
  <c r="BK241"/>
  <c r="J241"/>
  <c r="J115"/>
  <c r="R247"/>
  <c i="8" r="R126"/>
  <c r="R231"/>
  <c r="R328"/>
  <c i="9" r="BK148"/>
  <c r="J148"/>
  <c r="J100"/>
  <c r="T157"/>
  <c i="10" r="BK125"/>
  <c r="T139"/>
  <c r="P154"/>
  <c i="11" r="BK122"/>
  <c r="J122"/>
  <c r="J99"/>
  <c i="12" r="R137"/>
  <c r="R136"/>
  <c r="P170"/>
  <c r="R192"/>
  <c r="R212"/>
  <c r="P240"/>
  <c i="13" r="T168"/>
  <c r="BK190"/>
  <c r="J190"/>
  <c r="J103"/>
  <c r="BK209"/>
  <c r="J209"/>
  <c r="J105"/>
  <c r="P225"/>
  <c r="P248"/>
  <c r="T256"/>
  <c r="P301"/>
  <c r="T337"/>
  <c i="14" r="T146"/>
  <c r="T153"/>
  <c r="T167"/>
  <c r="R193"/>
  <c r="T207"/>
  <c r="T228"/>
  <c i="15" r="R123"/>
  <c i="16" r="P144"/>
  <c r="BK169"/>
  <c r="J169"/>
  <c r="J103"/>
  <c i="17" r="BK123"/>
  <c r="R133"/>
  <c i="19" r="T132"/>
  <c i="20" r="BK129"/>
  <c r="J129"/>
  <c r="J100"/>
  <c r="P139"/>
  <c r="P163"/>
  <c i="21" r="P124"/>
  <c r="R146"/>
  <c i="22" r="R145"/>
  <c r="R162"/>
  <c i="23" r="P132"/>
  <c r="P131"/>
  <c r="P157"/>
  <c i="25" r="R123"/>
  <c r="BK134"/>
  <c r="J134"/>
  <c r="J101"/>
  <c i="26" r="P129"/>
  <c i="27" r="BK128"/>
  <c r="J128"/>
  <c r="J100"/>
  <c i="28" r="BK128"/>
  <c r="BK127"/>
  <c r="BK126"/>
  <c r="J126"/>
  <c r="BK151"/>
  <c r="J151"/>
  <c r="J104"/>
  <c i="2" r="P158"/>
  <c r="T400"/>
  <c r="R637"/>
  <c r="T719"/>
  <c r="T1033"/>
  <c r="P1309"/>
  <c r="R1588"/>
  <c r="R1662"/>
  <c r="P1774"/>
  <c r="P1787"/>
  <c r="T1787"/>
  <c r="R1797"/>
  <c r="T2131"/>
  <c r="P3366"/>
  <c r="P3484"/>
  <c r="BK3623"/>
  <c r="J3623"/>
  <c r="J130"/>
  <c r="P3652"/>
  <c r="P3651"/>
  <c i="3" r="R130"/>
  <c i="4" r="BK147"/>
  <c r="J147"/>
  <c r="J101"/>
  <c r="P173"/>
  <c r="T177"/>
  <c r="T213"/>
  <c i="5" r="T198"/>
  <c r="BK244"/>
  <c r="J244"/>
  <c r="J106"/>
  <c i="6" r="T137"/>
  <c i="7" r="R162"/>
  <c r="R181"/>
  <c r="R180"/>
  <c r="R195"/>
  <c r="P228"/>
  <c r="R241"/>
  <c r="R240"/>
  <c i="12" r="P137"/>
  <c r="T181"/>
  <c r="P200"/>
  <c r="P199"/>
  <c r="P230"/>
  <c r="T240"/>
  <c i="13" r="T185"/>
  <c r="R216"/>
  <c r="P240"/>
  <c r="R256"/>
  <c r="BK301"/>
  <c r="J301"/>
  <c r="J116"/>
  <c r="T342"/>
  <c r="P371"/>
  <c i="14" r="R146"/>
  <c r="P153"/>
  <c r="T173"/>
  <c r="T193"/>
  <c r="R234"/>
  <c i="15" r="P123"/>
  <c r="P122"/>
  <c r="P121"/>
  <c i="1" r="AU109"/>
  <c i="16" r="BK124"/>
  <c r="J124"/>
  <c r="J97"/>
  <c r="BK144"/>
  <c r="J144"/>
  <c r="J100"/>
  <c r="P169"/>
  <c i="17" r="T130"/>
  <c i="18" r="T124"/>
  <c r="T123"/>
  <c r="R148"/>
  <c i="19" r="BK132"/>
  <c r="J132"/>
  <c r="J101"/>
  <c r="P152"/>
  <c i="20" r="T143"/>
  <c i="21" r="R133"/>
  <c i="22" r="BK136"/>
  <c r="J136"/>
  <c r="J99"/>
  <c r="R148"/>
  <c i="23" r="BK145"/>
  <c r="J145"/>
  <c r="J102"/>
  <c r="T161"/>
  <c r="T160"/>
  <c i="24" r="R118"/>
  <c r="R117"/>
  <c i="26" r="P140"/>
  <c i="27" r="P128"/>
  <c r="P125"/>
  <c i="28" r="T128"/>
  <c r="T127"/>
  <c r="T126"/>
  <c r="T143"/>
  <c i="30" r="T125"/>
  <c i="2" r="P205"/>
  <c r="P741"/>
  <c r="P1121"/>
  <c r="T1478"/>
  <c r="R1616"/>
  <c r="R1638"/>
  <c r="BK1835"/>
  <c r="J1835"/>
  <c r="J121"/>
  <c r="P2047"/>
  <c r="R2565"/>
  <c r="BK3366"/>
  <c r="J3366"/>
  <c r="J125"/>
  <c r="T3484"/>
  <c r="R3623"/>
  <c r="R3652"/>
  <c r="R3651"/>
  <c i="3" r="R176"/>
  <c r="T218"/>
  <c i="4" r="BK168"/>
  <c r="J168"/>
  <c r="J102"/>
  <c r="R181"/>
  <c r="P225"/>
  <c i="5" r="P188"/>
  <c r="BK226"/>
  <c r="J226"/>
  <c r="J103"/>
  <c r="T234"/>
  <c i="6" r="P137"/>
  <c r="T149"/>
  <c i="7" r="BK146"/>
  <c r="J146"/>
  <c r="J101"/>
  <c r="R173"/>
  <c r="P187"/>
  <c r="P220"/>
  <c r="BK253"/>
  <c r="J253"/>
  <c r="J117"/>
  <c i="8" r="T126"/>
  <c r="T184"/>
  <c r="R290"/>
  <c i="9" r="P125"/>
  <c r="BK168"/>
  <c r="J168"/>
  <c r="J102"/>
  <c i="10" r="T125"/>
  <c r="R145"/>
  <c i="12" r="P152"/>
  <c r="T170"/>
  <c r="T169"/>
  <c r="P196"/>
  <c r="T212"/>
  <c r="T236"/>
  <c i="13" r="T143"/>
  <c r="T180"/>
  <c r="T200"/>
  <c r="P232"/>
  <c r="BK267"/>
  <c r="J267"/>
  <c r="J113"/>
  <c r="T289"/>
  <c r="BK342"/>
  <c r="J342"/>
  <c r="J119"/>
  <c r="T371"/>
  <c i="14" r="BK173"/>
  <c r="J173"/>
  <c r="J102"/>
  <c r="P193"/>
  <c r="R207"/>
  <c r="T234"/>
  <c i="16" r="P133"/>
  <c r="P132"/>
  <c r="T158"/>
  <c i="17" r="P133"/>
  <c i="18" r="BK134"/>
  <c r="J134"/>
  <c r="J99"/>
  <c r="P148"/>
  <c i="19" r="P132"/>
  <c i="20" r="P143"/>
  <c i="21" r="BK124"/>
  <c r="BK156"/>
  <c r="J156"/>
  <c r="J103"/>
  <c i="22" r="T127"/>
  <c r="T148"/>
  <c r="T162"/>
  <c i="23" r="P145"/>
  <c r="P142"/>
  <c r="BK157"/>
  <c r="J157"/>
  <c r="J104"/>
  <c i="25" r="R129"/>
  <c i="26" r="T132"/>
  <c i="27" r="R122"/>
  <c i="28" r="R143"/>
  <c i="29" r="BK128"/>
  <c r="R137"/>
  <c r="T147"/>
  <c i="30" r="BK125"/>
  <c i="7" r="BK140"/>
  <c r="J140"/>
  <c r="J99"/>
  <c r="T162"/>
  <c r="BK206"/>
  <c r="J206"/>
  <c r="J110"/>
  <c r="P233"/>
  <c r="T241"/>
  <c r="T240"/>
  <c i="9" r="R148"/>
  <c r="P168"/>
  <c i="10" r="R139"/>
  <c r="BK154"/>
  <c r="J154"/>
  <c r="J102"/>
  <c i="11" r="P122"/>
  <c r="P121"/>
  <c i="1" r="AU105"/>
  <c i="12" r="BK137"/>
  <c r="J137"/>
  <c r="J100"/>
  <c r="BK170"/>
  <c r="J170"/>
  <c r="J104"/>
  <c r="BK192"/>
  <c r="J192"/>
  <c r="J106"/>
  <c r="T200"/>
  <c r="BK240"/>
  <c r="J240"/>
  <c r="J113"/>
  <c i="13" r="P159"/>
  <c r="P190"/>
  <c r="T216"/>
  <c r="R240"/>
  <c r="T267"/>
  <c r="T315"/>
  <c r="T361"/>
  <c i="14" r="R153"/>
  <c r="P167"/>
  <c r="BK187"/>
  <c r="J187"/>
  <c r="J103"/>
  <c r="P207"/>
  <c i="16" r="P124"/>
  <c r="R144"/>
  <c r="R169"/>
  <c i="18" r="P124"/>
  <c r="P144"/>
  <c r="T153"/>
  <c i="19" r="BK127"/>
  <c r="J127"/>
  <c r="J100"/>
  <c r="T127"/>
  <c r="BK152"/>
  <c r="J152"/>
  <c r="J103"/>
  <c i="20" r="P132"/>
  <c r="R139"/>
  <c r="BK163"/>
  <c r="J163"/>
  <c r="J105"/>
  <c i="21" r="T133"/>
  <c r="T132"/>
  <c r="P156"/>
  <c i="22" r="P127"/>
  <c r="P145"/>
  <c r="BK154"/>
  <c r="J154"/>
  <c r="J102"/>
  <c r="P167"/>
  <c i="23" r="T132"/>
  <c r="T131"/>
  <c r="T145"/>
  <c r="T142"/>
  <c r="R157"/>
  <c i="25" r="BK123"/>
  <c r="J123"/>
  <c r="J97"/>
  <c r="R134"/>
  <c i="26" r="R132"/>
  <c r="R145"/>
  <c r="R144"/>
  <c r="R143"/>
  <c i="28" r="R136"/>
  <c r="P143"/>
  <c r="R146"/>
  <c i="29" r="R144"/>
  <c r="P155"/>
  <c i="30" r="P125"/>
  <c i="2" r="T158"/>
  <c r="T157"/>
  <c r="BK400"/>
  <c r="J400"/>
  <c r="J102"/>
  <c r="P637"/>
  <c r="P719"/>
  <c r="P1033"/>
  <c r="T1309"/>
  <c r="T1616"/>
  <c r="P1638"/>
  <c r="P1656"/>
  <c r="BK1774"/>
  <c r="J1774"/>
  <c r="J118"/>
  <c r="BK1797"/>
  <c r="J1797"/>
  <c r="J120"/>
  <c r="T1797"/>
  <c r="BK2131"/>
  <c r="J2131"/>
  <c r="J123"/>
  <c r="T3366"/>
  <c r="BK3438"/>
  <c r="J3438"/>
  <c r="J127"/>
  <c r="BK3583"/>
  <c r="J3583"/>
  <c r="J129"/>
  <c r="P3623"/>
  <c r="T3652"/>
  <c r="T3651"/>
  <c i="3" r="T130"/>
  <c r="T129"/>
  <c r="T128"/>
  <c r="T127"/>
  <c r="T164"/>
  <c r="R207"/>
  <c i="4" r="R132"/>
  <c r="R131"/>
  <c r="R130"/>
  <c r="BK181"/>
  <c r="J181"/>
  <c r="J105"/>
  <c r="R213"/>
  <c i="5" r="R129"/>
  <c r="R128"/>
  <c r="T221"/>
  <c r="T230"/>
  <c i="7" r="R140"/>
  <c r="P170"/>
  <c r="T187"/>
  <c r="R220"/>
  <c r="R253"/>
  <c i="8" r="BK184"/>
  <c r="J184"/>
  <c r="J100"/>
  <c r="P231"/>
  <c r="P290"/>
  <c r="P328"/>
  <c i="9" r="T125"/>
  <c r="T124"/>
  <c r="BK157"/>
  <c r="J157"/>
  <c r="J101"/>
  <c r="R168"/>
  <c i="11" r="R122"/>
  <c r="R121"/>
  <c i="12" r="T152"/>
  <c r="BK181"/>
  <c r="J181"/>
  <c r="J105"/>
  <c r="P192"/>
  <c r="BK196"/>
  <c r="J196"/>
  <c r="J107"/>
  <c r="T196"/>
  <c r="BK212"/>
  <c r="J212"/>
  <c r="J110"/>
  <c r="T230"/>
  <c r="BK236"/>
  <c r="J236"/>
  <c r="J112"/>
  <c r="R240"/>
  <c i="13" r="P143"/>
  <c r="BK168"/>
  <c r="J168"/>
  <c r="J99"/>
  <c r="BK180"/>
  <c r="J180"/>
  <c r="J101"/>
  <c r="BK185"/>
  <c r="J185"/>
  <c r="J102"/>
  <c r="P200"/>
  <c r="T209"/>
  <c r="R225"/>
  <c r="BK240"/>
  <c r="J240"/>
  <c r="J109"/>
  <c r="R248"/>
  <c r="P256"/>
  <c r="T262"/>
  <c r="R289"/>
  <c r="T301"/>
  <c r="P342"/>
  <c r="BK371"/>
  <c r="J371"/>
  <c r="J122"/>
  <c i="14" r="BK130"/>
  <c r="BK129"/>
  <c r="BK128"/>
  <c r="J128"/>
  <c r="J96"/>
  <c r="P130"/>
  <c r="P129"/>
  <c r="P128"/>
  <c i="1" r="AU108"/>
  <c i="14" r="R130"/>
  <c r="T130"/>
  <c r="BK146"/>
  <c r="J146"/>
  <c r="J99"/>
  <c r="P146"/>
  <c r="P213"/>
  <c r="P234"/>
  <c i="15" r="T123"/>
  <c r="T122"/>
  <c r="T121"/>
  <c i="16" r="BK133"/>
  <c r="J133"/>
  <c r="J99"/>
  <c r="BK158"/>
  <c r="J158"/>
  <c r="J101"/>
  <c r="T169"/>
  <c i="17" r="BK130"/>
  <c r="J130"/>
  <c r="J99"/>
  <c r="T139"/>
  <c i="18" r="P134"/>
  <c r="BK153"/>
  <c r="J153"/>
  <c r="J102"/>
  <c i="19" r="R143"/>
  <c i="20" r="R129"/>
  <c r="R128"/>
  <c r="R127"/>
  <c r="BK139"/>
  <c r="J139"/>
  <c r="J102"/>
  <c r="R154"/>
  <c i="21" r="P142"/>
  <c r="BK149"/>
  <c r="J149"/>
  <c r="J102"/>
  <c i="22" r="P136"/>
  <c r="T154"/>
  <c r="T167"/>
  <c i="23" r="BK132"/>
  <c r="J132"/>
  <c r="J99"/>
  <c r="BK161"/>
  <c r="J161"/>
  <c r="J106"/>
  <c i="25" r="T129"/>
  <c i="26" r="BK129"/>
  <c r="J129"/>
  <c r="J99"/>
  <c r="P145"/>
  <c r="P144"/>
  <c r="P143"/>
  <c i="27" r="BK122"/>
  <c r="R132"/>
  <c i="28" r="P128"/>
  <c r="P127"/>
  <c r="P126"/>
  <c i="1" r="AU124"/>
  <c i="28" r="P146"/>
  <c i="2" r="R158"/>
  <c r="R157"/>
  <c r="P400"/>
  <c r="BK637"/>
  <c r="J637"/>
  <c r="J103"/>
  <c r="BK719"/>
  <c r="J719"/>
  <c r="J104"/>
  <c r="BK1121"/>
  <c r="J1121"/>
  <c r="J109"/>
  <c r="R1478"/>
  <c r="BK1662"/>
  <c r="J1662"/>
  <c r="J116"/>
  <c r="R1835"/>
  <c r="P2131"/>
  <c r="BK3406"/>
  <c r="J3406"/>
  <c r="J126"/>
  <c r="P3438"/>
  <c r="R3583"/>
  <c r="R3630"/>
  <c i="3" r="P164"/>
  <c r="R164"/>
  <c r="BK207"/>
  <c r="J207"/>
  <c r="J104"/>
  <c r="P218"/>
  <c i="4" r="P132"/>
  <c r="T168"/>
  <c r="P181"/>
  <c r="P213"/>
  <c i="5" r="T129"/>
  <c r="T128"/>
  <c r="BK221"/>
  <c r="J221"/>
  <c r="J102"/>
  <c r="BK230"/>
  <c r="J230"/>
  <c r="J104"/>
  <c r="BK234"/>
  <c r="J234"/>
  <c r="J105"/>
  <c i="6" r="P133"/>
  <c r="P130"/>
  <c r="P129"/>
  <c r="P128"/>
  <c r="P127"/>
  <c i="1" r="AU100"/>
  <c i="6" r="R142"/>
  <c i="7" r="R146"/>
  <c r="R145"/>
  <c r="BK170"/>
  <c r="J170"/>
  <c r="J103"/>
  <c r="P181"/>
  <c r="T206"/>
  <c r="T205"/>
  <c r="R233"/>
  <c r="P247"/>
  <c i="8" r="P126"/>
  <c r="P125"/>
  <c i="1" r="AU102"/>
  <c i="8" r="T231"/>
  <c r="T328"/>
  <c i="9" r="R125"/>
  <c r="R124"/>
  <c r="P157"/>
  <c i="10" r="P125"/>
  <c r="P124"/>
  <c i="1" r="AU104"/>
  <c i="10" r="BK145"/>
  <c r="J145"/>
  <c r="J101"/>
  <c r="T154"/>
  <c i="12" r="T137"/>
  <c r="T136"/>
  <c r="R170"/>
  <c r="R169"/>
  <c r="BK200"/>
  <c r="BK199"/>
  <c r="J199"/>
  <c r="J108"/>
  <c r="BK230"/>
  <c r="J230"/>
  <c r="J111"/>
  <c r="P236"/>
  <c i="13" r="R159"/>
  <c r="T190"/>
  <c r="R209"/>
  <c r="T225"/>
  <c r="T248"/>
  <c r="R262"/>
  <c r="P289"/>
  <c r="R342"/>
  <c i="14" r="T213"/>
  <c r="R228"/>
  <c i="15" r="R132"/>
  <c i="17" r="R130"/>
  <c r="T133"/>
  <c i="18" r="R124"/>
  <c r="R123"/>
  <c r="R122"/>
  <c r="R144"/>
  <c r="R153"/>
  <c i="20" r="T132"/>
  <c r="T139"/>
  <c r="T154"/>
  <c i="21" r="BK142"/>
  <c r="J142"/>
  <c r="J100"/>
  <c r="R156"/>
  <c i="23" r="BK154"/>
  <c r="J154"/>
  <c r="J103"/>
  <c r="R161"/>
  <c r="R160"/>
  <c i="25" r="T134"/>
  <c i="26" r="BK132"/>
  <c r="J132"/>
  <c r="J100"/>
  <c r="BK145"/>
  <c r="J145"/>
  <c r="J104"/>
  <c i="27" r="R128"/>
  <c r="R125"/>
  <c i="29" r="P128"/>
  <c r="P127"/>
  <c r="P126"/>
  <c i="1" r="AU125"/>
  <c i="29" r="T137"/>
  <c r="BK144"/>
  <c r="J144"/>
  <c r="J102"/>
  <c r="BK147"/>
  <c r="J147"/>
  <c r="J103"/>
  <c r="BK155"/>
  <c r="J155"/>
  <c r="J104"/>
  <c r="T155"/>
  <c i="30" r="R125"/>
  <c r="BK142"/>
  <c r="J142"/>
  <c r="J100"/>
  <c r="P142"/>
  <c r="R142"/>
  <c r="T142"/>
  <c r="BK158"/>
  <c r="J158"/>
  <c r="J103"/>
  <c r="P158"/>
  <c r="R158"/>
  <c r="T158"/>
  <c i="25" r="BK137"/>
  <c r="J137"/>
  <c r="J102"/>
  <c i="2" r="BK1117"/>
  <c r="J1117"/>
  <c r="J107"/>
  <c i="12" r="BK167"/>
  <c r="J167"/>
  <c r="J102"/>
  <c i="23" r="BK168"/>
  <c r="J168"/>
  <c r="J108"/>
  <c i="26" r="BK149"/>
  <c r="BK148"/>
  <c r="J148"/>
  <c r="J105"/>
  <c i="13" r="BK286"/>
  <c r="J286"/>
  <c r="J114"/>
  <c i="16" r="BK167"/>
  <c r="J167"/>
  <c r="J102"/>
  <c i="22" r="BK160"/>
  <c r="J160"/>
  <c r="J103"/>
  <c i="2" r="BK1770"/>
  <c r="J1770"/>
  <c r="J117"/>
  <c i="15" r="BK130"/>
  <c r="J130"/>
  <c r="J99"/>
  <c i="27" r="BK126"/>
  <c r="BK125"/>
  <c r="J125"/>
  <c r="J98"/>
  <c i="2" r="BK3660"/>
  <c r="J3660"/>
  <c r="J134"/>
  <c i="6" r="BK130"/>
  <c r="J130"/>
  <c r="J101"/>
  <c i="15" r="BK192"/>
  <c r="J192"/>
  <c r="J101"/>
  <c i="23" r="BK129"/>
  <c i="25" r="BK127"/>
  <c r="J127"/>
  <c r="J99"/>
  <c i="13" r="BK359"/>
  <c r="J359"/>
  <c r="J120"/>
  <c i="14" r="E85"/>
  <c i="13" r="BK178"/>
  <c r="J178"/>
  <c r="J100"/>
  <c i="23" r="BK143"/>
  <c r="BK142"/>
  <c r="J142"/>
  <c r="J100"/>
  <c i="30" r="BK137"/>
  <c r="J137"/>
  <c r="J99"/>
  <c r="BK150"/>
  <c r="J150"/>
  <c r="J101"/>
  <c r="BK154"/>
  <c r="J154"/>
  <c r="J102"/>
  <c r="J89"/>
  <c r="J120"/>
  <c r="E113"/>
  <c r="BE159"/>
  <c r="BE146"/>
  <c r="BE162"/>
  <c r="F92"/>
  <c r="BE126"/>
  <c r="BE130"/>
  <c r="BE134"/>
  <c r="BE151"/>
  <c i="29" r="J128"/>
  <c r="J100"/>
  <c i="30" r="BE143"/>
  <c r="BE138"/>
  <c r="BE155"/>
  <c i="28" r="J98"/>
  <c r="J127"/>
  <c r="J99"/>
  <c r="J128"/>
  <c r="J100"/>
  <c i="29" r="J91"/>
  <c r="BE131"/>
  <c r="BE134"/>
  <c r="BE140"/>
  <c r="BE153"/>
  <c r="BE159"/>
  <c r="J93"/>
  <c r="F123"/>
  <c r="BE132"/>
  <c r="BE138"/>
  <c r="BE139"/>
  <c r="BE146"/>
  <c r="BE152"/>
  <c r="BE157"/>
  <c r="BE143"/>
  <c r="BE148"/>
  <c r="BE158"/>
  <c r="BE129"/>
  <c r="BE145"/>
  <c r="F93"/>
  <c r="J123"/>
  <c r="BE151"/>
  <c r="BE142"/>
  <c r="E85"/>
  <c r="BE133"/>
  <c r="BE135"/>
  <c r="BE160"/>
  <c r="BE136"/>
  <c r="BE130"/>
  <c r="BE141"/>
  <c r="BE149"/>
  <c r="BE150"/>
  <c r="BE156"/>
  <c i="28" r="E114"/>
  <c r="J123"/>
  <c r="BE147"/>
  <c r="J91"/>
  <c r="F122"/>
  <c r="BE129"/>
  <c r="BE132"/>
  <c r="BE139"/>
  <c r="BE149"/>
  <c r="BE153"/>
  <c r="BE156"/>
  <c r="BE138"/>
  <c r="BE155"/>
  <c r="F94"/>
  <c r="BE131"/>
  <c r="BE133"/>
  <c r="BE134"/>
  <c r="BE144"/>
  <c r="BE158"/>
  <c r="BE130"/>
  <c r="BE137"/>
  <c r="BE148"/>
  <c i="27" r="J122"/>
  <c r="J97"/>
  <c i="28" r="J93"/>
  <c r="BE135"/>
  <c r="BE140"/>
  <c r="BE157"/>
  <c r="BE141"/>
  <c r="BE150"/>
  <c r="BE154"/>
  <c r="BE142"/>
  <c r="BE145"/>
  <c r="BE152"/>
  <c i="27" r="J89"/>
  <c i="26" r="BK128"/>
  <c r="J128"/>
  <c r="J98"/>
  <c i="27" r="BE134"/>
  <c r="J118"/>
  <c r="BE127"/>
  <c r="BE131"/>
  <c r="F91"/>
  <c r="F118"/>
  <c r="BE129"/>
  <c r="E111"/>
  <c r="J117"/>
  <c i="26" r="BK144"/>
  <c r="BK143"/>
  <c r="J143"/>
  <c r="J102"/>
  <c i="27" r="BE123"/>
  <c r="BE130"/>
  <c r="BE124"/>
  <c r="BE133"/>
  <c i="26" r="E85"/>
  <c r="J120"/>
  <c r="BE130"/>
  <c r="BE136"/>
  <c r="BE138"/>
  <c r="BE139"/>
  <c r="J122"/>
  <c r="BE150"/>
  <c r="J123"/>
  <c r="BE133"/>
  <c r="F91"/>
  <c r="BE134"/>
  <c r="F123"/>
  <c r="BE135"/>
  <c r="BE142"/>
  <c r="BE147"/>
  <c r="BE131"/>
  <c r="BE137"/>
  <c r="BE141"/>
  <c r="BE146"/>
  <c i="24" r="BK117"/>
  <c r="J117"/>
  <c r="J96"/>
  <c i="25" r="BE128"/>
  <c r="F92"/>
  <c r="BE130"/>
  <c r="BE132"/>
  <c r="E85"/>
  <c r="J118"/>
  <c r="J89"/>
  <c r="J119"/>
  <c r="BE124"/>
  <c r="BE131"/>
  <c r="BE136"/>
  <c r="F118"/>
  <c r="BE125"/>
  <c r="BE133"/>
  <c r="BE135"/>
  <c r="BE138"/>
  <c i="23" r="J129"/>
  <c r="J97"/>
  <c r="BK131"/>
  <c r="J131"/>
  <c r="J98"/>
  <c i="24" r="BE127"/>
  <c r="J91"/>
  <c r="J92"/>
  <c r="BE122"/>
  <c r="BE124"/>
  <c r="BE130"/>
  <c i="23" r="BK160"/>
  <c r="J160"/>
  <c r="J105"/>
  <c i="24" r="F91"/>
  <c r="F114"/>
  <c r="J89"/>
  <c r="E107"/>
  <c r="BE128"/>
  <c r="BE129"/>
  <c r="BE131"/>
  <c r="BE119"/>
  <c r="BE120"/>
  <c i="23" r="J89"/>
  <c r="E118"/>
  <c r="BE130"/>
  <c r="BE152"/>
  <c r="BE159"/>
  <c r="BE148"/>
  <c r="F92"/>
  <c r="BE134"/>
  <c r="BE155"/>
  <c r="J91"/>
  <c r="BE133"/>
  <c r="BE146"/>
  <c r="BE169"/>
  <c r="J125"/>
  <c r="BE140"/>
  <c r="BE147"/>
  <c r="F124"/>
  <c r="BE164"/>
  <c r="BE136"/>
  <c r="BE141"/>
  <c r="BE135"/>
  <c r="BE137"/>
  <c r="BE162"/>
  <c r="BE156"/>
  <c r="BE163"/>
  <c i="22" r="BK126"/>
  <c r="J126"/>
  <c r="J97"/>
  <c i="23" r="BE138"/>
  <c r="BE139"/>
  <c r="BE144"/>
  <c r="BE153"/>
  <c r="BE165"/>
  <c r="BE166"/>
  <c r="BE149"/>
  <c r="BE151"/>
  <c r="BE150"/>
  <c r="BE158"/>
  <c i="21" r="J124"/>
  <c r="J97"/>
  <c i="22" r="E85"/>
  <c r="F121"/>
  <c r="BE129"/>
  <c r="J92"/>
  <c r="BE132"/>
  <c r="BE146"/>
  <c r="BE149"/>
  <c r="BE158"/>
  <c r="BE130"/>
  <c r="BE137"/>
  <c r="BE141"/>
  <c r="BE156"/>
  <c r="BE163"/>
  <c r="BE157"/>
  <c r="F92"/>
  <c r="BE128"/>
  <c r="BE138"/>
  <c r="BE161"/>
  <c r="J89"/>
  <c r="BE165"/>
  <c r="J91"/>
  <c r="BE133"/>
  <c r="BE139"/>
  <c i="21" r="BK132"/>
  <c r="J132"/>
  <c r="J98"/>
  <c i="22" r="BE170"/>
  <c r="BE171"/>
  <c r="BE140"/>
  <c r="BE143"/>
  <c r="BE153"/>
  <c r="BE166"/>
  <c r="BE131"/>
  <c r="BE134"/>
  <c r="BE135"/>
  <c r="BE142"/>
  <c r="BE155"/>
  <c r="BE168"/>
  <c r="BE172"/>
  <c r="BE173"/>
  <c r="BE174"/>
  <c r="BE144"/>
  <c r="BE147"/>
  <c r="BE150"/>
  <c r="BE152"/>
  <c r="BE159"/>
  <c r="BE164"/>
  <c r="BE169"/>
  <c i="21" r="BE131"/>
  <c r="BE135"/>
  <c r="BE140"/>
  <c r="BE141"/>
  <c r="E113"/>
  <c r="BE125"/>
  <c r="BE143"/>
  <c r="BE150"/>
  <c r="BE157"/>
  <c r="BE164"/>
  <c r="BE169"/>
  <c r="BE144"/>
  <c r="BE127"/>
  <c r="BE166"/>
  <c r="BE170"/>
  <c r="F91"/>
  <c r="BE129"/>
  <c r="BE136"/>
  <c r="BE153"/>
  <c r="BE160"/>
  <c r="BE154"/>
  <c r="BE162"/>
  <c r="BE163"/>
  <c r="BE165"/>
  <c r="BE167"/>
  <c r="J89"/>
  <c r="J120"/>
  <c r="BE145"/>
  <c r="BE151"/>
  <c r="BE161"/>
  <c r="J91"/>
  <c r="BE126"/>
  <c r="BE128"/>
  <c r="BE138"/>
  <c r="BE148"/>
  <c r="BE155"/>
  <c r="BE158"/>
  <c r="F92"/>
  <c r="BE130"/>
  <c r="BE139"/>
  <c r="BE152"/>
  <c r="BE159"/>
  <c r="BE134"/>
  <c r="BE137"/>
  <c r="BE147"/>
  <c r="BE168"/>
  <c i="20" r="F123"/>
  <c r="BE130"/>
  <c r="BE131"/>
  <c r="BE136"/>
  <c r="BE138"/>
  <c r="J123"/>
  <c r="BE156"/>
  <c r="BE167"/>
  <c r="F94"/>
  <c r="BE165"/>
  <c r="BE168"/>
  <c i="19" r="BK126"/>
  <c r="J126"/>
  <c r="J99"/>
  <c i="20" r="J91"/>
  <c r="J94"/>
  <c r="BE137"/>
  <c r="BE142"/>
  <c r="BE145"/>
  <c r="BE146"/>
  <c r="BE149"/>
  <c r="BE157"/>
  <c r="BE134"/>
  <c r="BE147"/>
  <c r="BE160"/>
  <c r="BE164"/>
  <c r="E85"/>
  <c r="BE141"/>
  <c r="BE148"/>
  <c r="BE152"/>
  <c r="BE159"/>
  <c r="BE150"/>
  <c r="BE158"/>
  <c r="BE161"/>
  <c r="BE170"/>
  <c r="BE151"/>
  <c r="BE155"/>
  <c r="BE162"/>
  <c r="BE166"/>
  <c r="BE133"/>
  <c r="BE135"/>
  <c r="BE140"/>
  <c r="BE144"/>
  <c r="BE153"/>
  <c r="BE169"/>
  <c i="18" r="BK123"/>
  <c r="J123"/>
  <c r="J97"/>
  <c i="19" r="BE137"/>
  <c r="J91"/>
  <c r="BE130"/>
  <c r="J94"/>
  <c r="BE129"/>
  <c r="BE134"/>
  <c r="BE141"/>
  <c r="BE142"/>
  <c r="BE144"/>
  <c r="BE146"/>
  <c r="BE147"/>
  <c r="BE149"/>
  <c r="BE150"/>
  <c r="BE159"/>
  <c r="E113"/>
  <c r="F122"/>
  <c r="BE133"/>
  <c r="BE145"/>
  <c r="BE148"/>
  <c r="BE151"/>
  <c r="BE155"/>
  <c r="BE156"/>
  <c r="J93"/>
  <c r="BE153"/>
  <c r="BE158"/>
  <c r="BE128"/>
  <c r="BE135"/>
  <c r="BE138"/>
  <c r="BE139"/>
  <c r="BE140"/>
  <c r="F93"/>
  <c r="BE157"/>
  <c r="BE131"/>
  <c r="BE136"/>
  <c r="BE154"/>
  <c i="18" r="BE157"/>
  <c i="17" r="J123"/>
  <c r="J98"/>
  <c i="18" r="BE127"/>
  <c r="BE128"/>
  <c r="BE140"/>
  <c r="BE149"/>
  <c r="BE151"/>
  <c r="BE129"/>
  <c r="BE132"/>
  <c r="E85"/>
  <c r="J116"/>
  <c r="BE155"/>
  <c r="BE160"/>
  <c r="F91"/>
  <c r="J118"/>
  <c r="BE125"/>
  <c r="BE130"/>
  <c r="BE141"/>
  <c r="J92"/>
  <c r="BE136"/>
  <c r="BE154"/>
  <c r="F119"/>
  <c r="BE131"/>
  <c r="BE138"/>
  <c r="BE156"/>
  <c r="BE158"/>
  <c r="BE126"/>
  <c r="BE137"/>
  <c r="BE133"/>
  <c r="BE142"/>
  <c r="BE145"/>
  <c r="BE147"/>
  <c r="BE159"/>
  <c r="BE143"/>
  <c r="BE150"/>
  <c r="BE135"/>
  <c r="BE139"/>
  <c r="BE146"/>
  <c r="BE152"/>
  <c i="16" r="P123"/>
  <c i="1" r="AU110"/>
  <c i="17" r="F91"/>
  <c r="BE125"/>
  <c r="BE126"/>
  <c r="BE134"/>
  <c r="BE140"/>
  <c r="BE129"/>
  <c r="J91"/>
  <c r="BE136"/>
  <c i="16" r="BK132"/>
  <c r="BK123"/>
  <c r="J123"/>
  <c r="J96"/>
  <c i="17" r="F92"/>
  <c r="BE145"/>
  <c r="J89"/>
  <c r="BE128"/>
  <c r="E111"/>
  <c r="BE124"/>
  <c r="BE127"/>
  <c r="BE131"/>
  <c r="BE143"/>
  <c r="J118"/>
  <c r="BE137"/>
  <c r="BE132"/>
  <c r="BE135"/>
  <c r="BE144"/>
  <c r="BE141"/>
  <c r="BE142"/>
  <c r="BE146"/>
  <c i="16" r="BE127"/>
  <c r="BE134"/>
  <c r="BE139"/>
  <c r="BE146"/>
  <c r="BE147"/>
  <c r="BE148"/>
  <c r="BE151"/>
  <c r="BE138"/>
  <c r="BE159"/>
  <c i="15" r="BK122"/>
  <c r="J122"/>
  <c r="J97"/>
  <c i="16" r="BE125"/>
  <c r="BE137"/>
  <c r="E85"/>
  <c r="BE126"/>
  <c r="BE130"/>
  <c r="BE140"/>
  <c r="BE155"/>
  <c r="BE163"/>
  <c r="BE170"/>
  <c r="F119"/>
  <c r="BE149"/>
  <c r="BE152"/>
  <c r="J92"/>
  <c r="J119"/>
  <c r="BE136"/>
  <c r="BE142"/>
  <c r="BE154"/>
  <c r="BE157"/>
  <c r="BE172"/>
  <c r="J117"/>
  <c r="BE150"/>
  <c r="F120"/>
  <c r="BE165"/>
  <c r="BE166"/>
  <c r="BE129"/>
  <c r="BE143"/>
  <c r="BE145"/>
  <c r="BE156"/>
  <c r="BE171"/>
  <c r="BE153"/>
  <c r="BE160"/>
  <c r="BE162"/>
  <c r="BE128"/>
  <c r="BE131"/>
  <c r="BE135"/>
  <c r="BE141"/>
  <c r="BE161"/>
  <c r="BE164"/>
  <c r="BE168"/>
  <c r="BE173"/>
  <c i="14" r="J129"/>
  <c r="J97"/>
  <c i="15" r="J115"/>
  <c r="BE124"/>
  <c r="BE143"/>
  <c r="BE152"/>
  <c r="BE155"/>
  <c r="BE158"/>
  <c r="BE159"/>
  <c r="BE166"/>
  <c r="BE168"/>
  <c r="BE171"/>
  <c r="BE174"/>
  <c i="14" r="J130"/>
  <c r="J98"/>
  <c i="15" r="J92"/>
  <c r="BE137"/>
  <c r="BE173"/>
  <c r="BE182"/>
  <c r="J91"/>
  <c r="BE148"/>
  <c r="BE149"/>
  <c r="BE156"/>
  <c r="BE161"/>
  <c r="BE175"/>
  <c r="BE186"/>
  <c r="BE189"/>
  <c r="BE133"/>
  <c r="BE162"/>
  <c r="BE181"/>
  <c r="F117"/>
  <c r="BE141"/>
  <c r="BE147"/>
  <c r="BE151"/>
  <c r="BE169"/>
  <c r="BE187"/>
  <c r="F92"/>
  <c r="BE125"/>
  <c r="BE128"/>
  <c r="BE136"/>
  <c r="BE154"/>
  <c r="BE157"/>
  <c r="BE160"/>
  <c r="BE127"/>
  <c r="BE134"/>
  <c r="BE179"/>
  <c r="BE167"/>
  <c r="BE188"/>
  <c r="BE193"/>
  <c r="BE135"/>
  <c r="BE140"/>
  <c r="BE142"/>
  <c r="BE145"/>
  <c r="BE172"/>
  <c r="BE180"/>
  <c r="BE184"/>
  <c r="E85"/>
  <c r="BE126"/>
  <c r="BE129"/>
  <c r="BE138"/>
  <c r="BE144"/>
  <c r="BE146"/>
  <c r="BE177"/>
  <c r="BE183"/>
  <c r="BE153"/>
  <c r="BE163"/>
  <c r="BE164"/>
  <c r="BE165"/>
  <c r="BE176"/>
  <c r="BE190"/>
  <c r="BE131"/>
  <c r="BE139"/>
  <c r="BE150"/>
  <c r="BE170"/>
  <c r="BE178"/>
  <c r="BE185"/>
  <c r="BE191"/>
  <c i="14" r="BE206"/>
  <c r="BE218"/>
  <c r="BE188"/>
  <c r="BE201"/>
  <c r="BE136"/>
  <c r="BE140"/>
  <c r="BE149"/>
  <c r="BE211"/>
  <c r="BE217"/>
  <c r="J91"/>
  <c r="BE132"/>
  <c r="BE133"/>
  <c r="BE147"/>
  <c r="BE152"/>
  <c r="BE154"/>
  <c r="BE181"/>
  <c r="BE185"/>
  <c r="BE186"/>
  <c r="BE216"/>
  <c r="BE235"/>
  <c r="BE238"/>
  <c r="BE239"/>
  <c r="BE243"/>
  <c r="BE137"/>
  <c r="BE143"/>
  <c r="BE144"/>
  <c r="BE150"/>
  <c r="J92"/>
  <c r="F125"/>
  <c r="BE131"/>
  <c r="BE157"/>
  <c r="BE191"/>
  <c r="BE194"/>
  <c r="BE196"/>
  <c r="BE219"/>
  <c r="BE222"/>
  <c r="BE139"/>
  <c r="BE179"/>
  <c r="BE184"/>
  <c r="BE189"/>
  <c r="BE227"/>
  <c r="F91"/>
  <c r="BE138"/>
  <c r="BE142"/>
  <c r="BE166"/>
  <c r="BE183"/>
  <c r="BE197"/>
  <c r="BE198"/>
  <c r="BE200"/>
  <c r="BE203"/>
  <c r="BE225"/>
  <c r="BE236"/>
  <c r="BE145"/>
  <c r="BE151"/>
  <c r="BE159"/>
  <c r="BE199"/>
  <c r="BE232"/>
  <c r="BE237"/>
  <c r="BE134"/>
  <c r="BE141"/>
  <c r="BE158"/>
  <c r="BE178"/>
  <c r="BE223"/>
  <c r="BE230"/>
  <c r="BE148"/>
  <c r="BE156"/>
  <c r="BE160"/>
  <c r="BE163"/>
  <c r="BE164"/>
  <c r="BE165"/>
  <c r="BE168"/>
  <c r="BE169"/>
  <c r="BE171"/>
  <c r="BE208"/>
  <c r="BE229"/>
  <c r="BE241"/>
  <c r="J89"/>
  <c r="BE161"/>
  <c r="BE174"/>
  <c r="BE176"/>
  <c r="BE177"/>
  <c r="BE180"/>
  <c r="BE204"/>
  <c r="BE205"/>
  <c r="BE209"/>
  <c r="BE214"/>
  <c r="BE220"/>
  <c r="BE221"/>
  <c i="13" r="E85"/>
  <c r="J92"/>
  <c r="BE166"/>
  <c r="BE169"/>
  <c r="BE183"/>
  <c r="BE329"/>
  <c i="12" r="BK136"/>
  <c i="13" r="J136"/>
  <c r="BE144"/>
  <c r="BE163"/>
  <c r="BE173"/>
  <c r="BE175"/>
  <c r="BE194"/>
  <c r="BE198"/>
  <c r="BE204"/>
  <c r="BE246"/>
  <c r="BE249"/>
  <c r="BE274"/>
  <c r="BE291"/>
  <c r="BE338"/>
  <c r="BE356"/>
  <c i="12" r="BK169"/>
  <c r="J169"/>
  <c r="J103"/>
  <c i="13" r="BE179"/>
  <c r="BE188"/>
  <c r="BE196"/>
  <c r="BE226"/>
  <c r="BE230"/>
  <c r="BE233"/>
  <c r="BE235"/>
  <c r="BE270"/>
  <c r="BE276"/>
  <c r="BE280"/>
  <c r="BE287"/>
  <c r="BE368"/>
  <c r="BE372"/>
  <c r="BE378"/>
  <c r="BE148"/>
  <c r="BE149"/>
  <c r="BE191"/>
  <c r="BE199"/>
  <c r="BE201"/>
  <c r="BE203"/>
  <c r="BE355"/>
  <c r="BE360"/>
  <c r="BE374"/>
  <c r="BE376"/>
  <c r="BE377"/>
  <c i="12" r="J200"/>
  <c r="J109"/>
  <c i="13" r="BE152"/>
  <c r="BE157"/>
  <c r="BE165"/>
  <c r="BE228"/>
  <c r="BE241"/>
  <c r="BE251"/>
  <c r="BE302"/>
  <c r="BE323"/>
  <c r="BE364"/>
  <c r="BE375"/>
  <c r="BE379"/>
  <c r="BE380"/>
  <c r="BE381"/>
  <c r="BE382"/>
  <c r="BE158"/>
  <c r="BE162"/>
  <c r="BE182"/>
  <c r="BE220"/>
  <c r="BE223"/>
  <c r="BE333"/>
  <c r="BE340"/>
  <c r="BE366"/>
  <c r="BE181"/>
  <c r="BE189"/>
  <c r="BE195"/>
  <c r="BE197"/>
  <c r="BE205"/>
  <c r="BE206"/>
  <c r="BE208"/>
  <c r="BE217"/>
  <c r="BE244"/>
  <c r="BE254"/>
  <c r="BE265"/>
  <c r="BE278"/>
  <c r="BE317"/>
  <c r="BE318"/>
  <c r="BE320"/>
  <c r="BE358"/>
  <c r="BE369"/>
  <c r="BE184"/>
  <c r="BE187"/>
  <c r="BE219"/>
  <c r="BE305"/>
  <c r="BE308"/>
  <c r="BE335"/>
  <c r="BE351"/>
  <c r="BE352"/>
  <c r="BE150"/>
  <c r="BE151"/>
  <c r="BE171"/>
  <c r="BE186"/>
  <c r="BE213"/>
  <c r="BE237"/>
  <c r="BE255"/>
  <c r="BE290"/>
  <c r="BE300"/>
  <c r="BE306"/>
  <c r="BE312"/>
  <c r="BE316"/>
  <c r="BE319"/>
  <c r="BE353"/>
  <c r="BE357"/>
  <c r="BE147"/>
  <c r="BE153"/>
  <c r="BE210"/>
  <c r="BE221"/>
  <c r="BE247"/>
  <c r="BE257"/>
  <c r="BE268"/>
  <c r="BE272"/>
  <c r="BE282"/>
  <c r="BE292"/>
  <c r="BE298"/>
  <c r="BE307"/>
  <c r="BE313"/>
  <c r="BE325"/>
  <c r="BE326"/>
  <c r="BE327"/>
  <c r="BE354"/>
  <c r="BE363"/>
  <c r="BE367"/>
  <c r="F92"/>
  <c r="BE146"/>
  <c r="BE155"/>
  <c r="BE160"/>
  <c r="BE176"/>
  <c r="BE212"/>
  <c r="BE214"/>
  <c r="BE236"/>
  <c r="BE239"/>
  <c r="BE243"/>
  <c r="BE252"/>
  <c r="BE259"/>
  <c r="BE261"/>
  <c r="BE293"/>
  <c r="BE295"/>
  <c r="BE297"/>
  <c r="BE309"/>
  <c r="BE310"/>
  <c r="BE314"/>
  <c r="BE321"/>
  <c r="BE322"/>
  <c r="BE328"/>
  <c r="BE336"/>
  <c r="BE343"/>
  <c r="BE362"/>
  <c r="BE145"/>
  <c r="BE193"/>
  <c r="BE229"/>
  <c r="BE263"/>
  <c r="BE264"/>
  <c r="BE284"/>
  <c r="BE296"/>
  <c r="BE304"/>
  <c r="BE311"/>
  <c r="BE331"/>
  <c r="BE349"/>
  <c r="BE350"/>
  <c r="BE365"/>
  <c r="BE370"/>
  <c i="12" r="BE144"/>
  <c r="BE148"/>
  <c r="BE153"/>
  <c r="BE168"/>
  <c r="BE171"/>
  <c r="BE174"/>
  <c r="BE218"/>
  <c r="BE139"/>
  <c r="BE178"/>
  <c r="BE184"/>
  <c r="BE190"/>
  <c r="BE204"/>
  <c r="BE229"/>
  <c r="BE244"/>
  <c r="BE248"/>
  <c r="J93"/>
  <c r="BE142"/>
  <c r="BE145"/>
  <c r="BE155"/>
  <c r="BE175"/>
  <c r="BE182"/>
  <c r="BE233"/>
  <c r="BE234"/>
  <c r="BE237"/>
  <c r="BE146"/>
  <c r="BE191"/>
  <c r="BE209"/>
  <c r="BE219"/>
  <c r="BE220"/>
  <c r="BE221"/>
  <c r="BE223"/>
  <c r="BE224"/>
  <c r="BE225"/>
  <c r="BE238"/>
  <c r="E85"/>
  <c r="J132"/>
  <c r="BE141"/>
  <c r="BE150"/>
  <c r="BE159"/>
  <c r="BE161"/>
  <c r="BE177"/>
  <c r="BE201"/>
  <c r="BE210"/>
  <c r="BE214"/>
  <c r="BE245"/>
  <c r="BE246"/>
  <c r="BE247"/>
  <c r="BE140"/>
  <c r="BE147"/>
  <c r="BE228"/>
  <c r="BE239"/>
  <c i="11" r="BK121"/>
  <c r="J121"/>
  <c r="J98"/>
  <c i="12" r="F93"/>
  <c r="F132"/>
  <c r="BE160"/>
  <c r="BE162"/>
  <c r="BE165"/>
  <c r="BE166"/>
  <c r="BE183"/>
  <c r="BE186"/>
  <c r="BE188"/>
  <c r="BE193"/>
  <c r="BE205"/>
  <c r="BE217"/>
  <c r="BE226"/>
  <c r="BE227"/>
  <c r="J91"/>
  <c r="BE138"/>
  <c r="BE143"/>
  <c r="BE149"/>
  <c r="BE157"/>
  <c r="BE179"/>
  <c r="BE222"/>
  <c r="BE235"/>
  <c r="BE198"/>
  <c r="BE242"/>
  <c r="BE176"/>
  <c r="BE180"/>
  <c r="BE185"/>
  <c r="BE189"/>
  <c r="BE243"/>
  <c r="BE156"/>
  <c r="BE158"/>
  <c r="BE164"/>
  <c r="BE195"/>
  <c r="BE202"/>
  <c r="BE206"/>
  <c r="BE207"/>
  <c r="BE208"/>
  <c r="BE211"/>
  <c r="BE213"/>
  <c r="BE215"/>
  <c r="BE216"/>
  <c r="BE231"/>
  <c r="BE232"/>
  <c r="BE241"/>
  <c r="BE151"/>
  <c r="BE154"/>
  <c r="BE163"/>
  <c r="BE172"/>
  <c r="BE173"/>
  <c r="BE187"/>
  <c r="BE194"/>
  <c r="BE197"/>
  <c r="BE203"/>
  <c i="11" r="E85"/>
  <c r="BE139"/>
  <c r="BE134"/>
  <c r="BE140"/>
  <c r="BE145"/>
  <c r="J91"/>
  <c r="J117"/>
  <c r="BE148"/>
  <c r="BE125"/>
  <c r="BE132"/>
  <c r="BE142"/>
  <c r="BE151"/>
  <c i="10" r="J125"/>
  <c r="J99"/>
  <c i="11" r="BE133"/>
  <c r="BE152"/>
  <c r="F93"/>
  <c r="F118"/>
  <c r="BE126"/>
  <c r="BE130"/>
  <c r="BE137"/>
  <c r="BE143"/>
  <c r="J94"/>
  <c r="BE141"/>
  <c r="BE144"/>
  <c r="BE123"/>
  <c r="BE128"/>
  <c r="BE136"/>
  <c r="BE138"/>
  <c r="BE131"/>
  <c r="BE147"/>
  <c r="BE124"/>
  <c r="BE127"/>
  <c r="BE129"/>
  <c r="BE135"/>
  <c r="BE146"/>
  <c r="BE149"/>
  <c r="BE150"/>
  <c r="BE153"/>
  <c i="10" r="J118"/>
  <c r="J94"/>
  <c r="BE134"/>
  <c r="BE155"/>
  <c r="BE157"/>
  <c r="BE158"/>
  <c r="BE130"/>
  <c r="BE153"/>
  <c i="9" r="BK124"/>
  <c r="J124"/>
  <c r="J98"/>
  <c i="10" r="E85"/>
  <c r="J93"/>
  <c r="BE127"/>
  <c r="BE133"/>
  <c r="BE141"/>
  <c r="BE159"/>
  <c r="BE150"/>
  <c r="F93"/>
  <c r="BE128"/>
  <c r="BE136"/>
  <c r="BE142"/>
  <c r="F94"/>
  <c r="BE132"/>
  <c r="BE152"/>
  <c r="BE129"/>
  <c r="BE131"/>
  <c r="BE137"/>
  <c r="BE140"/>
  <c r="BE143"/>
  <c r="BE144"/>
  <c r="BE148"/>
  <c r="BE151"/>
  <c r="BE156"/>
  <c r="BE126"/>
  <c r="BE146"/>
  <c r="BE147"/>
  <c i="9" r="J91"/>
  <c r="BE127"/>
  <c r="BE134"/>
  <c r="BE153"/>
  <c r="BE155"/>
  <c r="BE156"/>
  <c r="BE162"/>
  <c r="F93"/>
  <c r="BE145"/>
  <c r="BE146"/>
  <c r="BE149"/>
  <c r="BE154"/>
  <c i="8" r="J126"/>
  <c r="J99"/>
  <c i="9" r="BE140"/>
  <c r="BE159"/>
  <c r="BE126"/>
  <c r="BE139"/>
  <c r="BE144"/>
  <c r="E112"/>
  <c r="BE158"/>
  <c r="BE166"/>
  <c r="F121"/>
  <c r="BE128"/>
  <c r="BE132"/>
  <c r="BE135"/>
  <c r="BE143"/>
  <c r="BE152"/>
  <c r="BE165"/>
  <c r="BE171"/>
  <c r="J93"/>
  <c r="BE133"/>
  <c r="BE137"/>
  <c r="BE163"/>
  <c r="BE169"/>
  <c r="BE173"/>
  <c r="BE176"/>
  <c r="BE129"/>
  <c r="BE130"/>
  <c r="BE172"/>
  <c r="J94"/>
  <c r="BE131"/>
  <c r="BE138"/>
  <c r="BE141"/>
  <c r="BE142"/>
  <c r="BE160"/>
  <c r="BE174"/>
  <c r="BE147"/>
  <c r="BE161"/>
  <c r="BE164"/>
  <c r="BE167"/>
  <c r="BE151"/>
  <c r="BE170"/>
  <c r="BE175"/>
  <c r="BE136"/>
  <c r="BE150"/>
  <c i="8" r="BE130"/>
  <c r="BE137"/>
  <c r="BE162"/>
  <c r="BE255"/>
  <c r="BE260"/>
  <c r="BE261"/>
  <c r="BE265"/>
  <c r="BE275"/>
  <c r="BE276"/>
  <c r="BE284"/>
  <c i="7" r="BK205"/>
  <c r="J205"/>
  <c r="J109"/>
  <c r="BK240"/>
  <c r="J240"/>
  <c r="J114"/>
  <c i="8" r="J122"/>
  <c r="BE186"/>
  <c r="BE204"/>
  <c r="BE230"/>
  <c r="BE251"/>
  <c r="BE259"/>
  <c r="BE263"/>
  <c r="BE279"/>
  <c r="BE136"/>
  <c r="BE149"/>
  <c r="BE154"/>
  <c r="BE173"/>
  <c r="BE187"/>
  <c r="BE192"/>
  <c r="BE194"/>
  <c r="BE197"/>
  <c r="BE205"/>
  <c r="BE225"/>
  <c r="BE244"/>
  <c r="BE247"/>
  <c r="BE258"/>
  <c r="BE140"/>
  <c r="BE142"/>
  <c r="BE144"/>
  <c r="BE166"/>
  <c r="BE177"/>
  <c r="BE185"/>
  <c r="BE191"/>
  <c r="BE201"/>
  <c r="BE202"/>
  <c r="BE203"/>
  <c r="BE217"/>
  <c r="BE241"/>
  <c r="BE242"/>
  <c r="BE245"/>
  <c r="BE267"/>
  <c r="BE273"/>
  <c r="BE277"/>
  <c r="BE278"/>
  <c r="BE292"/>
  <c r="BE302"/>
  <c i="7" r="BK145"/>
  <c r="J145"/>
  <c r="J100"/>
  <c i="8" r="J91"/>
  <c r="F94"/>
  <c r="BE129"/>
  <c r="BE180"/>
  <c r="BE181"/>
  <c r="BE189"/>
  <c r="BE216"/>
  <c r="BE218"/>
  <c r="BE246"/>
  <c r="BE249"/>
  <c r="BE252"/>
  <c r="BE268"/>
  <c r="BE270"/>
  <c r="BE304"/>
  <c r="BE307"/>
  <c r="BE326"/>
  <c r="F93"/>
  <c r="BE135"/>
  <c r="BE151"/>
  <c r="BE157"/>
  <c r="BE159"/>
  <c r="BE164"/>
  <c r="BE170"/>
  <c r="BE171"/>
  <c r="BE174"/>
  <c r="BE183"/>
  <c r="BE206"/>
  <c r="BE207"/>
  <c r="BE209"/>
  <c r="BE222"/>
  <c r="BE228"/>
  <c r="BE248"/>
  <c r="BE253"/>
  <c r="BE256"/>
  <c r="BE257"/>
  <c r="BE272"/>
  <c r="BE274"/>
  <c r="BE286"/>
  <c r="BE299"/>
  <c r="BE301"/>
  <c r="BE303"/>
  <c r="BE308"/>
  <c r="BE310"/>
  <c r="BE320"/>
  <c r="BE337"/>
  <c r="BE339"/>
  <c r="BE340"/>
  <c r="BE346"/>
  <c r="BE128"/>
  <c r="BE145"/>
  <c r="BE148"/>
  <c r="BE169"/>
  <c r="BE182"/>
  <c r="BE193"/>
  <c r="BE211"/>
  <c r="BE219"/>
  <c r="BE229"/>
  <c r="BE232"/>
  <c r="BE234"/>
  <c r="BE235"/>
  <c r="BE237"/>
  <c r="BE243"/>
  <c r="BE264"/>
  <c r="BE271"/>
  <c r="BE300"/>
  <c r="BE312"/>
  <c r="BE313"/>
  <c r="BE321"/>
  <c r="BE327"/>
  <c r="BE330"/>
  <c r="BE155"/>
  <c r="BE172"/>
  <c r="BE175"/>
  <c r="BE210"/>
  <c r="BE238"/>
  <c r="BE254"/>
  <c r="BE280"/>
  <c r="BE309"/>
  <c r="BE311"/>
  <c r="BE325"/>
  <c r="BE342"/>
  <c r="E85"/>
  <c r="BE131"/>
  <c r="BE143"/>
  <c r="BE150"/>
  <c r="BE153"/>
  <c r="BE165"/>
  <c r="BE168"/>
  <c r="BE176"/>
  <c r="BE188"/>
  <c r="BE190"/>
  <c r="BE285"/>
  <c r="BE295"/>
  <c r="BE296"/>
  <c r="BE298"/>
  <c r="BE315"/>
  <c r="BE317"/>
  <c r="BE324"/>
  <c r="BE333"/>
  <c r="BE335"/>
  <c r="BE341"/>
  <c r="BE343"/>
  <c r="BE345"/>
  <c r="BE349"/>
  <c r="BE350"/>
  <c r="BE146"/>
  <c r="BE158"/>
  <c r="BE160"/>
  <c r="BE161"/>
  <c r="BE163"/>
  <c r="BE178"/>
  <c r="BE179"/>
  <c r="BE199"/>
  <c r="BE200"/>
  <c r="BE226"/>
  <c r="BE240"/>
  <c r="BE250"/>
  <c r="BE269"/>
  <c r="BE281"/>
  <c r="BE283"/>
  <c r="BE287"/>
  <c r="BE291"/>
  <c r="BE294"/>
  <c r="BE297"/>
  <c r="BE306"/>
  <c r="BE316"/>
  <c r="BE344"/>
  <c r="J93"/>
  <c r="BE127"/>
  <c r="BE133"/>
  <c r="BE138"/>
  <c r="BE139"/>
  <c r="BE141"/>
  <c r="BE156"/>
  <c r="BE167"/>
  <c r="BE195"/>
  <c r="BE198"/>
  <c r="BE208"/>
  <c r="BE212"/>
  <c r="BE213"/>
  <c r="BE214"/>
  <c r="BE215"/>
  <c r="BE220"/>
  <c r="BE221"/>
  <c r="BE223"/>
  <c r="BE224"/>
  <c r="BE236"/>
  <c r="BE266"/>
  <c r="BE282"/>
  <c r="BE288"/>
  <c r="BE289"/>
  <c r="BE293"/>
  <c r="BE305"/>
  <c r="BE314"/>
  <c r="BE318"/>
  <c r="BE323"/>
  <c r="BE331"/>
  <c r="BE334"/>
  <c r="BE336"/>
  <c r="BE347"/>
  <c r="BE132"/>
  <c r="BE134"/>
  <c r="BE147"/>
  <c r="BE152"/>
  <c r="BE227"/>
  <c r="BE233"/>
  <c r="BE239"/>
  <c r="BE262"/>
  <c r="BE319"/>
  <c r="BE322"/>
  <c r="BE329"/>
  <c r="BE332"/>
  <c r="BE338"/>
  <c r="BE348"/>
  <c r="BE351"/>
  <c r="BE352"/>
  <c r="BE353"/>
  <c i="7" r="BE148"/>
  <c r="BE153"/>
  <c r="BE168"/>
  <c r="BE172"/>
  <c r="BE202"/>
  <c r="BE204"/>
  <c i="6" r="BK129"/>
  <c r="BK128"/>
  <c r="J128"/>
  <c r="J99"/>
  <c i="7" r="F93"/>
  <c r="J133"/>
  <c r="J136"/>
  <c r="BE143"/>
  <c r="BE154"/>
  <c r="BE178"/>
  <c r="BE188"/>
  <c r="BE190"/>
  <c r="BE225"/>
  <c r="BE229"/>
  <c r="BE232"/>
  <c r="BE250"/>
  <c r="BE264"/>
  <c r="BE272"/>
  <c r="J93"/>
  <c r="BE147"/>
  <c r="BE152"/>
  <c r="BE155"/>
  <c r="BE156"/>
  <c r="BE157"/>
  <c r="BE158"/>
  <c r="BE161"/>
  <c r="BE169"/>
  <c r="BE175"/>
  <c r="BE186"/>
  <c r="BE191"/>
  <c r="BE194"/>
  <c r="BE200"/>
  <c r="BE236"/>
  <c r="BE242"/>
  <c r="BE257"/>
  <c r="BE261"/>
  <c r="BE262"/>
  <c r="BE267"/>
  <c r="BE246"/>
  <c r="BE248"/>
  <c r="BE251"/>
  <c r="BE230"/>
  <c r="BE252"/>
  <c r="BE254"/>
  <c r="BE268"/>
  <c r="BE273"/>
  <c r="E127"/>
  <c r="BE144"/>
  <c r="BE151"/>
  <c r="BE165"/>
  <c r="BE177"/>
  <c r="BE179"/>
  <c r="BE183"/>
  <c r="BE244"/>
  <c r="BE249"/>
  <c r="BE269"/>
  <c r="BE199"/>
  <c r="BE207"/>
  <c r="BE210"/>
  <c r="BE215"/>
  <c r="BE221"/>
  <c r="BE224"/>
  <c r="BE256"/>
  <c r="BE159"/>
  <c r="BE160"/>
  <c r="BE163"/>
  <c r="BE231"/>
  <c r="BE234"/>
  <c r="BE149"/>
  <c r="BE166"/>
  <c r="BE174"/>
  <c r="BE182"/>
  <c r="BE196"/>
  <c r="BE201"/>
  <c r="BE203"/>
  <c r="BE208"/>
  <c r="BE218"/>
  <c r="BE227"/>
  <c r="BE239"/>
  <c r="BE258"/>
  <c r="BE265"/>
  <c r="F94"/>
  <c r="BE141"/>
  <c r="BE150"/>
  <c r="BE171"/>
  <c r="BE184"/>
  <c r="BE185"/>
  <c r="BE192"/>
  <c r="BE193"/>
  <c r="BE197"/>
  <c r="BE198"/>
  <c r="BE209"/>
  <c r="BE214"/>
  <c r="BE217"/>
  <c r="BE219"/>
  <c r="BE222"/>
  <c r="BE223"/>
  <c r="BE255"/>
  <c r="BE259"/>
  <c r="BE263"/>
  <c r="BE271"/>
  <c r="BE142"/>
  <c r="BE164"/>
  <c r="BE167"/>
  <c r="BE176"/>
  <c r="BE211"/>
  <c r="BE212"/>
  <c r="BE213"/>
  <c r="BE235"/>
  <c r="BE245"/>
  <c r="BE189"/>
  <c r="BE216"/>
  <c r="BE226"/>
  <c r="BE237"/>
  <c r="BE238"/>
  <c r="BE243"/>
  <c r="BE260"/>
  <c r="BE266"/>
  <c r="BE270"/>
  <c i="5" r="J129"/>
  <c r="J99"/>
  <c i="6" r="F94"/>
  <c r="BE139"/>
  <c r="BE140"/>
  <c r="BE144"/>
  <c r="E115"/>
  <c r="J124"/>
  <c r="BE132"/>
  <c r="BE157"/>
  <c r="J123"/>
  <c r="BE131"/>
  <c r="BE141"/>
  <c r="BE147"/>
  <c r="BE150"/>
  <c r="BE153"/>
  <c r="BE146"/>
  <c r="BE134"/>
  <c r="BE155"/>
  <c r="BE156"/>
  <c r="F93"/>
  <c r="J121"/>
  <c r="BE136"/>
  <c r="BE143"/>
  <c r="BE148"/>
  <c r="BE154"/>
  <c r="BE138"/>
  <c r="BE135"/>
  <c r="BE145"/>
  <c r="BE151"/>
  <c r="BE152"/>
  <c i="4" r="J213"/>
  <c r="J107"/>
  <c i="5" r="J93"/>
  <c r="F125"/>
  <c r="BE131"/>
  <c r="BE134"/>
  <c r="BE159"/>
  <c r="BE162"/>
  <c r="BE180"/>
  <c r="BE194"/>
  <c r="BE200"/>
  <c r="BE206"/>
  <c r="BE209"/>
  <c r="BE228"/>
  <c r="BE233"/>
  <c r="BE237"/>
  <c r="BE250"/>
  <c r="BE225"/>
  <c r="BE240"/>
  <c r="BE252"/>
  <c r="BE243"/>
  <c r="BE245"/>
  <c r="BE251"/>
  <c r="F93"/>
  <c r="BE132"/>
  <c r="BE140"/>
  <c r="BE144"/>
  <c r="BE152"/>
  <c r="BE157"/>
  <c r="BE161"/>
  <c r="BE164"/>
  <c r="BE166"/>
  <c r="BE182"/>
  <c r="BE186"/>
  <c r="BE193"/>
  <c r="BE207"/>
  <c r="E116"/>
  <c r="BE138"/>
  <c r="BE154"/>
  <c r="BE158"/>
  <c r="BE246"/>
  <c r="BE137"/>
  <c r="BE169"/>
  <c r="BE170"/>
  <c r="BE181"/>
  <c r="BE183"/>
  <c r="BE185"/>
  <c r="BE189"/>
  <c r="BE191"/>
  <c r="BE195"/>
  <c r="BE203"/>
  <c r="BE205"/>
  <c r="BE208"/>
  <c r="BE213"/>
  <c r="BE215"/>
  <c r="BE218"/>
  <c r="BE220"/>
  <c r="BE231"/>
  <c r="BE232"/>
  <c r="BE238"/>
  <c r="BE239"/>
  <c r="BE241"/>
  <c r="BE242"/>
  <c r="BE254"/>
  <c r="J125"/>
  <c r="BE146"/>
  <c r="BE155"/>
  <c r="BE160"/>
  <c r="BE167"/>
  <c r="BE197"/>
  <c r="BE201"/>
  <c r="BE210"/>
  <c r="BE223"/>
  <c r="BE227"/>
  <c r="BE236"/>
  <c r="BE255"/>
  <c r="J91"/>
  <c r="BE135"/>
  <c r="BE142"/>
  <c r="BE148"/>
  <c r="BE149"/>
  <c r="BE150"/>
  <c r="BE168"/>
  <c r="BE171"/>
  <c r="BE173"/>
  <c r="BE184"/>
  <c r="BE187"/>
  <c r="BE190"/>
  <c r="BE199"/>
  <c r="BE204"/>
  <c r="BE211"/>
  <c r="BE212"/>
  <c r="BE216"/>
  <c r="BE217"/>
  <c r="BE219"/>
  <c r="BE222"/>
  <c r="BE235"/>
  <c r="BE249"/>
  <c r="BE256"/>
  <c r="BE253"/>
  <c r="BE130"/>
  <c r="BE163"/>
  <c r="BE175"/>
  <c r="BE177"/>
  <c r="BE178"/>
  <c r="BE192"/>
  <c r="BE196"/>
  <c r="BE202"/>
  <c r="BE214"/>
  <c r="BE224"/>
  <c r="BE229"/>
  <c r="BE247"/>
  <c r="BE248"/>
  <c r="BE257"/>
  <c i="4" r="J126"/>
  <c r="BE135"/>
  <c r="BE141"/>
  <c r="BE148"/>
  <c r="BE150"/>
  <c r="BE161"/>
  <c r="BE165"/>
  <c r="BE166"/>
  <c r="BE184"/>
  <c r="F94"/>
  <c r="F126"/>
  <c r="BE137"/>
  <c r="BE139"/>
  <c r="BE142"/>
  <c r="BE144"/>
  <c r="BE153"/>
  <c r="BE171"/>
  <c r="BE180"/>
  <c r="BE190"/>
  <c r="BE191"/>
  <c r="J124"/>
  <c r="BE136"/>
  <c r="BE138"/>
  <c r="BE140"/>
  <c r="BE146"/>
  <c r="BE159"/>
  <c r="BE174"/>
  <c r="BE178"/>
  <c r="BE197"/>
  <c r="BE200"/>
  <c r="BE201"/>
  <c r="BE214"/>
  <c r="BE219"/>
  <c r="BE220"/>
  <c r="BE226"/>
  <c r="BE227"/>
  <c r="BE228"/>
  <c r="BE229"/>
  <c i="3" r="BK129"/>
  <c r="J129"/>
  <c r="J100"/>
  <c i="4" r="BE143"/>
  <c r="BE157"/>
  <c r="BE158"/>
  <c r="BE186"/>
  <c r="BE195"/>
  <c r="BE203"/>
  <c r="BE204"/>
  <c r="BE222"/>
  <c r="BE133"/>
  <c r="BE169"/>
  <c r="BE170"/>
  <c r="BE205"/>
  <c r="BE206"/>
  <c r="BE212"/>
  <c r="BE207"/>
  <c r="BE208"/>
  <c r="BE209"/>
  <c r="BE156"/>
  <c r="BE164"/>
  <c r="BE176"/>
  <c r="BE182"/>
  <c r="BE185"/>
  <c r="BE189"/>
  <c r="BE193"/>
  <c r="BE224"/>
  <c r="E85"/>
  <c r="J127"/>
  <c r="BE154"/>
  <c r="BE163"/>
  <c r="BE215"/>
  <c r="BE216"/>
  <c r="BE217"/>
  <c r="BE218"/>
  <c r="BE223"/>
  <c r="BE230"/>
  <c r="BE145"/>
  <c r="BE155"/>
  <c r="BE160"/>
  <c r="BE162"/>
  <c r="BE167"/>
  <c r="BE172"/>
  <c r="BE175"/>
  <c r="BE194"/>
  <c r="BE187"/>
  <c r="BE188"/>
  <c r="BE199"/>
  <c r="BE202"/>
  <c r="BE210"/>
  <c r="BE211"/>
  <c r="BE221"/>
  <c r="BE152"/>
  <c r="BE179"/>
  <c r="BE192"/>
  <c r="BE196"/>
  <c i="3" r="J94"/>
  <c r="J123"/>
  <c r="BE131"/>
  <c r="BE137"/>
  <c r="BE144"/>
  <c r="BE159"/>
  <c r="BE175"/>
  <c r="BE224"/>
  <c i="2" r="BK1120"/>
  <c r="J1120"/>
  <c r="J108"/>
  <c i="3" r="F93"/>
  <c r="BE139"/>
  <c r="BE145"/>
  <c r="BE148"/>
  <c r="BE151"/>
  <c r="BE157"/>
  <c r="BE173"/>
  <c r="BE183"/>
  <c r="BE196"/>
  <c r="BE216"/>
  <c r="BE153"/>
  <c r="BE168"/>
  <c r="BE189"/>
  <c r="BE194"/>
  <c r="BE223"/>
  <c r="E115"/>
  <c r="BE133"/>
  <c r="BE134"/>
  <c r="BE141"/>
  <c r="BE146"/>
  <c r="BE152"/>
  <c r="BE178"/>
  <c r="BE179"/>
  <c r="BE190"/>
  <c r="BE220"/>
  <c r="BE225"/>
  <c i="2" r="J3652"/>
  <c r="J133"/>
  <c i="3" r="J91"/>
  <c r="BE143"/>
  <c r="BE155"/>
  <c r="BE158"/>
  <c r="BE171"/>
  <c r="BE177"/>
  <c r="BE221"/>
  <c r="BE226"/>
  <c i="2" r="J158"/>
  <c r="J100"/>
  <c i="3" r="BE142"/>
  <c r="BE149"/>
  <c r="BE170"/>
  <c r="BE219"/>
  <c r="BE166"/>
  <c r="BE167"/>
  <c r="BE172"/>
  <c r="F94"/>
  <c r="BE132"/>
  <c r="BE162"/>
  <c r="BE192"/>
  <c r="BE209"/>
  <c r="BE212"/>
  <c r="BE215"/>
  <c r="BE135"/>
  <c r="BE136"/>
  <c r="BE154"/>
  <c r="BE187"/>
  <c r="BE198"/>
  <c r="BE214"/>
  <c r="BE217"/>
  <c r="BE140"/>
  <c r="BE160"/>
  <c r="BE199"/>
  <c r="BE200"/>
  <c r="BE201"/>
  <c r="BE202"/>
  <c r="BE203"/>
  <c r="BE204"/>
  <c r="BE205"/>
  <c r="BE206"/>
  <c r="BE208"/>
  <c r="BE147"/>
  <c r="BE161"/>
  <c r="BE163"/>
  <c r="BE174"/>
  <c r="BE185"/>
  <c r="BE138"/>
  <c r="BE150"/>
  <c r="BE156"/>
  <c r="BE165"/>
  <c r="BE169"/>
  <c r="BE180"/>
  <c r="BE197"/>
  <c r="BE222"/>
  <c i="1" r="BC96"/>
  <c i="2" r="E85"/>
  <c r="F94"/>
  <c r="BE176"/>
  <c r="BE183"/>
  <c r="BE194"/>
  <c r="BE219"/>
  <c r="BE232"/>
  <c r="BE300"/>
  <c r="BE310"/>
  <c r="BE323"/>
  <c r="BE379"/>
  <c r="BE384"/>
  <c r="BE387"/>
  <c r="BE396"/>
  <c r="BE504"/>
  <c r="BE569"/>
  <c r="BE660"/>
  <c r="BE662"/>
  <c r="BE664"/>
  <c r="BE699"/>
  <c r="BE708"/>
  <c r="BE710"/>
  <c r="BE727"/>
  <c r="BE742"/>
  <c r="BE751"/>
  <c r="BE764"/>
  <c r="BE825"/>
  <c r="BE832"/>
  <c r="BE834"/>
  <c r="BE850"/>
  <c r="BE853"/>
  <c r="BE863"/>
  <c r="BE868"/>
  <c r="BE870"/>
  <c r="BE885"/>
  <c r="BE930"/>
  <c r="BE948"/>
  <c r="BE951"/>
  <c r="BE973"/>
  <c r="BE977"/>
  <c r="BE991"/>
  <c r="BE1005"/>
  <c r="BE1038"/>
  <c r="BE1045"/>
  <c r="BE1064"/>
  <c r="BE1069"/>
  <c r="BE1072"/>
  <c r="BE1075"/>
  <c r="BE1077"/>
  <c r="BE1079"/>
  <c r="BE1094"/>
  <c r="BE1097"/>
  <c r="BE1103"/>
  <c r="BE1113"/>
  <c r="BE1118"/>
  <c r="BE1154"/>
  <c r="BE1229"/>
  <c r="BE1264"/>
  <c r="BE1295"/>
  <c r="BE1333"/>
  <c r="BE1340"/>
  <c r="BE1345"/>
  <c r="BE1354"/>
  <c r="BE1394"/>
  <c r="BE1419"/>
  <c r="BE1444"/>
  <c r="BE1458"/>
  <c r="BE1476"/>
  <c r="BE1592"/>
  <c r="BE1624"/>
  <c r="BE1768"/>
  <c r="BE1782"/>
  <c r="BE1785"/>
  <c r="BE1795"/>
  <c r="BE1866"/>
  <c r="BE1885"/>
  <c r="BE1936"/>
  <c r="BE2111"/>
  <c r="BE2117"/>
  <c r="BE2147"/>
  <c r="BE2161"/>
  <c r="BE2263"/>
  <c r="BE2378"/>
  <c r="BE2483"/>
  <c r="BE2563"/>
  <c r="BE2586"/>
  <c r="BE2710"/>
  <c r="BE2787"/>
  <c r="BE2810"/>
  <c r="BE2849"/>
  <c r="BE2949"/>
  <c r="BE2956"/>
  <c r="BE3125"/>
  <c r="BE3203"/>
  <c r="BE3206"/>
  <c r="BE3213"/>
  <c r="BE3254"/>
  <c r="BE3284"/>
  <c r="BE3327"/>
  <c r="BE3347"/>
  <c r="BE3351"/>
  <c r="BE3358"/>
  <c r="BE3377"/>
  <c r="BE3404"/>
  <c r="BE3439"/>
  <c r="BE3452"/>
  <c r="BE3457"/>
  <c r="BE3661"/>
  <c r="BE163"/>
  <c r="BE172"/>
  <c r="BE180"/>
  <c r="BE190"/>
  <c r="BE206"/>
  <c r="BE247"/>
  <c r="BE278"/>
  <c r="BE348"/>
  <c r="BE357"/>
  <c r="BE369"/>
  <c r="BE374"/>
  <c r="BE401"/>
  <c r="BE487"/>
  <c r="BE489"/>
  <c r="BE518"/>
  <c r="BE533"/>
  <c r="BE591"/>
  <c r="BE621"/>
  <c r="BE675"/>
  <c r="BE697"/>
  <c r="BE720"/>
  <c r="BE730"/>
  <c r="BE762"/>
  <c r="BE809"/>
  <c r="BE827"/>
  <c r="BE845"/>
  <c r="BE866"/>
  <c r="BE873"/>
  <c r="BE928"/>
  <c r="BE964"/>
  <c r="BE1016"/>
  <c r="BE1020"/>
  <c r="BE1023"/>
  <c r="BE1052"/>
  <c r="BE1083"/>
  <c r="BE1091"/>
  <c r="BE1172"/>
  <c r="BE1220"/>
  <c r="BE1253"/>
  <c r="BE1287"/>
  <c r="BE1307"/>
  <c r="BE1320"/>
  <c r="BE1336"/>
  <c r="BE1348"/>
  <c r="BE1357"/>
  <c r="BE1360"/>
  <c r="BE1363"/>
  <c r="BE1373"/>
  <c r="BE1408"/>
  <c r="BE1422"/>
  <c r="BE1479"/>
  <c r="BE1523"/>
  <c r="BE1532"/>
  <c r="BE1555"/>
  <c r="BE1563"/>
  <c r="BE1566"/>
  <c r="BE1586"/>
  <c r="BE1617"/>
  <c r="BE1621"/>
  <c r="BE1630"/>
  <c r="BE1636"/>
  <c r="BE1651"/>
  <c r="BE1657"/>
  <c r="BE1660"/>
  <c r="BE1694"/>
  <c r="BE1714"/>
  <c r="BE1726"/>
  <c r="BE1734"/>
  <c r="BE1775"/>
  <c r="BE1779"/>
  <c r="BE1810"/>
  <c r="BE1826"/>
  <c r="BE1833"/>
  <c r="BE1862"/>
  <c r="BE1920"/>
  <c r="BE1942"/>
  <c r="BE2048"/>
  <c r="BE2056"/>
  <c r="BE2064"/>
  <c r="BE2076"/>
  <c r="BE2105"/>
  <c r="BE2181"/>
  <c r="BE2185"/>
  <c r="BE2208"/>
  <c r="BE2213"/>
  <c r="BE2231"/>
  <c r="BE2307"/>
  <c r="BE2387"/>
  <c r="BE2396"/>
  <c r="BE2432"/>
  <c r="BE2457"/>
  <c r="BE2474"/>
  <c r="BE2492"/>
  <c r="BE2513"/>
  <c r="BE2545"/>
  <c r="BE2566"/>
  <c r="BE2569"/>
  <c r="BE2589"/>
  <c r="BE2598"/>
  <c r="BE2669"/>
  <c r="BE2673"/>
  <c r="BE2681"/>
  <c r="BE2690"/>
  <c r="BE2694"/>
  <c r="BE2702"/>
  <c r="BE2714"/>
  <c r="BE2724"/>
  <c r="BE2803"/>
  <c r="BE2814"/>
  <c r="BE2832"/>
  <c r="BE2843"/>
  <c r="BE2853"/>
  <c r="BE2876"/>
  <c r="BE2960"/>
  <c r="BE2964"/>
  <c r="BE2968"/>
  <c r="BE3006"/>
  <c r="BE3074"/>
  <c r="BE3087"/>
  <c r="BE3091"/>
  <c r="BE3095"/>
  <c r="BE3110"/>
  <c r="BE3184"/>
  <c r="BE3262"/>
  <c r="BE3288"/>
  <c r="BE3296"/>
  <c r="BE3308"/>
  <c r="BE3315"/>
  <c r="BE3319"/>
  <c r="BE3339"/>
  <c r="BE3343"/>
  <c r="BE3355"/>
  <c r="BE3364"/>
  <c r="BE3384"/>
  <c r="BE3412"/>
  <c r="BE3422"/>
  <c r="BE3443"/>
  <c r="BE3470"/>
  <c r="BE3474"/>
  <c r="BE3482"/>
  <c r="BE3485"/>
  <c r="BE3566"/>
  <c r="BE3567"/>
  <c r="BE3570"/>
  <c r="BE3576"/>
  <c r="BE3581"/>
  <c r="BE3584"/>
  <c r="BE3613"/>
  <c r="BE3617"/>
  <c r="BE3621"/>
  <c r="BE3624"/>
  <c r="BE3628"/>
  <c r="BE3631"/>
  <c r="BE3646"/>
  <c r="BE3649"/>
  <c i="1" r="BA96"/>
  <c r="AW96"/>
  <c i="2" r="J150"/>
  <c r="BE335"/>
  <c r="BE516"/>
  <c r="BE624"/>
  <c r="BE684"/>
  <c r="BE688"/>
  <c r="BE716"/>
  <c r="BE724"/>
  <c r="BE733"/>
  <c r="BE738"/>
  <c r="BE911"/>
  <c r="BE968"/>
  <c r="BE980"/>
  <c r="BE996"/>
  <c r="BE1026"/>
  <c r="BE1041"/>
  <c r="BE1049"/>
  <c r="BE1066"/>
  <c r="BE1100"/>
  <c r="BE1133"/>
  <c r="BE1146"/>
  <c r="BE1251"/>
  <c r="BE1277"/>
  <c r="BE1351"/>
  <c r="BE1386"/>
  <c r="BE1389"/>
  <c r="BE1431"/>
  <c r="BE1436"/>
  <c r="BE1518"/>
  <c r="BE1608"/>
  <c r="BE1633"/>
  <c r="BE1654"/>
  <c r="BE1671"/>
  <c r="BE1708"/>
  <c r="BE1729"/>
  <c r="BE1731"/>
  <c r="BE1756"/>
  <c r="BE1760"/>
  <c r="BE1814"/>
  <c r="BE1830"/>
  <c r="BE1870"/>
  <c r="BE1890"/>
  <c r="BE1930"/>
  <c r="BE1933"/>
  <c r="BE2026"/>
  <c r="BE2045"/>
  <c r="BE2087"/>
  <c r="BE2099"/>
  <c r="BE2501"/>
  <c r="BE2618"/>
  <c r="BE2665"/>
  <c r="BE2742"/>
  <c r="BE2768"/>
  <c r="BE2826"/>
  <c r="BE2861"/>
  <c r="BE2921"/>
  <c r="BE2943"/>
  <c r="BE3040"/>
  <c r="BE3053"/>
  <c r="BE3078"/>
  <c r="BE3225"/>
  <c r="BE3236"/>
  <c r="BE3270"/>
  <c r="BE3323"/>
  <c r="BE3636"/>
  <c r="BE3640"/>
  <c r="BE3653"/>
  <c i="1" r="BB96"/>
  <c i="2" r="J94"/>
  <c r="BE187"/>
  <c r="BE267"/>
  <c r="BE447"/>
  <c r="BE638"/>
  <c r="BE649"/>
  <c r="BE714"/>
  <c r="BE734"/>
  <c r="BE807"/>
  <c r="BE882"/>
  <c r="BE900"/>
  <c r="BE919"/>
  <c r="BE1030"/>
  <c r="BE1122"/>
  <c r="BE1163"/>
  <c r="BE1240"/>
  <c r="BE1310"/>
  <c r="BE1323"/>
  <c r="BE1343"/>
  <c r="BE1366"/>
  <c r="BE1380"/>
  <c r="BE1405"/>
  <c r="BE1455"/>
  <c r="BE1469"/>
  <c r="BE1530"/>
  <c r="BE1534"/>
  <c r="BE1542"/>
  <c r="BE1569"/>
  <c r="BE1601"/>
  <c r="BE1614"/>
  <c r="BE1627"/>
  <c r="BE1639"/>
  <c r="BE1648"/>
  <c r="BE1686"/>
  <c r="BE1701"/>
  <c r="BE1720"/>
  <c r="BE1743"/>
  <c r="BE1750"/>
  <c r="BE1762"/>
  <c r="BE1764"/>
  <c r="BE1788"/>
  <c r="BE1792"/>
  <c r="BE1802"/>
  <c r="BE1806"/>
  <c r="BE1818"/>
  <c r="BE1849"/>
  <c r="BE1879"/>
  <c r="BE1895"/>
  <c r="BE1925"/>
  <c r="BE1939"/>
  <c r="BE1981"/>
  <c r="BE2060"/>
  <c r="BE2068"/>
  <c r="BE2072"/>
  <c r="BE2091"/>
  <c r="BE2102"/>
  <c r="BE2114"/>
  <c r="BE2126"/>
  <c r="BE2129"/>
  <c r="BE2154"/>
  <c r="BE2177"/>
  <c r="BE2272"/>
  <c r="BE2505"/>
  <c r="BE2529"/>
  <c r="BE2553"/>
  <c r="BE2613"/>
  <c r="BE2677"/>
  <c r="BE2720"/>
  <c r="BE2795"/>
  <c r="BE2799"/>
  <c r="BE2857"/>
  <c r="BE3032"/>
  <c r="BE3057"/>
  <c r="BE3061"/>
  <c r="BE3155"/>
  <c r="BE3193"/>
  <c r="BE3217"/>
  <c r="BE3221"/>
  <c r="BE3229"/>
  <c r="BE3311"/>
  <c r="BE3361"/>
  <c r="BE3380"/>
  <c r="BE3407"/>
  <c r="BE3429"/>
  <c r="BE3436"/>
  <c r="BE3464"/>
  <c r="BE3478"/>
  <c r="BE3532"/>
  <c r="BE3643"/>
  <c r="BE159"/>
  <c r="BE263"/>
  <c r="BE290"/>
  <c r="BE343"/>
  <c r="BE366"/>
  <c r="BE506"/>
  <c r="BE538"/>
  <c r="BE540"/>
  <c r="BE555"/>
  <c r="BE571"/>
  <c r="BE604"/>
  <c r="BE712"/>
  <c r="BE760"/>
  <c r="BE935"/>
  <c r="BE1034"/>
  <c r="BE1055"/>
  <c r="BE1060"/>
  <c r="BE1074"/>
  <c r="BE1106"/>
  <c r="BE1109"/>
  <c r="BE1175"/>
  <c r="BE1182"/>
  <c r="BE1193"/>
  <c r="BE1206"/>
  <c r="BE1383"/>
  <c r="BE1397"/>
  <c r="BE1450"/>
  <c r="BE1453"/>
  <c r="BE1461"/>
  <c r="BE1493"/>
  <c r="BE1505"/>
  <c r="BE1507"/>
  <c r="BE1545"/>
  <c r="BE1583"/>
  <c r="BE1589"/>
  <c r="BE1595"/>
  <c r="BE1598"/>
  <c r="BE1663"/>
  <c r="BE1679"/>
  <c r="BE1736"/>
  <c r="BE1753"/>
  <c r="BE1758"/>
  <c r="BE1766"/>
  <c r="BE1771"/>
  <c r="BE1798"/>
  <c r="BE1822"/>
  <c r="BE1836"/>
  <c r="BE1902"/>
  <c r="BE1911"/>
  <c r="BE1999"/>
  <c r="BE2016"/>
  <c r="BE2035"/>
  <c r="BE2079"/>
  <c r="BE2108"/>
  <c r="BE2120"/>
  <c r="BE2123"/>
  <c r="BE2132"/>
  <c r="BE2173"/>
  <c r="BE2244"/>
  <c r="BE2253"/>
  <c r="BE2290"/>
  <c r="BE2348"/>
  <c r="BE2365"/>
  <c r="BE2414"/>
  <c r="BE2423"/>
  <c r="BE2521"/>
  <c r="BE2537"/>
  <c r="BE2560"/>
  <c r="BE2604"/>
  <c r="BE2622"/>
  <c r="BE2649"/>
  <c r="BE2658"/>
  <c r="BE2728"/>
  <c r="BE2732"/>
  <c r="BE2761"/>
  <c r="BE2778"/>
  <c r="BE2791"/>
  <c r="BE2807"/>
  <c r="BE2817"/>
  <c r="BE2840"/>
  <c r="BE2865"/>
  <c r="BE2869"/>
  <c r="BE2883"/>
  <c r="BE2890"/>
  <c r="BE2899"/>
  <c r="BE2908"/>
  <c r="BE2912"/>
  <c r="BE3003"/>
  <c r="BE3036"/>
  <c r="BE3049"/>
  <c r="BE3070"/>
  <c r="BE3189"/>
  <c r="BE3196"/>
  <c r="BE3200"/>
  <c r="BE3209"/>
  <c r="BE3243"/>
  <c r="BE3250"/>
  <c r="BE3258"/>
  <c r="BE3266"/>
  <c r="BE3277"/>
  <c r="BE3292"/>
  <c r="BE3300"/>
  <c r="BE3304"/>
  <c r="BE3331"/>
  <c r="BE3335"/>
  <c r="BE3367"/>
  <c r="BE3394"/>
  <c r="BE3417"/>
  <c r="BE3433"/>
  <c r="BE3657"/>
  <c i="1" r="BD96"/>
  <c i="28" r="J32"/>
  <c i="1" r="AS94"/>
  <c i="4" r="F36"/>
  <c i="1" r="BA98"/>
  <c i="4" r="J36"/>
  <c i="1" r="AW98"/>
  <c i="5" r="F37"/>
  <c i="1" r="BB99"/>
  <c i="6" r="F36"/>
  <c i="1" r="BA100"/>
  <c i="7" r="F39"/>
  <c i="1" r="BD101"/>
  <c i="9" r="F36"/>
  <c i="1" r="BA103"/>
  <c i="9" r="F37"/>
  <c i="1" r="BB103"/>
  <c i="9" r="F39"/>
  <c i="1" r="BD103"/>
  <c i="10" r="F36"/>
  <c i="1" r="BA104"/>
  <c i="11" r="F36"/>
  <c i="1" r="BA105"/>
  <c i="12" r="F38"/>
  <c i="1" r="BC106"/>
  <c i="13" r="J34"/>
  <c i="1" r="AW107"/>
  <c i="14" r="F36"/>
  <c i="1" r="BC108"/>
  <c i="16" r="J34"/>
  <c i="1" r="AW110"/>
  <c i="17" r="J34"/>
  <c i="1" r="AW111"/>
  <c i="18" r="J34"/>
  <c i="1" r="AW112"/>
  <c i="19" r="F38"/>
  <c i="1" r="BC114"/>
  <c i="20" r="F38"/>
  <c i="1" r="BC115"/>
  <c i="21" r="J34"/>
  <c i="1" r="AW116"/>
  <c i="22" r="F36"/>
  <c i="1" r="BC117"/>
  <c i="23" r="F37"/>
  <c i="1" r="BD118"/>
  <c i="24" r="F36"/>
  <c i="1" r="BC119"/>
  <c i="25" r="F35"/>
  <c i="1" r="BB120"/>
  <c i="26" r="F34"/>
  <c i="1" r="BA121"/>
  <c i="27" r="F36"/>
  <c i="1" r="BC122"/>
  <c i="28" r="J36"/>
  <c i="1" r="AW124"/>
  <c i="29" r="F38"/>
  <c i="1" r="BC125"/>
  <c i="30" r="F37"/>
  <c i="1" r="BD126"/>
  <c i="4" r="F37"/>
  <c i="1" r="BB98"/>
  <c i="5" r="J36"/>
  <c i="1" r="AW99"/>
  <c i="8" r="F36"/>
  <c i="1" r="BA102"/>
  <c i="10" r="F38"/>
  <c i="1" r="BC104"/>
  <c i="12" r="F37"/>
  <c i="1" r="BB106"/>
  <c i="14" r="F34"/>
  <c i="1" r="BA108"/>
  <c i="14" r="J30"/>
  <c i="15" r="F36"/>
  <c i="1" r="BC109"/>
  <c i="16" r="F37"/>
  <c i="1" r="BD110"/>
  <c i="18" r="F36"/>
  <c i="1" r="BC112"/>
  <c i="19" r="F36"/>
  <c i="1" r="BA114"/>
  <c i="21" r="F34"/>
  <c i="1" r="BA116"/>
  <c i="22" r="F37"/>
  <c i="1" r="BD117"/>
  <c i="23" r="F36"/>
  <c i="1" r="BC118"/>
  <c i="24" r="J34"/>
  <c i="1" r="AW119"/>
  <c i="25" r="F37"/>
  <c i="1" r="BD120"/>
  <c i="27" r="F34"/>
  <c i="1" r="BA122"/>
  <c i="28" r="F36"/>
  <c i="1" r="BA124"/>
  <c i="30" r="J34"/>
  <c i="1" r="AW126"/>
  <c i="3" r="F39"/>
  <c i="1" r="BD97"/>
  <c i="5" r="F39"/>
  <c i="1" r="BD99"/>
  <c i="8" r="F37"/>
  <c i="1" r="BB102"/>
  <c i="10" r="F39"/>
  <c i="1" r="BD104"/>
  <c i="12" r="F36"/>
  <c i="1" r="BA106"/>
  <c i="13" r="F37"/>
  <c i="1" r="BD107"/>
  <c i="14" r="F37"/>
  <c i="1" r="BD108"/>
  <c i="16" r="F34"/>
  <c i="1" r="BA110"/>
  <c i="17" r="F36"/>
  <c i="1" r="BC111"/>
  <c i="18" r="F35"/>
  <c i="1" r="BB112"/>
  <c i="20" r="J36"/>
  <c i="1" r="AW115"/>
  <c i="21" r="F36"/>
  <c i="1" r="BC116"/>
  <c i="23" r="J34"/>
  <c i="1" r="AW118"/>
  <c i="25" r="J34"/>
  <c i="1" r="AW120"/>
  <c i="26" r="F35"/>
  <c i="1" r="BB121"/>
  <c i="28" r="F37"/>
  <c i="1" r="BB124"/>
  <c i="29" r="F36"/>
  <c i="1" r="BA125"/>
  <c i="30" r="F35"/>
  <c i="1" r="BB126"/>
  <c i="3" r="F37"/>
  <c i="1" r="BB97"/>
  <c i="4" r="F39"/>
  <c i="1" r="BD98"/>
  <c i="6" r="J36"/>
  <c i="1" r="AW100"/>
  <c i="7" r="F38"/>
  <c i="1" r="BC101"/>
  <c i="8" r="F38"/>
  <c i="1" r="BC102"/>
  <c i="11" r="F39"/>
  <c i="1" r="BD105"/>
  <c i="13" r="F35"/>
  <c i="1" r="BB107"/>
  <c i="15" r="F34"/>
  <c i="1" r="BA109"/>
  <c i="17" r="F34"/>
  <c i="1" r="BA111"/>
  <c i="19" r="F37"/>
  <c i="1" r="BB114"/>
  <c i="20" r="F39"/>
  <c i="1" r="BD115"/>
  <c i="21" r="F37"/>
  <c i="1" r="BD116"/>
  <c i="3" r="J36"/>
  <c i="1" r="AW97"/>
  <c i="5" r="F38"/>
  <c i="1" r="BC99"/>
  <c i="7" r="F37"/>
  <c i="1" r="BB101"/>
  <c i="9" r="F38"/>
  <c i="1" r="BC103"/>
  <c i="9" r="J36"/>
  <c i="1" r="AW103"/>
  <c i="10" r="J36"/>
  <c i="1" r="AW104"/>
  <c i="11" r="F37"/>
  <c i="1" r="BB105"/>
  <c i="12" r="F39"/>
  <c i="1" r="BD106"/>
  <c i="14" r="J34"/>
  <c i="1" r="AW108"/>
  <c i="15" r="J34"/>
  <c i="1" r="AW109"/>
  <c i="17" r="F35"/>
  <c i="1" r="BB111"/>
  <c i="19" r="F39"/>
  <c i="1" r="BD114"/>
  <c i="20" r="F36"/>
  <c i="1" r="BA115"/>
  <c i="22" r="F35"/>
  <c i="1" r="BB117"/>
  <c i="23" r="F35"/>
  <c i="1" r="BB118"/>
  <c i="25" r="F34"/>
  <c i="1" r="BA120"/>
  <c i="26" r="F37"/>
  <c i="1" r="BD121"/>
  <c i="27" r="F37"/>
  <c i="1" r="BD122"/>
  <c i="29" r="F37"/>
  <c i="1" r="BB125"/>
  <c i="30" r="F36"/>
  <c i="1" r="BC126"/>
  <c i="3" r="F38"/>
  <c i="1" r="BC97"/>
  <c i="4" r="F38"/>
  <c i="1" r="BC98"/>
  <c i="6" r="F38"/>
  <c i="1" r="BC100"/>
  <c i="6" r="F39"/>
  <c i="1" r="BD100"/>
  <c i="6" r="F37"/>
  <c i="1" r="BB100"/>
  <c i="7" r="F36"/>
  <c i="1" r="BA101"/>
  <c i="8" r="J36"/>
  <c i="1" r="AW102"/>
  <c i="10" r="F37"/>
  <c i="1" r="BB104"/>
  <c i="11" r="F38"/>
  <c i="1" r="BC105"/>
  <c i="12" r="J36"/>
  <c i="1" r="AW106"/>
  <c i="13" r="F36"/>
  <c i="1" r="BC107"/>
  <c i="14" r="F35"/>
  <c i="1" r="BB108"/>
  <c i="15" r="F35"/>
  <c i="1" r="BB109"/>
  <c i="16" r="F35"/>
  <c i="1" r="BB110"/>
  <c i="17" r="F37"/>
  <c i="1" r="BD111"/>
  <c i="18" r="F34"/>
  <c i="1" r="BA112"/>
  <c i="19" r="J36"/>
  <c i="1" r="AW114"/>
  <c i="21" r="F35"/>
  <c i="1" r="BB116"/>
  <c i="22" r="F34"/>
  <c i="1" r="BA117"/>
  <c i="23" r="F34"/>
  <c i="1" r="BA118"/>
  <c i="24" r="F37"/>
  <c i="1" r="BD119"/>
  <c i="25" r="F36"/>
  <c i="1" r="BC120"/>
  <c i="26" r="J34"/>
  <c i="1" r="AW121"/>
  <c i="27" r="F35"/>
  <c i="1" r="BB122"/>
  <c i="28" r="F38"/>
  <c i="1" r="BC124"/>
  <c i="29" r="J36"/>
  <c i="1" r="AW125"/>
  <c i="30" r="F34"/>
  <c i="1" r="BA126"/>
  <c i="3" r="F36"/>
  <c i="1" r="BA97"/>
  <c i="5" r="F36"/>
  <c i="1" r="BA99"/>
  <c i="7" r="J36"/>
  <c i="1" r="AW101"/>
  <c i="8" r="F39"/>
  <c i="1" r="BD102"/>
  <c i="11" r="J36"/>
  <c i="1" r="AW105"/>
  <c i="13" r="F34"/>
  <c i="1" r="BA107"/>
  <c i="15" r="F37"/>
  <c i="1" r="BD109"/>
  <c i="16" r="F36"/>
  <c i="1" r="BC110"/>
  <c i="18" r="F37"/>
  <c i="1" r="BD112"/>
  <c i="20" r="F37"/>
  <c i="1" r="BB115"/>
  <c i="22" r="J34"/>
  <c i="1" r="AW117"/>
  <c i="24" r="F34"/>
  <c i="1" r="BA119"/>
  <c i="24" r="F35"/>
  <c i="1" r="BB119"/>
  <c i="26" r="F36"/>
  <c i="1" r="BC121"/>
  <c i="27" r="J34"/>
  <c i="1" r="AW122"/>
  <c i="28" r="F39"/>
  <c i="1" r="BD124"/>
  <c i="29" r="F39"/>
  <c i="1" r="BD125"/>
  <c i="4" l="1" r="P131"/>
  <c r="P130"/>
  <c i="1" r="AU98"/>
  <c i="14" r="R129"/>
  <c r="R128"/>
  <c i="25" r="R126"/>
  <c r="R122"/>
  <c i="8" r="T125"/>
  <c i="23" r="P128"/>
  <c i="1" r="AU118"/>
  <c i="4" r="T131"/>
  <c r="T130"/>
  <c i="28" r="R127"/>
  <c r="R126"/>
  <c i="17" r="T122"/>
  <c r="T121"/>
  <c i="2" r="P1120"/>
  <c i="15" r="R122"/>
  <c r="R121"/>
  <c i="8" r="R125"/>
  <c i="2" r="R1120"/>
  <c r="R156"/>
  <c i="27" r="T121"/>
  <c i="8" r="BK125"/>
  <c r="J125"/>
  <c i="27" r="BK121"/>
  <c r="J121"/>
  <c r="J96"/>
  <c i="12" r="T199"/>
  <c r="T135"/>
  <c i="26" r="T128"/>
  <c r="T127"/>
  <c r="T126"/>
  <c i="7" r="P145"/>
  <c i="2" r="BK3651"/>
  <c r="J3651"/>
  <c r="J132"/>
  <c i="10" r="T124"/>
  <c i="17" r="BK122"/>
  <c r="BK121"/>
  <c r="J121"/>
  <c r="J96"/>
  <c i="12" r="P169"/>
  <c i="3" r="P129"/>
  <c r="P128"/>
  <c r="P127"/>
  <c i="1" r="AU97"/>
  <c i="29" r="T127"/>
  <c r="T126"/>
  <c i="5" r="P128"/>
  <c i="1" r="AU99"/>
  <c i="17" r="R122"/>
  <c r="R121"/>
  <c i="13" r="R142"/>
  <c i="22" r="P126"/>
  <c r="P125"/>
  <c i="1" r="AU117"/>
  <c i="27" r="R121"/>
  <c i="21" r="R132"/>
  <c r="R123"/>
  <c i="2" r="T1120"/>
  <c r="T156"/>
  <c i="22" r="T126"/>
  <c r="T125"/>
  <c i="26" r="P128"/>
  <c r="P127"/>
  <c r="P126"/>
  <c i="1" r="AU121"/>
  <c i="7" r="T180"/>
  <c i="19" r="R126"/>
  <c r="R125"/>
  <c i="25" r="P122"/>
  <c i="1" r="AU120"/>
  <c i="20" r="T128"/>
  <c r="T127"/>
  <c i="23" r="R128"/>
  <c i="27" r="P121"/>
  <c i="1" r="AU122"/>
  <c i="2" r="BK157"/>
  <c r="J157"/>
  <c r="J99"/>
  <c i="29" r="BK127"/>
  <c r="J127"/>
  <c r="J99"/>
  <c i="13" r="T142"/>
  <c i="30" r="T124"/>
  <c r="T123"/>
  <c r="R124"/>
  <c r="R123"/>
  <c i="14" r="T129"/>
  <c r="T128"/>
  <c i="2" r="P157"/>
  <c r="P156"/>
  <c i="1" r="AU96"/>
  <c i="7" r="P205"/>
  <c i="17" r="P122"/>
  <c r="P121"/>
  <c i="1" r="AU111"/>
  <c i="21" r="T123"/>
  <c i="18" r="P123"/>
  <c r="P122"/>
  <c i="1" r="AU112"/>
  <c i="30" r="BK124"/>
  <c r="J124"/>
  <c r="J97"/>
  <c i="9" r="P124"/>
  <c i="1" r="AU103"/>
  <c i="7" r="P180"/>
  <c i="18" r="T122"/>
  <c i="12" r="P136"/>
  <c r="P135"/>
  <c i="1" r="AU106"/>
  <c i="3" r="R129"/>
  <c r="R128"/>
  <c r="R127"/>
  <c i="19" r="T126"/>
  <c r="T125"/>
  <c i="7" r="R205"/>
  <c r="R139"/>
  <c i="10" r="R124"/>
  <c i="29" r="R127"/>
  <c r="R126"/>
  <c i="16" r="R132"/>
  <c r="R123"/>
  <c i="12" r="R199"/>
  <c r="R135"/>
  <c i="19" r="P126"/>
  <c r="P125"/>
  <c i="1" r="AU114"/>
  <c i="25" r="T126"/>
  <c r="T122"/>
  <c i="13" r="P142"/>
  <c i="1" r="AU107"/>
  <c i="30" r="P124"/>
  <c r="P123"/>
  <c i="1" r="AU126"/>
  <c i="23" r="T128"/>
  <c i="10" r="BK124"/>
  <c r="J124"/>
  <c i="21" r="P132"/>
  <c r="P123"/>
  <c i="1" r="AU116"/>
  <c i="16" r="T132"/>
  <c r="T123"/>
  <c i="5" r="BK128"/>
  <c r="J128"/>
  <c i="26" r="R128"/>
  <c r="R127"/>
  <c r="R126"/>
  <c i="22" r="R126"/>
  <c r="R125"/>
  <c i="20" r="P128"/>
  <c r="P127"/>
  <c i="1" r="AU115"/>
  <c i="7" r="P240"/>
  <c r="T145"/>
  <c r="T139"/>
  <c i="4" r="BK131"/>
  <c r="J131"/>
  <c r="J99"/>
  <c i="1" r="AG124"/>
  <c i="13" r="BK142"/>
  <c r="J142"/>
  <c r="J96"/>
  <c i="23" r="BK167"/>
  <c r="J167"/>
  <c r="J107"/>
  <c r="J143"/>
  <c r="J101"/>
  <c i="7" r="BK180"/>
  <c r="J180"/>
  <c r="J105"/>
  <c i="30" r="J125"/>
  <c r="J98"/>
  <c i="20" r="BK128"/>
  <c r="BK127"/>
  <c r="J127"/>
  <c r="J98"/>
  <c i="26" r="J149"/>
  <c r="J106"/>
  <c i="27" r="J126"/>
  <c r="J99"/>
  <c i="25" r="BK126"/>
  <c r="J126"/>
  <c r="J98"/>
  <c i="26" r="J144"/>
  <c r="J103"/>
  <c r="BK127"/>
  <c r="BK126"/>
  <c r="J126"/>
  <c r="J96"/>
  <c i="23" r="BK128"/>
  <c r="J128"/>
  <c r="J96"/>
  <c i="22" r="BK125"/>
  <c r="J125"/>
  <c r="J96"/>
  <c i="21" r="BK123"/>
  <c r="J123"/>
  <c r="J96"/>
  <c i="19" r="BK125"/>
  <c r="J125"/>
  <c r="J98"/>
  <c i="18" r="BK122"/>
  <c r="J122"/>
  <c r="J96"/>
  <c i="16" r="J132"/>
  <c r="J98"/>
  <c i="15" r="BK121"/>
  <c r="J121"/>
  <c r="J96"/>
  <c i="1" r="AG108"/>
  <c i="12" r="BK135"/>
  <c r="J135"/>
  <c r="J98"/>
  <c r="J136"/>
  <c r="J99"/>
  <c i="7" r="BK139"/>
  <c r="J139"/>
  <c r="J98"/>
  <c i="6" r="BK127"/>
  <c r="J127"/>
  <c r="J129"/>
  <c r="J100"/>
  <c i="3" r="BK128"/>
  <c r="J128"/>
  <c r="J99"/>
  <c i="2" r="BK156"/>
  <c r="J156"/>
  <c i="8" r="J32"/>
  <c i="1" r="AG102"/>
  <c i="2" r="F35"/>
  <c i="1" r="AZ96"/>
  <c i="5" r="J32"/>
  <c i="1" r="AG99"/>
  <c i="6" r="F35"/>
  <c i="1" r="AZ100"/>
  <c i="7" r="J35"/>
  <c i="1" r="AV101"/>
  <c r="AT101"/>
  <c i="10" r="J35"/>
  <c i="1" r="AV104"/>
  <c r="AT104"/>
  <c i="12" r="J35"/>
  <c i="1" r="AV106"/>
  <c r="AT106"/>
  <c i="16" r="J30"/>
  <c i="1" r="AG110"/>
  <c i="17" r="F33"/>
  <c i="1" r="AZ111"/>
  <c r="BD113"/>
  <c i="20" r="J35"/>
  <c i="1" r="AV115"/>
  <c r="AT115"/>
  <c i="28" r="F35"/>
  <c i="1" r="AZ124"/>
  <c i="4" r="J35"/>
  <c i="1" r="AV98"/>
  <c r="AT98"/>
  <c i="9" r="F35"/>
  <c i="1" r="AZ103"/>
  <c i="11" r="F35"/>
  <c i="1" r="AZ105"/>
  <c i="13" r="J33"/>
  <c i="1" r="AV107"/>
  <c r="AT107"/>
  <c r="BA113"/>
  <c r="AW113"/>
  <c i="21" r="F33"/>
  <c i="1" r="AZ116"/>
  <c i="24" r="J30"/>
  <c i="1" r="AG119"/>
  <c i="26" r="J33"/>
  <c i="1" r="AV121"/>
  <c r="AT121"/>
  <c i="6" r="J32"/>
  <c i="1" r="AG100"/>
  <c i="7" r="F35"/>
  <c i="1" r="AZ101"/>
  <c i="11" r="J35"/>
  <c i="1" r="AV105"/>
  <c r="AT105"/>
  <c i="13" r="F33"/>
  <c i="1" r="AZ107"/>
  <c i="18" r="F33"/>
  <c i="1" r="AZ112"/>
  <c i="22" r="F33"/>
  <c i="1" r="AZ117"/>
  <c i="25" r="F33"/>
  <c i="1" r="AZ120"/>
  <c r="BD123"/>
  <c r="BB123"/>
  <c r="AX123"/>
  <c i="30" r="J33"/>
  <c i="1" r="AV126"/>
  <c r="AT126"/>
  <c i="5" r="J35"/>
  <c i="1" r="AV99"/>
  <c r="AT99"/>
  <c r="AN99"/>
  <c r="BB95"/>
  <c r="AX95"/>
  <c i="15" r="F33"/>
  <c i="1" r="AZ109"/>
  <c i="15" r="J33"/>
  <c i="1" r="AV109"/>
  <c r="AT109"/>
  <c i="16" r="F33"/>
  <c i="1" r="AZ110"/>
  <c i="19" r="J35"/>
  <c i="1" r="AV114"/>
  <c r="AT114"/>
  <c i="22" r="J33"/>
  <c i="1" r="AV117"/>
  <c r="AT117"/>
  <c i="25" r="J33"/>
  <c i="1" r="AV120"/>
  <c r="AT120"/>
  <c r="BC123"/>
  <c r="AY123"/>
  <c i="29" r="F35"/>
  <c i="1" r="AZ125"/>
  <c i="2" r="J35"/>
  <c i="1" r="AV96"/>
  <c r="AT96"/>
  <c i="5" r="F35"/>
  <c i="1" r="AZ99"/>
  <c i="12" r="F35"/>
  <c i="1" r="AZ106"/>
  <c i="16" r="J33"/>
  <c i="1" r="AV110"/>
  <c r="AT110"/>
  <c i="19" r="F35"/>
  <c i="1" r="AZ114"/>
  <c i="21" r="J33"/>
  <c i="1" r="AV116"/>
  <c r="AT116"/>
  <c i="24" r="F33"/>
  <c i="1" r="AZ119"/>
  <c i="28" r="J35"/>
  <c i="1" r="AV124"/>
  <c r="AT124"/>
  <c r="AN124"/>
  <c r="AU123"/>
  <c i="6" r="J35"/>
  <c i="1" r="AV100"/>
  <c r="AT100"/>
  <c i="8" r="J35"/>
  <c i="1" r="AV102"/>
  <c r="AT102"/>
  <c r="AN102"/>
  <c i="17" r="J33"/>
  <c i="1" r="AV111"/>
  <c r="AT111"/>
  <c r="BB113"/>
  <c r="AX113"/>
  <c r="BC113"/>
  <c r="AY113"/>
  <c i="20" r="F35"/>
  <c i="1" r="AZ115"/>
  <c r="BA123"/>
  <c r="AW123"/>
  <c i="29" r="J35"/>
  <c i="1" r="AV125"/>
  <c r="AT125"/>
  <c i="3" r="J35"/>
  <c i="1" r="AV97"/>
  <c r="AT97"/>
  <c i="9" r="J32"/>
  <c i="1" r="AG103"/>
  <c i="10" r="F35"/>
  <c i="1" r="AZ104"/>
  <c r="BD95"/>
  <c i="13" r="J30"/>
  <c i="1" r="AG107"/>
  <c i="14" r="J33"/>
  <c i="1" r="AV108"/>
  <c r="AT108"/>
  <c r="AN108"/>
  <c i="23" r="F33"/>
  <c i="1" r="AZ118"/>
  <c i="27" r="J33"/>
  <c i="1" r="AV122"/>
  <c r="AT122"/>
  <c i="10" r="J32"/>
  <c i="1" r="AG104"/>
  <c i="3" r="F35"/>
  <c i="1" r="AZ97"/>
  <c i="9" r="J35"/>
  <c i="1" r="AV103"/>
  <c r="AT103"/>
  <c i="11" r="J32"/>
  <c i="1" r="AG105"/>
  <c r="BC95"/>
  <c r="AY95"/>
  <c r="BA95"/>
  <c r="AW95"/>
  <c i="14" r="F33"/>
  <c i="1" r="AZ108"/>
  <c i="24" r="J33"/>
  <c i="1" r="AV119"/>
  <c r="AT119"/>
  <c i="26" r="F33"/>
  <c i="1" r="AZ121"/>
  <c i="4" r="F35"/>
  <c i="1" r="AZ98"/>
  <c i="8" r="F35"/>
  <c i="1" r="AZ102"/>
  <c i="18" r="J33"/>
  <c i="1" r="AV112"/>
  <c r="AT112"/>
  <c i="23" r="J33"/>
  <c i="1" r="AV118"/>
  <c r="AT118"/>
  <c i="27" r="F33"/>
  <c i="1" r="AZ122"/>
  <c i="30" r="F33"/>
  <c i="1" r="AZ126"/>
  <c i="2" r="J32"/>
  <c i="1" r="AG96"/>
  <c i="7" l="1" r="P139"/>
  <c i="1" r="AU101"/>
  <c i="25" r="BK122"/>
  <c r="J122"/>
  <c i="10" r="J98"/>
  <c i="29" r="BK126"/>
  <c r="J126"/>
  <c i="5" r="J98"/>
  <c i="20" r="J128"/>
  <c r="J99"/>
  <c i="4" r="BK130"/>
  <c r="J130"/>
  <c i="30" r="BK123"/>
  <c r="J123"/>
  <c r="J96"/>
  <c i="8" r="J98"/>
  <c i="17" r="J122"/>
  <c r="J97"/>
  <c i="28" r="J41"/>
  <c i="26" r="J127"/>
  <c r="J97"/>
  <c i="1" r="AN119"/>
  <c i="24" r="J39"/>
  <c i="1" r="AN110"/>
  <c i="16" r="J39"/>
  <c i="1" r="AN107"/>
  <c i="14" r="J39"/>
  <c i="13" r="J39"/>
  <c i="1" r="AN105"/>
  <c i="11" r="J41"/>
  <c i="1" r="AN103"/>
  <c i="10" r="J41"/>
  <c i="9" r="J41"/>
  <c i="8" r="J41"/>
  <c i="1" r="AN100"/>
  <c i="6" r="J98"/>
  <c r="J41"/>
  <c i="5" r="J41"/>
  <c i="3" r="BK127"/>
  <c r="J127"/>
  <c r="J98"/>
  <c i="1" r="AN96"/>
  <c i="2" r="J98"/>
  <c r="J41"/>
  <c i="1" r="AN104"/>
  <c r="AU95"/>
  <c i="15" r="J30"/>
  <c i="1" r="AG109"/>
  <c r="AN109"/>
  <c i="26" r="J30"/>
  <c i="1" r="AG121"/>
  <c r="AN121"/>
  <c r="AU113"/>
  <c i="25" r="J30"/>
  <c i="1" r="AG120"/>
  <c i="29" r="J32"/>
  <c i="1" r="AG125"/>
  <c r="AG123"/>
  <c i="21" r="J30"/>
  <c i="1" r="AG116"/>
  <c r="AN116"/>
  <c i="17" r="J30"/>
  <c i="1" r="AG111"/>
  <c i="20" r="J32"/>
  <c i="1" r="AG115"/>
  <c i="12" r="J32"/>
  <c i="1" r="AG106"/>
  <c r="AN106"/>
  <c i="19" r="J32"/>
  <c i="1" r="AG114"/>
  <c i="22" r="J30"/>
  <c i="1" r="AG117"/>
  <c r="AN117"/>
  <c r="BD94"/>
  <c r="W33"/>
  <c i="7" r="J32"/>
  <c i="1" r="AG101"/>
  <c r="AZ113"/>
  <c r="AV113"/>
  <c r="AT113"/>
  <c i="23" r="J30"/>
  <c i="1" r="AG118"/>
  <c r="AN118"/>
  <c r="BB94"/>
  <c r="W31"/>
  <c i="27" r="J30"/>
  <c i="1" r="AG122"/>
  <c i="4" r="J32"/>
  <c i="1" r="AG98"/>
  <c r="BA94"/>
  <c r="W30"/>
  <c i="18" r="J30"/>
  <c i="1" r="AG112"/>
  <c r="AN112"/>
  <c r="AZ123"/>
  <c r="AV123"/>
  <c r="AT123"/>
  <c r="AN123"/>
  <c r="AZ95"/>
  <c r="AV95"/>
  <c r="AT95"/>
  <c r="BC94"/>
  <c r="W32"/>
  <c i="20" l="1" r="J41"/>
  <c i="27" r="J39"/>
  <c i="17" r="J39"/>
  <c i="29" r="J41"/>
  <c i="4" r="J41"/>
  <c i="25" r="J39"/>
  <c i="4" r="J98"/>
  <c i="29" r="J98"/>
  <c i="25" r="J96"/>
  <c i="26" r="J39"/>
  <c i="23" r="J39"/>
  <c i="22" r="J39"/>
  <c i="21" r="J39"/>
  <c i="19" r="J41"/>
  <c i="1" r="AN114"/>
  <c i="18" r="J39"/>
  <c i="15" r="J39"/>
  <c i="12" r="J41"/>
  <c i="7" r="J41"/>
  <c i="1" r="AN101"/>
  <c r="AN115"/>
  <c r="AN98"/>
  <c r="AN120"/>
  <c r="AN111"/>
  <c r="AN125"/>
  <c r="AN122"/>
  <c r="AU94"/>
  <c r="AG113"/>
  <c r="AZ94"/>
  <c r="W29"/>
  <c r="AW94"/>
  <c r="AK30"/>
  <c i="3" r="J32"/>
  <c i="1" r="AG97"/>
  <c r="AN97"/>
  <c r="AX94"/>
  <c i="30" r="J30"/>
  <c i="1" r="AG126"/>
  <c r="AY94"/>
  <c r="AG95"/>
  <c l="1" r="AN113"/>
  <c i="30" r="J39"/>
  <c i="1" r="AN95"/>
  <c i="3" r="J41"/>
  <c i="1" r="AN126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<sst xmlns="http://schemas.openxmlformats.org/spreadsheetml/2006/main">
  <si>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</si>
  <si>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</si>
  <si>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</si>
  <si>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</si>
  <si>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</si>
  <si>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{2a55adb2-70b7-4396-af89-a92d4212f943}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</si>
  <si>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</si>
  <si>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</si>
  <si>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</si>
  <si>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</si>
  <si>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</si>
  <si>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</si>
  <si>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</si>
  <si>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</si>
  <si>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202211-01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</si>
  <si>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</si>
  <si>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</si>
  <si>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STUDENTSKÉ KOLEJE VYSOKÉ ŠKOLY POLYTECHNICKÉ JIHLAVA</t>
  </si>
  <si>
    <t>KSO:</t>
  </si>
  <si>
    <t>801 72</t>
  </si>
  <si>
    <t>CC-CZ:</t>
  </si>
  <si>
    <t>12121</t>
  </si>
  <si>
    <t>Místo:</t>
  </si>
  <si>
    <t>Jihlava</t>
  </si>
  <si>
    <t>Datum:</t>
  </si>
  <si>
    <t>25. 11. 2022</t>
  </si>
  <si>
    <t>CZ-CPV:</t>
  </si>
  <si>
    <t>45000000-7</t>
  </si>
  <si>
    <t>CZ-CPA:</t>
  </si>
  <si>
    <t>41.00.29</t>
  </si>
  <si>
    <t>Zadavatel:</t>
  </si>
  <si>
    <t>IČ:</t>
  </si>
  <si>
    <t>Vysoká škola polytechnická Jihlava</t>
  </si>
  <si>
    <t>DIČ:</t>
  </si>
  <si>
    <t>Uchazeč:</t>
  </si>
  <si>
    <t>Vyplň údaj</t>
  </si>
  <si>
    <t>Projektant:</t>
  </si>
  <si>
    <t>251 556 28</t>
  </si>
  <si>
    <t>A32 spol. s r. o.</t>
  </si>
  <si>
    <t>CZ 251 556 28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</si>
  <si>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</si>
  <si>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</si>
  <si>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</si>
  <si>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</si>
  <si>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</si>
  <si>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</si>
  <si>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</si>
  <si>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</si>
  <si>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</si>
  <si>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</si>
  <si>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</si>
  <si>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</si>
  <si>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</si>
  <si>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</si>
  <si>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</si>
  <si>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</si>
  <si>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</si>
  <si>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</si>
  <si>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</si>
  <si>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</si>
  <si>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</si>
  <si>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</si>
  <si>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</si>
  <si>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</si>
  <si>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</si>
  <si>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</si>
  <si>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</si>
  <si>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</si>
  <si>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</si>
  <si>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</si>
  <si>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</si>
  <si>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</si>
  <si>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</si>
  <si>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</si>
  <si>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</si>
  <si>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</si>
  <si>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</si>
  <si>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</si>
  <si>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</si>
  <si>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</si>
  <si>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</si>
  <si>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</si>
  <si>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</si>
  <si>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</si>
  <si>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</si>
  <si>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</si>
  <si>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</si>
  <si>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</si>
  <si>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</si>
  <si>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Studentské koleje VŠPJ</t>
  </si>
  <si>
    <t>STA</t>
  </si>
  <si>
    <t>1</t>
  </si>
  <si>
    <t>{218d702b-8969-4b7b-a737-75de797716f4}</t>
  </si>
  <si>
    <t>2</t>
  </si>
  <si>
    <t>/</t>
  </si>
  <si>
    <t>SO 01_STA</t>
  </si>
  <si>
    <t>Stavební část</t>
  </si>
  <si>
    <t>Soupis</t>
  </si>
  <si>
    <t>{3a9a798b-1957-4476-8a3f-e2e30f656824}</t>
  </si>
  <si>
    <t>SO 01_ZTI</t>
  </si>
  <si>
    <t>Zdravotně technické instalace</t>
  </si>
  <si>
    <t>{e5778cf5-337d-45a1-9e36-e5998619a54b}</t>
  </si>
  <si>
    <t>SO 01_VZT</t>
  </si>
  <si>
    <t>Vzduchotechnika a chlazení</t>
  </si>
  <si>
    <t>{1e31859f-e3a6-48a4-b271-ef557c43ecbb}</t>
  </si>
  <si>
    <t>SO 01_ÚT</t>
  </si>
  <si>
    <t>Vytápění</t>
  </si>
  <si>
    <t>{1d59df18-d609-45b3-9fa9-2d82e06e913c}</t>
  </si>
  <si>
    <t>SO 01_PLYN</t>
  </si>
  <si>
    <t>Vnitřní plynovod</t>
  </si>
  <si>
    <t>{1f3d8aab-eaa5-45c3-9bfe-68e9aaa07586}</t>
  </si>
  <si>
    <t>SO 01_SIL</t>
  </si>
  <si>
    <t>Elektro silnoproud</t>
  </si>
  <si>
    <t>{de76cf30-41f2-4b9e-8234-6d70e3b0fa6c}</t>
  </si>
  <si>
    <t>SO 01_SLA</t>
  </si>
  <si>
    <t>Elektro slaboproud</t>
  </si>
  <si>
    <t>{60386db4-a323-4c28-87bf-423f055409f1}</t>
  </si>
  <si>
    <t>SO 01_EPS_ERO</t>
  </si>
  <si>
    <t>Požání signalizace, evakuační rozhlas</t>
  </si>
  <si>
    <t>{2800259b-1499-4a82-83be-132035283d77}</t>
  </si>
  <si>
    <t>SO 01_FOT</t>
  </si>
  <si>
    <t>Fotovoltaika</t>
  </si>
  <si>
    <t>{afaf1a1c-b509-42d6-b89a-5917b238cba0}</t>
  </si>
  <si>
    <t>SO 01_PCO</t>
  </si>
  <si>
    <t>Dálkový přenos</t>
  </si>
  <si>
    <t>{b108b26f-8abc-404c-84d9-a95e19355400}</t>
  </si>
  <si>
    <t>SO 01_MaR</t>
  </si>
  <si>
    <t>Měření a regulace</t>
  </si>
  <si>
    <t>{c4105d3e-f4c8-49c4-a3ef-658aeef15e5f}</t>
  </si>
  <si>
    <t>SO 02</t>
  </si>
  <si>
    <t>Komunikace a zpevněné plochy</t>
  </si>
  <si>
    <t>{5caf2eca-7d0d-428f-a613-72d3d7354c39}</t>
  </si>
  <si>
    <t>SO 03</t>
  </si>
  <si>
    <t>Sadové úpravy</t>
  </si>
  <si>
    <t>{56c5eec9-9a04-47ff-80fb-abffb125fbe3}</t>
  </si>
  <si>
    <t>SO 04</t>
  </si>
  <si>
    <t>Automatický závlahový systém</t>
  </si>
  <si>
    <t>{90d58f64-f1aa-4200-a3ad-9d94e3120840}</t>
  </si>
  <si>
    <t>SO 05</t>
  </si>
  <si>
    <t>Areálová kanalizace dešťová</t>
  </si>
  <si>
    <t>{3f9fcc6b-c43d-43e2-8543-bc44e0f4057b}</t>
  </si>
  <si>
    <t>SO 06</t>
  </si>
  <si>
    <t>Retenční nádrž</t>
  </si>
  <si>
    <t>{f0d8c9c5-354b-4fea-a96d-078b2afdd0f3}</t>
  </si>
  <si>
    <t>SO 07</t>
  </si>
  <si>
    <t>Areálová kanalizace splašková</t>
  </si>
  <si>
    <t>{e831cbf7-41c3-4c69-abc9-5d26e2d1254e}</t>
  </si>
  <si>
    <t>SO 08</t>
  </si>
  <si>
    <t>NTL plynovod</t>
  </si>
  <si>
    <t>{62fae322-990c-46a8-8bb0-c9a0183db133}</t>
  </si>
  <si>
    <t>SO 08.1</t>
  </si>
  <si>
    <t>NTL plynovod areálový</t>
  </si>
  <si>
    <t>{5aa41ae4-4570-496e-ad92-9b3f8934fbd9}</t>
  </si>
  <si>
    <t>SO 08.2</t>
  </si>
  <si>
    <t>Přeložka NTL plynovodu</t>
  </si>
  <si>
    <t>{49b86746-2ed9-4500-ba8a-4577fce0657c}</t>
  </si>
  <si>
    <t>SO 09</t>
  </si>
  <si>
    <t>Přípojka STL plynovodu a přeložka STL plynovodu</t>
  </si>
  <si>
    <t>{1684117c-8698-4d30-96d2-a50de7b68d7b}</t>
  </si>
  <si>
    <t>SO 10</t>
  </si>
  <si>
    <t>Úprava přípojek kanalizace a vodovodu</t>
  </si>
  <si>
    <t>{0ff6cd6a-d25d-4ab3-82d1-edbe7d492707}</t>
  </si>
  <si>
    <t>SO 11</t>
  </si>
  <si>
    <t>Areálové osvětlení a vedení NN</t>
  </si>
  <si>
    <t>{e8a972e2-3858-4b77-b392-d841783e58dc}</t>
  </si>
  <si>
    <t>SO 12</t>
  </si>
  <si>
    <t>Přípojka slaboproudu</t>
  </si>
  <si>
    <t>{47bf9db2-f429-4839-9795-6f94bbc6ec08}</t>
  </si>
  <si>
    <t>SO 13</t>
  </si>
  <si>
    <t>Přeložení veřejného osvětlení</t>
  </si>
  <si>
    <t>{41cc33d9-7374-48ad-bca3-cdc02aeb6347}</t>
  </si>
  <si>
    <t>SO 14</t>
  </si>
  <si>
    <t>Přeložení stávajících kabelů silnoproudu EGD, a.s.</t>
  </si>
  <si>
    <t>{e454731d-806e-4f11-848f-cdea1248372d}</t>
  </si>
  <si>
    <t>SO 15</t>
  </si>
  <si>
    <t>Přeložky areálových rozvodů silnoproudu</t>
  </si>
  <si>
    <t>{11fa1029-5d0f-4047-8a36-6ab46aec1862}</t>
  </si>
  <si>
    <t>SO 16</t>
  </si>
  <si>
    <t>Provizorní přepojení stávajícího objektu VŠPJ po dobu výstavby</t>
  </si>
  <si>
    <t>{2b7c9fd7-ab8a-49a0-ae66-d52e0b672480}</t>
  </si>
  <si>
    <t>SO 16.1</t>
  </si>
  <si>
    <t>Kanalizace</t>
  </si>
  <si>
    <t>{e7a76d7c-1d06-4a28-8a6b-a238a6536d1e}</t>
  </si>
  <si>
    <t>SO 16.2</t>
  </si>
  <si>
    <t>Plynovod</t>
  </si>
  <si>
    <t>{e9980df3-0792-49b1-9599-e75e3fd5cf39}</t>
  </si>
  <si>
    <t>VRN</t>
  </si>
  <si>
    <t>Vedlejší rozpočtové náklady</t>
  </si>
  <si>
    <t>{777554dc-ffcc-40f3-a083-7fde6ac730b9}</t>
  </si>
  <si>
    <t>KRYCÍ LIST SOUPISU PRACÍ</t>
  </si>
  <si>
    <t>Objekt:</t>
  </si>
  <si>
    <t>SO 01 - Studentské koleje VŠPJ</t>
  </si>
  <si>
    <t>Soupis:</t>
  </si>
  <si>
    <t>SO 01_STA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</si>
  <si>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</si>
  <si>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</si>
  <si>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</si>
  <si>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</si>
  <si>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</si>
  <si>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</si>
  <si>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</si>
  <si>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</si>
  <si>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</si>
  <si>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</si>
  <si>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</si>
  <si>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</si>
  <si>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</si>
  <si>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</si>
  <si>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</si>
  <si>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</si>
  <si>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</si>
  <si>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</si>
  <si>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</si>
  <si>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</si>
  <si>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</si>
  <si>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</si>
  <si>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</si>
  <si>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727 - Zdravotechnika - požární ochrana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</si>
  <si>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</si>
  <si>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</si>
  <si>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</si>
  <si>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</si>
  <si>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</si>
  <si>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</si>
  <si>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</si>
  <si>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</si>
  <si>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</si>
  <si>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</si>
  <si>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</si>
  <si>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</si>
  <si>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</si>
  <si>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</si>
  <si>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</si>
  <si>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</si>
  <si>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</si>
  <si>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</si>
  <si>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</si>
  <si>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</si>
  <si>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</si>
  <si>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</si>
  <si>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</si>
  <si>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</si>
  <si>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</si>
  <si>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</si>
  <si>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</si>
  <si>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</si>
  <si>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</si>
  <si>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</si>
  <si>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</si>
  <si>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</si>
  <si>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</si>
  <si>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</si>
  <si>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</si>
  <si>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</si>
  <si>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</si>
  <si>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</si>
  <si>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</si>
  <si>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Online PSC</t>
  </si>
  <si>
    <t>https://podminky.urs.cz/item/CS_URS_2022_02/115101201</t>
  </si>
  <si>
    <t>VV</t>
  </si>
  <si>
    <t>30 "předpoklad</t>
  </si>
  <si>
    <t>Součet</t>
  </si>
  <si>
    <t>131251107</t>
  </si>
  <si>
    <t>Hloubení jam nezapažených v hornině třídy těžitelnosti I skupiny 3 objem 5000 m3 strojně</t>
  </si>
  <si>
    <t>m3</t>
  </si>
  <si>
    <t>https://podminky.urs.cz/item/CS_URS_2022_02/131251107</t>
  </si>
  <si>
    <t>výkres Základy, Řezy</t>
  </si>
  <si>
    <t>893,55*(3,7-0,1) "výkop pro 1.PP z úrovně ÚT -0,1m na úroveň PB -3,7m, mezi osami A-Y včetně schodišťových šachet, vestibulu</t>
  </si>
  <si>
    <t>(239,24+1,02*5)*(1,02*(3,7-0,1)+3,6*3,6/2)-3,67*2,94*2 "výkop podél 1.PP se svahováním</t>
  </si>
  <si>
    <t>(2,56*3,71)*(4,65-3,7)+(2,56*2+3,71*2)*(0,78*0,95+0,95*0,95/2) "výtahová šachta</t>
  </si>
  <si>
    <t>((128,5-24,69*(1,02+3,6))*(0,63-0,1))*2 "jižní a východní roh budovy deska</t>
  </si>
  <si>
    <t xml:space="preserve"> ((27,05-1,02*2-3,6*2)*1*(1,2-0,1))*2 "jižní a východní roh budovy pasy</t>
  </si>
  <si>
    <t>3</t>
  </si>
  <si>
    <t>162351103</t>
  </si>
  <si>
    <t>Vodorovné přemístění přes 50 do 500 m výkopku/sypaniny z horniny třídy těžitelnosti I skupiny 1 až 3</t>
  </si>
  <si>
    <t>6</t>
  </si>
  <si>
    <t>https://podminky.urs.cz/item/CS_URS_2022_02/162351103</t>
  </si>
  <si>
    <t>2617,649 "přemísťování zeminy na staveništi pro zpětný zásyp</t>
  </si>
  <si>
    <t>162751117</t>
  </si>
  <si>
    <t>Vodorovné přemístění přes 9 000 do 10000 m výkopku/sypaniny z horniny třídy těžitelnosti I skupiny 1 až 3</t>
  </si>
  <si>
    <t>8</t>
  </si>
  <si>
    <t>https://podminky.urs.cz/item/CS_URS_2022_02/162751117</t>
  </si>
  <si>
    <t>5754,194-2617,649 "výkop - zásyp</t>
  </si>
  <si>
    <t>5</t>
  </si>
  <si>
    <t>162751119</t>
  </si>
  <si>
    <t>Příplatek k vodorovnému přemístění výkopku/sypaniny z horniny třídy těžitelnosti I skupiny 1 až 3 ZKD 1000 m přes 10000 m</t>
  </si>
  <si>
    <t>10</t>
  </si>
  <si>
    <t>https://podminky.urs.cz/item/CS_URS_2022_02/162751119</t>
  </si>
  <si>
    <t>P</t>
  </si>
  <si>
    <t>Poznámka k položce:_x000d_
Poznámka k položce: do 25km</t>
  </si>
  <si>
    <t>167151111</t>
  </si>
  <si>
    <t>Nakládání výkopku z hornin třídy těžitelnosti I skupiny 1 až 3 přes 100 m3</t>
  </si>
  <si>
    <t>https://podminky.urs.cz/item/CS_URS_2022_02/167151111</t>
  </si>
  <si>
    <t>2617,649 "zemina pro zpětný zásyp</t>
  </si>
  <si>
    <t>7</t>
  </si>
  <si>
    <t>171201231</t>
  </si>
  <si>
    <t>Poplatek za uložení zeminy a kamení na recyklační skládce (skládkovné) kód odpadu 17 05 04</t>
  </si>
  <si>
    <t>t</t>
  </si>
  <si>
    <t>14</t>
  </si>
  <si>
    <t>https://podminky.urs.cz/item/CS_URS_2022_02/171201231</t>
  </si>
  <si>
    <t>Poznámka k položce:_x000d_
Poznámka k položce: 1,7t/m3</t>
  </si>
  <si>
    <t>171251201</t>
  </si>
  <si>
    <t>Uložení sypaniny na skládky nebo meziskládky</t>
  </si>
  <si>
    <t>16</t>
  </si>
  <si>
    <t>https://podminky.urs.cz/item/CS_URS_2022_02/171251201</t>
  </si>
  <si>
    <t>9</t>
  </si>
  <si>
    <t>174151101</t>
  </si>
  <si>
    <t>Zásyp jam, šachet rýh nebo kolem objektů sypaninou se zhutněním</t>
  </si>
  <si>
    <t>18</t>
  </si>
  <si>
    <t>https://podminky.urs.cz/item/CS_URS_2022_02/174151101</t>
  </si>
  <si>
    <t xml:space="preserve">(239,24+1,02*5)*(1,02*(3,7-0,1)+3,6*3,6/2)-3,67*2,94*2 "svahování podél 1.PP </t>
  </si>
  <si>
    <t>(2,56*3,71)*(4,65-3,7)+(2,56*2+3,71*2)*(0,78*0,95+0,95*0,95/2) "podél výtahové šachty</t>
  </si>
  <si>
    <t xml:space="preserve"> "mezi základovými konstrukcemi  (schodiště 1.PP, SV a SZ roh, ztužující stěny a pásy pod vstupy do vestibulu)</t>
  </si>
  <si>
    <t>3,676*1,05*(3,7-0,63)*2+8,96*1,55*(3,7-0,6)*2+11,09*2,96*3,6-(2,65*0,69*3,12*2)-1,2*1,68*0,1*2-1,4*0,6*0,4*2-1,38*0,94*3,12-(2,33+2,2+2,3)*1,9</t>
  </si>
  <si>
    <t>10,35*3,52*3,6-3,52*0,9*0,1*2-3,22*0,3*0,4*2-3,52*0,69*2,67*2-1,88*1,2*0,1*2-1,59*0,94*2,67-(2*2+2,2)*1,67</t>
  </si>
  <si>
    <t>(-1,86*25,71-1,12*1*3,6*2-3,6*3,6/2*1*2)*2 "JV a JZ roh, úroveň -0,63m</t>
  </si>
  <si>
    <t>-0,7*0,7*0,8*10-(10,22+23,64+6,19+10,22)*0,6*0,8 "odpočet základových konstrukcí 1.NP (pasy, patky S a J fasády)</t>
  </si>
  <si>
    <t>Zakládání</t>
  </si>
  <si>
    <t>226113213</t>
  </si>
  <si>
    <t>Vrty velkoprofilové svislé nezapažené D přes 850 do 1050 mm hl přes 5 m hornina III</t>
  </si>
  <si>
    <t>m</t>
  </si>
  <si>
    <t>22</t>
  </si>
  <si>
    <t>https://podminky.urs.cz/item/CS_URS_2022_02/226113213</t>
  </si>
  <si>
    <t>piloty 900mm, odhad délky 8m</t>
  </si>
  <si>
    <t>1.PP</t>
  </si>
  <si>
    <t>8*26 "osy A-L</t>
  </si>
  <si>
    <t>8*14 "osy L-P včetně</t>
  </si>
  <si>
    <t>8*16 "osy P-Y</t>
  </si>
  <si>
    <t>Mezisoučet</t>
  </si>
  <si>
    <t>1.NP</t>
  </si>
  <si>
    <t>8*7 "osy A-F</t>
  </si>
  <si>
    <t>8*7 "osy T-Y</t>
  </si>
  <si>
    <t>11</t>
  </si>
  <si>
    <t>231112113</t>
  </si>
  <si>
    <t>Zřízení pilot svislých D přes 650 do 1250 mm hl od 0 do 10 m bez vytažení pažnic z betonu železového</t>
  </si>
  <si>
    <t>24</t>
  </si>
  <si>
    <t>https://podminky.urs.cz/item/CS_URS_2022_02/231112113</t>
  </si>
  <si>
    <t>M</t>
  </si>
  <si>
    <t>58932936.1</t>
  </si>
  <si>
    <t>beton C 25/30 XC2 XA1 kamenivo frakce 0/16</t>
  </si>
  <si>
    <t>26</t>
  </si>
  <si>
    <t>Poznámka k položce:_x000d_
Poznámka k položce: ztratné 10%</t>
  </si>
  <si>
    <t>8*PI*0,45*0,45*26 "osy A-L</t>
  </si>
  <si>
    <t>8*PI*0,45*0,45*14 "osy L-P včetně</t>
  </si>
  <si>
    <t>8*PI*0,45*0,45*16 "osy P-Y</t>
  </si>
  <si>
    <t>8*PI*0,45*0,45*7 "osy A-F</t>
  </si>
  <si>
    <t>8*PI*0,45*0,45*7 "osy T-Y</t>
  </si>
  <si>
    <t>356,257*1,1 "Přepočtené koeficientem množství</t>
  </si>
  <si>
    <t>13</t>
  </si>
  <si>
    <t>231611114</t>
  </si>
  <si>
    <t>Výztuž pilot betonovaných do země ocel z betonářské oceli 10 505</t>
  </si>
  <si>
    <t>28</t>
  </si>
  <si>
    <t>https://podminky.urs.cz/item/CS_URS_2022_02/231611114</t>
  </si>
  <si>
    <t>Poznámka k položce:_x000d_
Poznámka k položce: odhad 45kg/m3</t>
  </si>
  <si>
    <t>356,257*0,045 "Přepočtené koeficientem množství</t>
  </si>
  <si>
    <t>272313511</t>
  </si>
  <si>
    <t>Základové klenby z betonu tř. C 12/15</t>
  </si>
  <si>
    <t>30</t>
  </si>
  <si>
    <t>https://podminky.urs.cz/item/CS_URS_2022_02/272313511</t>
  </si>
  <si>
    <t xml:space="preserve">"P12"     35,04*(0,24+0,475)/2</t>
  </si>
  <si>
    <t>15</t>
  </si>
  <si>
    <t>273321511</t>
  </si>
  <si>
    <t>Základové desky ze ŽB bez zvýšených nároků na prostředí tř. C 25/30</t>
  </si>
  <si>
    <t>32</t>
  </si>
  <si>
    <t>https://podminky.urs.cz/item/CS_URS_2022_02/273321511</t>
  </si>
  <si>
    <t>podkladní beton, skladba F01, F02, F03, tl. 100mm</t>
  </si>
  <si>
    <t>((3,71+0,3)*(2,56+0,3))*0,1 "výtahová šachta, úroveň S.H. -4,650m</t>
  </si>
  <si>
    <t>(740,28-3,71*2,56)*0,1 "deska 1.PP, úroveň S.H. -3,700m</t>
  </si>
  <si>
    <t>32,77*0,1*2 "schodiště v severní části, úroveň S.H. -3,600m</t>
  </si>
  <si>
    <t>162,84*0,1*2 "desky 1.NP, JV a JZ roh, úroveň S.H. -0,630m</t>
  </si>
  <si>
    <t>3,676*1,35*0,1*2 "desky 1.NP, SV a SZ roh, úroveň S.H. -0,630m</t>
  </si>
  <si>
    <t>(2,12+2,8*0,38+2,87*0,38+2,65*0,58+2,8*0,58+2,65*0,58)*0,1 "pod zádveřím 1.NP, úroveň -0,630m až -0,530m</t>
  </si>
  <si>
    <t>273322511</t>
  </si>
  <si>
    <t>Základové desky ze ŽB se zvýšenými nároky na prostředí tř. C 25/30</t>
  </si>
  <si>
    <t>34</t>
  </si>
  <si>
    <t>https://podminky.urs.cz/item/CS_URS_2022_02/273322511</t>
  </si>
  <si>
    <t>Poznámka k položce:_x000d_
Poznámka k položce: XC3, XD1, XF2</t>
  </si>
  <si>
    <t>výkres Základy, řezy A-A, B-B, C-C</t>
  </si>
  <si>
    <t>skladby F01, F02, F03</t>
  </si>
  <si>
    <t>3,71*2,56*0,4 "výtahová šachta, úroveň S.H. -4,500m</t>
  </si>
  <si>
    <t>(667,42-2,65*1,6)*0,4 "1.PP, úroveň S.H. -3,550m</t>
  </si>
  <si>
    <t xml:space="preserve"> 24,38*0,3*2 "1.PP schodiště sever, úroveň S.H. -3,450m</t>
  </si>
  <si>
    <t>9,5*0,3*2 "1.NP roh SV, SZ, úroveň S.H. -0,480m</t>
  </si>
  <si>
    <t>154,63*0,3*2 "1.NP, JV a JZ roh mezi osami A-F a S-Y, 2-4, úroveň S.H. -0,480m</t>
  </si>
  <si>
    <t>(22,62+23,72)*0,3 "pod zádveřím 1.NP, úroveň -0,480m až -0,180m</t>
  </si>
  <si>
    <t>17</t>
  </si>
  <si>
    <t>273351121</t>
  </si>
  <si>
    <t>Zřízení bednění základových desek</t>
  </si>
  <si>
    <t>m2</t>
  </si>
  <si>
    <t>36</t>
  </si>
  <si>
    <t>https://podminky.urs.cz/item/CS_URS_2022_02/273351121</t>
  </si>
  <si>
    <t>(3,71*2+2,56*2)*0,4 "výtahová šachta, úroveň S.H. -4,500m</t>
  </si>
  <si>
    <t>(243,65+2,65*2+1,6*2)*0,4 "1.PP, úroveň S.H. -3,550m</t>
  </si>
  <si>
    <t>29,68*0,3*2 "1.PP schodiště sever, úroveň S.H. -3,450m</t>
  </si>
  <si>
    <t>13,65*0,3*2 "1.NP roh SV, SZ, úroveň S.H. -0,480m</t>
  </si>
  <si>
    <t>54,801*0,3*2 "1.NP, JV a JZ roh mezi osami A-F a S-Y, 2-4, úroveň S.H. -0,480m</t>
  </si>
  <si>
    <t>(26,31+25,96)*0,3 "pod zádveřím 1.NP, úroveň -0,480m až -0,180m</t>
  </si>
  <si>
    <t>273351122</t>
  </si>
  <si>
    <t>Odstranění bednění základových desek</t>
  </si>
  <si>
    <t>38</t>
  </si>
  <si>
    <t>https://podminky.urs.cz/item/CS_URS_2022_02/273351122</t>
  </si>
  <si>
    <t>19</t>
  </si>
  <si>
    <t>273361821</t>
  </si>
  <si>
    <t>Výztuž základových desek betonářskou ocelí 10 505 (R)</t>
  </si>
  <si>
    <t>40</t>
  </si>
  <si>
    <t>https://podminky.urs.cz/item/CS_URS_2022_02/273361821</t>
  </si>
  <si>
    <t>Poznámka k položce:_x000d_
Poznámka k položce: odhad 120kg/m3</t>
  </si>
  <si>
    <t>396,079*0,12 "Přepočtené koeficientem množství</t>
  </si>
  <si>
    <t>20</t>
  </si>
  <si>
    <t>273362021</t>
  </si>
  <si>
    <t>Výztuž základových desek svařovanými sítěmi Kari</t>
  </si>
  <si>
    <t>42</t>
  </si>
  <si>
    <t>https://podminky.urs.cz/item/CS_URS_2022_02/273362021</t>
  </si>
  <si>
    <t>podkladní beton, skladba F01, F02, F03</t>
  </si>
  <si>
    <t>KARI 8/100/100, 10kg/m2 včetně ztratného</t>
  </si>
  <si>
    <t>((3,71+0,3)*(2,56+0,3))*0,010 "výtahová šachta, úroveň S.H. -4,650m</t>
  </si>
  <si>
    <t>(740,28-3,71*2,56)*0,010 "deska 1.PP, úroveň S.H. -3,700m</t>
  </si>
  <si>
    <t>32,77*0,010*2 "schodiště v severní části, úroveň S.H. -3,600m</t>
  </si>
  <si>
    <t>162,84*0,010*2 "desky 1.NP, JV a JZ roh, úroveň S.H. -0,630m</t>
  </si>
  <si>
    <t>3,676*1,35*0,010*2 "desky 1.NP, SV a SZ roh, úroveň S.H. -0,630m</t>
  </si>
  <si>
    <t>(2,12+2,8*0,38+2,87*0,38+2,65*0,58+2,8*0,58+2,65*0,58)*0,010 "pod zádveřím 1.NP, úroveň -0,630m až -0,530m</t>
  </si>
  <si>
    <t>274313811</t>
  </si>
  <si>
    <t>Základové pásy z betonu tř. C 25/30</t>
  </si>
  <si>
    <t>44</t>
  </si>
  <si>
    <t>https://podminky.urs.cz/item/CS_URS_2022_02/274313811</t>
  </si>
  <si>
    <t>výkres Základy, půdorys 1.NP, řezy A,B,C</t>
  </si>
  <si>
    <t>(4,876+1,05*2)*0,6*3,07*2 "základový pás SV a SZ roh, úroveň -3,600m až -0,530m</t>
  </si>
  <si>
    <t>"základový pás JV a JZ roh, úroveň -3,600m až -0,530m</t>
  </si>
  <si>
    <t>(1,12*2)*1*3,07*2+(3,839+1+15,04)*1*0,67*2+(3,839+14,52)*0,67*0,67/2*2+(0,5*1*1,15+0,5*1*1,63+0,5*1*2,11+0,5*1*2,59)*2</t>
  </si>
  <si>
    <t>(2,89+2,8+2,87)*(1*0,67+0,57*0,57/2)+(2,65*2)*(1*0,67+0,57*0,57/2)+6,09*0,67+2,8*0,57*0,57/2 "zákl. pás pod zádveřím 1.NP, úroveň -1,200m až -0,530m</t>
  </si>
  <si>
    <t>274321511</t>
  </si>
  <si>
    <t>Základové pasy ze ŽB bez zvýšených nároků na prostředí tř. C 25/30</t>
  </si>
  <si>
    <t>46</t>
  </si>
  <si>
    <t>https://podminky.urs.cz/item/CS_URS_2022_02/274321511</t>
  </si>
  <si>
    <t>výkres půdorys 1.NP, řezy A,B,C</t>
  </si>
  <si>
    <t>(10,22+23,64+6,19+10,22)*0,6*0,8 "základový pás podél venkovní chodby sever, 1.NP</t>
  </si>
  <si>
    <t>23</t>
  </si>
  <si>
    <t>274351121</t>
  </si>
  <si>
    <t>Zřízení bednění základových pasů rovného</t>
  </si>
  <si>
    <t>48</t>
  </si>
  <si>
    <t>https://podminky.urs.cz/item/CS_URS_2022_02/274351121</t>
  </si>
  <si>
    <t>(4,876+1,05*2)*2*3,07*2 "základový pás SV a SZ roh, úroveň -3,600m až -0,530m</t>
  </si>
  <si>
    <t>(1,12*2)*2*3,07*2+(3,839+1+15,04)*2*0,67*2+(3,839+14,52)*0,95*2+(0,5*2*1,15+0,5*2*1,63+0,5*2*2,11+0,5*2*2,59)*2</t>
  </si>
  <si>
    <t>(2,89+2,8+2,87)*(0,67+0,8)+(2,65*2+2,8)*(0,67+0,8)+(3,2+1,27*2)*0,67 "zákl. pás pod zádveřím 1.NP, úroveň -1,200m až -0,530m</t>
  </si>
  <si>
    <t>(10,22+23,64+6,19+10,22)*0,8*2+0,6*0,8*8 "základový pás podél venkovní chodby sever, 1.NP</t>
  </si>
  <si>
    <t>274351122</t>
  </si>
  <si>
    <t>Odstranění bednění základových pasů rovného</t>
  </si>
  <si>
    <t>50</t>
  </si>
  <si>
    <t>https://podminky.urs.cz/item/CS_URS_2022_02/274351122</t>
  </si>
  <si>
    <t>25</t>
  </si>
  <si>
    <t>274361821</t>
  </si>
  <si>
    <t>Výztuž základových pasů betonářskou ocelí 10 505 (R)</t>
  </si>
  <si>
    <t>52</t>
  </si>
  <si>
    <t>https://podminky.urs.cz/item/CS_URS_2022_02/274361821</t>
  </si>
  <si>
    <t>Poznámka k položce:_x000d_
Poznámka k položce: odhad 100kg/m3</t>
  </si>
  <si>
    <t>275321511</t>
  </si>
  <si>
    <t>Základové patky ze ŽB bez zvýšených nároků na prostředí tř. C 25/30</t>
  </si>
  <si>
    <t>54</t>
  </si>
  <si>
    <t>https://podminky.urs.cz/item/CS_URS_2022_02/275321511</t>
  </si>
  <si>
    <t>výkres půdorys 1.NP, řez B-B</t>
  </si>
  <si>
    <t>0,7*0,7*0,8*20 "terasa, jižní fasáda</t>
  </si>
  <si>
    <t>27</t>
  </si>
  <si>
    <t>275351121</t>
  </si>
  <si>
    <t>Zřízení bednění základových patek</t>
  </si>
  <si>
    <t>56</t>
  </si>
  <si>
    <t>https://podminky.urs.cz/item/CS_URS_2022_02/275351121</t>
  </si>
  <si>
    <t>0,7*4*0,8*20 "terasa, jižní fasáda</t>
  </si>
  <si>
    <t>275351122</t>
  </si>
  <si>
    <t>Odstranění bednění základových patek</t>
  </si>
  <si>
    <t>58</t>
  </si>
  <si>
    <t>https://podminky.urs.cz/item/CS_URS_2022_02/275351122</t>
  </si>
  <si>
    <t>29</t>
  </si>
  <si>
    <t>275361821</t>
  </si>
  <si>
    <t>Výztuž základových patek betonářskou ocelí 10 505 (R)</t>
  </si>
  <si>
    <t>60</t>
  </si>
  <si>
    <t>https://podminky.urs.cz/item/CS_URS_2022_02/275361821</t>
  </si>
  <si>
    <t>Poznámka k položce:_x000d_
Poznámka k položce: odhad 150kg/m3</t>
  </si>
  <si>
    <t>279113151</t>
  </si>
  <si>
    <t>Základová zeď tl 150 mm z tvárnic ztraceného bednění včetně výplně z betonu tř. C 25/30</t>
  </si>
  <si>
    <t>62</t>
  </si>
  <si>
    <t>https://podminky.urs.cz/item/CS_URS_2022_02/279113151</t>
  </si>
  <si>
    <t>0,53*(8,189*2+17,962+33,289+6,749+2,463+0,925+3,957*2+2,8+2,865)</t>
  </si>
  <si>
    <t>0,53*(6,204+3,90+2,957+24,237+2,85+27,735+11,51+3,956*2+2,653*2)</t>
  </si>
  <si>
    <t>0,53*(2,80+28,05+27,735)</t>
  </si>
  <si>
    <t>0,73*(27,041+27,049)</t>
  </si>
  <si>
    <t>0,665*+(3,595*2+11,27+8,96)*2</t>
  </si>
  <si>
    <t>0,80*10,28</t>
  </si>
  <si>
    <t>31</t>
  </si>
  <si>
    <t>279361821</t>
  </si>
  <si>
    <t>Výztuž základových zdí nosných betonářskou ocelí 10 505</t>
  </si>
  <si>
    <t>64</t>
  </si>
  <si>
    <t>https://podminky.urs.cz/item/CS_URS_2022_02/279361821</t>
  </si>
  <si>
    <t>212,726*0,01 "Přepočtené koeficientem množství</t>
  </si>
  <si>
    <t>Svislé a kompletní konstrukce</t>
  </si>
  <si>
    <t>311321611</t>
  </si>
  <si>
    <t>Nosná zeď ze ŽB tř. C 30/37 bez výztuže</t>
  </si>
  <si>
    <t>66</t>
  </si>
  <si>
    <t>https://podminky.urs.cz/item/CS_URS_2022_02/311321611</t>
  </si>
  <si>
    <t>1PP</t>
  </si>
  <si>
    <t xml:space="preserve">"obvod"     2,86*0,30*(18,00+27,40*2+32,36+3,51*2+1,523*2+1,96+14,38)</t>
  </si>
  <si>
    <t>2,86*0,30*(23,47+2,25+19,78+7,965++7,95+49,47+19,78+3,715*2+1,925*2)</t>
  </si>
  <si>
    <t xml:space="preserve">"vnitřní"      2,86*0,30*(1,81*2+0,93)</t>
  </si>
  <si>
    <t>2,86*0,25*(26,90+3,449+7,699*2+3,906*2+4,32*2+7,70*2+16,71+3,449)</t>
  </si>
  <si>
    <t xml:space="preserve">"výtah"     3,03*0,20*(2,00*2+2,65*2)-0,20*(1,12*2,00)</t>
  </si>
  <si>
    <t>1NP</t>
  </si>
  <si>
    <t xml:space="preserve">"obvod"     2,87*0,25*(12,449+4,288+1,65+45,146+1,65*2+27,806+1,65+12,45)-0,25*(0,90*2,10*22)</t>
  </si>
  <si>
    <t>2,87*0,25*(47,166+1,85*2+30,627)-0,25*(2,925*2,50*19-4,15*2,50)</t>
  </si>
  <si>
    <t xml:space="preserve">"vnitřní"     2,87*0,25*(2,127+5,30*10+10,30*10)</t>
  </si>
  <si>
    <t xml:space="preserve">"výtah"     3,07*0,20*(2,00+2,65*2)-0,20*1,12*2,00+3,07*0,25*2,00-0,25*1,12*2,00</t>
  </si>
  <si>
    <t xml:space="preserve">"schodišťová"     2,87*(1,80*2+1,56*2)*2</t>
  </si>
  <si>
    <t>2NP</t>
  </si>
  <si>
    <t xml:space="preserve">"obvod"     2,77*0,25*(12,449+4,288+1,65+45,146+1,65*2+27,806+1,65+12,45)-0,25*(0,90*2,10*22)</t>
  </si>
  <si>
    <t>2,77*0,25*(47,166+1,85*2+30,627)-0,25*(2,925*2,50*19-4,15*2,50)</t>
  </si>
  <si>
    <t xml:space="preserve">"vnitřní"     2,77*0,25*(2,127+5,30*9+5,20+10,30*10)</t>
  </si>
  <si>
    <t xml:space="preserve">"výtah"     2,97*0,20*(2,00+2,65*2)-0,20*1,12*2,00+2,77*0,25*4,30</t>
  </si>
  <si>
    <t xml:space="preserve">"schodišťová"     2,77*(1,80*2+1,56*2)*2</t>
  </si>
  <si>
    <t>3NP</t>
  </si>
  <si>
    <t xml:space="preserve">"schodišťová"     2,77*0,25*(1,80*2+1,56*2)*2</t>
  </si>
  <si>
    <t>4NP</t>
  </si>
  <si>
    <t>5NP</t>
  </si>
  <si>
    <t xml:space="preserve">"střecha"     2,72*0,25*(6,40*2+3,60*2+2,358*2+5,45*2)</t>
  </si>
  <si>
    <t>33</t>
  </si>
  <si>
    <t>311351121</t>
  </si>
  <si>
    <t>Zřízení oboustranného bednění nosných nadzákladových zdí</t>
  </si>
  <si>
    <t>68</t>
  </si>
  <si>
    <t>https://podminky.urs.cz/item/CS_URS_2022_02/311351121</t>
  </si>
  <si>
    <t xml:space="preserve">"obvod"     2,86*2*(18,00+27,40*2+32,36+3,51*2+1,523*2+1,96+14,38)</t>
  </si>
  <si>
    <t>2,86*2*(23,47+2,25+19,78+7,965+7,95+49,47+19,78+3,715*2+1,925*2)</t>
  </si>
  <si>
    <t xml:space="preserve">"vnitřní"      2,86*2*(1,81*2+0,93)</t>
  </si>
  <si>
    <t>2,86*2*(26,90+3,449+7,699*2+3,906*2+4,32*2+7,70*2+16,71+3,449)</t>
  </si>
  <si>
    <t xml:space="preserve">"obvod"     2,87*2*(12,449+4,288+1,65+45,146+1,65*2+27,806+1,65+12,45)-2*(0,90*2,10*22)</t>
  </si>
  <si>
    <t>2,87*2*(47,166+1,85*2+30,627)-2*(2,925*2,50*19-4,15*2,50)</t>
  </si>
  <si>
    <t xml:space="preserve">"vnitřní"     2,87*2*(2,127+5,30*10+10,30*10)</t>
  </si>
  <si>
    <t xml:space="preserve">"výtah"     3,07*2*(2,00+2,65*2)-2*1,12*2,00+3,07*2*2,00-2*1,12*2,00</t>
  </si>
  <si>
    <t xml:space="preserve">"schodišťová"     2,87*2*(1,80*2+1,56*2)*2</t>
  </si>
  <si>
    <t xml:space="preserve">"obvod"     2,77*2*(12,449+4,288+1,65+45,146+1,65*2+27,806+1,65+12,45)-2*(0,90*2,10*22)</t>
  </si>
  <si>
    <t>2,77*2*(47,166+1,85*2+30,627)-2*(2,925*2,50*19-4,15*2,50)</t>
  </si>
  <si>
    <t xml:space="preserve">"vnitřní"     2,77*2*(2,127+5,30*9+5,20+10,30*10)</t>
  </si>
  <si>
    <t xml:space="preserve">"výtah"     2,97*2*(2,00+2,65*2)-2*1,12*2,00+2,77*2*4,30</t>
  </si>
  <si>
    <t xml:space="preserve">"schodišťová"     2,77*2*(1,80*2+1,56*2)*2</t>
  </si>
  <si>
    <t xml:space="preserve">"střecha"     2,72*2*(6,40*2+3,60*2+2,358*2+5,45*2)</t>
  </si>
  <si>
    <t>311351122</t>
  </si>
  <si>
    <t>Odstranění oboustranného bednění nosných nadzákladových zdí</t>
  </si>
  <si>
    <t>70</t>
  </si>
  <si>
    <t>https://podminky.urs.cz/item/CS_URS_2022_02/311351122</t>
  </si>
  <si>
    <t>35</t>
  </si>
  <si>
    <t>311351311</t>
  </si>
  <si>
    <t>Zřízení jednostranného bednění nosných nadzákladových zdí</t>
  </si>
  <si>
    <t>72</t>
  </si>
  <si>
    <t>https://podminky.urs.cz/item/CS_URS_2022_02/311351311</t>
  </si>
  <si>
    <t xml:space="preserve">"výtah"     3,00*(2,00*2+2,65*2-1,12*2,00)</t>
  </si>
  <si>
    <t xml:space="preserve">"výtah"     2,97*(2,00+2,65*2-1,12*2,00)</t>
  </si>
  <si>
    <t>311351312</t>
  </si>
  <si>
    <t>Odstranění jednostranného bednění nosných nadzákladových zdí</t>
  </si>
  <si>
    <t>74</t>
  </si>
  <si>
    <t>https://podminky.urs.cz/item/CS_URS_2022_02/311351312</t>
  </si>
  <si>
    <t>37</t>
  </si>
  <si>
    <t>311361821</t>
  </si>
  <si>
    <t>Výztuž nosných zdí betonářskou ocelí 10 505</t>
  </si>
  <si>
    <t>76</t>
  </si>
  <si>
    <t>https://podminky.urs.cz/item/CS_URS_2022_02/311361821</t>
  </si>
  <si>
    <t xml:space="preserve">"1PP"     312,71*0,12</t>
  </si>
  <si>
    <t xml:space="preserve">"1NP"     250,994*0,12</t>
  </si>
  <si>
    <t xml:space="preserve">"2NP"     242,729*0,12</t>
  </si>
  <si>
    <t xml:space="preserve">"3NP"     214,807*0,12</t>
  </si>
  <si>
    <t xml:space="preserve">"4NP"     214,807*0,12</t>
  </si>
  <si>
    <t xml:space="preserve">"5NP"     214,807*0,12</t>
  </si>
  <si>
    <t xml:space="preserve">"střecha"     24,219*0,12</t>
  </si>
  <si>
    <t>3271R01</t>
  </si>
  <si>
    <t>Opěrná stěna tl. 220 mm se štěrbinovým odvodňovacím žlabem a severní venkovní schodiště ozn. 112.3</t>
  </si>
  <si>
    <t>kus</t>
  </si>
  <si>
    <t>78</t>
  </si>
  <si>
    <t>1 "severovýchod, u parkovacích stání</t>
  </si>
  <si>
    <t>39</t>
  </si>
  <si>
    <t>330321610</t>
  </si>
  <si>
    <t>Sloupy nebo pilíře ze ŽB tř. C 30/37 bez výztuže</t>
  </si>
  <si>
    <t>80</t>
  </si>
  <si>
    <t>https://podminky.urs.cz/item/CS_URS_2022_02/330321610</t>
  </si>
  <si>
    <t>2,86*(0,30*1,00*3+3,14*0,15*0,15*4+3,14*0,175*0,175*2)</t>
  </si>
  <si>
    <t>2,87*3,14*0,15*0,15*10</t>
  </si>
  <si>
    <t>2,77*3,14*0,15*0,15*10</t>
  </si>
  <si>
    <t>331351125</t>
  </si>
  <si>
    <t>Zřízení bednění čtyřúhelníkových sloupů v do 4 m průřezu přes 0,16 do 0,36 m2</t>
  </si>
  <si>
    <t>82</t>
  </si>
  <si>
    <t>https://podminky.urs.cz/item/CS_URS_2022_02/331351125</t>
  </si>
  <si>
    <t>2,86*(0,30*2+2*1,00)*3</t>
  </si>
  <si>
    <t>41</t>
  </si>
  <si>
    <t>331351126</t>
  </si>
  <si>
    <t>Odstranění bednění čtyřúhelníkových sloupů v do 4 m průřezu přes 0,16 do 0,36 m2</t>
  </si>
  <si>
    <t>84</t>
  </si>
  <si>
    <t>https://podminky.urs.cz/item/CS_URS_2022_02/331351126</t>
  </si>
  <si>
    <t>331361821</t>
  </si>
  <si>
    <t>Výztuž sloupů hranatých betonářskou ocelí 10 505</t>
  </si>
  <si>
    <t>86</t>
  </si>
  <si>
    <t>https://podminky.urs.cz/item/CS_URS_2022_02/331361821</t>
  </si>
  <si>
    <t>2,86*(0,30*1,00*3+3,14*0,15*0,15*4+3,14*0,175*0,175*2)*0,18</t>
  </si>
  <si>
    <t>2,87*3,14*0,15*0,15*10*0,18</t>
  </si>
  <si>
    <t>2,77*3,14*0,15*0,15*10*0,18</t>
  </si>
  <si>
    <t>43</t>
  </si>
  <si>
    <t>332351115</t>
  </si>
  <si>
    <t>Zřízení bednění kruhových sloupů v do 4 m D přes 0,25 do 0,40 m</t>
  </si>
  <si>
    <t>88</t>
  </si>
  <si>
    <t>https://podminky.urs.cz/item/CS_URS_2022_02/332351115</t>
  </si>
  <si>
    <t xml:space="preserve">"1PP"     2,86*(0,942*4+1,1*2)</t>
  </si>
  <si>
    <t>2,87*2*3,14*0,15*10</t>
  </si>
  <si>
    <t>2,77*2*3,14*0,15*10</t>
  </si>
  <si>
    <t>332351116</t>
  </si>
  <si>
    <t>Odstranění bednění kruhových sloupů v do 4 m D přes 0,25 do 0,40 m</t>
  </si>
  <si>
    <t>90</t>
  </si>
  <si>
    <t>https://podminky.urs.cz/item/CS_URS_2022_02/332351116</t>
  </si>
  <si>
    <t>45</t>
  </si>
  <si>
    <t>342244111</t>
  </si>
  <si>
    <t>Příčka z cihel děrovaných do P10 na maltu M5 tloušťky 115 mm</t>
  </si>
  <si>
    <t>1541983575</t>
  </si>
  <si>
    <t>https://podminky.urs.cz/item/CS_URS_2022_02/342244111</t>
  </si>
  <si>
    <t xml:space="preserve">"šachty vnitřní"     2,87*(0,65+2,824)*10</t>
  </si>
  <si>
    <t xml:space="preserve">"stoupačky"     2,87*(0,275*4+0,15*2)</t>
  </si>
  <si>
    <t xml:space="preserve">"šachty vnitřní"     2,77*(0,65*10+2,824*9+2,95)</t>
  </si>
  <si>
    <t xml:space="preserve">"stoupačky"     2,77*(0,275*4+0,15*2)</t>
  </si>
  <si>
    <t>střecha</t>
  </si>
  <si>
    <t xml:space="preserve">"šachty"     2,72*(0,65*10+2,824*9+2,95)</t>
  </si>
  <si>
    <t>342244301</t>
  </si>
  <si>
    <t>Příčka zvukově izolační z cihel děrovaných do na maltu M10 tloušťky 115 mm</t>
  </si>
  <si>
    <t>-1787460438</t>
  </si>
  <si>
    <t>https://podminky.urs.cz/item/CS_URS_2022_02/342244301</t>
  </si>
  <si>
    <t xml:space="preserve">"stoupačky"     2,87*(0,624+0,845+0,375*2+0,50+0,65+0,845)</t>
  </si>
  <si>
    <t>2.NP</t>
  </si>
  <si>
    <t xml:space="preserve">"stoupačky"     2,77*(0,624+0,845+0,375*2+0,50+0,65+0,845)</t>
  </si>
  <si>
    <t>3.NP</t>
  </si>
  <si>
    <t>4.NP</t>
  </si>
  <si>
    <t>5.NP</t>
  </si>
  <si>
    <t>47</t>
  </si>
  <si>
    <t>342273111</t>
  </si>
  <si>
    <t>Příčka tl 115 mm z bloků z lehkého keramického betonu tl 115 mm</t>
  </si>
  <si>
    <t>47419302</t>
  </si>
  <si>
    <t>https://podminky.urs.cz/item/CS_URS_2022_02/342273111</t>
  </si>
  <si>
    <t xml:space="preserve">"k SDK"     2,86*(3,713+3,08)</t>
  </si>
  <si>
    <t xml:space="preserve">"volně"     2,86*(1,998+2,225+3,467+1,50+5,96+2,05+1,82+7,70)</t>
  </si>
  <si>
    <t>2,86*(4,663+3,65+1,323+2,25+1,315+1,20+3,713+0,25*2)</t>
  </si>
  <si>
    <t xml:space="preserve">"příčka"     2,87*0,25*2</t>
  </si>
  <si>
    <t xml:space="preserve">"příčka"     2,77*0,25*2</t>
  </si>
  <si>
    <t>3489R01</t>
  </si>
  <si>
    <t>Oplocení s žb podezdívkou tl. 250mm, typové sloupky, svařované panely jako výplň v. 1,5 m ozn. 115.5</t>
  </si>
  <si>
    <t>kpl</t>
  </si>
  <si>
    <t>100</t>
  </si>
  <si>
    <t>1 "SV cíp pozemku</t>
  </si>
  <si>
    <t>49</t>
  </si>
  <si>
    <t>3811.01</t>
  </si>
  <si>
    <t>Montáž a dodávka fasádních perforovaných betonových panelů se skleněnými vlákny tl. 13mm, barva bílá, včetně hliníkových lišt, fasádních kotev a úchytek, spojovacího nerez materiálu, statického výpočtu, dílenské dokumentace ozn. OS02</t>
  </si>
  <si>
    <t>-1850850330</t>
  </si>
  <si>
    <t>viz tabulka ostatních výrobků, severní fasáda s pavlačemi</t>
  </si>
  <si>
    <t>2,71*1,2*13 "ozn. OS02A.1</t>
  </si>
  <si>
    <t>2,71*1,2*11 "ozn. OS02A.2</t>
  </si>
  <si>
    <t>2,68*1,2*6 "ozn. OS02B</t>
  </si>
  <si>
    <t>2,95*1,2*40 "ozn. OS02C.1</t>
  </si>
  <si>
    <t>2,95*1,2*38 "ozn. OS02C.2</t>
  </si>
  <si>
    <t>2,55*1,2*18 "ozn. OS02D</t>
  </si>
  <si>
    <t>2,68*1,2*4 "ozn. OS02E</t>
  </si>
  <si>
    <t>2,825*1,2*12 "ozn. OS02F.1</t>
  </si>
  <si>
    <t>2,825*1,2*13 "ozn. OS02F.2</t>
  </si>
  <si>
    <t>2,425*1,2*6 "ozn. OS02G</t>
  </si>
  <si>
    <t>Vodorovné konstrukce</t>
  </si>
  <si>
    <t>411321616</t>
  </si>
  <si>
    <t>Stropy deskové ze ŽB tř. C 30/37</t>
  </si>
  <si>
    <t>102</t>
  </si>
  <si>
    <t>https://podminky.urs.cz/item/CS_URS_2022_02/411321616</t>
  </si>
  <si>
    <t xml:space="preserve">"1PP"     0,20*(662,872-1,60*2,65-2,64*4,095-0,40*2,80*10)</t>
  </si>
  <si>
    <t xml:space="preserve">"1NP"     0,20*(1019,67+74,97+46,36-1,60*2,65-2,64*4,095-0,40*2,80*10)</t>
  </si>
  <si>
    <t xml:space="preserve">"2NP"     0,20*(1019,67+74,97+46,36-1,60*2,65-2,64*4,095-0,40*2,80*10+94,381+61,518)</t>
  </si>
  <si>
    <t xml:space="preserve">"3NP"     0,20*(1019,67+74,97+46,36-1,60*2,65-2,64*4,095-0,40*2,80*10+(46,85+10,218+30,356)*1,90)</t>
  </si>
  <si>
    <t xml:space="preserve">"4NP"     0,20*(1019,67+74,97+46,36-1,60*2,65-2,64*4,095-0,40*2,80*10+(46,85+10,218+30,356)*1,70)</t>
  </si>
  <si>
    <t xml:space="preserve">"5NP"     0,20*(1019,67+74,97+46,36-2,64*4,095-0,40*2,80*10+(46,85+10,218+30,356)*1,70)</t>
  </si>
  <si>
    <t xml:space="preserve">                 0,25*(1,60*2,65)</t>
  </si>
  <si>
    <t xml:space="preserve">"střecha"     0,20*(2,64*4,095+0,40*2,80*10+26,65*2)</t>
  </si>
  <si>
    <t>51</t>
  </si>
  <si>
    <t>411351011</t>
  </si>
  <si>
    <t>Zřízení bednění stropů deskových tl přes 5 do 25 cm bez podpěrné kce</t>
  </si>
  <si>
    <t>104</t>
  </si>
  <si>
    <t>https://podminky.urs.cz/item/CS_URS_2022_02/411351011</t>
  </si>
  <si>
    <t xml:space="preserve">"1PP"     (662,872-1,60*2,65-2,64*4,095-0,40*2,80*10)</t>
  </si>
  <si>
    <t xml:space="preserve">"1NP"     (1019,67+74,97+46,36-1,60*2,65-2,64*4,095-0,40*2,80*10)</t>
  </si>
  <si>
    <t xml:space="preserve">"2NP"     (1019,67+74,97+46,36-1,60*2,65-2,64*4,095-0,40*2,80*10+94,381+61,518)</t>
  </si>
  <si>
    <t xml:space="preserve">"3NP"     (1019,67+74,97+46,36-1,60*2,65-2,64*4,095-0,40*2,80*10+(46,85+10,218+30,356)*1,90)</t>
  </si>
  <si>
    <t xml:space="preserve">"4NP"     (1019,67+74,97+46,36-1,60*2,65-2,64*4,095-0,40*2,80*10+(46,85+10,218+30,356)*1,70)</t>
  </si>
  <si>
    <t xml:space="preserve">"5NP"     (1019,67+74,97+46,36-2,64*4,095-0,40*2,80*10+(46,85+10,218+30,356)*1,70)</t>
  </si>
  <si>
    <t xml:space="preserve">                 (1,60*2,65)</t>
  </si>
  <si>
    <t xml:space="preserve">"střecha"     (2,64*4,095+0,40*2,80*10+26,65*2)</t>
  </si>
  <si>
    <t>411354313</t>
  </si>
  <si>
    <t>Zřízení podpěrné konstrukce stropů výšky do 4 m tl přes 15 do 25 cm</t>
  </si>
  <si>
    <t>106</t>
  </si>
  <si>
    <t>https://podminky.urs.cz/item/CS_URS_2022_02/411354313</t>
  </si>
  <si>
    <t>53</t>
  </si>
  <si>
    <t>411354314</t>
  </si>
  <si>
    <t>Odstranění podpěrné konstrukce stropů výšky do 4 m tl přes 15 do 25 cm</t>
  </si>
  <si>
    <t>108</t>
  </si>
  <si>
    <t>https://podminky.urs.cz/item/CS_URS_2022_02/411354314</t>
  </si>
  <si>
    <t>411361821</t>
  </si>
  <si>
    <t>Výztuž stropů betonářskou ocelí 10 505</t>
  </si>
  <si>
    <t>110</t>
  </si>
  <si>
    <t>https://podminky.urs.cz/item/CS_URS_2022_02/411361821</t>
  </si>
  <si>
    <t xml:space="preserve">"1PP"     0,20*(662,872-1,60*2,65-2,64*4,095-0,40*2,80*10)*0,115</t>
  </si>
  <si>
    <t xml:space="preserve">"1NP"     0,20*(1019,67+74,97+46,36-1,60*2,65-2,64*4,095-0,40*2,80*10)*0,115</t>
  </si>
  <si>
    <t xml:space="preserve">"2NP"     0,20*(1019,67+74,97+46,36-1,60*2,65-2,64*4,095-0,40*2,80*10+94,381+61,518)*0,115</t>
  </si>
  <si>
    <t xml:space="preserve">"3NP"     0,20*(1019,67+74,97+46,36-1,60*2,65-2,64*4,095-0,40*2,80*10+(46,85+10,218+30,356)*1,90)*0,115</t>
  </si>
  <si>
    <t xml:space="preserve">"4NP"     0,20*(1019,67+74,97+46,36-1,60*2,65-2,64*4,095-0,40*2,80*10+(46,85+10,218+30,356)*1,70)*0,115</t>
  </si>
  <si>
    <t xml:space="preserve">"5NP"     0,20*(1019,67+74,97+46,36-2,64*4,095-0,40*2,80*10+(46,85+10,218+30,356)*1,70)*0,115</t>
  </si>
  <si>
    <t xml:space="preserve">                 0,25*(1,60*2,65)*0,115</t>
  </si>
  <si>
    <t xml:space="preserve">"střecha"     0,20*(2,64*4,095+0,40*2,80*10+26,65*2)*0,115</t>
  </si>
  <si>
    <t>55</t>
  </si>
  <si>
    <t>430321616</t>
  </si>
  <si>
    <t>Schodišťová konstrukce a rampa ze ŽB tř. C 30/37</t>
  </si>
  <si>
    <t>112</t>
  </si>
  <si>
    <t>https://podminky.urs.cz/item/CS_URS_2022_02/430321616</t>
  </si>
  <si>
    <t xml:space="preserve">"1PP"     0,25*(2,64*3,95)</t>
  </si>
  <si>
    <t xml:space="preserve">"1NP"     0,25*(2,64*5,00)</t>
  </si>
  <si>
    <t xml:space="preserve">"2NP"     0,25*(2,64*5,00)</t>
  </si>
  <si>
    <t xml:space="preserve">"3NP"     0,25*(2,64*5,00)</t>
  </si>
  <si>
    <t xml:space="preserve">"4NP"     0,25*(2,64*5,00)</t>
  </si>
  <si>
    <t xml:space="preserve">"5NP"     0,25*(2,64*5,00)</t>
  </si>
  <si>
    <t>430361821</t>
  </si>
  <si>
    <t>Výztuž schodišťové konstrukce a rampy betonářskou ocelí 10 505</t>
  </si>
  <si>
    <t>114</t>
  </si>
  <si>
    <t>https://podminky.urs.cz/item/CS_URS_2022_02/430361821</t>
  </si>
  <si>
    <t>19,107*0,10</t>
  </si>
  <si>
    <t>57</t>
  </si>
  <si>
    <t>431351121</t>
  </si>
  <si>
    <t>Zřízení bednění podest schodišť a ramp přímočarých v do 4 m</t>
  </si>
  <si>
    <t>116</t>
  </si>
  <si>
    <t>https://podminky.urs.cz/item/CS_URS_2022_02/431351121</t>
  </si>
  <si>
    <t xml:space="preserve">"1PP"     (2,64*3,95)</t>
  </si>
  <si>
    <t xml:space="preserve">"1NP"     (2,64*5,00)</t>
  </si>
  <si>
    <t xml:space="preserve">"2NP"     (2,64*5,00)</t>
  </si>
  <si>
    <t xml:space="preserve">"3NP"     (2,64*5,00)</t>
  </si>
  <si>
    <t xml:space="preserve">"4NP"     (2,64*5,00)</t>
  </si>
  <si>
    <t xml:space="preserve">"5NP"     (2,64*5,00)</t>
  </si>
  <si>
    <t>431351122</t>
  </si>
  <si>
    <t>Odstranění bednění podest schodišť a ramp přímočarých v do 4 m</t>
  </si>
  <si>
    <t>118</t>
  </si>
  <si>
    <t>https://podminky.urs.cz/item/CS_URS_2022_02/431351122</t>
  </si>
  <si>
    <t>59</t>
  </si>
  <si>
    <t>433351131</t>
  </si>
  <si>
    <t>Zřízení bednění schodnic přímočarých schodišť v do 4 m</t>
  </si>
  <si>
    <t>120</t>
  </si>
  <si>
    <t>https://podminky.urs.cz/item/CS_URS_2022_02/433351131</t>
  </si>
  <si>
    <t xml:space="preserve">"1PP"     2,64*2,86</t>
  </si>
  <si>
    <t xml:space="preserve">"1NP"     2,64*2,87</t>
  </si>
  <si>
    <t xml:space="preserve">"2NP"     2,64*2,77</t>
  </si>
  <si>
    <t xml:space="preserve">"3NP"     2,64*2,77</t>
  </si>
  <si>
    <t xml:space="preserve">"4NP"     2,64*2,77</t>
  </si>
  <si>
    <t xml:space="preserve">"5NP"     2,64*2,77</t>
  </si>
  <si>
    <t>433351132</t>
  </si>
  <si>
    <t>Odstranění bednění schodnic přímočarých schodišť v do 4 m</t>
  </si>
  <si>
    <t>122</t>
  </si>
  <si>
    <t>https://podminky.urs.cz/item/CS_URS_2022_02/433351132</t>
  </si>
  <si>
    <t>61</t>
  </si>
  <si>
    <t>433351138</t>
  </si>
  <si>
    <t>Příplatek ke zřízení bednění schodnic křivočarých schodišť za podpěrnou konstrukci přes 4 do 6 m</t>
  </si>
  <si>
    <t>124</t>
  </si>
  <si>
    <t>https://podminky.urs.cz/item/CS_URS_2022_02/433351138</t>
  </si>
  <si>
    <t>433351139</t>
  </si>
  <si>
    <t>Příplatek k odstranění bednění schodnic křivočarých schodišť za podpěrnou konstrukci přes 4 do 6 m</t>
  </si>
  <si>
    <t>126</t>
  </si>
  <si>
    <t>https://podminky.urs.cz/item/CS_URS_2022_02/433351139</t>
  </si>
  <si>
    <t>63</t>
  </si>
  <si>
    <t>434313R01</t>
  </si>
  <si>
    <t>Oplocení z žb tvaru L tl. 250mm, v. 1,8-2,0m, niky pro přípojky ozn. 112.1</t>
  </si>
  <si>
    <t>128</t>
  </si>
  <si>
    <t>1 "severovýchodní část fasády</t>
  </si>
  <si>
    <t>434313R02</t>
  </si>
  <si>
    <t>Schodiště v zahradě za budovou SO 01, 16,11 x 4,20 m, s kamennými stupni, z jedné strany zábradlí, ozn. 112.2</t>
  </si>
  <si>
    <t>130</t>
  </si>
  <si>
    <t>1 "před jižním vstupem</t>
  </si>
  <si>
    <t>Komunikace pozemní</t>
  </si>
  <si>
    <t>65</t>
  </si>
  <si>
    <t>564750111</t>
  </si>
  <si>
    <t>Podklad z kameniva hrubého drceného vel. 16-32 mm plochy přes 100 m2 tl 150 mm</t>
  </si>
  <si>
    <t>633277696</t>
  </si>
  <si>
    <t>https://podminky.urs.cz/item/CS_URS_2022_02/564750111</t>
  </si>
  <si>
    <t xml:space="preserve">"P14"     139,97</t>
  </si>
  <si>
    <t>564771111.R1</t>
  </si>
  <si>
    <t>Podklad z kameniva hrubého drceného vel. 32-64 mm plochy přes 100 m2 tl 250 mm</t>
  </si>
  <si>
    <t>-172908434</t>
  </si>
  <si>
    <t>67</t>
  </si>
  <si>
    <t>564801011.R1</t>
  </si>
  <si>
    <t>Podklad z kameniva drobného drceného vel. 0-4mm plochy přes 100 m2 tl 30 mm</t>
  </si>
  <si>
    <t>1038653718</t>
  </si>
  <si>
    <t xml:space="preserve">"P15"     114,66</t>
  </si>
  <si>
    <t>564751111.R2</t>
  </si>
  <si>
    <t>Podklad ze štěrkodrti vel. 0-32 mm plochy přes 100 m2 tl 150 mm</t>
  </si>
  <si>
    <t>-165947582</t>
  </si>
  <si>
    <t>69</t>
  </si>
  <si>
    <t>57700-01</t>
  </si>
  <si>
    <t>Komunikace a zpevněné plochy (viz samostatný propočet)</t>
  </si>
  <si>
    <t>136</t>
  </si>
  <si>
    <t>596211112</t>
  </si>
  <si>
    <t>Kladení zámkové dlažby komunikací pro pěší ručně tl 60 mm skupiny A pl přes 100 do 300 m2</t>
  </si>
  <si>
    <t>138</t>
  </si>
  <si>
    <t>https://podminky.urs.cz/item/CS_URS_2022_02/596211112</t>
  </si>
  <si>
    <t>71</t>
  </si>
  <si>
    <t>59245015</t>
  </si>
  <si>
    <t>dlažba zámková tvaru I 200x165x60mm přírodní</t>
  </si>
  <si>
    <t>140</t>
  </si>
  <si>
    <t>114,66*1,02 "Přepočtené koeficientem množství</t>
  </si>
  <si>
    <t>Úpravy povrchů, podlahy a osazování výplní</t>
  </si>
  <si>
    <t>611131300</t>
  </si>
  <si>
    <t>Vápenný postřik vnitřních stropů nanášený strojně</t>
  </si>
  <si>
    <t>142</t>
  </si>
  <si>
    <t>https://podminky.urs.cz/item/CS_URS_2022_02/611131300</t>
  </si>
  <si>
    <t xml:space="preserve">"1PP"     515,44</t>
  </si>
  <si>
    <t xml:space="preserve">"1NP"     503,96</t>
  </si>
  <si>
    <t xml:space="preserve">"2NP"     484,97</t>
  </si>
  <si>
    <t xml:space="preserve">"3NP"     481,57</t>
  </si>
  <si>
    <t xml:space="preserve">"4NP"     481,57</t>
  </si>
  <si>
    <t xml:space="preserve">"5NP"     481,57</t>
  </si>
  <si>
    <t>73</t>
  </si>
  <si>
    <t>611131303</t>
  </si>
  <si>
    <t>Vápenný postřik vnitřních schodišťových konstrukcí nanášený strojně</t>
  </si>
  <si>
    <t>144</t>
  </si>
  <si>
    <t>https://podminky.urs.cz/item/CS_URS_2022_02/611131303</t>
  </si>
  <si>
    <t>611181001</t>
  </si>
  <si>
    <t>Sádrová stěrka tl.do 3 mm vnitřních rovných stropů</t>
  </si>
  <si>
    <t>146</t>
  </si>
  <si>
    <t>https://podminky.urs.cz/item/CS_URS_2022_02/611181001</t>
  </si>
  <si>
    <t>75</t>
  </si>
  <si>
    <t>611181005</t>
  </si>
  <si>
    <t>Sádrová stěrka tl.do 3 mm vnitřních schodišťových konstrukcí</t>
  </si>
  <si>
    <t>148</t>
  </si>
  <si>
    <t>https://podminky.urs.cz/item/CS_URS_2022_02/611181005</t>
  </si>
  <si>
    <t>612131300</t>
  </si>
  <si>
    <t>Vápenný postřik vnitřních stěn nanášený strojně</t>
  </si>
  <si>
    <t>150</t>
  </si>
  <si>
    <t>https://podminky.urs.cz/item/CS_URS_2022_02/612131300</t>
  </si>
  <si>
    <t xml:space="preserve">"obvod"     2,86*(18,00+27,40*2+32,36+3,51*2+1,523*2+1,96+14,38)</t>
  </si>
  <si>
    <t>2,86*(23,47+2,25+19,78+7,965++7,95+49,47+19,78+3,715*2+1,925*2)</t>
  </si>
  <si>
    <t xml:space="preserve">"vnitřní"      2,86*(1,81*2+0,93)*2</t>
  </si>
  <si>
    <t>2,86*(26,90+3,449+7,699*2+3,906*2+4,32*2+7,70*2+16,71+3,449)*2</t>
  </si>
  <si>
    <t xml:space="preserve">"výtah"     3,86*2,00-1,12*2,00</t>
  </si>
  <si>
    <t xml:space="preserve">"volně"     2,86*(1,998+2,225+3,467+1,50+5,96+2,05+1,82+7,70)*2</t>
  </si>
  <si>
    <t xml:space="preserve">"obvod"     2,87*(12,449+4,288+1,65+45,146+1,65*2+27,806+1,65+12,45)-(0,90*2,10*22)</t>
  </si>
  <si>
    <t>2,87*(47,166+1,85*2+30,627)-(2,925*2,50*19-4,15*2,50)</t>
  </si>
  <si>
    <t xml:space="preserve">"vnitřní"     2,87*(2,127+5,30*10+10,30*10)*2</t>
  </si>
  <si>
    <t xml:space="preserve">"výtah"     3,07*2,06-1,12*2,00</t>
  </si>
  <si>
    <t xml:space="preserve">"obvod"     2,77*(12,449+4,288+1,65+45,146+1,65*2+27,806+1,65+12,45)-(0,90*2,10*22)</t>
  </si>
  <si>
    <t>2,77*(47,166+1,85*2+30,627)-0,25*(2,925*2,50*19-4,15*2,50)</t>
  </si>
  <si>
    <t xml:space="preserve">"vnitřní"     2,77*(2,127+5,30*9+5,20+10,30*10)*2</t>
  </si>
  <si>
    <t xml:space="preserve">"výtah"     2,97*2,00-1,12*2,00</t>
  </si>
  <si>
    <t>2,77*(47,166+1,85*2+30,627)-(2,925*2,50*19+4,15*2,50)</t>
  </si>
  <si>
    <t xml:space="preserve">"vnitřní"     2,77*(2,127+5,30*9+5,20+10,30*10)</t>
  </si>
  <si>
    <t>2,77*(47,166+1,85*2+30,627)-(2,925*2,50*19-4,15*2,50)</t>
  </si>
  <si>
    <t xml:space="preserve">"střecha"     2,72*(6,40*2+3,60*2+2,358*2+5,45*2)</t>
  </si>
  <si>
    <t>77</t>
  </si>
  <si>
    <t>612181001</t>
  </si>
  <si>
    <t>Sádrová stěrka tl.do 3 mm vnitřních stěn</t>
  </si>
  <si>
    <t>152</t>
  </si>
  <si>
    <t>https://podminky.urs.cz/item/CS_URS_2022_02/612181001</t>
  </si>
  <si>
    <t>613131300</t>
  </si>
  <si>
    <t>Vápenný postřik vnitřních pilířů nebo sloupů nanášený strojně</t>
  </si>
  <si>
    <t>154</t>
  </si>
  <si>
    <t>https://podminky.urs.cz/item/CS_URS_2022_02/613131300</t>
  </si>
  <si>
    <t>2,86*(0,942*4+1,1*2)</t>
  </si>
  <si>
    <t>79</t>
  </si>
  <si>
    <t>613181001</t>
  </si>
  <si>
    <t>Sádrová stěrka tl.do 3 mm vnitřních pilířů nebo sloupů</t>
  </si>
  <si>
    <t>156</t>
  </si>
  <si>
    <t>https://podminky.urs.cz/item/CS_URS_2022_02/613181001</t>
  </si>
  <si>
    <t>621131321</t>
  </si>
  <si>
    <t>Penetrační nátěr vnějších podhledů nanášený strojně</t>
  </si>
  <si>
    <t>158</t>
  </si>
  <si>
    <t>https://podminky.urs.cz/item/CS_URS_2022_02/621131321</t>
  </si>
  <si>
    <t>351,00+420,76</t>
  </si>
  <si>
    <t>1,285*1,56*4</t>
  </si>
  <si>
    <t>81</t>
  </si>
  <si>
    <t>621531002</t>
  </si>
  <si>
    <t>Tenkovrstvá silikonová zrnitá omítka zrnitost 1,0 mm vnějších podhledů</t>
  </si>
  <si>
    <t>160</t>
  </si>
  <si>
    <t>https://podminky.urs.cz/item/CS_URS_2022_02/621531002</t>
  </si>
  <si>
    <t>622131321</t>
  </si>
  <si>
    <t>Penetrační nátěr vnějších stěn nanášený strojně</t>
  </si>
  <si>
    <t>162</t>
  </si>
  <si>
    <t>https://podminky.urs.cz/item/CS_URS_2022_02/622131321</t>
  </si>
  <si>
    <t>(207,00+1,80*4)*15,345</t>
  </si>
  <si>
    <t>2,50*((6,90*2+4,50*2)*2+3,858*2+6,404*2)</t>
  </si>
  <si>
    <t>(1,80*2+0,25*2)*12,00*4*2</t>
  </si>
  <si>
    <t>odpočet otvorů</t>
  </si>
  <si>
    <t>-(0,90*2,10*22+2,925*2,50*19+4,15*2,50)*2</t>
  </si>
  <si>
    <t>-(0,90*2,10*20+2,925*2,50*19+4,15*2,50)*3</t>
  </si>
  <si>
    <t>-(9,925+9,127+9,813+9,173+7,495+8,75)*3,03</t>
  </si>
  <si>
    <t>-2,05*(0,90+1,00*2)</t>
  </si>
  <si>
    <t>83</t>
  </si>
  <si>
    <t>622143003</t>
  </si>
  <si>
    <t>Montáž omítkových plastových nebo pozinkovaných rohových profilů s tkaninou</t>
  </si>
  <si>
    <t>164</t>
  </si>
  <si>
    <t>https://podminky.urs.cz/item/CS_URS_2022_02/622143003</t>
  </si>
  <si>
    <t>12,00*4*4*2</t>
  </si>
  <si>
    <t>(45,079+27,643+1,80+46,753+30,356+1,80)*5</t>
  </si>
  <si>
    <t>55343026</t>
  </si>
  <si>
    <t>profil rohový Pz+PVC pro vnější omítky tl 15mm</t>
  </si>
  <si>
    <t>166</t>
  </si>
  <si>
    <t>1151,155*1,05 "Přepočtené koeficientem množství</t>
  </si>
  <si>
    <t>85</t>
  </si>
  <si>
    <t>622221041</t>
  </si>
  <si>
    <t>Montáž kontaktního zateplení vnějších stěn lepením a mechanickým kotvením desek z minerální vlny s podélnou orientací do zdiva a betonu tl přes 160 do 200mm</t>
  </si>
  <si>
    <t>168</t>
  </si>
  <si>
    <t>https://podminky.urs.cz/item/CS_URS_2022_02/622221041</t>
  </si>
  <si>
    <t>63141473</t>
  </si>
  <si>
    <t>deska tepelně izolační minerální kontaktních fasád podélné vlákno λ=0,037 tl 200mm</t>
  </si>
  <si>
    <t>425039291</t>
  </si>
  <si>
    <t>2338,664*1,05 "Přepočtené koeficientem množství</t>
  </si>
  <si>
    <t>87</t>
  </si>
  <si>
    <t>622251105</t>
  </si>
  <si>
    <t>Příplatek k cenám kontaktního zateplení vnějších stěn za zápustnou montáž a použití použití tepelněizolačních zátek z minerální vlny</t>
  </si>
  <si>
    <t>172</t>
  </si>
  <si>
    <t>https://podminky.urs.cz/item/CS_URS_2022_02/622251105</t>
  </si>
  <si>
    <t>622252001</t>
  </si>
  <si>
    <t>Montáž profilů kontaktního zateplení připevněných mechanicky</t>
  </si>
  <si>
    <t>174</t>
  </si>
  <si>
    <t>https://podminky.urs.cz/item/CS_URS_2022_02/622252001</t>
  </si>
  <si>
    <t>89</t>
  </si>
  <si>
    <t>28342213</t>
  </si>
  <si>
    <t>profil zakládací sada upevňovacího a nasouvacího profilu pro ETICS pro izolant tl 180-220mm</t>
  </si>
  <si>
    <t>176</t>
  </si>
  <si>
    <t>207*1,05 "Přepočtené koeficientem množství</t>
  </si>
  <si>
    <t>622252002</t>
  </si>
  <si>
    <t>Montáž profilů kontaktního zateplení lepených</t>
  </si>
  <si>
    <t>178</t>
  </si>
  <si>
    <t>https://podminky.urs.cz/item/CS_URS_2022_02/622252002</t>
  </si>
  <si>
    <t>15,345*8</t>
  </si>
  <si>
    <t>2,50*4*3</t>
  </si>
  <si>
    <t>(0,90+2,10*2)*(22*2+20*3)</t>
  </si>
  <si>
    <t>(2,925+2,50*2)*19+(4,15+2,50*2)</t>
  </si>
  <si>
    <t>((2,925+2,50*2)*19+(4,15+2,50*2))*4</t>
  </si>
  <si>
    <t>0,90+2,05*2+(1,00+2,05*2)*2</t>
  </si>
  <si>
    <t>91</t>
  </si>
  <si>
    <t>63127464</t>
  </si>
  <si>
    <t>profil rohový Al 15x15mm s výztužnou tkaninou š 100mm pro ETICS</t>
  </si>
  <si>
    <t>180</t>
  </si>
  <si>
    <t>1496,985*1,05 "Přepočtené koeficientem množství</t>
  </si>
  <si>
    <t>92</t>
  </si>
  <si>
    <t>622252002.1</t>
  </si>
  <si>
    <t>151760600</t>
  </si>
  <si>
    <t>https://podminky.urs.cz/item/CS_URS_2022_02/622252002.1</t>
  </si>
  <si>
    <t>viz tabulka ostatních výrobků, OS08</t>
  </si>
  <si>
    <t>ozn. OS08a</t>
  </si>
  <si>
    <t>7,5 "1.NP</t>
  </si>
  <si>
    <t>7,5 "2.NP</t>
  </si>
  <si>
    <t>12,5 "3.NP</t>
  </si>
  <si>
    <t>12,5 "4.NP</t>
  </si>
  <si>
    <t>17,5 "5.NP</t>
  </si>
  <si>
    <t>ozn. OS08b</t>
  </si>
  <si>
    <t>93</t>
  </si>
  <si>
    <t>59051500</t>
  </si>
  <si>
    <t>profil dilatační stěnový PVC s výztužnou tkaninou pro ETICS</t>
  </si>
  <si>
    <t>511808836</t>
  </si>
  <si>
    <t>Poznámka k položce:_x000d_
ztratné 5%</t>
  </si>
  <si>
    <t>57,5*1,05 'Přepočtené koeficientem množství</t>
  </si>
  <si>
    <t>94</t>
  </si>
  <si>
    <t>59051502</t>
  </si>
  <si>
    <t>profil dilatační rohový PVC s výztužnou tkaninou pro ETICS</t>
  </si>
  <si>
    <t>-1081168546</t>
  </si>
  <si>
    <t>15*1,05 'Přepočtené koeficientem množství</t>
  </si>
  <si>
    <t>95</t>
  </si>
  <si>
    <t>622331111</t>
  </si>
  <si>
    <t>Cementová omítka hrubá jednovrstvá zatřená vnějších stěn nanášená ručně</t>
  </si>
  <si>
    <t>182</t>
  </si>
  <si>
    <t>https://podminky.urs.cz/item/CS_URS_2022_02/622331111</t>
  </si>
  <si>
    <t>3,45*(8,189*2+17,962+33,289+6,749+2,463+0,925+3,957*2+2,8+2,865)</t>
  </si>
  <si>
    <t>3,45*(6,204+3,90+2,957+24,237+2,85+27,735+11,51+3,956*2+2,653*2)</t>
  </si>
  <si>
    <t>3,45*(2,80+28,05+27,735)</t>
  </si>
  <si>
    <t>0,73*(27,041+27,049)*2</t>
  </si>
  <si>
    <t>3,65*(3,595*2+11,27+8,96)*2</t>
  </si>
  <si>
    <t>96</t>
  </si>
  <si>
    <t>622531002</t>
  </si>
  <si>
    <t>Tenkovrstvá silikonová zrnitá omítka zrnitost 1,0 mm vnějších stěn</t>
  </si>
  <si>
    <t>184</t>
  </si>
  <si>
    <t>https://podminky.urs.cz/item/CS_URS_2022_02/622531002</t>
  </si>
  <si>
    <t>97</t>
  </si>
  <si>
    <t>632441225</t>
  </si>
  <si>
    <t>Potěr anhydritový samonivelační litý C30 tl přes 45 do 50 mm</t>
  </si>
  <si>
    <t>1693978635</t>
  </si>
  <si>
    <t>https://podminky.urs.cz/item/CS_URS_2022_02/632441225</t>
  </si>
  <si>
    <t xml:space="preserve">"P5"     3343,51</t>
  </si>
  <si>
    <t xml:space="preserve">"P6"     342,29</t>
  </si>
  <si>
    <t>98</t>
  </si>
  <si>
    <t>632451254</t>
  </si>
  <si>
    <t>Potěr cementový samonivelační litý C30 tl přes 45 do 50 mm</t>
  </si>
  <si>
    <t>-1995785310</t>
  </si>
  <si>
    <t>https://podminky.urs.cz/item/CS_URS_2022_02/632451254</t>
  </si>
  <si>
    <t xml:space="preserve">"P1"     97,57</t>
  </si>
  <si>
    <t xml:space="preserve">"P2"     354,79</t>
  </si>
  <si>
    <t xml:space="preserve">"P3"     25,18</t>
  </si>
  <si>
    <t xml:space="preserve">"P4"     39,76</t>
  </si>
  <si>
    <t xml:space="preserve">"P7"     104,81</t>
  </si>
  <si>
    <t xml:space="preserve">"P8"     89,78</t>
  </si>
  <si>
    <t xml:space="preserve">"P9"     13,71</t>
  </si>
  <si>
    <t xml:space="preserve">"P10"     446,07</t>
  </si>
  <si>
    <t xml:space="preserve">"P13"     4,0</t>
  </si>
  <si>
    <t xml:space="preserve">"P16_tl 92-95mm_vyztužený polymer. vlákny"     43,80</t>
  </si>
  <si>
    <t>99</t>
  </si>
  <si>
    <t>632451293</t>
  </si>
  <si>
    <t>Příplatek k cementovému samonivelačnímu litému potěru C30 ZKD 5 mm tl přes 50 mm</t>
  </si>
  <si>
    <t>127415499</t>
  </si>
  <si>
    <t>https://podminky.urs.cz/item/CS_URS_2022_02/632451293</t>
  </si>
  <si>
    <t xml:space="preserve">"P16_tl 92-95mm"     43,80*((92-50)/5)</t>
  </si>
  <si>
    <t>642942611</t>
  </si>
  <si>
    <t>Osazování zárubní nebo rámů dveřních kovových do 2,5 m2 na montážní pěnu</t>
  </si>
  <si>
    <t>-1766265137</t>
  </si>
  <si>
    <t>https://podminky.urs.cz/item/CS_URS_2022_02/642942611</t>
  </si>
  <si>
    <t>tabulka vnitřních dveří D1.1.118.1</t>
  </si>
  <si>
    <t>D08</t>
  </si>
  <si>
    <t>3 "1.PP</t>
  </si>
  <si>
    <t>D09</t>
  </si>
  <si>
    <t>9 "1.PP</t>
  </si>
  <si>
    <t>D10</t>
  </si>
  <si>
    <t>2 "1.PP</t>
  </si>
  <si>
    <t>101</t>
  </si>
  <si>
    <t>55331486.1</t>
  </si>
  <si>
    <t>zárubeň jednokřídlá ocelová pro zdění tl stěny 110-150mm rozměru 700/1970, 2100mm včetně dvojnásobného nátěru</t>
  </si>
  <si>
    <t>-1356415994</t>
  </si>
  <si>
    <t>55331487.1</t>
  </si>
  <si>
    <t>zárubeň jednokřídlá ocelová pro zdění tl stěny 110-150mm rozměru 800/1970, 2100mm včetně dvojnásobného nátěru</t>
  </si>
  <si>
    <t>302892239</t>
  </si>
  <si>
    <t>103</t>
  </si>
  <si>
    <t>55331488.1</t>
  </si>
  <si>
    <t>zárubeň jednokřídlá ocelová pro zdění tl stěny 110-150mm rozměru 900/1970, 2100mm včetně dvojnásobného nátěru</t>
  </si>
  <si>
    <t>584646857</t>
  </si>
  <si>
    <t>985563211</t>
  </si>
  <si>
    <t>Příplatek ke stříkaným betonům za vyztužení polymerovými vlákny objemové vyztužení do 2,5 kg/m3</t>
  </si>
  <si>
    <t>1302993694</t>
  </si>
  <si>
    <t>https://podminky.urs.cz/item/CS_URS_2022_02/985563211</t>
  </si>
  <si>
    <t xml:space="preserve">"P16_tl 92-95mm_vyztužený polymer. vlákny"     43,80*0,092</t>
  </si>
  <si>
    <t>105</t>
  </si>
  <si>
    <t>632451031</t>
  </si>
  <si>
    <t>Vyrovnávací potěr tl od 10 do 20 mm z MC 15 provedený v ploše</t>
  </si>
  <si>
    <t>190</t>
  </si>
  <si>
    <t>https://podminky.urs.cz/item/CS_URS_2022_02/632451031</t>
  </si>
  <si>
    <t>3,71*2,56 "výtahová šachta, úroveň S.H. -4,500m desky</t>
  </si>
  <si>
    <t>667,42-2,65*1,6 "1.PP, úroveň S.H. -3,550m desky</t>
  </si>
  <si>
    <t xml:space="preserve"> 24,38*2 "1.PP schodiště sever, úroveň S.H. -3,450m desky</t>
  </si>
  <si>
    <t>9,5*2 "1.NP roh SV, SZ, úroveň S.H. -0,480m desky</t>
  </si>
  <si>
    <t>154,63*2 "1.NP, JV a JZ roh mezi osami A-F a S-Y, 2-4, úroveň S.H. -0,480m desky</t>
  </si>
  <si>
    <t>22,62+23,72 "pod zádveřím 1.NP, úroveň -0,480m až -0,180m desky</t>
  </si>
  <si>
    <t>63245103R</t>
  </si>
  <si>
    <t>Ochranný potěr cementový tl přes 30 do 40 mm nevyztužený provedený v ploše</t>
  </si>
  <si>
    <t>192</t>
  </si>
  <si>
    <t>skladby F03</t>
  </si>
  <si>
    <t>107</t>
  </si>
  <si>
    <t>63245143R</t>
  </si>
  <si>
    <t>Potěr betonový tl přes 20 do 30 mm tř. C16/20 X0</t>
  </si>
  <si>
    <t>200</t>
  </si>
  <si>
    <t>skladby F01, F02</t>
  </si>
  <si>
    <t>632481213</t>
  </si>
  <si>
    <t>Separační vrstva z PE fólie</t>
  </si>
  <si>
    <t>202</t>
  </si>
  <si>
    <t>https://podminky.urs.cz/item/CS_URS_2022_02/632481213</t>
  </si>
  <si>
    <t>109</t>
  </si>
  <si>
    <t>633811111</t>
  </si>
  <si>
    <t>Broušení nerovností betonových podlah do 2 mm - stržení šlemu</t>
  </si>
  <si>
    <t>204</t>
  </si>
  <si>
    <t>https://podminky.urs.cz/item/CS_URS_2022_02/633811111</t>
  </si>
  <si>
    <t xml:space="preserve">"P16"     43,80</t>
  </si>
  <si>
    <t>636311111.1</t>
  </si>
  <si>
    <t xml:space="preserve">Kladení dlažby keramické  na sucho na terče z umělé hmoty do výšky do 25 mm</t>
  </si>
  <si>
    <t>206</t>
  </si>
  <si>
    <t>111</t>
  </si>
  <si>
    <t>RMAT0001</t>
  </si>
  <si>
    <t>keramická dlažba na terče</t>
  </si>
  <si>
    <t>208</t>
  </si>
  <si>
    <t>139,97*1,02 "Přepočtené koeficientem množství</t>
  </si>
  <si>
    <t>636311113.1</t>
  </si>
  <si>
    <t>Kladení dlažby keramické na sucho na terče z umělé hmoty do výšky přes 70 do 100 mm</t>
  </si>
  <si>
    <t>210</t>
  </si>
  <si>
    <t xml:space="preserve">"R03"     483,32</t>
  </si>
  <si>
    <t xml:space="preserve">"R08"     260,00</t>
  </si>
  <si>
    <t>113</t>
  </si>
  <si>
    <t>212</t>
  </si>
  <si>
    <t>743,32*1,02 "Přepočtené koeficientem množství</t>
  </si>
  <si>
    <t>Ostatní konstrukce a práce, bourání</t>
  </si>
  <si>
    <t>916231213</t>
  </si>
  <si>
    <t>Osazení chodníkového obrubníku betonového stojatého s boční opěrou do lože z betonu prostého</t>
  </si>
  <si>
    <t>230</t>
  </si>
  <si>
    <t>https://podminky.urs.cz/item/CS_URS_2022_02/916231213</t>
  </si>
  <si>
    <t xml:space="preserve">"P15"     10,216*2+11,27*2+23,642+6,16</t>
  </si>
  <si>
    <t>115</t>
  </si>
  <si>
    <t>59217018</t>
  </si>
  <si>
    <t>obrubník betonový chodníkový 1000x80x200mm</t>
  </si>
  <si>
    <t>232</t>
  </si>
  <si>
    <t>72,774*1,02 "Přepočtené koeficientem množství</t>
  </si>
  <si>
    <t>919726122</t>
  </si>
  <si>
    <t>Geotextilie pro ochranu, separaci a filtraci netkaná měrná hm přes 200 do 300 g/m2</t>
  </si>
  <si>
    <t>234</t>
  </si>
  <si>
    <t>https://podminky.urs.cz/item/CS_URS_2022_02/919726122</t>
  </si>
  <si>
    <t>117</t>
  </si>
  <si>
    <t>93610421.1</t>
  </si>
  <si>
    <t>Montáž odpadkového koše do betonové patky</t>
  </si>
  <si>
    <t>444024252</t>
  </si>
  <si>
    <t>Poznámka k položce:_x000d_
součástí sestavy košů je základová deska v zádlažbě 1000x500x100mm</t>
  </si>
  <si>
    <t>viz tabulka ostatních výrobků</t>
  </si>
  <si>
    <t>5*2 "ozn. OS15, exteriér</t>
  </si>
  <si>
    <t>749101.01</t>
  </si>
  <si>
    <t xml:space="preserve">koš odpadkový kovový kotvený 260 x 430 x 985 mm, žárové zinkování, práškový lak  RAL 7043 včetně nerez zhášeče cigaret, uzamykatelná dopředu otvíravá dvířka ozn. OS15</t>
  </si>
  <si>
    <t>-802630008</t>
  </si>
  <si>
    <t>5 "exteriér</t>
  </si>
  <si>
    <t>119</t>
  </si>
  <si>
    <t>749101.02</t>
  </si>
  <si>
    <t>koš na psí exkrementy kovový kotvený 260 x 260 x 985 mm, žárové zinkování, práškový lak RAL 7043, uzamykatelná dopředu otvíravá dvířka ozn. OS15</t>
  </si>
  <si>
    <t>1476461838</t>
  </si>
  <si>
    <t>941111131</t>
  </si>
  <si>
    <t>Montáž lešení řadového trubkového lehkého s podlahami zatížení do 200 kg/m2 š přes 1,2 do 1,5 m v do 10 m</t>
  </si>
  <si>
    <t>236</t>
  </si>
  <si>
    <t>https://podminky.urs.cz/item/CS_URS_2022_02/941111131</t>
  </si>
  <si>
    <t>121</t>
  </si>
  <si>
    <t>941111231</t>
  </si>
  <si>
    <t>Příplatek k lešení řadovému trubkovému lehkému s podlahami š 1,5 m v 10 m za první a ZKD den použití</t>
  </si>
  <si>
    <t>238</t>
  </si>
  <si>
    <t>https://podminky.urs.cz/item/CS_URS_2022_02/941111231</t>
  </si>
  <si>
    <t>3452,209*90 "Přepočtené koeficientem množství</t>
  </si>
  <si>
    <t>941111822</t>
  </si>
  <si>
    <t>Demontáž lešení řadového trubkového lehkého s podlahami zatížení do 200 kg/m2 š přes 0,9 do 1,2 m v přes 10 do 25 m</t>
  </si>
  <si>
    <t>240</t>
  </si>
  <si>
    <t>https://podminky.urs.cz/item/CS_URS_2022_02/941111822</t>
  </si>
  <si>
    <t>123</t>
  </si>
  <si>
    <t>94394.01</t>
  </si>
  <si>
    <t>Montáž a dodávka komunikačního sloupku pro umístění čtečky a komunikátoru v. 1600mm, broušený nerez včetně betonového základu 400x400x100mm, ozn. OS01a</t>
  </si>
  <si>
    <t>814986715</t>
  </si>
  <si>
    <t>2 "1.NP</t>
  </si>
  <si>
    <t>94394.02</t>
  </si>
  <si>
    <t>Montáž a dodávka komunikačního sloupku pro umístění ovládacích prvků závory v. 1400mm, broušený nerez včetně betonového základu 400x400x100mm, ozn. OS01b</t>
  </si>
  <si>
    <t>-69963723</t>
  </si>
  <si>
    <t>1 "1.NP</t>
  </si>
  <si>
    <t>125</t>
  </si>
  <si>
    <t>952901111</t>
  </si>
  <si>
    <t>Vyčištění budov bytové a občanské výstavby při výšce podlaží do 4 m</t>
  </si>
  <si>
    <t>242</t>
  </si>
  <si>
    <t>https://podminky.urs.cz/item/CS_URS_2022_02/952901111</t>
  </si>
  <si>
    <t>953511100</t>
  </si>
  <si>
    <t>Nosný tepelně-izolační prvek pro volně vyložené balkónové desky</t>
  </si>
  <si>
    <t>244</t>
  </si>
  <si>
    <t>127</t>
  </si>
  <si>
    <t>953611111</t>
  </si>
  <si>
    <t>Schodišťový nosný a zvukově-izolační prvek mezi podestou a stěnou s armokošem</t>
  </si>
  <si>
    <t>246</t>
  </si>
  <si>
    <t>https://podminky.urs.cz/item/CS_URS_2022_02/953611111</t>
  </si>
  <si>
    <t>953611125</t>
  </si>
  <si>
    <t>Schodišťový nosný a zvukově-izolační prvek mezi podestou a ramenem 2 x 4 x D6</t>
  </si>
  <si>
    <t>248</t>
  </si>
  <si>
    <t>https://podminky.urs.cz/item/CS_URS_2022_02/953611125</t>
  </si>
  <si>
    <t>129</t>
  </si>
  <si>
    <t>9539.01</t>
  </si>
  <si>
    <t>Systém generálního klíče ozn. OS18</t>
  </si>
  <si>
    <t>1224421297</t>
  </si>
  <si>
    <t>Poznámka k položce:_x000d_
návrh dle požadavků objednatele</t>
  </si>
  <si>
    <t>1 "před předání stavby</t>
  </si>
  <si>
    <t>953943211</t>
  </si>
  <si>
    <t>Osazování hasicího přístroje</t>
  </si>
  <si>
    <t>-17579957</t>
  </si>
  <si>
    <t>https://podminky.urs.cz/item/CS_URS_2022_02/953943211</t>
  </si>
  <si>
    <t>6 "ozn. OS13a</t>
  </si>
  <si>
    <t>53 "ozn. OS13b</t>
  </si>
  <si>
    <t>1 "ozn. OS13c</t>
  </si>
  <si>
    <t>2 "ozn. OS13d</t>
  </si>
  <si>
    <t>131</t>
  </si>
  <si>
    <t>4493211.1</t>
  </si>
  <si>
    <t>přístroj hasicí ruční práškový 34A, 6kg, včetně výchozí revize a držáku, ozn. OS13a</t>
  </si>
  <si>
    <t>-960702417</t>
  </si>
  <si>
    <t>6 "dle PBŘ</t>
  </si>
  <si>
    <t>132</t>
  </si>
  <si>
    <t>4493211.2</t>
  </si>
  <si>
    <t>přístroj hasicí ruční práškový 21A, 6kg, včetně výchozí revize a držáku, ozn. OS13b</t>
  </si>
  <si>
    <t>-471057679</t>
  </si>
  <si>
    <t>53 "dle PBŘ</t>
  </si>
  <si>
    <t>133</t>
  </si>
  <si>
    <t>4493211.3</t>
  </si>
  <si>
    <t>přístroj hasicí ruční práškový 21A, 6kg, pro hlavní domovní rozvaděč, včetně výchozí revize a držáku, ozn. OS13c</t>
  </si>
  <si>
    <t>-1504327651</t>
  </si>
  <si>
    <t>1 "dle PBŘ</t>
  </si>
  <si>
    <t>134</t>
  </si>
  <si>
    <t>4493211.4</t>
  </si>
  <si>
    <t>přístroj hasicí ruční sněhový S5B 113B, 5kg, včetně výchozí revize a držáku, ozn. OS13d</t>
  </si>
  <si>
    <t>-1822951934</t>
  </si>
  <si>
    <t>2 "dle PBŘ</t>
  </si>
  <si>
    <t>135</t>
  </si>
  <si>
    <t>9539933.01</t>
  </si>
  <si>
    <t>Kontrastní označení prosklených stěn a dveřních křídel při prosklení pod 800mm nad pochozí plochou ozn. OS16</t>
  </si>
  <si>
    <t>416756609</t>
  </si>
  <si>
    <t>1 "dle požadavků vyhl. 398/2009 Sb.</t>
  </si>
  <si>
    <t>9539933.02</t>
  </si>
  <si>
    <t>Informační grafický systém pro orientaci veřejnosti - kontrastní a osvětlené nápisy a piktogramy ozn. OS17</t>
  </si>
  <si>
    <t>1182814744</t>
  </si>
  <si>
    <t>1 "dle požadavků vyhl. 369/2001 Sb. a 398/2009 Sb.</t>
  </si>
  <si>
    <t>137</t>
  </si>
  <si>
    <t>9539933.03</t>
  </si>
  <si>
    <t>Fotoluminiscenční úniková značení ozn. OS20</t>
  </si>
  <si>
    <t>-1432239644</t>
  </si>
  <si>
    <t>Poznámka k položce:_x000d_
informační značky pro únik a evakuaci osob a značky překážek na únikových cestách</t>
  </si>
  <si>
    <t>1 "dle požadavků Nařízení vlády č. 11/2002</t>
  </si>
  <si>
    <t>9539933.04</t>
  </si>
  <si>
    <t>Orientační systém budovy ozn. OS21</t>
  </si>
  <si>
    <t>1963572531</t>
  </si>
  <si>
    <t xml:space="preserve">Poznámka k položce:_x000d_
Materiál hliník s povrchovou úpravou eloxováním s potiskem sítotiskem nebo samolepicí fólií_x000d_
Z venkovního označení budovy s účelem využití objektu _x000d_
Z vnitřního označení budovy – v prostoru recepce _x000d_
Z vnitřního orientačního systému_x000d_
- Ve vstupní hale s recepcí ve vstupu do objektu bude hlavní směrová tabule_x000d_
- Patrových halách navazujících na vertikální komunikace budou patrové orientační tabule _x000d_
- Informační tabule budou instalovány podle potřeby_x000d_
- Označení dveří místností s vyznačením využití místnosti, případně jmény a funkcemi_x000d_
- Piktogramy výrazně a jednoduše označující směry, sociálky, čajové kuchyňky _x000d_
_x000d_
</t>
  </si>
  <si>
    <t>1 "dle Manuálnu Vysoké školy polytechnické Jihlava</t>
  </si>
  <si>
    <t>998</t>
  </si>
  <si>
    <t>Přesun hmot</t>
  </si>
  <si>
    <t>139</t>
  </si>
  <si>
    <t>998012023</t>
  </si>
  <si>
    <t>Přesun hmot pro budovy monolitické v přes 12 do 24 m</t>
  </si>
  <si>
    <t>260</t>
  </si>
  <si>
    <t>https://podminky.urs.cz/item/CS_URS_2022_02/998012023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</si>
  <si>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</si>
  <si>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</si>
  <si>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</si>
  <si>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</si>
  <si>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</si>
  <si>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</si>
  <si>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262</t>
  </si>
  <si>
    <t>https://podminky.urs.cz/item/CS_URS_2022_02/711111001</t>
  </si>
  <si>
    <t>141</t>
  </si>
  <si>
    <t>11163150</t>
  </si>
  <si>
    <t>lak penetrační asfaltový</t>
  </si>
  <si>
    <t>264</t>
  </si>
  <si>
    <t>Poznámka k položce:_x000d_
Poznámka k položce: 0,35kg/m2</t>
  </si>
  <si>
    <t>1096,038*0,00035 "Přepočtené koeficientem množství</t>
  </si>
  <si>
    <t>711111051</t>
  </si>
  <si>
    <t>Provedení izolace proti zemní vlhkosti vodorovné za studena 2x nátěr tekutou elastickou hydroizolací</t>
  </si>
  <si>
    <t>-1685141525</t>
  </si>
  <si>
    <t>https://podminky.urs.cz/item/CS_URS_2022_02/711111051</t>
  </si>
  <si>
    <t>viz tabulka zámečnických prvků</t>
  </si>
  <si>
    <t>2,8*2,35 "ozn. Z10A, čistící zóna, 1.NP, m.č. 108</t>
  </si>
  <si>
    <t>2,6*2,5 "ozn. Z10B, čistící zóna, 1.NP, m.č. 110</t>
  </si>
  <si>
    <t>1,96*1,5 "ozn. Z10C, čistící zóna, 1.NP, před m.č. 108 (exteriér)</t>
  </si>
  <si>
    <t>1,95*1,23 "ozn. Z10D, čistící zóna, 1.NP, před m.č. 110 (exteriér)</t>
  </si>
  <si>
    <t>143</t>
  </si>
  <si>
    <t>24551274</t>
  </si>
  <si>
    <t>stěrka hydroizolační cementová jednosložková</t>
  </si>
  <si>
    <t>kg</t>
  </si>
  <si>
    <t>-1398508676</t>
  </si>
  <si>
    <t>Poznámka k položce:_x000d_
1,1kg/m2/mm</t>
  </si>
  <si>
    <t>2,8*2,35 "ozn. Z10A, čistící zóna, 1.NP, m.č. 108, 2 vrstvy</t>
  </si>
  <si>
    <t>18,419*2,2 'Přepočtené koeficientem množství</t>
  </si>
  <si>
    <t>711112001</t>
  </si>
  <si>
    <t>Provedení izolace proti zemní vlhkosti svislé za studena nátěrem penetračním</t>
  </si>
  <si>
    <t>266</t>
  </si>
  <si>
    <t>https://podminky.urs.cz/item/CS_URS_2022_02/711112001</t>
  </si>
  <si>
    <t>145</t>
  </si>
  <si>
    <t>268</t>
  </si>
  <si>
    <t>1124,127*0,00034 "Přepočtené koeficientem množství</t>
  </si>
  <si>
    <t>711113117</t>
  </si>
  <si>
    <t>Izolace proti vlhkosti vodorovná za studena těsnicí stěrkou jednosložkovou na bázi cementu</t>
  </si>
  <si>
    <t>270</t>
  </si>
  <si>
    <t>https://podminky.urs.cz/item/CS_URS_2022_02/711113117</t>
  </si>
  <si>
    <t>147</t>
  </si>
  <si>
    <t>711141559</t>
  </si>
  <si>
    <t>Provedení izolace proti zemní vlhkosti pásy přitavením vodorovné NAIP</t>
  </si>
  <si>
    <t>272</t>
  </si>
  <si>
    <t>https://podminky.urs.cz/item/CS_URS_2022_02/711141559</t>
  </si>
  <si>
    <t>výkres Základy, řezy A-A, B-B, C-C, 3x pás</t>
  </si>
  <si>
    <t>3,71*2,56*3 "výtahová šachta, úroveň S.H. -4,500m desky</t>
  </si>
  <si>
    <t>(667,42-2,65*1,6)*3 "1.PP, úroveň S.H. -3,550m desky</t>
  </si>
  <si>
    <t xml:space="preserve"> 24,38*2*3 "1.PP schodiště sever, úroveň S.H. -3,450m desky</t>
  </si>
  <si>
    <t>9,5*2*3 "1.NP roh SV, SZ, úroveň S.H. -0,480m desky</t>
  </si>
  <si>
    <t>154,63*2*3 "1.NP, JV a JZ roh mezi osami A-F a S-Y, 2-4, úroveň S.H. -0,480m desky</t>
  </si>
  <si>
    <t>(22,62+23,72)*3 "pod zádveřím 1.NP, úroveň -0,480m až -0,180m desky</t>
  </si>
  <si>
    <t>62853004</t>
  </si>
  <si>
    <t>pás asfaltový natavitelný modifikovaný SBS tl 4,0mm s vložkou ze skleněné tkaniny a spalitelnou PE fólií nebo jemnozrnným minerálním posypem na horním povrchu</t>
  </si>
  <si>
    <t>274</t>
  </si>
  <si>
    <t>1096,038*1,1 "Přepočtené koeficientem množství</t>
  </si>
  <si>
    <t>149</t>
  </si>
  <si>
    <t>62855001</t>
  </si>
  <si>
    <t>pás asfaltový natavitelný modifikovaný SBS tl 4,0mm s vložkou z polyesterové rohože a spalitelnou PE fólií nebo jemnozrnným minerálním posypem na horním povrchu</t>
  </si>
  <si>
    <t>276</t>
  </si>
  <si>
    <t>výkres Základy, řezy A-A, B-B, C-C, pás 2x</t>
  </si>
  <si>
    <t>2x vrstva</t>
  </si>
  <si>
    <t>3,71*2,56*2 "výtahová šachta, úroveň S.H. -4,500m desky</t>
  </si>
  <si>
    <t>(667,42-2,65*1,6)*2 "1.PP, úroveň S.H. -3,550m desky</t>
  </si>
  <si>
    <t xml:space="preserve"> 24,38*2*2 "1.PP schodiště sever, úroveň S.H. -3,450m desky</t>
  </si>
  <si>
    <t>9,5*2*2 "1.NP roh SV, SZ, úroveň S.H. -0,480m desky</t>
  </si>
  <si>
    <t>154,63*2*2 "1.NP, JV a JZ roh mezi osami A-F a S-Y, 2-4, úroveň S.H. -0,480m desky</t>
  </si>
  <si>
    <t>(22,62+23,72)*2 "pod zádveřím 1.NP, úroveň -0,480m až -0,180m desky</t>
  </si>
  <si>
    <t>2192,075*1,1 "Přepočtené koeficientem množství</t>
  </si>
  <si>
    <t>711142559</t>
  </si>
  <si>
    <t>Provedení izolace proti zemní vlhkosti pásy přitavením svislé NAIP</t>
  </si>
  <si>
    <t>278</t>
  </si>
  <si>
    <t>https://podminky.urs.cz/item/CS_URS_2022_02/711142559</t>
  </si>
  <si>
    <t>3,45*(8,189*2+17,962+33,289+6,749+2,463+0,925+3,957*2+2,8+2,865)*3</t>
  </si>
  <si>
    <t>3,45*(6,204+3,90+2,957+24,237+2,85+27,735+11,51+3,956*2+2,653*2)*3</t>
  </si>
  <si>
    <t>3,45*(2,80+28,05+27,735)*3</t>
  </si>
  <si>
    <t>3,65*(3,595*2+11,27+8,96)*2*3</t>
  </si>
  <si>
    <t>0,80*10,28*3</t>
  </si>
  <si>
    <t>151</t>
  </si>
  <si>
    <t>280</t>
  </si>
  <si>
    <t>3,65*(3,595*2+11,27+8,96)</t>
  </si>
  <si>
    <t>984,559*1,1 "Přepočtené koeficientem množství</t>
  </si>
  <si>
    <t>282</t>
  </si>
  <si>
    <t>3,45*(8,189*2+17,962+33,289+6,749+2,463+0,925+3,957*2+2,8+2,865)*2</t>
  </si>
  <si>
    <t>3,45*(6,204+3,90+2,957+24,237+2,85+27,735+11,51+3,956*2+2,653*2)*2</t>
  </si>
  <si>
    <t>3,45*(2,80+28,05+27,735)*2</t>
  </si>
  <si>
    <t>3,65*(3,595*2+11,27+8,96)*2*2</t>
  </si>
  <si>
    <t>0,80*10,28*2</t>
  </si>
  <si>
    <t>2129,8*1,1 "Přepočtené koeficientem množství</t>
  </si>
  <si>
    <t>153</t>
  </si>
  <si>
    <t>711161215</t>
  </si>
  <si>
    <t>Izolace proti zemní vlhkosti nopovou fólií svislá, nopek v 20,0 mm, tl do 1,0 mm</t>
  </si>
  <si>
    <t>284</t>
  </si>
  <si>
    <t>https://podminky.urs.cz/item/CS_URS_2022_02/711161215</t>
  </si>
  <si>
    <t>711491172</t>
  </si>
  <si>
    <t>Provedení doplňků izolace proti vodě na vodorovné ploše z textilií vrstva ochranná</t>
  </si>
  <si>
    <t>286</t>
  </si>
  <si>
    <t>https://podminky.urs.cz/item/CS_URS_2022_02/711491172</t>
  </si>
  <si>
    <t>155</t>
  </si>
  <si>
    <t>69311082</t>
  </si>
  <si>
    <t>geotextilie netkaná separační, ochranná, filtrační, drenážní PP 500g/m2</t>
  </si>
  <si>
    <t>288</t>
  </si>
  <si>
    <t>Poznámka k položce:_x000d_
Poznámka k položce: ztratné 20%</t>
  </si>
  <si>
    <t>1096,038*1,2 "Přepočtené koeficientem množství</t>
  </si>
  <si>
    <t>711491272</t>
  </si>
  <si>
    <t>Provedení doplňků izolace proti vodě na ploše svislé z textilií vrstva ochranná</t>
  </si>
  <si>
    <t>290</t>
  </si>
  <si>
    <t>https://podminky.urs.cz/item/CS_URS_2022_02/711491272</t>
  </si>
  <si>
    <t>0,73*(27,041+27,049)*2*2</t>
  </si>
  <si>
    <t>-212,726</t>
  </si>
  <si>
    <t>157</t>
  </si>
  <si>
    <t>69311068</t>
  </si>
  <si>
    <t>geotextilie netkaná separační, ochranná, filtrační, drenážní PP 300g/m2</t>
  </si>
  <si>
    <t>292</t>
  </si>
  <si>
    <t>294</t>
  </si>
  <si>
    <t>-212,726*2</t>
  </si>
  <si>
    <t>1822,805*1,2 "Přepočtené koeficientem množství</t>
  </si>
  <si>
    <t>159</t>
  </si>
  <si>
    <t>998711203</t>
  </si>
  <si>
    <t>Přesun hmot procentní pro izolace proti vodě, vlhkosti a plynům v objektech v přes 12 do 60 m</t>
  </si>
  <si>
    <t>%</t>
  </si>
  <si>
    <t>1476961783</t>
  </si>
  <si>
    <t>https://podminky.urs.cz/item/CS_URS_2022_02/998711203</t>
  </si>
  <si>
    <t>712</t>
  </si>
  <si>
    <t>Povlakové krytiny</t>
  </si>
  <si>
    <t>712311101</t>
  </si>
  <si>
    <t>Provedení povlakové krytiny střech do 10° za studena lakem penetračním nebo asfaltovým</t>
  </si>
  <si>
    <t>298</t>
  </si>
  <si>
    <t>https://podminky.urs.cz/item/CS_URS_2022_02/712311101</t>
  </si>
  <si>
    <t xml:space="preserve">"R01a"     871,00</t>
  </si>
  <si>
    <t xml:space="preserve">"R01b"     1,76</t>
  </si>
  <si>
    <t xml:space="preserve">"R01c"     140,71</t>
  </si>
  <si>
    <t xml:space="preserve">"R01d"     7,27</t>
  </si>
  <si>
    <t xml:space="preserve">"R01e"     33,36</t>
  </si>
  <si>
    <t xml:space="preserve">"R06"     24,70</t>
  </si>
  <si>
    <t>161</t>
  </si>
  <si>
    <t>300</t>
  </si>
  <si>
    <t>1338,8*0,00032 "Přepočtené koeficientem množství</t>
  </si>
  <si>
    <t>712341559</t>
  </si>
  <si>
    <t>Provedení povlakové krytiny střech do 10° pásy NAIP přitavením v plné ploše</t>
  </si>
  <si>
    <t>302</t>
  </si>
  <si>
    <t>https://podminky.urs.cz/item/CS_URS_2022_02/712341559</t>
  </si>
  <si>
    <t>163</t>
  </si>
  <si>
    <t>363231616</t>
  </si>
  <si>
    <t>1338,8*1,1655 "Přepočtené koeficientem množství</t>
  </si>
  <si>
    <t>712361701</t>
  </si>
  <si>
    <t>Provedení povlakové krytiny střech do 10° fólií položenou volně s přilepením spojů</t>
  </si>
  <si>
    <t>306</t>
  </si>
  <si>
    <t>https://podminky.urs.cz/item/CS_URS_2022_02/712361701</t>
  </si>
  <si>
    <t>165</t>
  </si>
  <si>
    <t>28343012</t>
  </si>
  <si>
    <t>fólie hydroizolační střešní mPVC určená ke stabilizaci přitížením a do vegetačních střech tl 1,5mm</t>
  </si>
  <si>
    <t>-1794517523</t>
  </si>
  <si>
    <t>483,32*1,165 "Přepočtené koeficientem množství</t>
  </si>
  <si>
    <t>7123633.01</t>
  </si>
  <si>
    <t>Povlakové krytiny střech do 10° z tvarovaných poplastovaných lišt délky 2 m závětrná lišta rš 280 mm tl. 0,6mm, RAL 9004 včetně spojovacího materiálu ozn. K01</t>
  </si>
  <si>
    <t>960282015</t>
  </si>
  <si>
    <t>207,1 "střecha, viz tabulka klempířských prvků, detail horní stavby 121.01</t>
  </si>
  <si>
    <t>167</t>
  </si>
  <si>
    <t>7123633.02</t>
  </si>
  <si>
    <t>Povlakové krytiny střech do 10° z tvarovaných poplastovaných lišt délky 2 m rohová ukončovací lišta rš 205 mm tl. 0,6mm, RAL 9004 včetně spojovacího materiálu ozn. K03</t>
  </si>
  <si>
    <t>-557936144</t>
  </si>
  <si>
    <t>viz tabulka klempířských výrobků, detail horní stavba 121.04</t>
  </si>
  <si>
    <t>0,55 "3.NP, m.č. 306, nad portálem</t>
  </si>
  <si>
    <t>7123633.03</t>
  </si>
  <si>
    <t>Povlakové krytiny střech do 10° z tvarovaných poplastovaných lišt délky 2 m dilatační lišta rš 345-375 mm tl. 0,6mm, RAL 9004 včetně spojovacího materiálu ozn. K05</t>
  </si>
  <si>
    <t>986802580</t>
  </si>
  <si>
    <t>viz tabulka klempířských výrobků, detail horní stavba 121.05</t>
  </si>
  <si>
    <t>3,2 "3.NP, mezi pavlačemi a zastřešením m.č. 3.06</t>
  </si>
  <si>
    <t>169</t>
  </si>
  <si>
    <t>7123633.04</t>
  </si>
  <si>
    <t xml:space="preserve">Povlakové krytiny střech do 10° z tvarovaných poplastovaných lišt délky 2 m závětrná lišta  rš 150 mm, tl. 0,6mm, RAL 9004 včetně spojovacího materiálu, ozn. K08</t>
  </si>
  <si>
    <t>849761376</t>
  </si>
  <si>
    <t>viz tabulka klempířských výrobků, detail horní stavby 121.06</t>
  </si>
  <si>
    <t>21,7 "3.NP, odvodnění střech m.č. 3.06, 3.07</t>
  </si>
  <si>
    <t>170</t>
  </si>
  <si>
    <t>7123633.05</t>
  </si>
  <si>
    <t xml:space="preserve">Povlakové krytiny střech do 10° z tvarovaných poplastovaných lišt délky 2 m závětrná lišta  rš 160 mm, tl. 0,6mm, RAL 9004 včetně spojovacího materiálu, ozn. K09</t>
  </si>
  <si>
    <t>-1082779373</t>
  </si>
  <si>
    <t>21,1 "3.NP, odvodnění střech vstupních portálů</t>
  </si>
  <si>
    <t>171</t>
  </si>
  <si>
    <t>7123633.06</t>
  </si>
  <si>
    <t xml:space="preserve">Povlakové krytiny střech do 10° z tvarovaných poplastovaných lišt délky 2 m závětrná lišta  rš 155 mm, tl. 0,6mm, RAL 9004 včetně spojovacího materiálu, ozn. K10</t>
  </si>
  <si>
    <t>-404972301</t>
  </si>
  <si>
    <t>27,8 "3.NP, odvodnění střech vstupních portálů</t>
  </si>
  <si>
    <t>7123633.07</t>
  </si>
  <si>
    <t>Povlakové krytiny střech do 10° z tvarovaných poplastovaných lišt délky 2 m dilatační lišta rš 340 mm, tl. 0,6mm, RAL 9004 včetně spojovacího materiálu ozn. K14</t>
  </si>
  <si>
    <t>-1565581831</t>
  </si>
  <si>
    <t>viz tabulka klempířských výrobků</t>
  </si>
  <si>
    <t>3,8 "3.NP, m.č. 307</t>
  </si>
  <si>
    <t>173</t>
  </si>
  <si>
    <t>7123633.08</t>
  </si>
  <si>
    <t>Povlakové krytiny střech do 10° z tvarovaných poplastovaných lišt délky 2 m dilatační lišta rš 195 mm, tl. 0,6mm, RAL 9004 včetně spojovacího materiálu, ozn. K15</t>
  </si>
  <si>
    <t>765814380</t>
  </si>
  <si>
    <t>viz tabulka klempířských výrobků, detail horní stavby 121.08</t>
  </si>
  <si>
    <t>3,2 "2.NP, oplechování okraje pavlače, m.č. 201</t>
  </si>
  <si>
    <t>7123633.09</t>
  </si>
  <si>
    <t>Povlakové krytiny střech do 10° z tvarovaných poplastovaných lišt délky 2 m okapnice široká rš 150 mm, tl. 0,6 mm, RAL 9004 včetně spojovacího materiálu, ozn. K16</t>
  </si>
  <si>
    <t>-802128271</t>
  </si>
  <si>
    <t>viz tabulka klempířských výrobků, oplechování okraje balkónů</t>
  </si>
  <si>
    <t>76,8 "2.NP</t>
  </si>
  <si>
    <t>76,8 "3.NP</t>
  </si>
  <si>
    <t>87 "4.NP</t>
  </si>
  <si>
    <t>87,1 "5.NP</t>
  </si>
  <si>
    <t>175</t>
  </si>
  <si>
    <t>7123633.10</t>
  </si>
  <si>
    <t>Povlakové krytiny střech do 10° z tvarovaných poplastovaných lišt délky 2 m závětrná lišta rš 300 mm, tl. 0,6 mm, RAL 9004 včetně spojovacího materiálu, ozn. K17</t>
  </si>
  <si>
    <t>2087234083</t>
  </si>
  <si>
    <t>viz tabulka klempířských výrobků, oplechování bočních okrajů balkónů</t>
  </si>
  <si>
    <t>3,6 "2.NP</t>
  </si>
  <si>
    <t>3,4 "3.NP</t>
  </si>
  <si>
    <t>3 "4.NP</t>
  </si>
  <si>
    <t>2,4 "5.NP</t>
  </si>
  <si>
    <t>7123633.11</t>
  </si>
  <si>
    <t>Povlakové krytiny střech do 10° z tvarovaných poplastovaných lišt délky 2 m závětrná lišta rš 300 mm, tl. 0,6 mm, RAL 9004 včetně spojovacího materiálu, ozn. K21</t>
  </si>
  <si>
    <t>-335649085</t>
  </si>
  <si>
    <t>17,8 "střecha</t>
  </si>
  <si>
    <t>177</t>
  </si>
  <si>
    <t>7123633.12</t>
  </si>
  <si>
    <t>Povlakové krytiny střech do 10° z tvarovaných poplastovaných lišt délky 2 m okapnice široká rš 200 mm, tl. 0,6 mm, RAL 9004, ozn. K22C</t>
  </si>
  <si>
    <t>-152153097</t>
  </si>
  <si>
    <t>4 "střecha, schodiště</t>
  </si>
  <si>
    <t>7123633.13</t>
  </si>
  <si>
    <t>Povlakové krytiny střech do 10° z tvarovaných poplastovaných lišt délky 2 m závětrná lišta rš 280 mm, tl. 0,6m, RAL 9004 včetně příponek, ozn. K24</t>
  </si>
  <si>
    <t>1181899312</t>
  </si>
  <si>
    <t>5,8 "střecha, výdech VZT</t>
  </si>
  <si>
    <t>179</t>
  </si>
  <si>
    <t>712363544</t>
  </si>
  <si>
    <t>Provedení povlak krytiny mechanicky kotvenou do betonu TI tl přes 200 do 240 mm vnitřní pole, budova v do 18 m</t>
  </si>
  <si>
    <t>310</t>
  </si>
  <si>
    <t>https://podminky.urs.cz/item/CS_URS_2022_02/712363544</t>
  </si>
  <si>
    <t>28342411</t>
  </si>
  <si>
    <t>fólie hydroizolační střešní mPVC s nakašírovaným PES rounem určená k lepení tl 1,5mm (účinná tloušťka)</t>
  </si>
  <si>
    <t>-1267770835</t>
  </si>
  <si>
    <t>293,36*1,1655 "Přepočtené koeficientem množství</t>
  </si>
  <si>
    <t>181</t>
  </si>
  <si>
    <t>712363604</t>
  </si>
  <si>
    <t>Provedení povlak krytiny mechanicky kotvenou do betonu TI tl přes 240 mm vnitřní pole, budova v do 18 m</t>
  </si>
  <si>
    <t>314</t>
  </si>
  <si>
    <t>https://podminky.urs.cz/item/CS_URS_2022_02/712363604</t>
  </si>
  <si>
    <t>-1016326600</t>
  </si>
  <si>
    <t>1045,44*1,1655 "Přepočtené koeficientem množství</t>
  </si>
  <si>
    <t>183</t>
  </si>
  <si>
    <t>712391171</t>
  </si>
  <si>
    <t>Provedení povlakové krytiny střech do 10° podkladní textilní vrstvy</t>
  </si>
  <si>
    <t>318</t>
  </si>
  <si>
    <t>https://podminky.urs.cz/item/CS_URS_2022_02/712391171</t>
  </si>
  <si>
    <t>69311172</t>
  </si>
  <si>
    <t>geotextilie PP s ÚV stabilizací 300g/m2</t>
  </si>
  <si>
    <t>320</t>
  </si>
  <si>
    <t>1766,22284221949*1,155 "Přepočtené koeficientem množství</t>
  </si>
  <si>
    <t>185</t>
  </si>
  <si>
    <t>712391172</t>
  </si>
  <si>
    <t>Provedení povlakové krytiny střech do 10° ochranné textilní vrstvy</t>
  </si>
  <si>
    <t>322</t>
  </si>
  <si>
    <t>https://podminky.urs.cz/item/CS_URS_2022_02/712391172</t>
  </si>
  <si>
    <t>186</t>
  </si>
  <si>
    <t>324</t>
  </si>
  <si>
    <t>483,32*1,155 "Přepočtené koeficientem množství</t>
  </si>
  <si>
    <t>187</t>
  </si>
  <si>
    <t>69311175</t>
  </si>
  <si>
    <t>geotextilie PP s ÚV stabilizací 500g/m2</t>
  </si>
  <si>
    <t>326</t>
  </si>
  <si>
    <t>1020,74*1,155 "Přepočtené koeficientem množství</t>
  </si>
  <si>
    <t>188</t>
  </si>
  <si>
    <t>712391382</t>
  </si>
  <si>
    <t>Provedení povlakové krytiny střech do 10° násypem z hrubého kameniva tl 50 mm</t>
  </si>
  <si>
    <t>328</t>
  </si>
  <si>
    <t>https://podminky.urs.cz/item/CS_URS_2022_02/712391382</t>
  </si>
  <si>
    <t>189</t>
  </si>
  <si>
    <t>2615261464</t>
  </si>
  <si>
    <t>Stavební kamenivo frakce 16-22 mm (kačírek)</t>
  </si>
  <si>
    <t>330</t>
  </si>
  <si>
    <t>1018,98*140 "Přepočtené koeficientem množství</t>
  </si>
  <si>
    <t>712771611</t>
  </si>
  <si>
    <t>Osazení ochranné kačírkové lišty přitížením konstrukcí</t>
  </si>
  <si>
    <t>332</t>
  </si>
  <si>
    <t>https://podminky.urs.cz/item/CS_URS_2022_02/712771611</t>
  </si>
  <si>
    <t>191</t>
  </si>
  <si>
    <t>69334020</t>
  </si>
  <si>
    <t>lišta kačírková výška 40-50mm Al</t>
  </si>
  <si>
    <t>334</t>
  </si>
  <si>
    <t>110*1,02 "Přepočtené koeficientem množství</t>
  </si>
  <si>
    <t>71299411R</t>
  </si>
  <si>
    <t>Pochozí plochy plochých střech z desek PVC tl. 7,3 mm, 500 mm x 500 mm</t>
  </si>
  <si>
    <t>336</t>
  </si>
  <si>
    <t>25,06 "střecha, pochůzí úprava</t>
  </si>
  <si>
    <t>193</t>
  </si>
  <si>
    <t>712998001</t>
  </si>
  <si>
    <t>Montáž atikového chrliče z PVC DN 50</t>
  </si>
  <si>
    <t>-119030012</t>
  </si>
  <si>
    <t>https://podminky.urs.cz/item/CS_URS_2022_02/712998001</t>
  </si>
  <si>
    <t>viz tabulka ostatních výrobků, odvodnění pavlačí 2.NP-5.NP, ozn. OS09D</t>
  </si>
  <si>
    <t>18 "2.NP</t>
  </si>
  <si>
    <t>18 "3.NP</t>
  </si>
  <si>
    <t>20 "4.NP</t>
  </si>
  <si>
    <t>20 "5.NP</t>
  </si>
  <si>
    <t>194</t>
  </si>
  <si>
    <t>2834247.1</t>
  </si>
  <si>
    <t>chrlič kulatý DN 50 s manžetou pro hydroizolaci z PVC, d. 250mm, ozn. OS09D</t>
  </si>
  <si>
    <t>-954405732</t>
  </si>
  <si>
    <t>viz tabulka ostatních výrobků, odvodnění pavlačí 2.NP-5.NP</t>
  </si>
  <si>
    <t>195</t>
  </si>
  <si>
    <t>998712203</t>
  </si>
  <si>
    <t>Přesun hmot procentní pro krytiny povlakové v objektech v přes 12 do 24 m</t>
  </si>
  <si>
    <t>2008605220</t>
  </si>
  <si>
    <t>https://podminky.urs.cz/item/CS_URS_2022_02/998712203</t>
  </si>
  <si>
    <t>713</t>
  </si>
  <si>
    <t>Izolace tepelné</t>
  </si>
  <si>
    <t>196</t>
  </si>
  <si>
    <t>713121111</t>
  </si>
  <si>
    <t>Montáž izolace tepelné podlah volně kladenými rohožemi, pásy, dílci, deskami 1 vrstva</t>
  </si>
  <si>
    <t>1653859400</t>
  </si>
  <si>
    <t>https://podminky.urs.cz/item/CS_URS_2022_02/713121111</t>
  </si>
  <si>
    <t>"P1_tl 40mm + 20mm" 97,57*2</t>
  </si>
  <si>
    <t xml:space="preserve">"P2_tl 40mm + 20mm"     354,79*2</t>
  </si>
  <si>
    <t xml:space="preserve">"P3_tl 40mm + 20mm + 60mm"     25,18*3</t>
  </si>
  <si>
    <t xml:space="preserve">"P4_tl 40mm + 20mm + 60mm"    39,76*3</t>
  </si>
  <si>
    <t xml:space="preserve">"P5_tl 40mm+30mm"     3343,51*2</t>
  </si>
  <si>
    <t xml:space="preserve">"P6_tl 40mm+20mm + 60mm"     342,29*3</t>
  </si>
  <si>
    <t xml:space="preserve">"P8_tl 40mm+20mm + 30mm"    89,78*3</t>
  </si>
  <si>
    <t xml:space="preserve">"P9_tl 40mm+20mm + 30mm"     13,71*3</t>
  </si>
  <si>
    <t xml:space="preserve">"P10_tl 90mm"     446,07</t>
  </si>
  <si>
    <t xml:space="preserve">"P13_tl 40mm+20mm+60mm"     4,00*3</t>
  </si>
  <si>
    <t xml:space="preserve">"P16_tl 100mm"     43,80</t>
  </si>
  <si>
    <t>197</t>
  </si>
  <si>
    <t>28375920.R1</t>
  </si>
  <si>
    <t>deska EPS 4000 pro konstrukce s velmi vysokým zatížením λ=0,044 tl 40mm</t>
  </si>
  <si>
    <t>-459387876</t>
  </si>
  <si>
    <t xml:space="preserve">"P4"    39,76</t>
  </si>
  <si>
    <t xml:space="preserve">"P8"    89,78</t>
  </si>
  <si>
    <t xml:space="preserve">"P13"     4,00</t>
  </si>
  <si>
    <t>4310,59*1,02 'Přepočtené koeficientem množství</t>
  </si>
  <si>
    <t>198</t>
  </si>
  <si>
    <t>28375919.R1</t>
  </si>
  <si>
    <t>deska EPS 4000 pro konstrukce s velmi vysokým zatížením λ=0,044 tl 30mm</t>
  </si>
  <si>
    <t>-1643403155</t>
  </si>
  <si>
    <t>199</t>
  </si>
  <si>
    <t>28375918.R1</t>
  </si>
  <si>
    <t>deska EPS 4000 pro konstrukce s velmi vysokým zatížením λ=0,034 tl 20mm</t>
  </si>
  <si>
    <t>-1953442876</t>
  </si>
  <si>
    <t>967,08*1,02 'Přepočtené koeficientem množství</t>
  </si>
  <si>
    <t>28375907</t>
  </si>
  <si>
    <t>deska EPS 150 pro konstrukce s vysokým zatížením λ=0,035 tl 30mm</t>
  </si>
  <si>
    <t>1781576561</t>
  </si>
  <si>
    <t>103,49*1,02 'Přepočtené koeficientem množství</t>
  </si>
  <si>
    <t>201</t>
  </si>
  <si>
    <t>28375910</t>
  </si>
  <si>
    <t>deska EPS 150 pro konstrukce s vysokým zatížením λ=0,035 tl 60mm</t>
  </si>
  <si>
    <t>-1355598343</t>
  </si>
  <si>
    <t>411,23*1,02 'Přepočtené koeficientem množství</t>
  </si>
  <si>
    <t>28375030</t>
  </si>
  <si>
    <t>deska EPS 150 pro konstrukce s vysokým zatížením λ=0,035 tl 90mm</t>
  </si>
  <si>
    <t>-714490418</t>
  </si>
  <si>
    <t>203</t>
  </si>
  <si>
    <t>28375914</t>
  </si>
  <si>
    <t>deska EPS 150 pro konstrukce s vysokým zatížením λ=0,035 tl 100mm</t>
  </si>
  <si>
    <t>-1047348492</t>
  </si>
  <si>
    <t>713131141</t>
  </si>
  <si>
    <t>Montáž izolace tepelné stěn a základů lepením celoplošně rohoží, pásů, dílců, desek</t>
  </si>
  <si>
    <t>356</t>
  </si>
  <si>
    <t>https://podminky.urs.cz/item/CS_URS_2022_02/713131141</t>
  </si>
  <si>
    <t>205</t>
  </si>
  <si>
    <t>28376023</t>
  </si>
  <si>
    <t>deska perimetrická fasádní soklová 150kPa λ=0,035 tl 200mm</t>
  </si>
  <si>
    <t>-102832574</t>
  </si>
  <si>
    <t>923,961*1,02 "Přepočtené koeficientem množství</t>
  </si>
  <si>
    <t>713141131</t>
  </si>
  <si>
    <t>Montáž izolace tepelné střech plochých lepené za studena plně 1 vrstva rohoží, pásů, dílců, desek</t>
  </si>
  <si>
    <t>360</t>
  </si>
  <si>
    <t>https://podminky.urs.cz/item/CS_URS_2022_02/713141131</t>
  </si>
  <si>
    <t xml:space="preserve">"R01b"     1,76*2</t>
  </si>
  <si>
    <t>207</t>
  </si>
  <si>
    <t>28372326</t>
  </si>
  <si>
    <t>deska EPS 150 pro konstrukce s vysokým zatížením λ=0,035</t>
  </si>
  <si>
    <t>362</t>
  </si>
  <si>
    <t xml:space="preserve">"R01a"     871,00*0,25*1,02</t>
  </si>
  <si>
    <t xml:space="preserve">"R01c"     140,71*0,25*1,02</t>
  </si>
  <si>
    <t xml:space="preserve">"R01d"     7,27*0,25*1,02</t>
  </si>
  <si>
    <t xml:space="preserve">"R01e"     33,36*0,215*1,02</t>
  </si>
  <si>
    <t xml:space="preserve">"R06"     24,70*0,25*1,02</t>
  </si>
  <si>
    <t xml:space="preserve">"R08"     260,00*0,23*1,02</t>
  </si>
  <si>
    <t>28375912</t>
  </si>
  <si>
    <t>deska EPS 150 pro konstrukce s vysokým zatížením λ=0,035 tl 80mm</t>
  </si>
  <si>
    <t>-1689622153</t>
  </si>
  <si>
    <t xml:space="preserve">"R01b"     1,76*1,02</t>
  </si>
  <si>
    <t>209</t>
  </si>
  <si>
    <t>28376422</t>
  </si>
  <si>
    <t>deska z polystyrénu XPS, hrana polodrážková a hladký povrch 300kPA tl 100mm</t>
  </si>
  <si>
    <t>366</t>
  </si>
  <si>
    <t>713191132</t>
  </si>
  <si>
    <t>Montáž izolace tepelné podlah, stropů vrchem nebo střech překrytí separační fólií z PE</t>
  </si>
  <si>
    <t>368</t>
  </si>
  <si>
    <t>https://podminky.urs.cz/item/CS_URS_2022_02/713191132</t>
  </si>
  <si>
    <t>211</t>
  </si>
  <si>
    <t>28329042</t>
  </si>
  <si>
    <t>fólie PE separační či ochranná tl 0,2mm</t>
  </si>
  <si>
    <t>370</t>
  </si>
  <si>
    <t>4800,46*1,1655 "Přepočtené koeficientem množství</t>
  </si>
  <si>
    <t>998713203</t>
  </si>
  <si>
    <t>Přesun hmot procentní pro izolace tepelné v objektech v přes 12 do 24 m</t>
  </si>
  <si>
    <t>-1879592659</t>
  </si>
  <si>
    <t>https://podminky.urs.cz/item/CS_URS_2022_02/998713203</t>
  </si>
  <si>
    <t>714</t>
  </si>
  <si>
    <t>Akustická a protiotřesová opatření</t>
  </si>
  <si>
    <t>213</t>
  </si>
  <si>
    <t>71412200.1</t>
  </si>
  <si>
    <t>Montáž akustických volně zavěšených prvků velikosti pr. 1200mm</t>
  </si>
  <si>
    <t>-804452800</t>
  </si>
  <si>
    <t>viz tabulka ostatních výrobků, výkres D.1.1.123.5-6</t>
  </si>
  <si>
    <t>15 "ozn. OS05A, 2.NP, m.č. 103,203,205</t>
  </si>
  <si>
    <t>214</t>
  </si>
  <si>
    <t>5903641.1</t>
  </si>
  <si>
    <t>panel akustický volně plovoucí prvek tl 40mm pr. 1200mm ozn. OS05A</t>
  </si>
  <si>
    <t>-759021203</t>
  </si>
  <si>
    <t>15 "2.NP, m.č. 103,203,205</t>
  </si>
  <si>
    <t>215</t>
  </si>
  <si>
    <t>71412200.2</t>
  </si>
  <si>
    <t>Montáž akustických volně zavěšených prvků velikosti pr. 1600mm</t>
  </si>
  <si>
    <t>-1385213271</t>
  </si>
  <si>
    <t>11 "ozn. OS05B, 2.NP, m.č. 103,203,205</t>
  </si>
  <si>
    <t>216</t>
  </si>
  <si>
    <t>5903641.2</t>
  </si>
  <si>
    <t>panel akustický velkoformátový volně plovoucí prvek tl 40mm pr. 1600mm ozn. OS05B</t>
  </si>
  <si>
    <t>-496898951</t>
  </si>
  <si>
    <t>11 "2.NP, m.č. 103,203,205</t>
  </si>
  <si>
    <t>217</t>
  </si>
  <si>
    <t>71412200.3</t>
  </si>
  <si>
    <t>Montáž akustických volně zavěšených prvků velikosti 1800x600 mm</t>
  </si>
  <si>
    <t>-1858381733</t>
  </si>
  <si>
    <t>viz tabulka ostatních výrobků, výkresy podhledů</t>
  </si>
  <si>
    <t>ozn. OS05C</t>
  </si>
  <si>
    <t>14 "3.NP, m.č. 305a, 305b</t>
  </si>
  <si>
    <t>14 "4.NP, m.č. 405a, 405b</t>
  </si>
  <si>
    <t>14 "5.NP, m.č. 505a, 505b</t>
  </si>
  <si>
    <t>218</t>
  </si>
  <si>
    <t>5903641.3</t>
  </si>
  <si>
    <t>panel akustický volně plovoucí prvek tl 40mm vel. 1800 x 600 mm, ozn. OS05C</t>
  </si>
  <si>
    <t>306788448</t>
  </si>
  <si>
    <t>219</t>
  </si>
  <si>
    <t>998714203</t>
  </si>
  <si>
    <t>Přesun hmot procentní pro akustická a protiotřesová opatření v objektech v do 24 m</t>
  </si>
  <si>
    <t>-1207870779</t>
  </si>
  <si>
    <t>https://podminky.urs.cz/item/CS_URS_2022_02/998714203</t>
  </si>
  <si>
    <t>721</t>
  </si>
  <si>
    <t>Zdravotechnika - vnitřní kanalizace</t>
  </si>
  <si>
    <t>220</t>
  </si>
  <si>
    <t>7212331.01</t>
  </si>
  <si>
    <t>Střešní vtok pro ploché střechy svislý odtok DN dle ZTI, s integrovanou PVC manžetou, vyhříváním, ochranným košem, nástavcem ozn. OS09 A</t>
  </si>
  <si>
    <t>2088852796</t>
  </si>
  <si>
    <t>https://podminky.urs.cz/item/CS_URS_2022_02/7212331.01</t>
  </si>
  <si>
    <t>11 "střecha</t>
  </si>
  <si>
    <t>221</t>
  </si>
  <si>
    <t>7212331.02</t>
  </si>
  <si>
    <t>Střešní vtok pro ploché střechy vodorovný odtok DN dle ZTI, s integrovanou PVC manžetou, vyhříváním, ochranným košem, nástavcem, ozn. OS09B</t>
  </si>
  <si>
    <t>-708406273</t>
  </si>
  <si>
    <t>10 "střecha</t>
  </si>
  <si>
    <t>222</t>
  </si>
  <si>
    <t>7212331.03</t>
  </si>
  <si>
    <t>Prostup dešťového potrubí parozábranou s integrovanou manžetou pro asfaltové pásy, DN dle ZTI, délka 250mm, ozn. OS09C</t>
  </si>
  <si>
    <t>960757449</t>
  </si>
  <si>
    <t>223</t>
  </si>
  <si>
    <t>7212331.04</t>
  </si>
  <si>
    <t>Střešní vtok pro ploché střechy vodorovný odtok DN dle ZTI, integrovanou bitumenovou manžetou s vyhříváním, ochranným košem, ozn. OS10</t>
  </si>
  <si>
    <t>-149210328</t>
  </si>
  <si>
    <t>224</t>
  </si>
  <si>
    <t>7219.01</t>
  </si>
  <si>
    <t>Průchodka pro potrubí kanalizace pr. 160mm stěnou tl. 300mm, hydroizolace z asfaltových pásů, vnější TI 140mm, pažnice pr. 200mm s bentonitovým těsněním, systémovým límcem a pevnou přírubou 450mm, těsnění pro tlakovou vodu 200/160mm, ozn. ZP01</t>
  </si>
  <si>
    <t>1109433464</t>
  </si>
  <si>
    <t>viz tabulka zámečnických výrobků</t>
  </si>
  <si>
    <t>225</t>
  </si>
  <si>
    <t>7219.02</t>
  </si>
  <si>
    <t>Průchodka pro potrubí kanalizace pr. 200mm stěnou tl. 300mm, hydroizolace z asfaltových pásů, vnější TI 140mm, pažnice pr. 250mm s bentonitovým těsněním, systémovým límcem a pevnou přírubou 500mm, těsnění pro tlakovou vodu 250/200mm, ozn. ZP05</t>
  </si>
  <si>
    <t>-1875030248</t>
  </si>
  <si>
    <t>226</t>
  </si>
  <si>
    <t>998721203</t>
  </si>
  <si>
    <t>Přesun hmot procentní pro vnitřní kanalizace v objektech v přes 12 do 24 m</t>
  </si>
  <si>
    <t>-617384637</t>
  </si>
  <si>
    <t>https://podminky.urs.cz/item/CS_URS_2022_02/998721203</t>
  </si>
  <si>
    <t>722</t>
  </si>
  <si>
    <t>Zdravotechnika - vnitřní vodovod</t>
  </si>
  <si>
    <t>227</t>
  </si>
  <si>
    <t>72225013R</t>
  </si>
  <si>
    <t>Hydrantový systém s tvarově stálou hadicí D 19 x 30 m celoplechový</t>
  </si>
  <si>
    <t>soubor</t>
  </si>
  <si>
    <t>374</t>
  </si>
  <si>
    <t>Poznámka k položce:_x000d_
Poznámka k položce: nezavodněný systém s tlačítkem u hydrantu</t>
  </si>
  <si>
    <t>3 "1.NP</t>
  </si>
  <si>
    <t>3 "2.NP</t>
  </si>
  <si>
    <t>3 "3.NP</t>
  </si>
  <si>
    <t>3 "5.NP</t>
  </si>
  <si>
    <t>228</t>
  </si>
  <si>
    <t>7229.01</t>
  </si>
  <si>
    <t>Průchodka pro potrubí vodovodu pr. 75mm stěnou tl. 300mm, hydroizolace z asfaltových pásů, přizdívka 125mm,vnější TI 140mm, pažnice pr. 125mm s bentonitovým těsněním, systémovým límcem a pevnou přírubou 375mm, těsnění pro tlakovou vodu 125/75mm, ozn. ZP02</t>
  </si>
  <si>
    <t>1656072535</t>
  </si>
  <si>
    <t>1 "1.PP</t>
  </si>
  <si>
    <t>229</t>
  </si>
  <si>
    <t>7229.02</t>
  </si>
  <si>
    <t>Průchodka pro potrubí vodovodu pr. 32mm stěnou tl. 300mm, hydroizolace z asfaltových pásů, přizdívka 125mm,vnější TI 140mm, pažnice pr. 100mm s bentonitovým těsněním, systémovým límcem a pevnou přírubou 350mm, těsnění pro tlakovou vodu 100/32mm, ozn. ZP06</t>
  </si>
  <si>
    <t>-1879129164</t>
  </si>
  <si>
    <t>998722203</t>
  </si>
  <si>
    <t>Přesun hmot procentní pro vnitřní vodovod v objektech v přes 12 do 24 m</t>
  </si>
  <si>
    <t>975240285</t>
  </si>
  <si>
    <t>https://podminky.urs.cz/item/CS_URS_2022_02/998722203</t>
  </si>
  <si>
    <t>723</t>
  </si>
  <si>
    <t>Zdravotechnika - vnitřní plynovod</t>
  </si>
  <si>
    <t>231</t>
  </si>
  <si>
    <t>7239.01</t>
  </si>
  <si>
    <t>Průchodka pro potrubí plynovodu pr. 63mm stěnou tl. 300mm, hydroizolace z asfaltových pásů,vnější TI 140mm, pažnice pr. 100mm s bentonitovým těsněním, systémovým límcem a pevnou přírubou 350mm, těsnění pro tlakovou vodu 100/40mm, ozn. ZP03</t>
  </si>
  <si>
    <t>-603647102</t>
  </si>
  <si>
    <t>998723203</t>
  </si>
  <si>
    <t>Přesun hmot procentní pro vnitřní plynovod v objektech v přes 12 do 24 m</t>
  </si>
  <si>
    <t>-887085671</t>
  </si>
  <si>
    <t>https://podminky.urs.cz/item/CS_URS_2022_02/998723203</t>
  </si>
  <si>
    <t>725</t>
  </si>
  <si>
    <t>Zdravotechnika - zařizovací předměty</t>
  </si>
  <si>
    <t>233</t>
  </si>
  <si>
    <t>725291.01</t>
  </si>
  <si>
    <t>Doplňky zařízení koupelen a záchodů - souprava invalidní nerez - 1x sklopné madlo, 1x pevné madlo, 1x pevné madlo d. 500mm, oddálené pneumatické splachování, sklopné zrcadlo 60x40cm, ovladač signalizačního zařízení nouzového volání, háček, ozn. OS14</t>
  </si>
  <si>
    <t>1375724271</t>
  </si>
  <si>
    <t>1 "1.NP, m.č. 6.07</t>
  </si>
  <si>
    <t>1 "2.NP, m.č. 16.07</t>
  </si>
  <si>
    <t>1 "3.NP, m.č. 26.07</t>
  </si>
  <si>
    <t>1 "4.NP, m.č. 36.07</t>
  </si>
  <si>
    <t>1 "5.NP, m.č. 46.07</t>
  </si>
  <si>
    <t>725291652</t>
  </si>
  <si>
    <t>Montáž dávkovače tekutého mýdla</t>
  </si>
  <si>
    <t>-118002357</t>
  </si>
  <si>
    <t>https://podminky.urs.cz/item/CS_URS_2024_01/725291652</t>
  </si>
  <si>
    <t>viz koupelny a WC spárořezy</t>
  </si>
  <si>
    <t>1 "m.č. 106</t>
  </si>
  <si>
    <t>1 "m.č. 015</t>
  </si>
  <si>
    <t>1 "m.č. 016</t>
  </si>
  <si>
    <t>235</t>
  </si>
  <si>
    <t>554310R1</t>
  </si>
  <si>
    <t>dávkovač tekutého mýdla 400ml nerez</t>
  </si>
  <si>
    <t>1294432984</t>
  </si>
  <si>
    <t>725291654</t>
  </si>
  <si>
    <t>Montáž zásobníku papírových ručníků</t>
  </si>
  <si>
    <t>-1973654787</t>
  </si>
  <si>
    <t>https://podminky.urs.cz/item/CS_URS_2024_01/725291654</t>
  </si>
  <si>
    <t>237</t>
  </si>
  <si>
    <t>55431084</t>
  </si>
  <si>
    <t>zásobník papírových ručníků skládaných nerezové provedení</t>
  </si>
  <si>
    <t>1063614861</t>
  </si>
  <si>
    <t>72529165R</t>
  </si>
  <si>
    <t>Montáž držáku toaletních papírů</t>
  </si>
  <si>
    <t>820697073</t>
  </si>
  <si>
    <t>https://podminky.urs.cz/item/CS_URS_2024_01/72529165R</t>
  </si>
  <si>
    <t>239</t>
  </si>
  <si>
    <t>5543109R</t>
  </si>
  <si>
    <t>držák toaletních papírů matný nerez</t>
  </si>
  <si>
    <t>-1982443100</t>
  </si>
  <si>
    <t>72529166R</t>
  </si>
  <si>
    <t>Montáž WC soupravy nástěnné</t>
  </si>
  <si>
    <t>198296550</t>
  </si>
  <si>
    <t>241</t>
  </si>
  <si>
    <t>55779012</t>
  </si>
  <si>
    <t>štětka na WC závěsná nebo na podlahu kartáč nylon nerezové záchytné pouzdro mat</t>
  </si>
  <si>
    <t>-1943002993</t>
  </si>
  <si>
    <t>725291670</t>
  </si>
  <si>
    <t>Montáž madla invalidního krakorcového sklopného</t>
  </si>
  <si>
    <t>-1849383491</t>
  </si>
  <si>
    <t>https://podminky.urs.cz/item/CS_URS_2024_01/725291670</t>
  </si>
  <si>
    <t>5 "koupelna pro invalidy</t>
  </si>
  <si>
    <t>243</t>
  </si>
  <si>
    <t>55147114</t>
  </si>
  <si>
    <t>madlo invalidní krakorcové sklopné nerez</t>
  </si>
  <si>
    <t>-569869371</t>
  </si>
  <si>
    <t>725291676</t>
  </si>
  <si>
    <t>Montáž madla sprchového invalidního</t>
  </si>
  <si>
    <t>717431097</t>
  </si>
  <si>
    <t>https://podminky.urs.cz/item/CS_URS_2024_01/725291676</t>
  </si>
  <si>
    <t>245</t>
  </si>
  <si>
    <t>551471R1</t>
  </si>
  <si>
    <t>madlo sprchové invalidní</t>
  </si>
  <si>
    <t>296376787</t>
  </si>
  <si>
    <t>7252916R1</t>
  </si>
  <si>
    <t>Montáž odpadkového koše nástěnného</t>
  </si>
  <si>
    <t>1178178376</t>
  </si>
  <si>
    <t>247</t>
  </si>
  <si>
    <t>5543108R</t>
  </si>
  <si>
    <t>koš odpadkový závěsný nerezový</t>
  </si>
  <si>
    <t>-1502623996</t>
  </si>
  <si>
    <t>7252916R2</t>
  </si>
  <si>
    <t>Montáž odpadkového hygienického koše nástěnného</t>
  </si>
  <si>
    <t>926036179</t>
  </si>
  <si>
    <t>249</t>
  </si>
  <si>
    <t>5543108R1</t>
  </si>
  <si>
    <t>koš hygienický závěsný nerezový</t>
  </si>
  <si>
    <t>520989777</t>
  </si>
  <si>
    <t>250</t>
  </si>
  <si>
    <t>7252916R3</t>
  </si>
  <si>
    <t>Montáž tyče na sprchový závěs se sprchovým závěsem</t>
  </si>
  <si>
    <t>-719833893</t>
  </si>
  <si>
    <t>251</t>
  </si>
  <si>
    <t>55147R01</t>
  </si>
  <si>
    <t>tyč na sprchový závěs včetně závěsu</t>
  </si>
  <si>
    <t>1100861762</t>
  </si>
  <si>
    <t>252</t>
  </si>
  <si>
    <t>7252916R4</t>
  </si>
  <si>
    <t>Montáž invalidního sklopného sedátka</t>
  </si>
  <si>
    <t>638321789</t>
  </si>
  <si>
    <t>253</t>
  </si>
  <si>
    <t>55147082</t>
  </si>
  <si>
    <t>sedátko sklopné do sprchy nerez 450x450mm</t>
  </si>
  <si>
    <t>1730130944</t>
  </si>
  <si>
    <t>254</t>
  </si>
  <si>
    <t>7252916R5</t>
  </si>
  <si>
    <t>Montáž invalidního zrcadla polohovatelného</t>
  </si>
  <si>
    <t>2053075780</t>
  </si>
  <si>
    <t>255</t>
  </si>
  <si>
    <t>634651R1</t>
  </si>
  <si>
    <t>zrcadlo invalidní polohovatelné</t>
  </si>
  <si>
    <t>-160899976</t>
  </si>
  <si>
    <t>256</t>
  </si>
  <si>
    <t>998725203</t>
  </si>
  <si>
    <t>Přesun hmot procentní pro zařizovací předměty v objektech v přes 12 do 24 m</t>
  </si>
  <si>
    <t>-1543820853</t>
  </si>
  <si>
    <t>https://podminky.urs.cz/item/CS_URS_2022_02/998725203</t>
  </si>
  <si>
    <t>727</t>
  </si>
  <si>
    <t>Zdravotechnika - požární ochrana</t>
  </si>
  <si>
    <t>257</t>
  </si>
  <si>
    <t>72711.01</t>
  </si>
  <si>
    <t>Atestované protipožární ucpávky a těsnění prostupů vedení profesí požárně dělících konstrukcí ozn. OS19</t>
  </si>
  <si>
    <t>13457141</t>
  </si>
  <si>
    <t>1 "dle projektu profesí</t>
  </si>
  <si>
    <t>741</t>
  </si>
  <si>
    <t>Elektroinstalace - silnoproud</t>
  </si>
  <si>
    <t>258</t>
  </si>
  <si>
    <t>741711011</t>
  </si>
  <si>
    <t>Montáž nosné konstrukce fotovoltaických panelů na ploché střeše nosníky</t>
  </si>
  <si>
    <t>-1181134642</t>
  </si>
  <si>
    <t>https://podminky.urs.cz/item/CS_URS_2022_02/741711011</t>
  </si>
  <si>
    <t>viz tabulka ostatních výrobků, část PD D.1.4.9 Zařízení fotovoltaika</t>
  </si>
  <si>
    <t>164 "střecha, ozn. OS11</t>
  </si>
  <si>
    <t>259</t>
  </si>
  <si>
    <t>4241240.1</t>
  </si>
  <si>
    <t>konstrukce nosná na rovné až mírně skloněné střechy a volná prostranství pro panely 2094x1038x35 mm, standardní sklon 45°, pro vertikálně orientovaný panel, sety pro 1-8 kusů panelů, ozn. OS11</t>
  </si>
  <si>
    <t>-871678987</t>
  </si>
  <si>
    <t>164 "střecha, 1ks panelu, ozn. OS11</t>
  </si>
  <si>
    <t>7419.01</t>
  </si>
  <si>
    <t>Průchodka pro elektro SIL+SLA stěnou tl. 300mm, hydroizolace z asfaltových pásů,vnější TI 140mm, pažnice pr. 100mm s bentonitovým těsněním, systémovým límcem a pevnou přírubou 400mm, těsnící moduly pro tlakovou vodu do 16kabelů pr. až 11mm, ozn. ZP04</t>
  </si>
  <si>
    <t>-517731423</t>
  </si>
  <si>
    <t>261</t>
  </si>
  <si>
    <t>998741203</t>
  </si>
  <si>
    <t>Přesun hmot procentní pro silnoproud v objektech v přes 12 do 24 m</t>
  </si>
  <si>
    <t>-2897608</t>
  </si>
  <si>
    <t>https://podminky.urs.cz/item/CS_URS_2022_02/998741203</t>
  </si>
  <si>
    <t>742</t>
  </si>
  <si>
    <t>Elektroinstalace - slaboproud</t>
  </si>
  <si>
    <t>742210111</t>
  </si>
  <si>
    <t>Montáž klíčového trezoru se zámkovou vložkou</t>
  </si>
  <si>
    <t>1738119016</t>
  </si>
  <si>
    <t>https://podminky.urs.cz/item/CS_URS_2022_02/742210111</t>
  </si>
  <si>
    <t>viz tabulka ostatních výrobků, výkres D.1.1.114.2.1</t>
  </si>
  <si>
    <t>1 "ozn. OS06, 1.NP, v konstrukci vstupního portálu</t>
  </si>
  <si>
    <t>263</t>
  </si>
  <si>
    <t>5577900.1</t>
  </si>
  <si>
    <t>trezor požární ochrany včetně majáku, povrchová úprava RAL7021, ozn. OS06</t>
  </si>
  <si>
    <t>-912111494</t>
  </si>
  <si>
    <t>1 "1.NP, v konstrukci vstupního portálu</t>
  </si>
  <si>
    <t>998742203</t>
  </si>
  <si>
    <t>Přesun hmot procentní pro slaboproud v objektech v do 24 m</t>
  </si>
  <si>
    <t>-1583014229</t>
  </si>
  <si>
    <t>https://podminky.urs.cz/item/CS_URS_2022_02/998742203</t>
  </si>
  <si>
    <t>762</t>
  </si>
  <si>
    <t>Konstrukce tesařské</t>
  </si>
  <si>
    <t>265</t>
  </si>
  <si>
    <t>7623613.01</t>
  </si>
  <si>
    <t>Konstrukční a vyrovnávací vrstva pod klempířské prvky (atiky) z desek dřevoštěpkových OSB3 tl 25 mm š. 570mm včetně upevnění po 500mm přířezy z fošen tl. 40mm dl. 515mm, výšky 110-125mm kotvené ocelovými profily z pásoviny tvaru L 100/100mm, ozn. OS30</t>
  </si>
  <si>
    <t>1968776710</t>
  </si>
  <si>
    <t xml:space="preserve">Poznámka k položce:_x000d_
výplň mezi fošnami tepelnou izolací EPS 150 S ve spádu 110-125mm </t>
  </si>
  <si>
    <t>viz tabulka ostatních výrobků, výkres D.1.1.121.01</t>
  </si>
  <si>
    <t>208 "střecha</t>
  </si>
  <si>
    <t>7623613.02</t>
  </si>
  <si>
    <t>Pomocná vrstva pod klempířské prvky (atiky) z desek dřevoštěpkových OSB3 tl 25 mm š. 300mm včetně upevnění po 500mm přířezy z fošen tl. 40mm dl. 600mm, výšky 240-255mm kotvené ocelovými profily z pásoviny tvaru L 100/100mm, ozn. OS31a</t>
  </si>
  <si>
    <t>382528650</t>
  </si>
  <si>
    <t xml:space="preserve">Poznámka k položce:_x000d_
výplň mezi fošnami tepelnou izolací EPS 150 S ve spádu 240-255mm </t>
  </si>
  <si>
    <t>viz tabulka ostatních výrobků, výkres D.1.1.109</t>
  </si>
  <si>
    <t>4 "objekt výlezu na střechu</t>
  </si>
  <si>
    <t>267</t>
  </si>
  <si>
    <t>7623613.03</t>
  </si>
  <si>
    <t>Pomocná vrstva pod klempířské prvky (atiky) z desek dřevoštěpkových OSB3 tl 25 mm š. 300mm včetně upevnění po 500mm přířezy z fošen tl. 40mm dl. 600mm, výšky 145mm kotvené ocelovými profily z pásoviny tvaru L 100/100mm, ozn. OS31b</t>
  </si>
  <si>
    <t>-1550426241</t>
  </si>
  <si>
    <t xml:space="preserve">Poznámka k položce:_x000d_
výplň mezi fošnami tepelnou izolací EPS 150 S ve spádu 145mm </t>
  </si>
  <si>
    <t>10,05 "objekt výlezu na střechu</t>
  </si>
  <si>
    <t>7623613.04</t>
  </si>
  <si>
    <t>Pomocná vrstva pod klempířské prvky (atiky) z desek dřevoštěpkových OSB3 tl 25 mm š. 300mm včetně upevnění po 500mm přířezy z fošen tl. 40mm dl. 600mm, výšky 175-240mm kotvené ocelovými profily z pásoviny tvaru L 100/100mm, ozn. OS31c</t>
  </si>
  <si>
    <t>-1894283856</t>
  </si>
  <si>
    <t>6,05 "objekt výlezu na střechu</t>
  </si>
  <si>
    <t>269</t>
  </si>
  <si>
    <t>7623613.05</t>
  </si>
  <si>
    <t xml:space="preserve">Pomocná vrstva pod klempířské prvky (atiky) z desek dřevoštěpkových OSB3 tl 22 mm š. 260mm včetně upevnění po 500mm přířezy z fošen tl. 40mm, dl. 500mm, výšky 180-200mm kotvené ocelovými profily  z pásoviny tvaru L 100/100mm ozn. OS32</t>
  </si>
  <si>
    <t>-1683580404</t>
  </si>
  <si>
    <t xml:space="preserve">Poznámka k položce:_x000d_
výplň mezi fošnami tepelnou izolací EPS 150 S ve spádu 180-200mm </t>
  </si>
  <si>
    <t>viz tabulka ostatních výrobků, výkres D.1.1.121.06</t>
  </si>
  <si>
    <t>21,4 "2.NP, hlavní vstup</t>
  </si>
  <si>
    <t>7623613.06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</si>
  <si>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OS33</t>
  </si>
  <si>
    <t>283663132</t>
  </si>
  <si>
    <t>Poznámka k položce:_x000d_
celková délka fošen 43,2 m</t>
  </si>
  <si>
    <t>16,2 "3.NP, přístřešek hlavního vstupu sever</t>
  </si>
  <si>
    <t>271</t>
  </si>
  <si>
    <t>7623613.07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</si>
  <si>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OS34</t>
  </si>
  <si>
    <t>-1305557415</t>
  </si>
  <si>
    <t>Poznámka k položce:_x000d_
celková délka fošen 40,8 m</t>
  </si>
  <si>
    <t>18,5 "3.NP, přístřešek zadního vstupu jih</t>
  </si>
  <si>
    <t>7623613.08</t>
  </si>
  <si>
    <t>Pomocná vrstva pod klempířské prvky z desek dřevoštěpkových OSB3 tl 22 mm (0,81m2/m) včetně izolace 185mm, upevnění po 500mm, podkladní konstrukce z hranolů 2x 80x100mm, délky 1650 a 1450 mm, přířezy z hranolů 80x100mm dl. 300mm, výšky 80-150mm, ozn. OS35</t>
  </si>
  <si>
    <t>1439828962</t>
  </si>
  <si>
    <t>Poznámka k položce:_x000d_
přířezy hranolu přišroubované k ocelovým pomocným profilům z pásoviny šíře 80 mm, tl. 5 mm ve tvaru L 100/100 mm</t>
  </si>
  <si>
    <t>viz tabulka ostatních výrobků, výkres D.1.1.121.05</t>
  </si>
  <si>
    <t>28,5 "3.NP, rozhranní balkónové desky a stropní desky na osách L a P</t>
  </si>
  <si>
    <t>273</t>
  </si>
  <si>
    <t>7623613.09</t>
  </si>
  <si>
    <t>Pomocná vrstva pod klempířské prvky z desek dřevoštěpkových OSB3 tl 22 mm (0,81m2/m) včetně izolace tl. 70mm, včetně upevnění po 500mm šrouboráním k ocelové konstrukci, ozn. OS36</t>
  </si>
  <si>
    <t>1827410245</t>
  </si>
  <si>
    <t>viz tabulka ostatních výrobků, výkres D.1.1.121.08, D.1.1.1.114.1</t>
  </si>
  <si>
    <t>3,8 "3.NP</t>
  </si>
  <si>
    <t>998762203</t>
  </si>
  <si>
    <t>Přesun hmot procentní pro kce tesařské v objektech v přes 12 do 24 m</t>
  </si>
  <si>
    <t>-774595897</t>
  </si>
  <si>
    <t>https://podminky.urs.cz/item/CS_URS_2022_02/998762203</t>
  </si>
  <si>
    <t>763</t>
  </si>
  <si>
    <t>Konstrukce suché výstavby</t>
  </si>
  <si>
    <t>275</t>
  </si>
  <si>
    <t>763111417</t>
  </si>
  <si>
    <t>SDK příčka tl 150 mm profil CW+UW 100 desky 2xA 12,5 s izolací EI 60 Rw do 56 dB</t>
  </si>
  <si>
    <t>406</t>
  </si>
  <si>
    <t>https://podminky.urs.cz/item/CS_URS_2022_02/763111417</t>
  </si>
  <si>
    <t>2,87*(2,00*20+3,669*17+3,675+4,914+3,675)</t>
  </si>
  <si>
    <t>2,77*(2,00*19+2,10+3,669*17+3,675+4,914+3,675)</t>
  </si>
  <si>
    <t>763111437</t>
  </si>
  <si>
    <t>SDK příčka tl 150 mm profil CW+UW 100 desky 2xH2 12,5 s izolací EI 60 Rw do 56 dB</t>
  </si>
  <si>
    <t>408</t>
  </si>
  <si>
    <t>https://podminky.urs.cz/item/CS_URS_2022_02/763111437</t>
  </si>
  <si>
    <t>2,87*(2,96*20+1,425*19+2,25+3,337*2+1,40)</t>
  </si>
  <si>
    <t>2,77*(2,96*20+1,425*19+2,25+3,337*2+1,40)</t>
  </si>
  <si>
    <t>277</t>
  </si>
  <si>
    <t>763121424</t>
  </si>
  <si>
    <t>SDK stěna předsazená tl 87,5 mm profil CW+UW 75 deska 1xH2 12,5 bez izolace EI 15</t>
  </si>
  <si>
    <t>410</t>
  </si>
  <si>
    <t>https://podminky.urs.cz/item/CS_URS_2022_02/763121424</t>
  </si>
  <si>
    <t xml:space="preserve">"1PP"     2,86*2,875</t>
  </si>
  <si>
    <t>763121426</t>
  </si>
  <si>
    <t>SDK stěna předsazená tl 112,5 mm profil CW+UW 100 deska 1xH2 12,5 bez izolace EI 15</t>
  </si>
  <si>
    <t>412</t>
  </si>
  <si>
    <t>https://podminky.urs.cz/item/CS_URS_2022_02/763121426</t>
  </si>
  <si>
    <t xml:space="preserve">"1PP"     2,86*(3,713)</t>
  </si>
  <si>
    <t>279</t>
  </si>
  <si>
    <t>763121590</t>
  </si>
  <si>
    <t>SDK stěna předsazená pro osazení závěsného WC tl 150 - 250 mm profil CW+UW 50 desky 2xH2 12,5 bez TI</t>
  </si>
  <si>
    <t>414</t>
  </si>
  <si>
    <t>https://podminky.urs.cz/item/CS_URS_2022_02/763121590</t>
  </si>
  <si>
    <t xml:space="preserve">"1PP"     2,86*(3,342)</t>
  </si>
  <si>
    <t xml:space="preserve">"1NP"     2,87*(2,811*19+2,821+1,40)</t>
  </si>
  <si>
    <t xml:space="preserve">"2NP"     2,77*(2,811*19+2,821+1,40)</t>
  </si>
  <si>
    <t xml:space="preserve">"3NP"     2,77*(2,811*19+2,821+1,40)</t>
  </si>
  <si>
    <t xml:space="preserve">"4NP"     2,77*(2,811*19+2,821+1,40)</t>
  </si>
  <si>
    <t xml:space="preserve">"5NP"     2,77*(2,811*19+2,821+1,40)</t>
  </si>
  <si>
    <t>7631219.01</t>
  </si>
  <si>
    <t>Zhotovení otvoru vel. přes 0,1 do 0,25 m2 v SDK předsazené stěně, příčce nebo podhledu s vyztužením profily</t>
  </si>
  <si>
    <t>729150359</t>
  </si>
  <si>
    <t>50 "ozn. Z90a, revizní dvířka pro vodovod a topení</t>
  </si>
  <si>
    <t>8 "ozn. Z90c, revizní dvířka pro vodovod a kanalizaci</t>
  </si>
  <si>
    <t>46 "ozn. Z90f, revizní dvířka pro VZT k PPK</t>
  </si>
  <si>
    <t>281</t>
  </si>
  <si>
    <t>7631219.02</t>
  </si>
  <si>
    <t>Zhotovení otvoru vel. do 0,1 m2 v SDK předsazené stěně, příčce nebo podhledu s vyztužením profily</t>
  </si>
  <si>
    <t>1004323723</t>
  </si>
  <si>
    <t>20 "ozn. Z90a, revizní dvířka pro slaboproud</t>
  </si>
  <si>
    <t>30 "ozn. Z90b, pro vodovod a kanalizaci</t>
  </si>
  <si>
    <t>7631219.03</t>
  </si>
  <si>
    <t>Zhotovení otvoru vel. přes 0,25 do 0,5 m2 v SDK předsazené stěně, příčce nebo podhledu s vyztužením profily</t>
  </si>
  <si>
    <t>-358817505</t>
  </si>
  <si>
    <t>26 "ozn. Z90d, revizní dvířka pro VZT</t>
  </si>
  <si>
    <t>3 "ozn. Z90g, revizní dvířka pro slaboproud k trasám koax a ZZS</t>
  </si>
  <si>
    <t>283</t>
  </si>
  <si>
    <t>7631219.04</t>
  </si>
  <si>
    <t>Zhotovení otvoru vel. přes 0,5 do 1 m2 v SDK předsazené stěně, příčce nebo podhledu s vyztužením profily</t>
  </si>
  <si>
    <t>348654347</t>
  </si>
  <si>
    <t>19 "ozn. Z90e, revizní dvířka pro VZT</t>
  </si>
  <si>
    <t>12 "ozn. Z90h, revizní dvířka pro silnoproud</t>
  </si>
  <si>
    <t>24 "ozn. Z90i, revizní dvířka pro silnoproud</t>
  </si>
  <si>
    <t>36 "ozn. Z90j, revizní dvířka pro silnoproud</t>
  </si>
  <si>
    <t>763131411</t>
  </si>
  <si>
    <t>SDK podhled desky 1xA 12,5 bez izolace dvouvrstvá spodní kce profil CD+UD</t>
  </si>
  <si>
    <t>416</t>
  </si>
  <si>
    <t>https://podminky.urs.cz/item/CS_URS_2022_02/763131411</t>
  </si>
  <si>
    <t xml:space="preserve">"1PP"     12,09</t>
  </si>
  <si>
    <t xml:space="preserve">"1NP"     288,71</t>
  </si>
  <si>
    <t xml:space="preserve">"2NP"     286,9</t>
  </si>
  <si>
    <t xml:space="preserve">"3NP"     286,9</t>
  </si>
  <si>
    <t xml:space="preserve">"4NP"     286,9</t>
  </si>
  <si>
    <t xml:space="preserve">"5NP"     286,9</t>
  </si>
  <si>
    <t>285</t>
  </si>
  <si>
    <t>763131451</t>
  </si>
  <si>
    <t>SDK podhled deska 1xH2 12,5 bez izolace dvouvrstvá spodní kce profil CD+UD</t>
  </si>
  <si>
    <t>418</t>
  </si>
  <si>
    <t>https://podminky.urs.cz/item/CS_URS_2022_02/763131451</t>
  </si>
  <si>
    <t xml:space="preserve">"1PP"     22,03</t>
  </si>
  <si>
    <t xml:space="preserve">"1NP"     83,26</t>
  </si>
  <si>
    <t xml:space="preserve">"2NP"     78,91</t>
  </si>
  <si>
    <t xml:space="preserve">"3NP"     78,91</t>
  </si>
  <si>
    <t xml:space="preserve">"4NP"     78,91</t>
  </si>
  <si>
    <t xml:space="preserve">"5NP"     78,91</t>
  </si>
  <si>
    <t>763172382.1</t>
  </si>
  <si>
    <t>Montáž dvířek revizních dvouplášťových SDK kcí vel. 300 x 300 mm pro příčky, předsazené stěny a podhledy</t>
  </si>
  <si>
    <t>-1144558879</t>
  </si>
  <si>
    <t>20 "ozn. Z90c, revizní dvířka pro slaboproud</t>
  </si>
  <si>
    <t>30 "ozn. Z90d, pro vodovod a kanalizaci</t>
  </si>
  <si>
    <t>287</t>
  </si>
  <si>
    <t>59030755</t>
  </si>
  <si>
    <t>dvířka revizní jednokřídlá dvouplášťová s automatickým zámkem 300x300mm</t>
  </si>
  <si>
    <t>1474956256</t>
  </si>
  <si>
    <t>763172383.1</t>
  </si>
  <si>
    <t>Montáž dvířek revizních dvouplášťových SDK kcí vel. 400 x 400 mm pro příčky, předsazené stěny a podhledy</t>
  </si>
  <si>
    <t>357142801</t>
  </si>
  <si>
    <t>104 "ozn. Z90b, revizní dvířka pro EZS</t>
  </si>
  <si>
    <t>289</t>
  </si>
  <si>
    <t>59030756</t>
  </si>
  <si>
    <t>dvířka revizní jednokřídlá dvouplášťová s automatickým zámkem 400x400mm</t>
  </si>
  <si>
    <t>-104659633</t>
  </si>
  <si>
    <t>763172413.1</t>
  </si>
  <si>
    <t>Montáž dvířek revizních protipožárních SDK kcí vel. 400 x 400 mm pro příčky, předsazené stěny a podhledy</t>
  </si>
  <si>
    <t>340218047</t>
  </si>
  <si>
    <t>291</t>
  </si>
  <si>
    <t>562457.01</t>
  </si>
  <si>
    <t>dvířka revizní protipožární 400x400 mm PO EW 30 DP1</t>
  </si>
  <si>
    <t>-1925834428</t>
  </si>
  <si>
    <t>763181411.1</t>
  </si>
  <si>
    <t>Ztužující výplň otvoru pro dveře pro příčky do 2,75 m zátěž křídla do 25 kg</t>
  </si>
  <si>
    <t>-1802384952</t>
  </si>
  <si>
    <t>https://podminky.urs.cz/item/CS_URS_2022_02/763181411.1</t>
  </si>
  <si>
    <t>D01</t>
  </si>
  <si>
    <t>2 "2.NP</t>
  </si>
  <si>
    <t>2 "3.NP</t>
  </si>
  <si>
    <t>2 "4.NP</t>
  </si>
  <si>
    <t>2 "5.NP</t>
  </si>
  <si>
    <t>D02</t>
  </si>
  <si>
    <t>20 "1.NP</t>
  </si>
  <si>
    <t>19 "2.NP</t>
  </si>
  <si>
    <t>19 "3.NP</t>
  </si>
  <si>
    <t>19 "4.NP</t>
  </si>
  <si>
    <t>19 "5.NP</t>
  </si>
  <si>
    <t>D03</t>
  </si>
  <si>
    <t>19 "1.NP</t>
  </si>
  <si>
    <t>D04</t>
  </si>
  <si>
    <t>D05</t>
  </si>
  <si>
    <t>1 "2.NP</t>
  </si>
  <si>
    <t>1 "3.NP</t>
  </si>
  <si>
    <t>1 "4.NP</t>
  </si>
  <si>
    <t>1 "5.NP</t>
  </si>
  <si>
    <t>293</t>
  </si>
  <si>
    <t>763183112.1</t>
  </si>
  <si>
    <t>Montáž pouzdra posuvných dveří s jednou kapsou pro jedno křídlo š přes 800 do 1200 mm do SDK příčky</t>
  </si>
  <si>
    <t>-747947709</t>
  </si>
  <si>
    <t>https://podminky.urs.cz/item/CS_URS_2022_02/763183112.1</t>
  </si>
  <si>
    <t>55331613</t>
  </si>
  <si>
    <t>pouzdro stavební posuvných dveří jednopouzdrové 900mm standardní rozměr</t>
  </si>
  <si>
    <t>-1046097255</t>
  </si>
  <si>
    <t>295</t>
  </si>
  <si>
    <t>763183111</t>
  </si>
  <si>
    <t>Montáž pouzdra posuvných dveří s jednou kapsou pro jedno křídlo š do 800 mm do SDK příčky</t>
  </si>
  <si>
    <t>-1497889832</t>
  </si>
  <si>
    <t>https://podminky.urs.cz/item/CS_URS_2022_02/763183111</t>
  </si>
  <si>
    <t>296</t>
  </si>
  <si>
    <t>55331612</t>
  </si>
  <si>
    <t>pouzdro stavební posuvných dveří jednopouzdrové 800mm standardní rozměr</t>
  </si>
  <si>
    <t>-646236761</t>
  </si>
  <si>
    <t>297</t>
  </si>
  <si>
    <t>7634R01</t>
  </si>
  <si>
    <t>Příčka z kompaktních desek HPL včetně dveřních křídel</t>
  </si>
  <si>
    <t>432</t>
  </si>
  <si>
    <t>2,06*2,66 "202</t>
  </si>
  <si>
    <t>2,06*2,66 "302</t>
  </si>
  <si>
    <t>2,06*2,66 "402</t>
  </si>
  <si>
    <t>2,06*2,66 "502</t>
  </si>
  <si>
    <t>998763403</t>
  </si>
  <si>
    <t>Přesun hmot procentní pro sádrokartonové konstrukce v objektech v přes 12 do 24 m</t>
  </si>
  <si>
    <t>434</t>
  </si>
  <si>
    <t>https://podminky.urs.cz/item/CS_URS_2022_02/998763403</t>
  </si>
  <si>
    <t>764</t>
  </si>
  <si>
    <t>Konstrukce klempířské</t>
  </si>
  <si>
    <t>299</t>
  </si>
  <si>
    <t>7640214.01</t>
  </si>
  <si>
    <t>Ukončovací lišta z lakovaného Al plechu pohledová výška 80 mm, RAL 9004 včetně kotvícího a spojovacího materiálu, ozn. K18</t>
  </si>
  <si>
    <t>108901372</t>
  </si>
  <si>
    <t>ukončovací lišta dlažby na balkónech</t>
  </si>
  <si>
    <t>7642224.01</t>
  </si>
  <si>
    <t>Oplechování štítu závětrnou lištou z lakovaného Al plechu rš 400 mm, tl. 0,8 mm, RAL 7021 včetně spojovacího materiálu, ozn. K19A</t>
  </si>
  <si>
    <t>-1254775776</t>
  </si>
  <si>
    <t>oplechování ukončení střechy</t>
  </si>
  <si>
    <t>6,9*2 "střecha</t>
  </si>
  <si>
    <t>301</t>
  </si>
  <si>
    <t>7642224.02</t>
  </si>
  <si>
    <t>Oplechování štítu závětrnou lištou z lakovaného Al plechu rš 400 mm, tl. 0,8 mm, RAL 7021 včetně spojovacího materiálu, ozn. K19B</t>
  </si>
  <si>
    <t>178103034</t>
  </si>
  <si>
    <t>oplechování boků střechy</t>
  </si>
  <si>
    <t>4,5*4 "střecha</t>
  </si>
  <si>
    <t>7642224.03</t>
  </si>
  <si>
    <t>Oplechování střešních panelů z lakovaného Al plechu rš 200 mm, tl. 0,8 mm, RAL 7021 včetně spojovacího a připevňovacího materiálu, ozn. K20D</t>
  </si>
  <si>
    <t>-647969363</t>
  </si>
  <si>
    <t>oplechování střešních panelů</t>
  </si>
  <si>
    <t>6,9*2 "střecha, technické místnosti</t>
  </si>
  <si>
    <t>303</t>
  </si>
  <si>
    <t>7642224.04</t>
  </si>
  <si>
    <t>Oplechování rovné okapové hrany z lakovaného Al plechu rš 150 mm, tl. 0,8 mm, RAL 7021 včetně spojovacího a připevňovacího materiálu, ozn. K20C</t>
  </si>
  <si>
    <t>-1772029410</t>
  </si>
  <si>
    <t>304</t>
  </si>
  <si>
    <t>7642224.05</t>
  </si>
  <si>
    <t>Oplechování rovné okapové hrany krycí lišta žlabu z lakovaného Al plechu rš 250 mm, tl. 0,8mm, RAL 7021 včetně spojovacího a připevňovacího materiálu, ozn. K20E</t>
  </si>
  <si>
    <t>364940648</t>
  </si>
  <si>
    <t>krycí lišta žlabu střešních panelů</t>
  </si>
  <si>
    <t>305</t>
  </si>
  <si>
    <t>7642244.01</t>
  </si>
  <si>
    <t>Oplechování horních ploch a nadezdívek (atik) bez rohů z lakovaného Al plechu rš 410mm, tl. 0,8mm, RAL7021 včetně příponek a spojovacího materiálu, ozn. K25</t>
  </si>
  <si>
    <t>2115809392</t>
  </si>
  <si>
    <t>15,8 "5.NP</t>
  </si>
  <si>
    <t>7642264.01</t>
  </si>
  <si>
    <t>Oplechování parapetů rovných mechanicky kotvené z lakovaného Al plechu rš 290 mm tl. 0,8mm, RAL 7021, včetně příponek, spojovacího materiálu ozn. K02</t>
  </si>
  <si>
    <t>-1958421570</t>
  </si>
  <si>
    <t>viz tabulka klempířských výrobků, detail horní stavby 121.03</t>
  </si>
  <si>
    <t>ochranné oplechování parapetů dveří na pavlač pod dlažbou</t>
  </si>
  <si>
    <t>22 "2.NP</t>
  </si>
  <si>
    <t>22 "3.NP</t>
  </si>
  <si>
    <t>29,5 "4.NP</t>
  </si>
  <si>
    <t>29,5 "5.NP</t>
  </si>
  <si>
    <t>307</t>
  </si>
  <si>
    <t>7642264.02</t>
  </si>
  <si>
    <t>Oplechování parapetů rovných mechanicky kotvené z lakovaného Al plechu rš 290 mm tl. 0,8mm, RAL 7021, včetně příponek, spojovacího materiálu ozn. K11</t>
  </si>
  <si>
    <t>1089953808</t>
  </si>
  <si>
    <t>viz tabulka klempířských výrobků, detail horní stavby 121.09</t>
  </si>
  <si>
    <t>ochranné oplechování parapetů vnějších výplní pod dlažbou</t>
  </si>
  <si>
    <t>16,4 "3.NP, m.č. 3.06, 3.07</t>
  </si>
  <si>
    <t>308</t>
  </si>
  <si>
    <t>7642264.03</t>
  </si>
  <si>
    <t>Oplechování ochranné mechanicky kotvené z lakovaného Al plechu rš 110 mm tl. 0,8mm, RAL 7021, včetně příponek, spojovacího materiálu, ozn. K13</t>
  </si>
  <si>
    <t>-489927640</t>
  </si>
  <si>
    <t>viz tabulka klempířských výrobků, detail horní stavby 121.11</t>
  </si>
  <si>
    <t>oplechování spodní spáry vnějších výplní</t>
  </si>
  <si>
    <t>60,5 "2.NP</t>
  </si>
  <si>
    <t>60,5 "3.NP</t>
  </si>
  <si>
    <t>69,2 "4.NP</t>
  </si>
  <si>
    <t>69,2 "5.NP</t>
  </si>
  <si>
    <t>309</t>
  </si>
  <si>
    <t>7643114.01</t>
  </si>
  <si>
    <t>Lemování rovných zdí z Pz plechu rš 70 mm, tl. 1mm, nátěr reaktivní barvou RAL 7021 - ukončovací přítlačná lišta hydroizolace, včetně kotvení a zatmelení, ozn. K23</t>
  </si>
  <si>
    <t>1845952724</t>
  </si>
  <si>
    <t>55 "1.PP, ukončení hydroizolace spodní stavby</t>
  </si>
  <si>
    <t>7643214.01</t>
  </si>
  <si>
    <t>Oplechování okraje ploché střechy z lakovaného Al plechu rš 95 mm tl. 0,8 mm, RAL 7021 včetně spojovacího materiálu a tmelení spáry ozn. K04</t>
  </si>
  <si>
    <t>40278680</t>
  </si>
  <si>
    <t>viz tabulka klempířských výrobků, detail horní stavby 121.04</t>
  </si>
  <si>
    <t>0,55 "3.NP, m.č. 3.06, zastřešení portálu</t>
  </si>
  <si>
    <t>311</t>
  </si>
  <si>
    <t>7645214.01</t>
  </si>
  <si>
    <t>Uchycení žlabu hranatého 140x110 mm, r.š. 600mm, RAL 7021 včetně spojovacího materiálu a kotvení, ozn. K07</t>
  </si>
  <si>
    <t>-1620229595</t>
  </si>
  <si>
    <t>46 "3.NP, odvodnění střech vstupních portálů</t>
  </si>
  <si>
    <t>312</t>
  </si>
  <si>
    <t>7645214.02</t>
  </si>
  <si>
    <t>Žlab podokapní hranatý z Al lakovaného plechu 140x110 mm rš 370 mm tl. 0,8mm, RAL 7021 včetně spojovacího materiálu, bez uchycení, ozn. K06</t>
  </si>
  <si>
    <t>1490375610</t>
  </si>
  <si>
    <t>21 "3.NP, odvodnění střech vstupních portálů</t>
  </si>
  <si>
    <t>313</t>
  </si>
  <si>
    <t>7645214.03</t>
  </si>
  <si>
    <t>Žlab podokapní hranatý z Al lakovaného plechu 100x100 mm, rš 330 mm, tl. 0,8 mm, RAL 7021, včetně spojovacího materiálu, bez uchycení, ozn. K20A</t>
  </si>
  <si>
    <t>1315121357</t>
  </si>
  <si>
    <t>7*2 "střecha, technické místnosti</t>
  </si>
  <si>
    <t>7645214.04</t>
  </si>
  <si>
    <t>Uchycení žlabu hranatého r.š. 600mm, RAL 7021 včetně spojovacího materiálu a kotvení, ozn. K20B</t>
  </si>
  <si>
    <t>957042497</t>
  </si>
  <si>
    <t>12*2 "střecha, technické místnosti</t>
  </si>
  <si>
    <t>315</t>
  </si>
  <si>
    <t>7645214.05</t>
  </si>
  <si>
    <t>Žlab podokapní hranatý z Al lakovaného plechu 100x100 mm, rš 330 mm, tl. 0,8 mm, RAL 7021, včetně spojovacího materiálu, bez uchycení, ozn. K22A</t>
  </si>
  <si>
    <t>1371829657</t>
  </si>
  <si>
    <t>316</t>
  </si>
  <si>
    <t>7645214.06</t>
  </si>
  <si>
    <t>Uchycení žlabu hranatého r.š. 600mm, RAL 7021 včetně spojovacího materiálu a kotvení, ozn. K22B</t>
  </si>
  <si>
    <t>674964992</t>
  </si>
  <si>
    <t>11 "střecha, schodiště</t>
  </si>
  <si>
    <t>317</t>
  </si>
  <si>
    <t>7645284.01</t>
  </si>
  <si>
    <t>Svody hranaté včetně objímek, kolen, odskoků z lakovaného Al plechu o straně 100 mm, tl. 0,8 mm, RAL 7021 včetně spojovacího a připevňovacího materiálu, ozn. K20F</t>
  </si>
  <si>
    <t>823163696</t>
  </si>
  <si>
    <t>2,5*2 "střecha, technické místnosti</t>
  </si>
  <si>
    <t>7645284.02</t>
  </si>
  <si>
    <t>Svody hranaté včetně objímek, kolen, odskoků z lakovaného Al plechu o straně 100 mm, tl. 0,8 mm, RAL 7021 včetně spojovacího a připevňovacího materiálu, ozn. K22D</t>
  </si>
  <si>
    <t>-611805720</t>
  </si>
  <si>
    <t>0,5 "střecha, schodiště</t>
  </si>
  <si>
    <t>319</t>
  </si>
  <si>
    <t>998764203</t>
  </si>
  <si>
    <t>Přesun hmot procentní pro konstrukce klempířské v objektech v přes 12 do 24 m</t>
  </si>
  <si>
    <t>604812763</t>
  </si>
  <si>
    <t>https://podminky.urs.cz/item/CS_URS_2022_02/998764203</t>
  </si>
  <si>
    <t>766</t>
  </si>
  <si>
    <t>Konstrukce truhlářské</t>
  </si>
  <si>
    <t>76662213.1</t>
  </si>
  <si>
    <t>Montáž plastových oken sestavy plochy přes 1 m2 otevíravých a pevných v do 2,5 m s rámem do zdiva</t>
  </si>
  <si>
    <t>73915301</t>
  </si>
  <si>
    <t>viz vnější výplně fasády, výkres D.1.1.117</t>
  </si>
  <si>
    <t>okenní sestava ozn. V02</t>
  </si>
  <si>
    <t>3,075*2,52*19 "2.NP</t>
  </si>
  <si>
    <t>3,075*2,52*19 "3.NP</t>
  </si>
  <si>
    <t>3,075*2,52*19 "4.NP</t>
  </si>
  <si>
    <t>3,075*2,52*19 "5.NP</t>
  </si>
  <si>
    <t>okenní sestava ozn. V03</t>
  </si>
  <si>
    <t>4,3*2,52 "2.NP</t>
  </si>
  <si>
    <t>4,3*2,52 "3.NP</t>
  </si>
  <si>
    <t>4,3*2,52 "4.NP</t>
  </si>
  <si>
    <t>4,3*2,52 "5.NP</t>
  </si>
  <si>
    <t>321</t>
  </si>
  <si>
    <t>6114005.01</t>
  </si>
  <si>
    <t>okno plastové 3075 x 2520 mm balkonová sestava třídílná 1x křídlo otevíravé/sklopné 900 mm, 2x fix, trojsklo, U = 0,9 W/m2K, omezovač otevírání, klika titan stříbrný, vnější povrchová úprava RAL 7021, včetně lišt, podkladových profilů, ozn. V02</t>
  </si>
  <si>
    <t>1613650122</t>
  </si>
  <si>
    <t>6114005.02</t>
  </si>
  <si>
    <t>okno plastové 4300 x 2520 mm balkonová sestava třídílná 1x křídlo otevíravé/sklopné 900 mm, 2x fix, trojsklo, U = 0,9 W/m2K, omezovač otevírání, klika titan stříbrný, vnější povrchová úprava RAL 7021, včetně lišt, podkladových profilů, ozn. V03</t>
  </si>
  <si>
    <t>73414440</t>
  </si>
  <si>
    <t>323</t>
  </si>
  <si>
    <t>76662213.2</t>
  </si>
  <si>
    <t>Montáž plastových oken plochy přes 1 m2 otevíravých a pevných v přes 2,5 m s rámem do zdiva</t>
  </si>
  <si>
    <t>-1111064912</t>
  </si>
  <si>
    <t>okenní sestava ozn. V04a</t>
  </si>
  <si>
    <t>3,075*2,62*9 "1.NP</t>
  </si>
  <si>
    <t>okenní sestava ozn. V04b</t>
  </si>
  <si>
    <t>3,075*2,68*10 "1.NP</t>
  </si>
  <si>
    <t>okenní sestava ozn. V05</t>
  </si>
  <si>
    <t>4,3*2,62 "1.NP</t>
  </si>
  <si>
    <t>6114005.03</t>
  </si>
  <si>
    <t>okno plastové 3075 x 2620 mm balkonová sestava třídílná 1x křídlo otevíravé/sklopné 900 mm, 2x fix, trojsklo, U = 0,9 W/m2K, omezovač otevírání, klika titan stříbrný, vnější povrchová úprava RAL 7021, včetně lišt, podkladových profilů, ozn. V04a</t>
  </si>
  <si>
    <t>-804756245</t>
  </si>
  <si>
    <t>Poznámka k položce:_x000d_
okenní kontakt EZS</t>
  </si>
  <si>
    <t>9 "1.NP</t>
  </si>
  <si>
    <t>325</t>
  </si>
  <si>
    <t>6114005.04</t>
  </si>
  <si>
    <t>okno plastové 3075 x 2680 mm balkonová sestava třídílná 1x křídlo otevíravé/sklopné 900 mm, 2x fix, trojsklo, U = 0,9 W/m2K, omezovač otevírání, klika titan stříbrný, vnější povrchová úprava RAL 7021, včetně lišt, podkladových profilů, ozn. V04b</t>
  </si>
  <si>
    <t>667374092</t>
  </si>
  <si>
    <t>10 "1.NP</t>
  </si>
  <si>
    <t>6114005.05</t>
  </si>
  <si>
    <t>okno plastové 4300 x 2620 mm balkonová sestava třídílná 1x křídlo otevíravé/sklopné 900 mm, 2x fix, trojsklo, U = 0,9 W/m2K, omezovač otevírání, klika titan stříbrný, vnější povrchová úprava RAL 7021, včetně lišt, podkladových profilů, ozn. V05</t>
  </si>
  <si>
    <t>1571674119</t>
  </si>
  <si>
    <t>327</t>
  </si>
  <si>
    <t>766629213</t>
  </si>
  <si>
    <t>Příplatek k montáži oken za izolaci pro rovné ostění připojovací spára do 15 mm - folie</t>
  </si>
  <si>
    <t>-1565755409</t>
  </si>
  <si>
    <t>https://podminky.urs.cz/item/CS_URS_2022_02/766629213</t>
  </si>
  <si>
    <t>Poznámka k položce:_x000d_
parotěsná + paropropustná páska</t>
  </si>
  <si>
    <t>(3,075*2+2,48*2)*19 "2.NP</t>
  </si>
  <si>
    <t>(3,075*2+2,48*2)*19 "3.NP</t>
  </si>
  <si>
    <t>(3,075*2+2,48*2)*19 "4.NP</t>
  </si>
  <si>
    <t>(3,075*2+2,48*2)*19 "5.NP</t>
  </si>
  <si>
    <t>4,3*2+2,48*2 "2.NP</t>
  </si>
  <si>
    <t>4,3*2+2,48*2 "3.NP</t>
  </si>
  <si>
    <t>4,3*2+2,48*2 "4.NP</t>
  </si>
  <si>
    <t>4,3*2+2,48*2 "5.NP</t>
  </si>
  <si>
    <t>okenní sestava ozn. V04</t>
  </si>
  <si>
    <t>(3,075*2+2,58*2)*19 "1.NP</t>
  </si>
  <si>
    <t>(4,3*2+2,58*2) "1.NP</t>
  </si>
  <si>
    <t>766660001</t>
  </si>
  <si>
    <t>Montáž dveřních křídel otvíravých jednokřídlových š do 0,8 m do ocelové zárubně</t>
  </si>
  <si>
    <t>-1580708058</t>
  </si>
  <si>
    <t>https://podminky.urs.cz/item/CS_URS_2022_02/766660001</t>
  </si>
  <si>
    <t>329</t>
  </si>
  <si>
    <t>766660171</t>
  </si>
  <si>
    <t>Montáž dveřních křídel otvíravých jednokřídlových š do 0,8 m do obložkové zárubně</t>
  </si>
  <si>
    <t>-1416817316</t>
  </si>
  <si>
    <t>https://podminky.urs.cz/item/CS_URS_2022_02/766660171</t>
  </si>
  <si>
    <t>61162085.1</t>
  </si>
  <si>
    <t>dveře jednokřídlé dřevotřískové povrch laminátový HPL plné 700x1970-2100mm s podříznutím, včetně zámku</t>
  </si>
  <si>
    <t>2080750515</t>
  </si>
  <si>
    <t>331</t>
  </si>
  <si>
    <t>61162086.1</t>
  </si>
  <si>
    <t>dveře jednokřídlé dřevotřískové povrch laminátový HPL plné 800x2100mm včetně zámku a cylindrické vložky</t>
  </si>
  <si>
    <t>-410737096</t>
  </si>
  <si>
    <t>766660311</t>
  </si>
  <si>
    <t>Montáž posuvných dveří jednokřídlových průchozí š do 800 mm do pouzdra s jednou kapsou</t>
  </si>
  <si>
    <t>126908860</t>
  </si>
  <si>
    <t>https://podminky.urs.cz/item/CS_URS_2022_02/766660311</t>
  </si>
  <si>
    <t>333</t>
  </si>
  <si>
    <t>6116208.2</t>
  </si>
  <si>
    <t>dveře jednokřídlé dřevotřískové posuvné povrch HPL plné 800x2100mm bez polodrážky s podříznutím včetně zámku</t>
  </si>
  <si>
    <t>250112874</t>
  </si>
  <si>
    <t>766660312</t>
  </si>
  <si>
    <t>Montáž posuvných dveří jednokřídlových průchozí š přes 800 do 1200 mm do pouzdra s jednou kapsou</t>
  </si>
  <si>
    <t>1066200861</t>
  </si>
  <si>
    <t>https://podminky.urs.cz/item/CS_URS_2022_02/766660312</t>
  </si>
  <si>
    <t>335</t>
  </si>
  <si>
    <t>6116208.1</t>
  </si>
  <si>
    <t>dveře jednokřídlé dřevotřískové posuvné povrch HPL plné 900x2100mm bez polodrážky s podříznutím včetně zámku</t>
  </si>
  <si>
    <t>526498560</t>
  </si>
  <si>
    <t>766660729.1</t>
  </si>
  <si>
    <t>Montáž dveřního interiérového kování</t>
  </si>
  <si>
    <t>-1367696721</t>
  </si>
  <si>
    <t>337</t>
  </si>
  <si>
    <t>5491412.1</t>
  </si>
  <si>
    <t>kování nerez misky pro posuvné dveře</t>
  </si>
  <si>
    <t>-1482148327</t>
  </si>
  <si>
    <t>338</t>
  </si>
  <si>
    <t>5491412.2</t>
  </si>
  <si>
    <t>kování nerez rozetové klika-klika, wc souprava se zámkem s ukazatelem volno-obsazeno</t>
  </si>
  <si>
    <t>-1631004360</t>
  </si>
  <si>
    <t>339</t>
  </si>
  <si>
    <t>5491412.3</t>
  </si>
  <si>
    <t>kování rozetové klika-klika nerez</t>
  </si>
  <si>
    <t>-1119850150</t>
  </si>
  <si>
    <t>340</t>
  </si>
  <si>
    <t>5491412.4</t>
  </si>
  <si>
    <t>kování nerez misky pro posuvné dveře wc souprava se zámkem s ukazatelem volno-obsazeno</t>
  </si>
  <si>
    <t>1965975898</t>
  </si>
  <si>
    <t>341</t>
  </si>
  <si>
    <t>766682111</t>
  </si>
  <si>
    <t>Montáž zárubní obložkových pro dveře jednokřídlové tl stěny do 170 mm</t>
  </si>
  <si>
    <t>108854196</t>
  </si>
  <si>
    <t>https://podminky.urs.cz/item/CS_URS_2022_02/766682111</t>
  </si>
  <si>
    <t>342</t>
  </si>
  <si>
    <t>61182307.1</t>
  </si>
  <si>
    <t>zárubeň jednokřídlá obložková s HPL laminátovým povrchem tl stěny 60-150mm rozměru 700/2100mm</t>
  </si>
  <si>
    <t>-1697013231</t>
  </si>
  <si>
    <t>343</t>
  </si>
  <si>
    <t>61182307.2</t>
  </si>
  <si>
    <t>zárubeň jednokřídlá obložková s HPL laminátovým povrchem tl stěny 60-150mm rozměru 800/2100mm</t>
  </si>
  <si>
    <t>1035713967</t>
  </si>
  <si>
    <t>344</t>
  </si>
  <si>
    <t>766682111.1</t>
  </si>
  <si>
    <t>Montáž zárubní obložkových pro dveře jednokřídlové posuvné tl stěny do 170 mm</t>
  </si>
  <si>
    <t>-345990848</t>
  </si>
  <si>
    <t>https://podminky.urs.cz/item/CS_URS_2022_02/766682111.1</t>
  </si>
  <si>
    <t>345</t>
  </si>
  <si>
    <t>6118235.1</t>
  </si>
  <si>
    <t>zárubeň jednokřídlá obložková na pouzdro HPL s povrchem RAL dle výběru investora tl stěny 60-150mm rozměru 900/2100mm</t>
  </si>
  <si>
    <t>280683064</t>
  </si>
  <si>
    <t>346</t>
  </si>
  <si>
    <t>6118235.2</t>
  </si>
  <si>
    <t>zárubeň jednokřídlá obložková na pouzdro HPL s povrchem RAL dle výběru investora tl stěny 60-150mm rozměru 800/2100mm</t>
  </si>
  <si>
    <t>-1403373631</t>
  </si>
  <si>
    <t>347</t>
  </si>
  <si>
    <t>766811.01</t>
  </si>
  <si>
    <t>Montáž a dodávka kuchyňské linky 3500 x 2300 x 600 mm, spodní skříňky bílé lamino pohledové strany vysoký lesk, horní skříňky lamino dekor dřeva, pracovní deska 38mm, polyuretanová stěrka za linkou, nerez úchytky, LED osvětlení ozn. T01</t>
  </si>
  <si>
    <t>-1920322084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</si>
  <si>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 na tříděný odpad_x000d_
</t>
  </si>
  <si>
    <t>viz Tabulka truhlářských výrobků</t>
  </si>
  <si>
    <t>9 "2.NP</t>
  </si>
  <si>
    <t>9 "3.NP</t>
  </si>
  <si>
    <t>9 "4.NP</t>
  </si>
  <si>
    <t>9 "5.NP</t>
  </si>
  <si>
    <t>348</t>
  </si>
  <si>
    <t>766811.02</t>
  </si>
  <si>
    <t>Montáž a dodávka kuchyňské linky 4500 x 2300 x 600 mm, spodní skříňky bílé lamino pohledové strany vysoký lesk, horní skříňky lamino dekor dřeva, pracovní deska 38mm, polyuretanová stěrka za linkou, nerez úchytky, LED osvětlení ozn. T02</t>
  </si>
  <si>
    <t>1472852097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</si>
  <si>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koš_x000d_
výsuvný pojízdný kontejner_x000d_
</t>
  </si>
  <si>
    <t>349</t>
  </si>
  <si>
    <t>766811.03</t>
  </si>
  <si>
    <t>Montáž a dodávka kuchyňské linky 3669 x 2300 x 600 mm, spodní skříňky bílé lamino pohledové strany vysoký lesk, horní skříňky lamino dekor dřeva, pracovní deska 38mm, polyuretanová stěrka za linkou, nerez úchytky, LED osvětlení ozn. T11</t>
  </si>
  <si>
    <t>2076716780</t>
  </si>
  <si>
    <t>350</t>
  </si>
  <si>
    <t>7668211.01</t>
  </si>
  <si>
    <t>Montáž a dodávka šatní skříně 4900x2400x600 mm, čtyřmodulová ozn. T03</t>
  </si>
  <si>
    <t>-1403494691</t>
  </si>
  <si>
    <t>viz Tabulka truhlářských výrobků, varianty A-E (varianta E š. 5000mm)</t>
  </si>
  <si>
    <t>16 "1.NP</t>
  </si>
  <si>
    <t>16 "2.NP</t>
  </si>
  <si>
    <t>16 "3.NP</t>
  </si>
  <si>
    <t>16 "4.NP</t>
  </si>
  <si>
    <t>16 "5.NP</t>
  </si>
  <si>
    <t>351</t>
  </si>
  <si>
    <t>7668211.02</t>
  </si>
  <si>
    <t>Montáž a dodávka šatní skříně 3995x2400x624 mm, třímodulová ozn. T04</t>
  </si>
  <si>
    <t>-395068016</t>
  </si>
  <si>
    <t>352</t>
  </si>
  <si>
    <t>7668211.03</t>
  </si>
  <si>
    <t>Montáž a dodávka šatní skříně 4900x2400x600 mm, čtyřmodulová ozn. T05</t>
  </si>
  <si>
    <t>-1059798663</t>
  </si>
  <si>
    <t>353</t>
  </si>
  <si>
    <t>7668211.04</t>
  </si>
  <si>
    <t>Montáž a dodávka šatní skříně 3830x2400x650 mm, pětimodulová ozn. T06</t>
  </si>
  <si>
    <t>1119772415</t>
  </si>
  <si>
    <t>354</t>
  </si>
  <si>
    <t>7668211.05</t>
  </si>
  <si>
    <t>Montáž a dodávka šatní skříně 4900x2400x650 mm, čtyřmodulová ozn. T07</t>
  </si>
  <si>
    <t>627311917</t>
  </si>
  <si>
    <t>355</t>
  </si>
  <si>
    <t>7668211.06</t>
  </si>
  <si>
    <t>Montáž a dodávka zástěna u šachty 2196x2650x250 mm, skládané uzamykatelné dveře, pojezdový systém včetně dělící konstrukce šachty, podkladních latí, ozn. T08</t>
  </si>
  <si>
    <t>-935662229</t>
  </si>
  <si>
    <t>viz Tabulka truhlářských výrobků, varianta A h=2750mm, varianta B h=2650mm</t>
  </si>
  <si>
    <t>1 "1.NP (varianta A)</t>
  </si>
  <si>
    <t>1 "2.NP (varianta B)</t>
  </si>
  <si>
    <t>1 "3.NP (varianta B)</t>
  </si>
  <si>
    <t>1 "4.NP (varianta B)</t>
  </si>
  <si>
    <t>1 "5.NP (varianta B)</t>
  </si>
  <si>
    <t>7668211.07</t>
  </si>
  <si>
    <t>Montáž a dodávka zástěny úklidové komory 2310x2650 mm, otevíravé uzamykatelné dveřní křídlo včetně podkladních latí, ozn. T09</t>
  </si>
  <si>
    <t>237988085</t>
  </si>
  <si>
    <t>357</t>
  </si>
  <si>
    <t>7668211.08</t>
  </si>
  <si>
    <t>Montáž a dodávka recepčního pultu 1300x1218x800 mm, lakovaná MDF deska, ozn. T10</t>
  </si>
  <si>
    <t>-591117901</t>
  </si>
  <si>
    <t>358</t>
  </si>
  <si>
    <t>998766203</t>
  </si>
  <si>
    <t>Přesun hmot procentní pro kce truhlářské v objektech v přes 12 do 24 m</t>
  </si>
  <si>
    <t>-148588974</t>
  </si>
  <si>
    <t>https://podminky.urs.cz/item/CS_URS_2022_02/998766203</t>
  </si>
  <si>
    <t>767</t>
  </si>
  <si>
    <t>Konstrukce zámečnické</t>
  </si>
  <si>
    <t>359</t>
  </si>
  <si>
    <t>7671221.01</t>
  </si>
  <si>
    <t>Montáž a dodávka předsazené treláže ze sítě z nerezových lan, oko 300x300 mm včetně táhel, kotevních prvků, obvodových prvků ozn. OS04B</t>
  </si>
  <si>
    <t>364179304</t>
  </si>
  <si>
    <t>1402 "jižní fasáda (plocha sítě bez elyptických ok 535,96m2)</t>
  </si>
  <si>
    <t>7671221.02</t>
  </si>
  <si>
    <t>Montáž a dodávka sítě z nerezových lan na pavlačích a balkonech, oko 100x100 mm včetně táhel, kotevních prvků, obvodových prvků ozn. OS04A</t>
  </si>
  <si>
    <t>413342060</t>
  </si>
  <si>
    <t>severní fasáda</t>
  </si>
  <si>
    <t>2,56+5,43+6,78+12,32+3,64+8,69+3,02+7,06+5,43+2,56 "1.NP</t>
  </si>
  <si>
    <t>1,66+3,44+0,66+1,77+3,09+3,39+1,34+4,5+1,01+2,46+0,66+1,77+3,44+1,66 "2.NP</t>
  </si>
  <si>
    <t>1,12+2,46+1,77+0,66+3,09+1,66+2,3+1,53+3,15+1,44+3,55+1,01+3,54+1,77+0,66+2,46+1,12 "3.NP</t>
  </si>
  <si>
    <t>1,66+3,44+0,66+1,77+2,46+2,55+2,87+1,7+4,39+1,34+4,5+1,01+2,46+0,66+1,77+3,44+1,66 "4.NP</t>
  </si>
  <si>
    <t>3,44+3,71+1,65+1,93+1,6+0,73+1,59+3,88+2,61+2,61+1,77+5,08+1,71+4,24+1,09+3,82+1,65+1,93+1,6+0,73+1,59+3,71+3,44 "5.NP</t>
  </si>
  <si>
    <t>jižní fasáda</t>
  </si>
  <si>
    <t>4,21*19+5,34 "2.NP</t>
  </si>
  <si>
    <t>4,21*19+5,34+4,26*2 "3.NP</t>
  </si>
  <si>
    <t>4,21*19+5,34+5,39*2 "4.NP</t>
  </si>
  <si>
    <t>4,58*19+6,13+5,85*2 "5.NP</t>
  </si>
  <si>
    <t>28,05</t>
  </si>
  <si>
    <t>361</t>
  </si>
  <si>
    <t>7671221.03</t>
  </si>
  <si>
    <t>Montáž a dodávka sítě z nerezových lan na únikových schodištích, oko 100x100 mm včetně táhel, kotevních prvků, obvodových prvků ozn. OS04C</t>
  </si>
  <si>
    <t>1343008431</t>
  </si>
  <si>
    <t>viz tabulka ostatních výrobků, výkres D.1.1.119.2.2</t>
  </si>
  <si>
    <t>58,77*4+43,24*2+41,78*2+(4,72*4) "úniková schodiště, severní fasáda</t>
  </si>
  <si>
    <t>7671221.04</t>
  </si>
  <si>
    <t>Montáž a dodávka sítě z nerezových lan jako přepážky na balkonech, oko 100x100 mm včetně táhel, kotevních prvků, obvodových prvků ozn. OS04D</t>
  </si>
  <si>
    <t>-1532933071</t>
  </si>
  <si>
    <t>viz tabulka ostatních výrobků, výkres D.1.1.114.05</t>
  </si>
  <si>
    <t>4,85*8 "1.NP</t>
  </si>
  <si>
    <t>4,5*8 "2.NP</t>
  </si>
  <si>
    <t>4,1*10 "3.NP</t>
  </si>
  <si>
    <t>3,45*10 "4.NP</t>
  </si>
  <si>
    <t>2,45*10 "5.NP</t>
  </si>
  <si>
    <t>363</t>
  </si>
  <si>
    <t>7671221.05</t>
  </si>
  <si>
    <t>Montáž a dodávka sítě z nerezových lan na bocích balkonů, oko 100x100 mm včetně táhel, kotevních prvků, obvodových prvků ozn. OS04E</t>
  </si>
  <si>
    <t>1905302732</t>
  </si>
  <si>
    <t>viz tabulka ostatních výrobků, výkres D.1.1.104-109 a D.1.1.111.3</t>
  </si>
  <si>
    <t>východní a západní fasáda</t>
  </si>
  <si>
    <t>25,56+1,56 "východní fasáda</t>
  </si>
  <si>
    <t>26,25+1,56 "západní fasáda</t>
  </si>
  <si>
    <t>364</t>
  </si>
  <si>
    <t>76715113.1</t>
  </si>
  <si>
    <t>Montáž vnitřní příčky hliníkové rámové v do 3 m celoproskleného včetně dveří</t>
  </si>
  <si>
    <t>-634359685</t>
  </si>
  <si>
    <t>V08</t>
  </si>
  <si>
    <t>7,51*2,87 "1.NP</t>
  </si>
  <si>
    <t>V12</t>
  </si>
  <si>
    <t>7,51*2,52 "2.NP</t>
  </si>
  <si>
    <t>365</t>
  </si>
  <si>
    <t>590547.01</t>
  </si>
  <si>
    <t>vnitřní systémová protipožární stěna 7510x2870 mm, EI30DP3-C, 1x dvoukřídlé dveře 1800x2100mm, U=0,9W/m2K, RAL7021, čiré izolační dvojsklo, nerez klika-klika, panikové kování z interiéru, cylindrická vložka, samozavírač, ozn. V08</t>
  </si>
  <si>
    <t>-1198800189</t>
  </si>
  <si>
    <t>Poznámka k položce:_x000d_
kontrastní značky na skle 50/50mm z pískované fólie</t>
  </si>
  <si>
    <t>590547.02</t>
  </si>
  <si>
    <t>vnitřní systémová protipožární stěna 7510x2520 mm, EI30DP3-C, 1x jednokřídlé dveře š. 900mm, U=0,9W/m2K, RAL7021, čiré izolační dvojsklo, nerez klika-klika, cylindrická vložka, samozavírač, ozn. V12</t>
  </si>
  <si>
    <t>-1150390240</t>
  </si>
  <si>
    <t>367</t>
  </si>
  <si>
    <t>76715221.1</t>
  </si>
  <si>
    <t>Montáž příčky bezrámové celoprosklené dvojité v do 3 m včetně dveří</t>
  </si>
  <si>
    <t>83257437</t>
  </si>
  <si>
    <t>viz vnitřní systémové výplně D.1.1.118.2</t>
  </si>
  <si>
    <t>G01</t>
  </si>
  <si>
    <t>varianta A</t>
  </si>
  <si>
    <t>9,895*2,65 "3.NP</t>
  </si>
  <si>
    <t>9,895*2,65 "4.NP</t>
  </si>
  <si>
    <t>varianta B</t>
  </si>
  <si>
    <t>10,045*2,65 "5.NP</t>
  </si>
  <si>
    <t>G02</t>
  </si>
  <si>
    <t>4,765*2,65 "3.NP</t>
  </si>
  <si>
    <t>4,765*2,65 "4.NP</t>
  </si>
  <si>
    <t>4,765*2,65 "5.NP</t>
  </si>
  <si>
    <t>G03</t>
  </si>
  <si>
    <t>6,695*2,65 "2.NP</t>
  </si>
  <si>
    <t>G04</t>
  </si>
  <si>
    <t>4,82*2,65 "2.NP</t>
  </si>
  <si>
    <t>G05</t>
  </si>
  <si>
    <t>6,945*2,75 "1.NP</t>
  </si>
  <si>
    <t>G06</t>
  </si>
  <si>
    <t>3,39*2,75 "1.NP</t>
  </si>
  <si>
    <t>590547.03</t>
  </si>
  <si>
    <t xml:space="preserve">příčka bezrámová celoprosklená 9895(10045)x2650mm, dvojité zasklení, hliníkový profil. tl. 100mm, 45dB, 2x dveře jednokřídlé 960x2155mm, hliníkový instalační panel, zámek cylindrický, kování klika-klika nerez, padací lišta,  RAL7021, ozn. G01</t>
  </si>
  <si>
    <t>269396870</t>
  </si>
  <si>
    <t>369</t>
  </si>
  <si>
    <t>590547.04</t>
  </si>
  <si>
    <t>příčka bezrámová celoprosklená 4765x2650mm, dvojité zasklení, hliníkový profil. tl. 100mm, 45dB, RAL7021, ozn. G02</t>
  </si>
  <si>
    <t>-1409753628</t>
  </si>
  <si>
    <t>590547.05</t>
  </si>
  <si>
    <t>příčka bezrámová celoprosklená 6695x2650mm, dvojité zasklení, hliníkový profil. tl. 100mm, 45dB, 1x jednokřídlé dveře 960x2155mm, hliníkový instalační panel, kování nerez klika-klika, zámek cylindrický vložkový, bezprahové provedení, RAL7021, ozn. G03</t>
  </si>
  <si>
    <t>1180867192</t>
  </si>
  <si>
    <t>371</t>
  </si>
  <si>
    <t>590547.06</t>
  </si>
  <si>
    <t>příčka bezrámová celoprosklená 4820x2650mm, dvojité zasklení, hliníkový profil. tl. 100mm, 45dB, RAL7021, ozn. G04</t>
  </si>
  <si>
    <t>993658457</t>
  </si>
  <si>
    <t>372</t>
  </si>
  <si>
    <t>590547.07</t>
  </si>
  <si>
    <t>příčka bezrámová celoprosklená 6945x2750mm, dvojité zasklení, hliníkový profil. tl. 100mm, 45dB, 2x jednokřídlé dveře 960x2155mm, 800x2155mm, kování nerez klika-klika, zámek cylindrický vložkový, bezprahové provedení, RAL7021, ozn. G05</t>
  </si>
  <si>
    <t>1243331442</t>
  </si>
  <si>
    <t>Poznámka k položce:_x000d_
kontrastní značky na skle 50/50mm z pískované fólie_x000d_
posuvné okno, neprůhledné sklo u recepčního pultu a umývárny_x000d_
bezprahové provedení</t>
  </si>
  <si>
    <t>373</t>
  </si>
  <si>
    <t>590547.08</t>
  </si>
  <si>
    <t>příčka bezrámová celoprosklená 3390x2750mm, dvojité zasklení, hliníkový profil. tl. 100mm, 45dB, 1x jednokřídlé dveře 960x2155mm, kování nerez klika-klika, zámek cylindrický vložkový, bezprahové provedení, RAL7021, ozn. G06</t>
  </si>
  <si>
    <t>-1294129178</t>
  </si>
  <si>
    <t>7671612.01</t>
  </si>
  <si>
    <t>Montáž a dodávka zábradlí rovného v. 900mm z ploché oceli, sloupky a svislé prvky výplně P8x40mm, madlo P8x50mm, nátěr lak RAL 7021 (2x základní + vrchní nátěr), ploché dřevěné madlo 50x20mm, ozn. Z01D</t>
  </si>
  <si>
    <t>-1725167696</t>
  </si>
  <si>
    <t xml:space="preserve">Poznámka k položce:_x000d_
Včetně dílenské dokumentace a statického posouzení_x000d_
Zábradlí v 2.NP výška 1000 mm_x000d_
Sloupky jsou přivařeny zvrchu k ocelové desce 130130x10mm zabetonované ve stropě_x000d_
Spodní část sloupků je překryta krycím plechem 50x105x2mm_x000d_
Madlo - tyč plochá 50/8 mm – celková délka 23,0 bm _x000d_
Madlo – dřevěné š. 50 a v. 20 mm – celková délka 23,0 bm _x000d_
Sloupky, výplně z ocelové tyče ploché 40/8 mm – celková délka 261,0 bm _x000d_
Kotvení do žlb. konstrukce – celkem 28ks, krycí plech 50x105x2 mm – celková plocha 0,2 m2_x000d_
Celková hmotnost je 734 kg_x000d_
</t>
  </si>
  <si>
    <t>viz tabulka zámečnických prvků, výkres D.1.1.119.1</t>
  </si>
  <si>
    <t>7,4 "1.NP</t>
  </si>
  <si>
    <t>1,5 "2.NP</t>
  </si>
  <si>
    <t>4,7 "3.NP</t>
  </si>
  <si>
    <t>4,7 "4.NP</t>
  </si>
  <si>
    <t>4,7 "5.NP</t>
  </si>
  <si>
    <t>375</t>
  </si>
  <si>
    <t>7671612.02</t>
  </si>
  <si>
    <t>Montáž a dodávka zábradlí rovného v. 1000mm z ploché oceli, sloupky a svislé prvky výplně P8x40mm, madlo P8x50mm, nátěr lak RAL 7021 (2x základní + vrchní nátěr), ploché dřevěné madlo 50x20mm, ozn. Z01E</t>
  </si>
  <si>
    <t>-1239745362</t>
  </si>
  <si>
    <t xml:space="preserve">Poznámka k položce:_x000d_
Včetně dílenské dokumentace a statického posouzení_x000d_
Madlo - tyč plochá 50/8 mm – celková délka 2,1 bm _x000d_
Madlo – dřevěné š. 50 a v. 20 mm – celková délka 2,1 bm _x000d_
Sloupky, výplně z ocelové tyče ploché 40/8 mm – celková délka 33,5 bm _x000d_
Kotvení do žlb. konstrukce stropu – celkem 4ks, plech tl. 10 mm – celková plocha 0,2 m2_x000d_
Celková hmotnost je 108 kg_x000d_
_x000d_
</t>
  </si>
  <si>
    <t>2,1 "2.NP</t>
  </si>
  <si>
    <t>376</t>
  </si>
  <si>
    <t>767163.01</t>
  </si>
  <si>
    <t>Montáž a dodávka zábradlí pavlačí typické v. 1000mm, sloupky z ploché oceli, vodorovné prvky z jeklu, výplň z nerezových sítí, kotvení z čela přes patní plech, nátěr lak RAL7021 (2x základní + vrchní nátěr), žárově zinkováno, ozn. Z12a</t>
  </si>
  <si>
    <t>-343010017</t>
  </si>
  <si>
    <t>Poznámka k položce:_x000d_
včetně zpracování dílenské dokumentace a statického posouzení_x000d_
Výpis materiálu:_x000d_
Sloupek 25x60 – celková délka 195,5 bm_x000d_
Příčle jekl 60x30x3 – celková délka 98,6 bm_x000d_
Madlo jekl 60x30x3 – celková délka 98,6 bm_x000d_
Zarážka jekl 50x25x3 - celková délka 98,6 bm_x000d_
Kotevní plech P12x230x160 - celková plocha 5,2 m2_x000d_
Plech P10x110x50 - celková plocha 0,6 m2_x000d_
Celková hmotnost 4037 kg</t>
  </si>
  <si>
    <t>viz tabulka zámečnických prvků, výkres D.1.1.114.3</t>
  </si>
  <si>
    <t>21,3 "2.NP</t>
  </si>
  <si>
    <t>18,9 "3.NP</t>
  </si>
  <si>
    <t>27,4 "4.NP</t>
  </si>
  <si>
    <t>31 "5.NP</t>
  </si>
  <si>
    <t>377</t>
  </si>
  <si>
    <t>767163.02</t>
  </si>
  <si>
    <t>Montáž a dodávka zábradlí pavlačí u únikového schodiště v. 1000mm, sloupky z ploché oceli, vodorovné prvky z jeklu, výplň z nerezových sítí, kotvení z čela přes patní plech, nátěr lak RAL7021 (2x základní + vrchní nátěr), žárově zinkováno, ozn. Z12b</t>
  </si>
  <si>
    <t>-281990176</t>
  </si>
  <si>
    <t>Poznámka k položce:_x000d_
včetně zpracování dílenské dokumentace a statického posouzení_x000d_
Výpis materiálu:_x000d_
Sloupek 25x60 – celková délka 64,2 bm_x000d_
Příčle jekl 60x30x3 – celková délka 29,3 bm_x000d_
Madlo jekl 60x30x3 – celková délka 29,3 bm_x000d_
Plech P10x110x50 - celková plocha 0,2 m2_x000d_
Celková hmotnost 1061kg</t>
  </si>
  <si>
    <t>5,7 "2.NP</t>
  </si>
  <si>
    <t>5,7 "3.NP</t>
  </si>
  <si>
    <t>5,7 "4.NP</t>
  </si>
  <si>
    <t>12,2 "5.NP</t>
  </si>
  <si>
    <t>378</t>
  </si>
  <si>
    <t>767163.03</t>
  </si>
  <si>
    <t>Montáž a dodávka zábradlí pavlačí u vstupního portálu ve 3.NP v. 1020mm, sloupky z ploché oceli, vodorovné prvky z jeklu, výplň z nerezových sítí, kotvení z čela přes patní plech, nátěr lak RAL7021 (2x základní + vrchní nátěr), žárově zinkováno, ozn. Z12c</t>
  </si>
  <si>
    <t>-875336527</t>
  </si>
  <si>
    <t>Poznámka k položce:_x000d_
včetně dílenské dokumentace a statického posouzení_x000d_
Výpis materiálu:_x000d_
Sloupek 25x60 – celková délka 15,4 bm_x000d_
Příčle jekl 60x30x3 – celková délka 6,2 bm_x000d_
Madlo jekl 60x30x3 – celková délka 6,2 bm_x000d_
Vynášecí jekl 80x40x4 - celková délka 5,5 bm_x000d_
Kotevní plech P12x180x150 - celková plocha 0,3 m2_x000d_
Plech P10x110x50 - celková plocha 0,1 m2_x000d_
Celková hmotnost 311 kg</t>
  </si>
  <si>
    <t>6,2 "3.NP</t>
  </si>
  <si>
    <t>379</t>
  </si>
  <si>
    <t>767163.04</t>
  </si>
  <si>
    <t>Montáž a dodávka typické zábradlí balkónů ve 2.-3.NP v. 1000mm, sloupky z ploché oceli, vodorovné prvky z jeklu, výplň z nerezových sítí, kotvení z čela přes patní plech, nátěr lak RAL7021 (2x základní + vrchní nátěr), žárově zinkováno, ozn. Z13a</t>
  </si>
  <si>
    <t>123492169</t>
  </si>
  <si>
    <t>Poznámka k položce:_x000d_
včetně dílenské dokumentace a statického posouzení_x000d_
Výpis materiálu:_x000d_
Sloupek 20x50 – celková délka 225,0 bm_x000d_
Příčle jekl 50x25x3 – celková délka 150,4 bm_x000d_
Madlo jekl 50x25x3 – celková délka 150,4 bm_x000d_
Zarážka jekl 45x25x2 - celková délka 150,4 bm_x000d_
Kotevní plech P12x180x130 - celková plocha 4,2 m2_x000d_
Vynášecí pásovina sloupku 20x38 délky 130 mm - celková délka 23,2 bm_x000d_
Zarážka dlažby - pásovina P10x50 - celková délka 150,4 bm_x000d_
Vynášecí jekl pro zarážku z pásoviny 50x20x3 - celková délka 7,2 bm_x000d_
Celková hmotnost 4325 kg</t>
  </si>
  <si>
    <t>viz tabulka zámečnických prvků, výkres D.1.1.114.4</t>
  </si>
  <si>
    <t>75,2 "2.NP</t>
  </si>
  <si>
    <t>75,2 "3.NP</t>
  </si>
  <si>
    <t>380</t>
  </si>
  <si>
    <t>767163.05</t>
  </si>
  <si>
    <t xml:space="preserve">Montáž a dodávka zábradlí balkónů u vstupního portálu ve 3.NP  v. 1000mm, sloupky z ploché oceli, vodorovné prvky z jeklu, výplň z nerezových sítí, kotvení z čela přes patní plech, nátěr lak RAL7021 (2x základní + vrchní nátěr), žárově zinkováno,ozn. Z13b</t>
  </si>
  <si>
    <t>-2090579636</t>
  </si>
  <si>
    <t>Poznámka k položce:_x000d_
včetně dílenské dokumentace a statického posouzení_x000d_
Výpis materiálu:_x000d_
Sloupek 20x50 – celková délka 17,8 bm_x000d_
Madlo jekl 50x25x3 – celková délka 9,4 bm_x000d_
Zarážka jekl 50x25x3 - celková délka 9,4 bm_x000d_
Vynášecí jekl 80x40x4 - celková délka 6,0 bm_x000d_
Kotevní plech P12x180x150 - celková plocha 0,4 m2_x000d_
Celková hmotnost 283 kg</t>
  </si>
  <si>
    <t>9,4 "3.NP</t>
  </si>
  <si>
    <t>381</t>
  </si>
  <si>
    <t>767163.06</t>
  </si>
  <si>
    <t>Montáž a dodávka zábradlí balkónů ve 4.NP ve sklonu v. 1000mm, sloupky z ploché oceli, vodorovné prvky z jeklu, výplň z nerezových sítí, kotvení z čela přes patní plech, nátěr lak RAL7021 (2x základní + vrchní nátěr), žárově zinkováno, ozn. Z13c</t>
  </si>
  <si>
    <t>855348331</t>
  </si>
  <si>
    <t>Poznámka k položce:_x000d_
včetně dílenské dokumentace a statického posouzení_x000d_
Výpis materiálu:_x000d_
Sloupek 20x50 – celková délka 126,2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2463 kg</t>
  </si>
  <si>
    <t>84,6 "4.NP</t>
  </si>
  <si>
    <t>382</t>
  </si>
  <si>
    <t>767163.07</t>
  </si>
  <si>
    <t>Montáž a dodávka zábradlí balkónů v 5.NP ve sklonu v. 1000mm, sloupky z ploché oceli, vodorovné prvky z jeklu, výplň z nerezových sítí, kotvení z čela přes patní plech, nátěr lak RAL7021 (2x základní + vrchní nátěr), žárově zinkováno, ozn. Z13d</t>
  </si>
  <si>
    <t>1651580635</t>
  </si>
  <si>
    <t>Poznámka k položce:_x000d_
včetně dílenské dokumentace a statického posouzení_x000d_
Výpis materiálu:_x000d_
Sloupek 20x50 – celková délka 137,3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2551 kg</t>
  </si>
  <si>
    <t>84,6 "5.NP</t>
  </si>
  <si>
    <t>383</t>
  </si>
  <si>
    <t>7671651.01</t>
  </si>
  <si>
    <t>Montáž a dodávka madla schodišťového z ploché oceli P8x50mm, 21x úchyty P5x40mm + kotevní plech P5x125x60mm, 2x základní nátěr+vrchní nátěr, lak RAL7021, dřevěné madlo z plochého tvrdého dřeva 50x20mm, včetně spojovacích materiálů, ozn. Z01A</t>
  </si>
  <si>
    <t>516151144</t>
  </si>
  <si>
    <t>Poznámka k položce:_x000d_
včetně dílenské dokumentace a statického posouzení_x000d_
celková hmotnost madel je 123kg</t>
  </si>
  <si>
    <t>6,8 "1.PP</t>
  </si>
  <si>
    <t>3,5 "1.NP</t>
  </si>
  <si>
    <t>3,5 "2.NP</t>
  </si>
  <si>
    <t>3,5 "3.NP</t>
  </si>
  <si>
    <t>3,5 "4.NP</t>
  </si>
  <si>
    <t>2,5 "5.NP</t>
  </si>
  <si>
    <t>384</t>
  </si>
  <si>
    <t>76719.01</t>
  </si>
  <si>
    <t>Montáž a dodávka krycího profilu dilatační spáry do 50mm nerez nebo hliník s výměnnými těsnícími pryžovými profily pro kotvení na stěnu nebo strop ozn. OS07</t>
  </si>
  <si>
    <t>1159912953</t>
  </si>
  <si>
    <t>OS07a</t>
  </si>
  <si>
    <t>16,1 "1.PP</t>
  </si>
  <si>
    <t>2,81 "1.NP</t>
  </si>
  <si>
    <t>2,65 "2.NP</t>
  </si>
  <si>
    <t>OS07b</t>
  </si>
  <si>
    <t>10,8 "1.PP</t>
  </si>
  <si>
    <t>26,5 "1.NP</t>
  </si>
  <si>
    <t>26,5 "2.NP</t>
  </si>
  <si>
    <t>26,5 "3.NP</t>
  </si>
  <si>
    <t>26,5 "4.NP</t>
  </si>
  <si>
    <t>26,5 "5.NP</t>
  </si>
  <si>
    <t>OS07c</t>
  </si>
  <si>
    <t>13 "1.PP</t>
  </si>
  <si>
    <t>385</t>
  </si>
  <si>
    <t>7672113.01</t>
  </si>
  <si>
    <t>Montáž a dodávka venkovního kovového schodiště 1.PP - 5.NP z ocelových schodnic U220, stupně a podesty z pororoštu SP 330-15/76-3, zábradlí z jeklů 50x25x3mm, 2x základní nátěr+vrchní nátěr, lak RAL7021, ozn. Z02</t>
  </si>
  <si>
    <t>-1524619395</t>
  </si>
  <si>
    <t xml:space="preserve">Poznámka k položce:_x000d_
Výpis materiálu pro schodiště S1 (S2):_x000d_
- vodorovné U220 – celková délka 161,9 bm _x000d_
- schodnice U220 – celková délka 92,8 bm _x000d_
- profily I180 – celková délka 24,6 bm_x000d_
- madlo, sloupky zábradlí v 1.PP – jekl 50x25x3 – celková délka 20,0 bm_x000d_
- kotevní plech P5x125x60 a pásovina pro madlo P5x40 v 1.PP – 16ks_x000d_
- kotevní plech P8x125x80 v 1.PP – 2ks_x000d_
- madlo, sloupky zábradlí v 1.NP – 5.NP – jekl 50x25x3 – celková délka 183,5 bm_x000d_
- kotevní plech P8x125x80 v 1.NP – 5.NP – 92ks_x000d_
- kotevní plech P5x125x60 a pásovina pro madlo P5x40 v 1.NP – 5.NP – 16ks_x000d_
- jekl 50x50x3 – celková délka 28,5 bm_x000d_
- jekl 30x30x3 – celková délka 3,5 bm_x000d_
- sloupky zábradlí v 5.NP - jekl 50x25x3 - celková délka 11,5 bm_x000d_
- schodišťový stupeň z pororoštu – 330x1100 mm – celkový počet 72 ks_x000d_
- schodišťový stupeň z pororoštu – 315x1100 mm – celkový počet 4 ks_x000d_
- pororošt podest – celková plocha 22,9 m2_x000d_
- profil L – 30x30x3 - celková délka 25,5 bm_x000d_
- táhlo průměru 16 mm – celková délka 35,2 bm_x000d_
- kotevní zabetonované plechy apod. – podrobněji viz konstrukční část_x000d_
_x000d_
Celková hmotnost schodiště S1(S2) je 12405 kg_x000d_
</t>
  </si>
  <si>
    <t>viz tabulka zámečnických prvků, výkres D.1.1.119.2</t>
  </si>
  <si>
    <t>únikové schodiště, severní fasáda (včetně madel do 1.PP)</t>
  </si>
  <si>
    <t>1 "S1</t>
  </si>
  <si>
    <t>1 "S2</t>
  </si>
  <si>
    <t>386</t>
  </si>
  <si>
    <t>7672205.01</t>
  </si>
  <si>
    <t>Montáž a dodávka zábradlí schodišťového v. 900mm z ploché oceli, sloupky P8x50mm, svislé prvky výplně P8x40mm, madlo P8x50mm, nátěr lak RAL 7021 (2x základní + vrchní nátěr), ploché dřevěné madlo 50x20mm, ozn. Z01B</t>
  </si>
  <si>
    <t>-1644602368</t>
  </si>
  <si>
    <t xml:space="preserve">Poznámka k položce:_x000d_
Včetně spojovacího materiálu, dílenské dokumentace, statického posouzení_x000d_
Madlo a svislé sloupky na koncích polí - tyč plochá 50/8 mm – celková délka 113,0 bm _x000d_
Madlo – dřevěné š. 50 a v. 20 mm – celková délka 42,3 bm _x000d_
Sloupky, výplně z ocelové tyče ploché 40/8 mm – celková délka 480,5 bm _x000d_
Kotvení do žlb. konstrukce ramen – celkem 60ks, plech tl. 10 mm – celková plocha 2,1 m2, 2x chem. kotva M12_x000d_
Celková hmotnost je 1738 kg_x000d_
</t>
  </si>
  <si>
    <t>6,8 "1.NP</t>
  </si>
  <si>
    <t>6,8 "2.NP</t>
  </si>
  <si>
    <t>6,8 "3.NP</t>
  </si>
  <si>
    <t>6,8 "4.NP</t>
  </si>
  <si>
    <t>6,8 "5.NP</t>
  </si>
  <si>
    <t>387</t>
  </si>
  <si>
    <t>7672205.02</t>
  </si>
  <si>
    <t>Montáž a dodávka zábradlí schodišťového a mezipodesty v. 900mm z ploché oceli, sloupky P8x40mm, svislé prvky výplně P8x40mm, madlo P8x50mm, nátěr lak RAL 7021 (2x základní + vrchní nátěr), ploché dřevěné madlo 50x20mm, ozn. Z01C</t>
  </si>
  <si>
    <t>782351155</t>
  </si>
  <si>
    <t xml:space="preserve">Poznámka k položce:_x000d_
Včetně spojovacího materiálu, dílenské dokumentace, statického posouzení_x000d_
Zábradlí z 2. do 3.NP výška 1000 mm_x000d_
Sloupky jsou přivařeny zvrchu k ocelové desce 130x130x10 zabetonované v rameni/mezipodestě Spodní část sloupků je překryta krycím plechem 50x105x2_x000d_
Madlo - tyč plochá 50/8 mm – celková délka 35,2 bm _x000d_
Madlo – dřevěné š. 50 a v. 20 mm – celková délka 27,7 bm _x000d_
Sloupky, výplně z ocelové tyče ploché 40/8 mm – celková délka 358,9 bm _x000d_
Kotvení do žlb. konstrukce ramen – celkem 40ks, krycí plech 50x105x2 mm – celková plocha 0,25 m2_x000d_
Celková hmotnost je 1019 kg_x000d_
</t>
  </si>
  <si>
    <t>7,1 "1.NP</t>
  </si>
  <si>
    <t>7,1 "2.NP</t>
  </si>
  <si>
    <t>7,1 "3.NP</t>
  </si>
  <si>
    <t>7,1 "4.NP</t>
  </si>
  <si>
    <t>388</t>
  </si>
  <si>
    <t>7672205.03</t>
  </si>
  <si>
    <t>Montáž a dodávka zábradlí schodišťového v. 900mm, madlo se 4ks sloupků z jeklu 50x25x3mm, kotvení přes ocelovou desku 130x130x10mm, povrchová úprava žárovým zinkováním, lak RAL 7021 (2x základní nátěr + vrchní nátěr), ozn. Z30A</t>
  </si>
  <si>
    <t>-144545999</t>
  </si>
  <si>
    <t>Poznámka k položce:_x000d_
Včetně spojovacího materiálu, dílenské dokumentace, statického posouzení_x000d_
madlo 50x25x3 – celková délka 4,6 bm_x000d_
sloupky 50x25x3 – celková délka 4,3 bm_x000d_
celková hmotnost 35 kg</t>
  </si>
  <si>
    <t>viz tabulka zámečnických prvků, výkres D.1.1.112.2</t>
  </si>
  <si>
    <t>4,6 "schodiště v zahradě za budovou SO01</t>
  </si>
  <si>
    <t>389</t>
  </si>
  <si>
    <t>7672205.04</t>
  </si>
  <si>
    <t>Montáž a dodávka zábradlí schodišťového v. 900mm, madlo se 2ks sloupků z jeklu 50x25x3mm, kotvení přes ocelovou desku 130x130x10mm, povrchová úprava žárovým zinkováním, lak RAL 7021 (2x základní nátěr + vrchní nátěr), ozn. Z30B</t>
  </si>
  <si>
    <t>-1188781829</t>
  </si>
  <si>
    <t xml:space="preserve">Poznámka k položce:_x000d_
Včetně spojovacího materiálu, dílenské dokumentace, statického posouzení_x000d_
madlo 50x25x3 – celková délka 1,3 bm_x000d_
sloupky 50x25x3 – celková délka 2,2 bm	_x000d_
celková hmotnost 15 kg_x000d_
</t>
  </si>
  <si>
    <t>viz tabulka zámečnických prvků, výkres D.1.1.112.3</t>
  </si>
  <si>
    <t>1,3 "severní venkovní schodiště u opěrné stěny</t>
  </si>
  <si>
    <t>390</t>
  </si>
  <si>
    <t>7672205.05</t>
  </si>
  <si>
    <t>Montáž a dodávka zábradlí schodišťového v. 900mm, madlo se 2ks sloupků z jeklu 50x25x3mm, kotvení přes ocelovou desku 130x130x10mm, povrchová úprava žárovým zinkováním, lak RAL 7021 (2x základní nátěr + vrchní nátěr), ozn. Z30C</t>
  </si>
  <si>
    <t>-347813043</t>
  </si>
  <si>
    <t xml:space="preserve">Poznámka k položce:_x000d_
Včetně spojovacího materiálu, dílenské dokumentace, statického posouzení_x000d_
madlo 50x25x3 – celková délka 1,6 bm_x000d_
sloupky 50x25x3 – celková délka 2,2 bm	_x000d_
celková hmotnost 19 kg_x000d_
</t>
  </si>
  <si>
    <t>1,6 "severní venkovní schodiště u opěrné stěny</t>
  </si>
  <si>
    <t>391</t>
  </si>
  <si>
    <t>7672205.06</t>
  </si>
  <si>
    <t>Montáž a dodávka zábradlí schodišťového v. 900mm, madlo se 6ks sloupků z jeklu 50x25x3mm, kotvení přes ocelovou desku 150x120x10mm, povrchová úprava žárovým zinkováním, lak RAL 7021 (2x základní nátěr + vrchní nátěr), ozn. Z30D</t>
  </si>
  <si>
    <t>-865215236</t>
  </si>
  <si>
    <t xml:space="preserve">Poznámka k položce:_x000d_
Včetně spojovacího materiálu, dílenské dokumentace, statického posouzení_x000d_
madlo 50x25x3 – celková délka 4,6 bm_x000d_
sloupky 50x25x3 – celková délka 7,2 bm_x000d_
celková hmotnost 48 kg_x000d_
</t>
  </si>
  <si>
    <t>4,6 "severní venkovní schodiště u opěrné stěny</t>
  </si>
  <si>
    <t>392</t>
  </si>
  <si>
    <t>767316310</t>
  </si>
  <si>
    <t>Montáž střešního bodového světlíku do 1 m2</t>
  </si>
  <si>
    <t>388660086</t>
  </si>
  <si>
    <t>https://podminky.urs.cz/item/CS_URS_2022_02/767316310</t>
  </si>
  <si>
    <t>Střešní světlíky</t>
  </si>
  <si>
    <t>2 "ozn. SV02</t>
  </si>
  <si>
    <t>393</t>
  </si>
  <si>
    <t>5624535.2</t>
  </si>
  <si>
    <t>světlík bodový 0,9x0,6m, izolační plastový rám, akrylová kopule, nástavec, ozn. SV02</t>
  </si>
  <si>
    <t>33572675</t>
  </si>
  <si>
    <t>2 "střecha</t>
  </si>
  <si>
    <t>394</t>
  </si>
  <si>
    <t>767316311</t>
  </si>
  <si>
    <t>Montáž střešního bodového světlíku přes 1 do 1,5 m2</t>
  </si>
  <si>
    <t>1628730904</t>
  </si>
  <si>
    <t>https://podminky.urs.cz/item/CS_URS_2022_02/767316311</t>
  </si>
  <si>
    <t>1 "ozn. SV01</t>
  </si>
  <si>
    <t>395</t>
  </si>
  <si>
    <t>5624535.1</t>
  </si>
  <si>
    <t>světlík bodový 1,2x1,2m, izolační plastový rám, akrylová kopule, izolační dvojsklo, vnitřní roleta FSK, nástavec ozn. SV01</t>
  </si>
  <si>
    <t>-521485958</t>
  </si>
  <si>
    <t>1 "střecha</t>
  </si>
  <si>
    <t>396</t>
  </si>
  <si>
    <t>7674.01</t>
  </si>
  <si>
    <t xml:space="preserve">Oplechování nadpraží oken mechanicky kotvené z lakovaného Al plechu rš 600mm tl. 1mm, RAL 7021, ze dvou částí - přední a spodní plech, včetně pomocných kotevních úhelníků, drážky pro odtok vody, příponek, spojovacího a těsnícího materiálu, ozn. K12 </t>
  </si>
  <si>
    <t>-1582246301</t>
  </si>
  <si>
    <t>Poznámka k položce:_x000d_
montážní profily s kotvením do zdiva, okna</t>
  </si>
  <si>
    <t>60,5 "1.NP</t>
  </si>
  <si>
    <t>69,2 "3.NP</t>
  </si>
  <si>
    <t>397</t>
  </si>
  <si>
    <t>767415.01</t>
  </si>
  <si>
    <t>Montáž obkladu z hliník. kompozitních panelů stěn včetně systémové nosné podkonstrukce budov v do 6 m</t>
  </si>
  <si>
    <t>840307985</t>
  </si>
  <si>
    <t>viz tabulka ostatních výrobků, výkres D.1.1.121.06,07, D.1.1.114.02</t>
  </si>
  <si>
    <t>64 "ozn. OS03A, vstupní portál sever</t>
  </si>
  <si>
    <t>74 "ozn. OS03B, vstupní portál jih</t>
  </si>
  <si>
    <t>29,5 "ozn. OS03C, přístřešek na popelnice</t>
  </si>
  <si>
    <t>398</t>
  </si>
  <si>
    <t>553240.01</t>
  </si>
  <si>
    <t>panel kompozitní s minerálním jádrem Al, tl. 4mm, RAL 7021</t>
  </si>
  <si>
    <t>1725763789</t>
  </si>
  <si>
    <t>167,5*1,05 'Přepočtené koeficientem množství</t>
  </si>
  <si>
    <t>399</t>
  </si>
  <si>
    <t>767427399</t>
  </si>
  <si>
    <t>Střešní panel izolační jádro QuadCore, tl. 100 mm, povrch plech (exteriér)/ plech (interiér), profilace exteriéru trapez 35 mm, 3 vlny</t>
  </si>
  <si>
    <t>546</t>
  </si>
  <si>
    <t xml:space="preserve">"R07"     62,10</t>
  </si>
  <si>
    <t>400</t>
  </si>
  <si>
    <t>7674281.01</t>
  </si>
  <si>
    <t>Montáž a dodávka ukončovacího profilu fasádního systému ostění/nadpraží, hliníkový plech L 75x60mm, tl. 3mm, RAL 7021, včetně kotvení, ozn. Z05A</t>
  </si>
  <si>
    <t>-478033752</t>
  </si>
  <si>
    <t>viz tabulka zámečnických prvků, výkres D.1.1.121.06</t>
  </si>
  <si>
    <t>vstupní portály</t>
  </si>
  <si>
    <t>11 "1.NP</t>
  </si>
  <si>
    <t>29 "2.NP</t>
  </si>
  <si>
    <t>401</t>
  </si>
  <si>
    <t>7674281.02</t>
  </si>
  <si>
    <t>Montáž a dodávka ukončovacího profilu fasádního systému strop, hliníkový plech L 75x60mm, tl. 3mm, RAL 7021, včetně kotvení, ozn. Z05B</t>
  </si>
  <si>
    <t>-1686921028</t>
  </si>
  <si>
    <t>viz tabulka zámečnických prvků, výkres D.1.1.121.12</t>
  </si>
  <si>
    <t>9,9 "1.NP, podlaha v mezipatře</t>
  </si>
  <si>
    <t>402</t>
  </si>
  <si>
    <t>7674281.03</t>
  </si>
  <si>
    <t>Montáž a dodávka ukončovacího profilu fasádního systému strop, hliníkový plech L 60x15mm, tl. 3mm, RAL 7021, včetně kotvení, ozn. Z05C</t>
  </si>
  <si>
    <t>1024504394</t>
  </si>
  <si>
    <t>9,9 "2.NP, ukončení u stropu</t>
  </si>
  <si>
    <t>403</t>
  </si>
  <si>
    <t>7674281.04</t>
  </si>
  <si>
    <t>Montáž a dodávka ukončovacího profilu fasádního systému podlaha, hliníkový plech L 110x125mm, tl. 5mm, RAL 7021, včetně kotvení, ozn. Z06A</t>
  </si>
  <si>
    <t>-2032339927</t>
  </si>
  <si>
    <t>9,9 "2.NP, ukončení u podlahy</t>
  </si>
  <si>
    <t>404</t>
  </si>
  <si>
    <t>76749.01</t>
  </si>
  <si>
    <t>Montáž a dodávka vynášecího ocelového profilu ve tvaru L 220x90mm, tl. 8 mm, š. 100mm včetně vzpěry tl. 8mm, 2x kotveno, žárově zinkováno, ozn. Z07A</t>
  </si>
  <si>
    <t>1696277897</t>
  </si>
  <si>
    <t>Poznámka k položce:_x000d_
Hmotnost 2,2 kg/kpl, celková hmotnost 35,2 kg</t>
  </si>
  <si>
    <t>viz tabulka zámečnických prvků, výkres D.1.1.121.04-05</t>
  </si>
  <si>
    <t>16 "3.NP, kotvení dřevěné podkladní konstrukce</t>
  </si>
  <si>
    <t>405</t>
  </si>
  <si>
    <t>76749.02</t>
  </si>
  <si>
    <t>Montáž a dodávka vynášecího ocelového profilu rš 460mm, tl. 8 mm, š. 100mm včetně vzpěry tl. 8mm, 2x kotveno, žárově zinkováno, ozn. Z07B</t>
  </si>
  <si>
    <t>-1664611714</t>
  </si>
  <si>
    <t>Poznámka k položce:_x000d_
Hmotnost 3,2 kg/kpl, celková hmotnost 26,6 kg</t>
  </si>
  <si>
    <t>viz tabulka zámečnických prvků, výkres D.1.1.121.08</t>
  </si>
  <si>
    <t>8 "2.NP, kotvení dřevěné podkladní konstrukce</t>
  </si>
  <si>
    <t>767531111</t>
  </si>
  <si>
    <t>Montáž vstupních kovových nebo plastových rohoží čistících zón</t>
  </si>
  <si>
    <t>-1756301300</t>
  </si>
  <si>
    <t>https://podminky.urs.cz/item/CS_URS_2022_02/767531111</t>
  </si>
  <si>
    <t>Poznámka k položce:_x000d_
referenční výrobek Gapa Topwell Extra</t>
  </si>
  <si>
    <t>407</t>
  </si>
  <si>
    <t>69752005</t>
  </si>
  <si>
    <t>rohož vstupní provedení hliník extra 17 mm</t>
  </si>
  <si>
    <t>-2114274348</t>
  </si>
  <si>
    <t>Poznámka k položce:_x000d_
ztratné 10%</t>
  </si>
  <si>
    <t>5,339*1,1 'Přepočtené koeficientem množství</t>
  </si>
  <si>
    <t>767531121</t>
  </si>
  <si>
    <t>Osazení zapuštěného rámu z L profilů k čistícím rohožím</t>
  </si>
  <si>
    <t>1173770619</t>
  </si>
  <si>
    <t>(2,8+2,35)*2 "ozn. Z10A, čistící zóna, 1.NP, m.č. 108</t>
  </si>
  <si>
    <t>(2,6+2,5)*2 "ozn. Z10B, čistící zóna, 1.NP, m.č. 110</t>
  </si>
  <si>
    <t>(1,96+1,5)*2 "ozn. Z10C, čistící zóna, 1.NP, před m.č. 108 (exteriér)</t>
  </si>
  <si>
    <t>409</t>
  </si>
  <si>
    <t>6975216.1</t>
  </si>
  <si>
    <t>rám pro zapuštění profil L-15/30/2-Al</t>
  </si>
  <si>
    <t>167861482</t>
  </si>
  <si>
    <t>29,819*1,1 'Přepočtené koeficientem množství</t>
  </si>
  <si>
    <t>7675901.01</t>
  </si>
  <si>
    <t xml:space="preserve">Montáž a dodávka ukončovacího profilu podlahy ve tvaru T 130x120 mm, tl. 5mm, povrchová úprava lak  RAL 7021 (2x základní nátěr + vrchní nátěr), ozn. Z16A</t>
  </si>
  <si>
    <t>1384267761</t>
  </si>
  <si>
    <t>Poznámka k položce:_x000d_
Hmotnost 9,9 kg/bm, celková hmotnost 435 kg</t>
  </si>
  <si>
    <t>4,2 "1.NP</t>
  </si>
  <si>
    <t>5,5 "2.NP</t>
  </si>
  <si>
    <t>11,4 "3.NP</t>
  </si>
  <si>
    <t>11,4 "4.NP</t>
  </si>
  <si>
    <t>11,4 "5.NP</t>
  </si>
  <si>
    <t>411</t>
  </si>
  <si>
    <t>7675901.02</t>
  </si>
  <si>
    <t xml:space="preserve">Montáž a dodávka ukončovacího profilu podlahy ve tvaru T 190x120 mm, tl. 5mm, povrchová úprava lak  RAL 7021 (2x základní nátěr + vrchní nátěr), ozn. Z16B</t>
  </si>
  <si>
    <t>-493034477</t>
  </si>
  <si>
    <t>Poznámka k položce:_x000d_
Hmotnost 12,2 kg/bm, celková hmotnost 92 kg</t>
  </si>
  <si>
    <t>7675901.03</t>
  </si>
  <si>
    <t xml:space="preserve">Montáž a dodávka ukončovacího profilu podlahy ve tvaru L 120x120 mm, tl. 5mm, povrchová úprava lak  RAL 7021 (2x základní nátěr + vrchní nátěr), ozn. Z16C</t>
  </si>
  <si>
    <t>-249629809</t>
  </si>
  <si>
    <t>Poznámka k položce:_x000d_
Hmotnost 9,5 kg/bm, celková hmotnost 92 kg</t>
  </si>
  <si>
    <t>0,3 "1.NP</t>
  </si>
  <si>
    <t>7,9 "2.NP</t>
  </si>
  <si>
    <t>0,3 "3.NP</t>
  </si>
  <si>
    <t>0,3 "4.NP</t>
  </si>
  <si>
    <t>413</t>
  </si>
  <si>
    <t>76761011.1</t>
  </si>
  <si>
    <t>Montáž oken kovových jednoduchých pevných nebo otevíravých pl přes 2,5 m2</t>
  </si>
  <si>
    <t>-1088159711</t>
  </si>
  <si>
    <t>V06</t>
  </si>
  <si>
    <t>8,9*2,52 "3.NP</t>
  </si>
  <si>
    <t>8,9*2,52 "4.NP</t>
  </si>
  <si>
    <t>8,9*2,52 "5.NP</t>
  </si>
  <si>
    <t>V07</t>
  </si>
  <si>
    <t>7,51*2,42 "3.NP</t>
  </si>
  <si>
    <t>7,51*2,42 "4.NP</t>
  </si>
  <si>
    <t>7,51*2,42 "5.NP</t>
  </si>
  <si>
    <t>V09</t>
  </si>
  <si>
    <t>9,925*5,65 "1.NP</t>
  </si>
  <si>
    <t>V10</t>
  </si>
  <si>
    <t>9,33*5,65-2,75*2,45 "1.NP</t>
  </si>
  <si>
    <t>V11</t>
  </si>
  <si>
    <t>2,75*2,3+1,5*(2,5+2,3)/2*1,5*2+2,75*2,5+2,75*1,5+(2,75+1,075*2)*2,3+2,75*1,075 "1.NP</t>
  </si>
  <si>
    <t>553410.01</t>
  </si>
  <si>
    <t>vnější systémová stěna s hliníkovým profilem 8900x2520mm, čiré izolační trojsklo, U=0,9W/m2K, 3x okno š. 900mm, omezovač otevírání, klika Al, RAL 7021, včetně lišt, ozn. V06</t>
  </si>
  <si>
    <t>-1065323272</t>
  </si>
  <si>
    <t>415</t>
  </si>
  <si>
    <t>553410.02</t>
  </si>
  <si>
    <t>vnější systémová protipožární stěna s hliníkovým profilem 7510x2420mm, EI30DP3-C, přerušený teplný most, 1x dveře š. 900mm, čiré izolační dvojsklo, U=0,9W/m2K, nerez klika-klika, rozetová souprava, cylindrická vložka, samozavírač, RAL 7021, ozn. V07</t>
  </si>
  <si>
    <t>952437451</t>
  </si>
  <si>
    <t>553410.03</t>
  </si>
  <si>
    <t>vnější fasádní stěna z hliníkových profilů 9925x5650mm, čiré izolační trojsklo, U=0,9W/m2K, 1x dvoukřídlé dveře 1800x2670mm, nerez kování panikové interiér, madlo exteriér, elektro zámek, cylindrická vložka, samozavírač, RAL 7021, ozn. V09</t>
  </si>
  <si>
    <t>-2120685313</t>
  </si>
  <si>
    <t>417</t>
  </si>
  <si>
    <t>553410.04</t>
  </si>
  <si>
    <t>vnější fasádní stěna z hliníkových profilů 9330x5650mm, čiré izolační trojsklo, U=0,9W/m2K, 2x okenní otvor 600x2450mm, Al klika, okenní kontakt EZS, RAL 7021, ozn. V10</t>
  </si>
  <si>
    <t>-43123342</t>
  </si>
  <si>
    <t>553410.05</t>
  </si>
  <si>
    <t>vnější+vnitřní konstrukce zádveří z hliníkových profilů 2750x2650x2300(2500)mm, čiré izolační dvojsklo,2x dvoukřídlé dveře 1800x2200mm,kování nerez madlo exteriér,panikové interiér,elektromechanický zámek,cylindrická vložka,samozavírač, RAL 7021, ozn. V11</t>
  </si>
  <si>
    <t>1645943174</t>
  </si>
  <si>
    <t>Poznámka k položce:_x000d_
kontrastní značky na skle 50/50mm z pískované fólie_x000d_
včetně zasklení stropní části</t>
  </si>
  <si>
    <t>419</t>
  </si>
  <si>
    <t>76764.01</t>
  </si>
  <si>
    <t>631883864</t>
  </si>
  <si>
    <t>dveře ozn. V01</t>
  </si>
  <si>
    <t>(0,9*2+2,1*2)*20 "1.NP</t>
  </si>
  <si>
    <t>(0,9*2+2,1*2)*20 "2.NP</t>
  </si>
  <si>
    <t>(0,9*2+2,1*2)*20 "3.NP</t>
  </si>
  <si>
    <t>(0,9*2+2,1*2)*20 "4.NP</t>
  </si>
  <si>
    <t>(0,9*2+2,1*2)*20 "5.NP</t>
  </si>
  <si>
    <t>(8,9+2,52)*2 "3.NP</t>
  </si>
  <si>
    <t>(8,9+2,52)*2 "4.NP</t>
  </si>
  <si>
    <t>(8,9+2,52)*2 "5.NP</t>
  </si>
  <si>
    <t>(7,51+2,42)*2 "3.NP</t>
  </si>
  <si>
    <t>(7,51+2,42)*2 "4.NP</t>
  </si>
  <si>
    <t>(7,51+2,42)*2 "5.NP</t>
  </si>
  <si>
    <t>V13a</t>
  </si>
  <si>
    <t>(0,9*2+2,1*2)*2 "1.NP</t>
  </si>
  <si>
    <t>V13b</t>
  </si>
  <si>
    <t>V14</t>
  </si>
  <si>
    <t>(0,8*2+2,1*2)*2 "1.PP</t>
  </si>
  <si>
    <t>V16</t>
  </si>
  <si>
    <t>(1+1,97)*2*2 "střecha</t>
  </si>
  <si>
    <t>V17</t>
  </si>
  <si>
    <t>(0,9+1,97)*2 "střecha</t>
  </si>
  <si>
    <t>420</t>
  </si>
  <si>
    <t>76764.02</t>
  </si>
  <si>
    <t>Montáž a dodávka dveří jednokřívlových 900x2100mm, jeklová konstrukce 50x50x3mm, 2x vodorovné příčle 30x30x3mm, výplň nerezová síť, kotvení patními plechy, bezpečnostní kování klika-koule, elektrický otevírač, zámek se signalizací, RAL7021, ozn. V15</t>
  </si>
  <si>
    <t>-1142606909</t>
  </si>
  <si>
    <t>4 "1.NP</t>
  </si>
  <si>
    <t>421</t>
  </si>
  <si>
    <t>767640111</t>
  </si>
  <si>
    <t>Montáž dveří ocelových nebo hliníkových vchodových jednokřídlových bez nadsvětlíku</t>
  </si>
  <si>
    <t>319937153</t>
  </si>
  <si>
    <t>https://podminky.urs.cz/item/CS_URS_2022_02/767640111</t>
  </si>
  <si>
    <t>20 "2.NP</t>
  </si>
  <si>
    <t>20 "3.NP</t>
  </si>
  <si>
    <t>422</t>
  </si>
  <si>
    <t>553411.01</t>
  </si>
  <si>
    <t>dveře jednokřídlé vnější ocelové protipožární 1000x1970mm EW 30 DP3-C včetně zárubně, tepelně izolační výplň, kování Al klika-klika, bezpečnostní zámek cylindrická vložka, RAL 7021, ozn. V16</t>
  </si>
  <si>
    <t>-1999381107</t>
  </si>
  <si>
    <t>Poznámka k položce:_x000d_
včetně kotvení, podkladních a osazovacích profilů, lišt</t>
  </si>
  <si>
    <t>423</t>
  </si>
  <si>
    <t>553411.02</t>
  </si>
  <si>
    <t>dveře jednokřídlé vnější ocelové protipožární 900x1970mm EW 30 DP3-C včetně zárubně, tepelně izolační výplň, kování Al klika-klika, bezpečnostní zámek cylindrická vložka, RAL 7021, ozn. V17</t>
  </si>
  <si>
    <t>369263332</t>
  </si>
  <si>
    <t>424</t>
  </si>
  <si>
    <t>5534133.1</t>
  </si>
  <si>
    <t>dveře jednokřídlé Al plné 900x2100mm, s PO EI30 DP3-C, součinitel prostupu tepla U 1,2 W/m2K, včetně rámu, Al kování klika-klika, zámku s bezpečnostní cylindrickou vložkou vložkou RC3, povrchová úprava RAL 7021, ozn. V01</t>
  </si>
  <si>
    <t>-997472714</t>
  </si>
  <si>
    <t>Poznámka k položce:_x000d_
včetně dodávky podkladových (purenit) a osazovacích profilů_x000d_
vložka součástí dodávky systému generálního klíče_x000d_
dveře do jednotek pro osoby s omezenou schopností pohybu budou opatřeny vodorovným madlem v výšce 800-900mm nad podlahou na opačné straně nežli závěsy</t>
  </si>
  <si>
    <t>425</t>
  </si>
  <si>
    <t>5534133.2</t>
  </si>
  <si>
    <t>dveře vstupní jednokřídlé Al 900x2100mm, součinitel prostupu tepla U 0,9 W/m2K, izolační trojsklo, Al kování klika-klika, zámek s bezpečnostní cylindrickou vložkou vložkou RC3, povrchová úprava RAL 7021, ozn. V13a</t>
  </si>
  <si>
    <t>768686724</t>
  </si>
  <si>
    <t xml:space="preserve">Poznámka k položce:_x000d_
včetně dodávky podkladových (purenit) a osazovacích profilů, lišt_x000d_
předsazená montáž_x000d_
</t>
  </si>
  <si>
    <t>426</t>
  </si>
  <si>
    <t>5534133.3</t>
  </si>
  <si>
    <t>dveře vstupní jednokřídlé Al 900x2100mm, součinitel prostupu tepla U 0,9 W/m2K, izolační trojsklo, Al kování klika-klika, zámek s bezpečnostní cylindrickou vložkou vložkou RC3, povrchová úprava RAL 7021, ozn. V13b</t>
  </si>
  <si>
    <t>310452731</t>
  </si>
  <si>
    <t>427</t>
  </si>
  <si>
    <t>5534133.4</t>
  </si>
  <si>
    <t>dveře jednokřídlé Al plné 800x2100mm, s PO EI45 DP1-C, součinitel prostupu tepla U 1,2 W/m2K, včetně rámu, Al kování klika-klika, zámku s bezpečnostní cylindrickou vložkou vložkou RC3, povrchová úprava RAL 7021, ozn. V14</t>
  </si>
  <si>
    <t>2016044619</t>
  </si>
  <si>
    <t xml:space="preserve">Poznámka k položce:_x000d_
včetně dodávky podkladových (purenit) a osazovacích profilů_x000d_
předsazená montáž_x000d_
_x000d_
</t>
  </si>
  <si>
    <t>428</t>
  </si>
  <si>
    <t>767640311</t>
  </si>
  <si>
    <t>Montáž dveří ocelových nebo hliníkových jednokřídlových</t>
  </si>
  <si>
    <t>-1629578518</t>
  </si>
  <si>
    <t>429</t>
  </si>
  <si>
    <t>5534132.1</t>
  </si>
  <si>
    <t>dveře jednokřídlé ocelové interierové plné 800x2100mm včetně vložkového zámku a cylindrické vložky, povrchové úpravy</t>
  </si>
  <si>
    <t>1698732463</t>
  </si>
  <si>
    <t>430</t>
  </si>
  <si>
    <t>5534132.2</t>
  </si>
  <si>
    <t>dveře jednokřídlé ocelové interierové plné 900x2100mm včetně vložkového zámku a cylindrické vložky, povrchové úpravy</t>
  </si>
  <si>
    <t>-352187794</t>
  </si>
  <si>
    <t>431</t>
  </si>
  <si>
    <t>76764651.1</t>
  </si>
  <si>
    <t>Montáž dveří protipožárního uzávěru jednokřídlového včetně zárubně</t>
  </si>
  <si>
    <t>-1810921950</t>
  </si>
  <si>
    <t>D06</t>
  </si>
  <si>
    <t>D07</t>
  </si>
  <si>
    <t>4 "1.PP</t>
  </si>
  <si>
    <t>553411.03</t>
  </si>
  <si>
    <t>dveře jednokřídlé ocelové interierové protipožární 800x2100mm EI45 DP1-C rohová zárubeň 800x2100mm včetně požárního vložkového zámku, cylindrické vložky, povrchové úpravy</t>
  </si>
  <si>
    <t>-970512351</t>
  </si>
  <si>
    <t>433</t>
  </si>
  <si>
    <t>553411.04</t>
  </si>
  <si>
    <t>dveře jednokřídlé ocelové interierové protipožární 900x2100mm EI 45 DP1-C protipožární zárubeň s těsněním včetně požárního vložkového zámku, cylindrické vložky, povrchové úpravy</t>
  </si>
  <si>
    <t>1497513172</t>
  </si>
  <si>
    <t>76764919.1</t>
  </si>
  <si>
    <t>Montáž dveří - kování</t>
  </si>
  <si>
    <t>2100177233</t>
  </si>
  <si>
    <t>435</t>
  </si>
  <si>
    <t>5491412.5</t>
  </si>
  <si>
    <t>kování klika-klika, nerez</t>
  </si>
  <si>
    <t>-462153559</t>
  </si>
  <si>
    <t>436</t>
  </si>
  <si>
    <t>767649191</t>
  </si>
  <si>
    <t>Montáž dveří - samozavírače hydraulického</t>
  </si>
  <si>
    <t>-1100958296</t>
  </si>
  <si>
    <t>https://podminky.urs.cz/item/CS_URS_2022_02/767649191</t>
  </si>
  <si>
    <t>437</t>
  </si>
  <si>
    <t>54917250</t>
  </si>
  <si>
    <t>samozavírač dveří hydraulický</t>
  </si>
  <si>
    <t>646875365</t>
  </si>
  <si>
    <t>438</t>
  </si>
  <si>
    <t>767661511</t>
  </si>
  <si>
    <t>Montáž textilního roletového požárního uzávěru umístěného ve stropě plochy přes 6 do 9 m2</t>
  </si>
  <si>
    <t>1327097540</t>
  </si>
  <si>
    <t>https://podminky.urs.cz/item/CS_URS_2022_02/767661511</t>
  </si>
  <si>
    <t>D11</t>
  </si>
  <si>
    <t>439</t>
  </si>
  <si>
    <t>5908101.1</t>
  </si>
  <si>
    <t>uzávěr požární textilní roletový EI 30 DP1 2640x2680mm včetně pohonu, brzdy, ovládání</t>
  </si>
  <si>
    <t>-11302729</t>
  </si>
  <si>
    <t>440</t>
  </si>
  <si>
    <t>76786101.1</t>
  </si>
  <si>
    <t>Montáž kovových žebříků přímých dl přes 2 do 5 m kotvených do betonu</t>
  </si>
  <si>
    <t>1767732523</t>
  </si>
  <si>
    <t>2 "5.NP, ozn. Z17</t>
  </si>
  <si>
    <t>441</t>
  </si>
  <si>
    <t>4498302.1</t>
  </si>
  <si>
    <t>žebřík výstupový jednoduchý přímý z pozinkované oceli dl 2850mm, š. 500mm, povrchová úprava lak RAL 7021 (2x základní nátěr + vrchní nátěr), ozn. Z17</t>
  </si>
  <si>
    <t>1607744932</t>
  </si>
  <si>
    <t>Poznámka k položce:_x000d_
včetně kotevního materiálu a dílenské dokumentace</t>
  </si>
  <si>
    <t>442</t>
  </si>
  <si>
    <t>7678811.01</t>
  </si>
  <si>
    <t>Zabezpečovací systém proti pádu osob na střeše objektu, nerez lano, kotvící body do žb stropní desky včetně dílenské dokumentace, ozn. Z20</t>
  </si>
  <si>
    <t>999242526</t>
  </si>
  <si>
    <t>443</t>
  </si>
  <si>
    <t>7678811.02</t>
  </si>
  <si>
    <t>Zabezpečovací systém proti pádu osob na střeše schodiště a technických místností, nerez lano, kotvící body do žb stropní desky včetně dílenské dokumentace, ozn. Z21</t>
  </si>
  <si>
    <t>1968112096</t>
  </si>
  <si>
    <t>3 "střechy nástaveb</t>
  </si>
  <si>
    <t>444</t>
  </si>
  <si>
    <t>7678931R01</t>
  </si>
  <si>
    <t>Montáž a dodávka stříšky š. 800 mm</t>
  </si>
  <si>
    <t>590</t>
  </si>
  <si>
    <t>88 "5.NP fasáda jih</t>
  </si>
  <si>
    <t>445</t>
  </si>
  <si>
    <t>767896.01</t>
  </si>
  <si>
    <t>Montáž a dodávka ocelového obrubníku tvaru L z pásové oceli P8x90mm vodorovná část, P8x177mm svislá část, vzpěry P8, povrchová úprava žárové zinkování, lak RAL 7021, včetně kotvení a dílenské dokumentace ozn. Z09A</t>
  </si>
  <si>
    <t>1005491723</t>
  </si>
  <si>
    <t>Poznámka k položce:_x000d_
Hmotnost 17,4 kg/bm, celková hmotnost 877,0 kg</t>
  </si>
  <si>
    <t>viz tabulka zámečnických prvků, výkres D.1.1.121.15</t>
  </si>
  <si>
    <t>50,4 "1.NP, podél pavlačí severní fasády</t>
  </si>
  <si>
    <t>446</t>
  </si>
  <si>
    <t>767896.02</t>
  </si>
  <si>
    <t>Montáž a dodávka ocelového obrubníku tvaru L z pásové oceli P8x90mm vodorovná část, P8x212mm svislá část, vzpěry P8, povrchová úprava žárové zinkování, lak RAL 7021, včetně kotvení a dílenské dokumentace ozn. Z09B</t>
  </si>
  <si>
    <t>1877515113</t>
  </si>
  <si>
    <t>Poznámka k položce:_x000d_
Hmotnost 19,7 kg/bm, celková hmotnost 1487,4 kg</t>
  </si>
  <si>
    <t>viz tabulka zámečnických prvků, výkres D.1.1.121.14</t>
  </si>
  <si>
    <t>75,5 "1.NP, podél jižní fasády</t>
  </si>
  <si>
    <t>447</t>
  </si>
  <si>
    <t>767896.03</t>
  </si>
  <si>
    <t>Montáž a dodávka ocelového obrubníku tvaru L z pásové oceli P8x90mm vodorovná část, P8x122mm svislá část, vzpěry P8, povrchová úprava žárové zinkování, lak RAL 7021, včetně kotvení a dílenské dokumentace ozn. Z09C</t>
  </si>
  <si>
    <t>1340906754</t>
  </si>
  <si>
    <t>Poznámka k položce:_x000d_
Hmotnost 13,9 kg/bm, celková hmotnost 1105,1 kg</t>
  </si>
  <si>
    <t>79,5 "1.NP, podél okapového chodníku jižní fasády</t>
  </si>
  <si>
    <t>448</t>
  </si>
  <si>
    <t>7679951.01</t>
  </si>
  <si>
    <t>Montáž a dodávka nosné ocelové konstrukce pro fasádní panely, sloupky a příčle z jeklů, 2x základní nátěr+vrchní nátěr, lak RAL7021, žárově zinkováno, včetně kotvení, ozn. Z03A</t>
  </si>
  <si>
    <t>1420159153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</si>
  <si>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kg/kus, celková hmotnost 936 kg_x000d_
</t>
  </si>
  <si>
    <t>viz tabulka zámečnických prvků, výkres D.1.1.116.2</t>
  </si>
  <si>
    <t>8 "5.NP</t>
  </si>
  <si>
    <t>449</t>
  </si>
  <si>
    <t>7679951.02</t>
  </si>
  <si>
    <t>Montáž a dodávka nosné ocelové konstrukce pro fasádní panely, sloupky a příčle z jeklů, 2x základní nátěr+vrchní nátěr, lak RAL7021, žárově zinkováno, včetně kotvení, ozn. Z03B</t>
  </si>
  <si>
    <t>2109906092</t>
  </si>
  <si>
    <t xml:space="preserve">Poznámka k položce:_x000d_
včetně dílenské dokumentace a statického posouzení_x000d_
Konstrukce:_x000d_
Sloupek jekl 100x60x5 – celková délka 8,7 bm_x000d_
Příčle 50x50x3 – celková délka 12,6 bm_x000d_
Jekl 60x30x3 – celková délka 4,0 bm_x000d_
Zarážka jekl 50x25x3 - celková délka 2,4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1358 kg_x000d_
</t>
  </si>
  <si>
    <t>7 "5.NP</t>
  </si>
  <si>
    <t>450</t>
  </si>
  <si>
    <t>7679951.03</t>
  </si>
  <si>
    <t>Montáž a dodávka nosné ocelové konstrukce pro fasádní panely, sloupky a příčle z jeklů, 2x základní nátěr+vrchní nátěr, lak RAL7021, žárově zinkováno, včetně kotvení, ozn. Z03C</t>
  </si>
  <si>
    <t>-514965119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</si>
  <si>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1755 kg_x000d_
</t>
  </si>
  <si>
    <t>5 "2.NP</t>
  </si>
  <si>
    <t>5 "3.NP</t>
  </si>
  <si>
    <t>5 "4.NP</t>
  </si>
  <si>
    <t>451</t>
  </si>
  <si>
    <t>7679951.04</t>
  </si>
  <si>
    <t>Montáž a dodávka nosné ocelové konstrukce pro fasádní panely, sloupky a příčle z jeklů, 2x základní nátěr+vrchní nátěr, lak RAL7021, žárově zinkováno, včetně kotvení, ozn. Z03D</t>
  </si>
  <si>
    <t>-1520120126</t>
  </si>
  <si>
    <t>8 "2.NP</t>
  </si>
  <si>
    <t>6 "3.NP</t>
  </si>
  <si>
    <t>10 "4.NP</t>
  </si>
  <si>
    <t>452</t>
  </si>
  <si>
    <t>7679951.05</t>
  </si>
  <si>
    <t>Montáž a dodávka nosné ocelové konstrukce pro fasádní panely, sloupky a příčle z jeklů, 2x základní nátěr+vrchní nátěr, lak RAL7021, žárově zinkováno, včetně kotvení, ozn. Z03E</t>
  </si>
  <si>
    <t>1495881196</t>
  </si>
  <si>
    <t xml:space="preserve">Poznámka k položce:_x000d_
včetně dílenské dokumentace a statického posouzení_x000d_
Konstrukce:_x000d_
Sloupek jekl 100x60x5 – celková délka 11,6 bm_x000d_
Příčle 50x50x3 – celková délka 19,0 bm_x000d_
Jekl 60x30x3 – celková délka 5,7 bm_x000d_
Zarážka jekl 50x25x3 - celková délka 3,6 bm_x000d_
Kotevní plech (dole) P10x150x100 - celková plocha 0,08 m2_x000d_
Plech (dole) P6x100x60 - celková plocha 0,04 m2_x000d_
Kotevní plech (nahoře) P10x150x100 - celková plocha 0,08 m2_x000d_
Plech (nahoře) P10x100x110 - celková plocha 0,06 m2_x000d_
_x000d_
Hmotnost 268 kg/kpl, celková hmotnost 1340 kg_x000d_
</t>
  </si>
  <si>
    <t>453</t>
  </si>
  <si>
    <t>7679951.06</t>
  </si>
  <si>
    <t>Montáž a dodávka nosné ocelové konstrukce pro fasádní panely, sloupky a příčle z jeklů, 2x základní nátěr+vrchní nátěr, lak RAL7021, žárově zinkováno, včetně kotvení, ozn. Z03F</t>
  </si>
  <si>
    <t>1772840227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</si>
  <si>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P12x150x180 - celková plocha 0,06 m2_x000d_
Profil IPE140 (dole) - celková délka 0,6 bm_x000d_
Kotevní plech (nahoře) P10x150x100 - celková plocha 0,04 m2_x000d_
Plech (nahoře) P10x100x110 - celková plocha 0,03 m2_x000d_
_x000d_
Hmotnost 119 kg/kpl, celková hmotnost 714 kg_x000d_
</t>
  </si>
  <si>
    <t>6 "1.NP</t>
  </si>
  <si>
    <t>454</t>
  </si>
  <si>
    <t>7679951.07</t>
  </si>
  <si>
    <t>Montáž a dodávka nosné ocelové konstrukce pro fasádní panely, sloupky a příčle z jeklů, 2x základní nátěr+vrchní nátěr, lak RAL7021, žárově zinkováno, včetně kotvení, ozn. Z03G</t>
  </si>
  <si>
    <t>226320311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</si>
  <si>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P12x150x180 - celková plocha 0,09 m2_x000d_
Profil IPE140 (dole) - celková délka 0,9 bm_x000d_
Kotevní plech (nahoře) P10x150x100 - celková plocha 0,06 m2_x000d_
Plech (nahoře) P10x100x110 - celková plocha 0,04 m2_x000d_
_x000d_
Hmotnost 195 kg/kpl, celková hmotnost 1170 kg_x000d_
</t>
  </si>
  <si>
    <t>455</t>
  </si>
  <si>
    <t>7679951.08</t>
  </si>
  <si>
    <t>Montáž a dodávka nosné ocelové konstrukce pro fasádní panely, sloupky a příčle z jeklů, 2x základní nátěr+vrchní nátěr, lak RAL7021, žárově zinkováno, včetně kotvení, ozn. Z03H</t>
  </si>
  <si>
    <t>-892513567</t>
  </si>
  <si>
    <t xml:space="preserve">Poznámka k položce:_x000d_
včetně dílenské dokumentace a statického posouzení_x000d_
Konstrukce:_x000d_
Sloupek jekl 100x60x5 – celková délka 12,0 bm_x000d_
Příčle 50x50x3 – celková délka 22,8 bm_x000d_
Kotevní plech (dole) P12x150x180 - celková plocha 0,12 m2_x000d_
Profil IPE140 (dole) - celková délka 1,2 bm_x000d_
Kotevní plech (nahoře) P10x150x100 - celková plocha 0,08 m2_x000d_
Plech (nahoře) P10x100x110 - celková plocha 0,06 m2_x000d_
_x000d_
Hmotnost 271 kg/kpl, celková hmotnost 542 kg_x000d_
</t>
  </si>
  <si>
    <t>456</t>
  </si>
  <si>
    <t>7679951.09</t>
  </si>
  <si>
    <t>Montáž a dodávka nosné ocelové konstrukce pro fasádní panely, sloupky a příčle z jeklů, 2x základní nátěr+vrchní nátěr, lak RAL7021, žárově zinkováno, včetně kotvení, ozn. Z03I</t>
  </si>
  <si>
    <t>-1916258226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</si>
  <si>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P10x150x150 - celková plocha 0,06 m2_x000d_
Plech (dole) P6x100x60 - celková plocha 0,02 m2_x000d_
Kotevní plech (nahoře) P10x150x130 - celková plocha 0,06 m2_x000d_
Plech (nahoře) P10x100x110 - celková plocha 0,03 m2_x000d_
_x000d_
Hmotnost 119 kg/kpl, celková hmotnost 238 kg_x000d_
</t>
  </si>
  <si>
    <t>457</t>
  </si>
  <si>
    <t>7679951.10</t>
  </si>
  <si>
    <t>Montáž a dodávka nosné ocelové konstrukce pro fasádní panely, sloupky a příčle z jeklů, 2x základní nátěr+vrchní nátěr, lak RAL7021, žárově zinkováno, včetně kotvení, ozn. Z03J</t>
  </si>
  <si>
    <t>1445587510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</si>
  <si>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P10x150x150 - celková plocha 0,09 m2_x000d_
Plech (dole) P6x100x60 - celková plocha 0,03 m2_x000d_
Kotevní plech (nahoře) P10x150x130 - celková plocha 0,09 m2_x000d_
Plech (nahoře) P10x100x110 - celková plocha 0,05 m2_x000d_
_x000d_
Hmotnost 195 kg/kpl, celková hmotnost 390 kg_x000d_
</t>
  </si>
  <si>
    <t>458</t>
  </si>
  <si>
    <t>7679951.11</t>
  </si>
  <si>
    <t>Montáž a dodávka nosné ocelové konstrukce pro fasádní panely, sloupky a příčle z jeklů, 2x základní nátěr+vrchní nátěr, lak RAL7021, žárově zinkováno, včetně kotvení, ozn. Z03K</t>
  </si>
  <si>
    <t>522233084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</si>
  <si>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702 kg_x000d_
</t>
  </si>
  <si>
    <t>459</t>
  </si>
  <si>
    <t>7679951.12</t>
  </si>
  <si>
    <t>Montáž a dodávka nosné ocelové konstrukce pro fasádní panely, sloupky a příčle z jeklů, 2x základní nátěr+vrchní nátěr, lak RAL7021, žárově zinkováno, včetně kotvení, ozn. Z03L</t>
  </si>
  <si>
    <t>1906562825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</si>
  <si>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P10x100x110 - celková plocha 0,04 m2_x000d_
_x000d_
Hmotnost 194 kg/kpl, celková hmotnost 1164 kg_x000d_
</t>
  </si>
  <si>
    <t>460</t>
  </si>
  <si>
    <t>7679951.13</t>
  </si>
  <si>
    <t>Montáž a dodávka nosné ocelové konstrukce pro fasádní panely, sloupky a příčle z jeklů, 2x základní nátěr+vrchní nátěr, lak RAL7021, žárově zinkováno, včetně kotvení, ozn. Z03M</t>
  </si>
  <si>
    <t>-503220647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</si>
  <si>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kg/kpl, celková hmotnost 234 kg_x000d_
</t>
  </si>
  <si>
    <t>461</t>
  </si>
  <si>
    <t>7679951.14</t>
  </si>
  <si>
    <t>Montáž a dodávka nosné ocelové konstrukce pro fasádní panely, sloupky a příčle z jeklů, 2x základní nátěr+vrchní nátěr, lak RAL7021, žárově zinkováno, včetně kotvení, ozn. Z03N</t>
  </si>
  <si>
    <t>-455198357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</si>
  <si>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388 kg_x000d_
</t>
  </si>
  <si>
    <t>462</t>
  </si>
  <si>
    <t>7679951.15</t>
  </si>
  <si>
    <t>Montáž a dodávka nosné ocelové konstrukce pro fasádní panely, sloupky a příčle z jeklů, 2x základní nátěr+vrchní nátěr, lak RAL7021, žárově zinkováno, včetně kotvení, ozn. Z03O</t>
  </si>
  <si>
    <t>-623642265</t>
  </si>
  <si>
    <t xml:space="preserve">Poznámka k položce:_x000d_
včetně dílenské dokumentace a statického posouzení_x000d_
Konstrukce:_x000d_
Sloupek jekl 100x60x5 – celková délka 9,9 bm_x000d_
Příčle 50x50x3 – celková délka 15,1 bm_x000d_
Kotevní plech (dole) P12x185x180 - celková plocha 0,06 m2_x000d_
Jekl 100x80x4 - celková délka 1,4 bm_x000d_
Kotevní plech (nahoře) P10x150x100 - celková plocha 0,06 m2_x000d_
Plech (nahoře) P10x100x110 - celková plocha 0,04 m2_x000d_
_x000d_
Hmotnost 208 kg/kpl, celková hmotnost 416 kg_x000d_
</t>
  </si>
  <si>
    <t>463</t>
  </si>
  <si>
    <t>7679951.16</t>
  </si>
  <si>
    <t>Montáž a dodávka nosné ocelové konstrukce pro fasádní panely, sloupky a příčle z jeklů, 2x základní nátěr+vrchní nátěr, lak RAL7021, žárově zinkováno, včetně kotvení, ozn. Z03P</t>
  </si>
  <si>
    <t>-388069632</t>
  </si>
  <si>
    <t xml:space="preserve">Poznámka k položce:_x000d_
včetně dílenské dokumentace a statického posouzení_x000d_
Konstrukce:_x000d_
Sloupek jekl 100x60x5 – celková délka 11,6 bm_x000d_
Příčle 50x50x3 – celková délka 18,9 bm_x000d_
Jekl 60x30x3 – celková délka 5,7 bm_x000d_
Zarážka jekl 50x25x3 - celková délka 3,6 bm_x000d_
Kotevní plech (dole) P10x150x100 - celková plocha 0,12 m2_x000d_
Plech (dole) P6x100x60 - celková plocha 0,06 m2_x000d_
Kotevní plech (nahoře) P10x150x100 - celková plocha 0,12 m2_x000d_
Plech (nahoře) P10x200x110 - celková plocha 0,15 m2_x000d_
_x000d_
Hmotnost 268 kg/kpl, celková hmotnost 268 kg_x000d_
</t>
  </si>
  <si>
    <t>464</t>
  </si>
  <si>
    <t>7679951.17</t>
  </si>
  <si>
    <t>Montáž a dodávka ocelové konstrukce severního vstupního portálu, rámová konstrukce - sloupky I200, stropnice I260, příčle a paždíky I80, žárově zinkováno, lak RAL 7021 (2x základní + vrchní nátěr), včetně spojovacího materiálu, ozn. Z04</t>
  </si>
  <si>
    <t>-128900980</t>
  </si>
  <si>
    <t xml:space="preserve">Poznámka k položce:_x000d_
včetně dílenské dokumentace a statického posouzení_x000d_
Konstrukce:_x000d_
Sloupky I200 – celková délka 26,8 bm _x000d_
Stropnice I260 – celková délka 23,7 bm _x000d_
Paždíky, trámky I80 - celková délka 44,4 bm_x000d_
Trámky I140 – celková délka 2,8 bm_x000d_
Patní plechy P16x250x250 – celková plocha 0,3 m2_x000d_
Pomocná konstrukce - jekl 50x50x3 – celková délka 2,0 bm_x000d_
Táhlo průměru 16 mm – celková délka 53,5 bm_x000d_
Táhlo průměru 20 mm – celková délka 9,7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2208 kg_x000d_
</t>
  </si>
  <si>
    <t>viz tabulka zámečnických prvků, výkres D.1.1.114.2</t>
  </si>
  <si>
    <t>1 "vstup, severní fasáda</t>
  </si>
  <si>
    <t>465</t>
  </si>
  <si>
    <t>7679951.18</t>
  </si>
  <si>
    <t>Montáž a dodávka ocelové konstrukce jižního vstupního portálu, rámová konstrukce - sloupky I200, stropnice I260, trámky a paždíky I80, žárově zinkováno, lak RAL 7021 (2x základní + vrchní nátěr), včetně spojovacího materiálu, ozn. Z08</t>
  </si>
  <si>
    <t>-1698011752</t>
  </si>
  <si>
    <t xml:space="preserve">Poznámka k položce:_x000d_
včetně dílenské dokumentace a statického posouzení_x000d_
Konstrukce:_x000d_
Sloupky I200 – celková délka 26,8 bm _x000d_
Stropnice I260 – celková délka 22,2 bm _x000d_
Paždíky, trámky I80 - celková délka 55,2 bm_x000d_
Trámky I140 – celková délka 2,8 bm_x000d_
Patní plechy P16x250x250 – celková plocha 0,3 m2_x000d_
Táhlo průměru 16 mm – celková délka 59,8 bm_x000d_
Táhlo průměru 20 mm – celková délka 10,3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2218 kg_x000d_
</t>
  </si>
  <si>
    <t>viz tabulka zámečnických prvků, výkres D.1.1.114.2.2</t>
  </si>
  <si>
    <t>1 "vstup, jižní fasáda</t>
  </si>
  <si>
    <t>466</t>
  </si>
  <si>
    <t>7679951.19</t>
  </si>
  <si>
    <t>Montáž a dodávka prostupové tvarovky, nerez jekl 150/100/3mm d. 220mm, navařená pásovina 110/5mm d. 400mm, včetně kotvení z nerezové pásoviny 100/5mm d. 650mm, vrchní nátěr v odstínu fasády, včetně spojovacího a kotevního materiálu, ozn. Z11</t>
  </si>
  <si>
    <t>-758326632</t>
  </si>
  <si>
    <t>viz tabulka zámečnických prvků, výkres D.1.1.121.19</t>
  </si>
  <si>
    <t>467</t>
  </si>
  <si>
    <t>7679951.20</t>
  </si>
  <si>
    <t>Montáž a dodávka svislé fasádní lamely v 1.NP pro zavěšení nerez sítí, jekl 200x150x6mm, kotvení z čela balkónů přes kotevní plechy, žárově zinkováno, (2x základní + 1x vrchní nátěr), lak RAL9016, ozn. Z14a</t>
  </si>
  <si>
    <t>1978836582</t>
  </si>
  <si>
    <t xml:space="preserve">Poznámka k položce:_x000d_
včetně dílenské dokumentace a statického posouzení_x000d_
Výpis materiálu pro 1 kpl:_x000d_
Jekl 200x150x6 – celková délka 3,0 bm_x000d_
Kotevní plech P10x300x250 - celková plocha 0,08 m2_x000d_
Kotevní plech P10x150x115 - celková plocha 0,05 m2_x000d_
Krycí profil šíře 150 mm, tl. 10 mm - celková délka 3,0 bm_x000d_
Hmotnost 150 kg/kpl, celková hmotnost 3000 kg_x000d_
</t>
  </si>
  <si>
    <t>20 "1.NP, jižní fasáda</t>
  </si>
  <si>
    <t>468</t>
  </si>
  <si>
    <t>7679951.21</t>
  </si>
  <si>
    <t>Montáž a dodávka svislé fasádní lamely v 2.NP pro zavěšení nerez sítí, jekl 200x150x6mm, kotvení z čela balkónů přes kotevní plechy, žárově zinkováno, (2x základní + 1x vrchní nátěr), lak RAL9016, ozn. Z14b</t>
  </si>
  <si>
    <t>-2143912589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</si>
  <si>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3020 kg</t>
  </si>
  <si>
    <t>20 "2.NP, jižní fasáda</t>
  </si>
  <si>
    <t>469</t>
  </si>
  <si>
    <t>7679951.22</t>
  </si>
  <si>
    <t>Montáž a dodávka svislé fasádní lamely v 3.NP pro zavěšení nerez sítí, jekl 200x150x6mm, kotvení z čela balkónů přes kotevní plechy, žárově zinkováno, (2x základní + 1x vrchní nátěr), lak RAL9016, ozn. Z14c</t>
  </si>
  <si>
    <t>-740739581</t>
  </si>
  <si>
    <t>20 "3.NP, jižní fasáda</t>
  </si>
  <si>
    <t>470</t>
  </si>
  <si>
    <t>7679951.23</t>
  </si>
  <si>
    <t>Montáž a dodávka svislé fasádní lamely v 4.NP pro zavěšení nerez sítí, jekl 200x150x6mm, kotvení z čela balkónů přes kotevní plechy, žárově zinkováno, (2x základní + 1x vrchní nátěr), lak RAL9016, ozn. Z14d</t>
  </si>
  <si>
    <t>-1365429732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</si>
  <si>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3473 kg</t>
  </si>
  <si>
    <t>23 "4.NP, jižní fasáda</t>
  </si>
  <si>
    <t>471</t>
  </si>
  <si>
    <t>7679951.24</t>
  </si>
  <si>
    <t>Montáž a dodávka svislé fasádní lamely v 5.NP pro zavěšení nerez sítí, jekl 200x150x6mm, kotvení k atice pomocí vynášecích úhelníkových profilů, žárově zinkováno, (2x základní + 1x vrchní nátěr), lak RAL9016, ozn. Z14e</t>
  </si>
  <si>
    <t>1713129083</t>
  </si>
  <si>
    <t>Poznámka k položce:_x000d_
včetně dílenské dokumentace a statického posouzení_x000d_
Výpis materiálu pro 1 kpl:_x000d_
Jekl 200x150x6 – celková délka 4,85 bm_x000d_
Kotevní plech P12x280x130 - celková plocha 0,04 m2_x000d_
Kotevní plech P10x245x155 - celková plocha 0,09 m2_x000d_
Krycí profil šíře 150 mm, tl. 10 mm - celková délka 4,85 bm_x000d_
Jekl 50x25x3 – celková délka 0,15 bm_x000d_
L profil 60x60x6 - celková délka 2,2 bm_x000d_
Kotevní plech P12x230x160 - celková plocha 0,09 m2_x000d_
Kotevní plech P10x120x80 - celková plocha 0,03 m2_x000d_
Hmotnost 259 kg/kpl, celková hmotnost 5957 kg</t>
  </si>
  <si>
    <t>23 "5.NP, jižní fasáda</t>
  </si>
  <si>
    <t>472</t>
  </si>
  <si>
    <t>7679951.25</t>
  </si>
  <si>
    <t>Montáž a dodávka svislé fasádní lamely v 3.NP nad vstupem do budovy pro zavěšení nerez sítí, jekl 200x150x6mm, kotvení z čela balkónů přes kotevní plechy, žárově zinkováno, (2x základní + 1x vrchní nátěr), lak RAL9016, ozn. Z14f</t>
  </si>
  <si>
    <t>2094371970</t>
  </si>
  <si>
    <t>Poznámka k položce:_x000d_
včetně dílenské dokumentace a statického posouzení_x000d_
Výpis materiálu pro 1 kpl:_x000d_
Jekl 200x150x6 – celková délka 2,9 bm_x000d_
Krycí profil šíře 150 mm, tl. 10 mm - celková délka 2,9 bm_x000d_
Jekl 50x25x3 – celková délka 0,15 bm_x000d_
Jekl 80x60x5 – celková délka 0,6 bm_x000d_
Kotevní plech P12 - celková plocha 0,5 m2_x000d_
Hmotnost 195 kg/kpl, celková hmotnost 585 kg</t>
  </si>
  <si>
    <t>3 "3.NP, jižní fasáda</t>
  </si>
  <si>
    <t>473</t>
  </si>
  <si>
    <t>7679951.26</t>
  </si>
  <si>
    <t>Montáž a dodávka ocelové konstrukce pro venkovní jednotku tepelného čerpadla, ocelové jekly 50x50x3mm, patní plechy, povrchová úprava žárovým zinkováním, lak RAL 7021 (2x základní nátěr + vrchní nátěr) včetně spojovacích a kotevních materiálů, ozn. Z15</t>
  </si>
  <si>
    <t>516564034</t>
  </si>
  <si>
    <t>Poznámka k položce:_x000d_
včetně dílenské dokumentace a statického posouzení_x000d_
Konstrukce:_x000d_
jekl 50x50x3 – celková délka 32,7 bm_x000d_
Kotevní plech P10x180x180 - celková plocha 0,5 m2_x000d_
_x000d_
Hmotnost 188 kg/kpl, celková hmotnost 376 kg</t>
  </si>
  <si>
    <t>474</t>
  </si>
  <si>
    <t>7679951.27</t>
  </si>
  <si>
    <t>Montáž a dodávka ocelové konstrukce prahu dveří ze slzičkového plechu, vynášecí profily 2x zalomené L, délky 500mm, šířky 100mm, tl. 8mm, včetně vzpěry tl. 8mm, 4ks/dveře, 2x kotveno, žárově zinkováno, ozn. Z18</t>
  </si>
  <si>
    <t>-1482904217</t>
  </si>
  <si>
    <t>Poznámka k položce:_x000d_
Hmotnost 15 kg/kpl, celková hmotnost 30 kg</t>
  </si>
  <si>
    <t>475</t>
  </si>
  <si>
    <t>7679951.28</t>
  </si>
  <si>
    <t>Montáž a dodávka ocelové konstrukce prahu dveří ze slzičkového plechu, vynášecí profily 2x zalomené L, délky 500mm, šířky 100mm, tl. 8mm, včetně vzpěry tl. 8mm, 4ks/dveře, 2x kotveno, žárově zinkováno, ozn. Z19</t>
  </si>
  <si>
    <t>-1468637161</t>
  </si>
  <si>
    <t>1 "střecha, dveře z prostoru schodiště</t>
  </si>
  <si>
    <t>476</t>
  </si>
  <si>
    <t>7679951.29</t>
  </si>
  <si>
    <t>Montáž a dodávka ocelové konstrukce přístřešku na popelnice 4900 x 3400mm, z jeklů 60x60x4mm, 60x40x3mm, 50x50x3mm, s posuvnými dvoukřídlými dveřmi s horní dráhou, nerez madly, povrchová úprava žárové zinkování, 2x zákl. + vrchní nátěr RAL 7021, ozn. Z31</t>
  </si>
  <si>
    <t>-1636938444</t>
  </si>
  <si>
    <t>Poznámka k položce:_x000d_
včetně dílenské dokumentace a statického posouzení_x000d_
Výpis materiálu:_x000d_
Sloupek jekl 60x60x4 – celková délka 25,5 bm_x000d_
Příčle jekl 60x60x4 – celková délka 31,8 bm_x000d_
Příčle jekl 60x40x3 – celková délka 16,2 bm_x000d_
Dveře jekl 50x50x3 - celková délka 18,3 bm_x000d_
Kotevní plech P10x180x120 - celková plocha 0,4 m2_x000d_
jekl 60x60x4 pro kotvení závěsné dráhy - celková délka 4,9 bm_x000d_
Závěsná dráha - celková délka 4,5 bm_x000d_
Madlo – 2 ks_x000d_
_x000d_
celková hmotnost 650 kg</t>
  </si>
  <si>
    <t>viz tabulka zámečnických prvků, výkres D.1.1.112.4</t>
  </si>
  <si>
    <t>1 "ozn. OS 03-C, zahrada</t>
  </si>
  <si>
    <t>477</t>
  </si>
  <si>
    <t>7679951.30</t>
  </si>
  <si>
    <t>Montáž a dodávka konstrukce dvířek a obkladu s nápisem z plechové plnostěnné desky tl. 6mm 7610x1100mm, kotvené pomocí jeklů 20x20x3mm, žárově zinkováno, nátěr RAL 7021, perforovaný nápis, 2x dvířka HUP, 1x dvířka VO s rámy z jeklu 20x20x3mm, ozn. Z32</t>
  </si>
  <si>
    <t>2119077666</t>
  </si>
  <si>
    <t>Poznámka k položce:_x000d_
včetně dílenské dokumentace a statického posouzení_x000d_
Výpis materiálu:_x000d_
jekl 20x20x3 – celková délka 48 bm_x000d_
plech tl. 6 mm - celková plocha 8,4 m2_x000d_
krycí dvířka HUP včetně konstrukce, pantů, zámku na čyřhran atd. – 2 kpl_x000d_
krycí dvířka VO včetně konstrukce, pantů, zámku na čtyřhran atd. – 1 kpl_x000d_
celková hmotnost 440 kg</t>
  </si>
  <si>
    <t>viz tabulka zámečnických prvků, výkres D.1.1.112.1</t>
  </si>
  <si>
    <t>1 "oplocení u vjezdu</t>
  </si>
  <si>
    <t>478</t>
  </si>
  <si>
    <t>767995R02</t>
  </si>
  <si>
    <t>Větrací mřížky</t>
  </si>
  <si>
    <t>596</t>
  </si>
  <si>
    <t>1 "přívod vzduchu do místností</t>
  </si>
  <si>
    <t>479</t>
  </si>
  <si>
    <t>767995R03</t>
  </si>
  <si>
    <t>Ochranné úhelníky rohů stěn</t>
  </si>
  <si>
    <t>598</t>
  </si>
  <si>
    <t>1 "zejména v prostoru 1.PP</t>
  </si>
  <si>
    <t>480</t>
  </si>
  <si>
    <t>76799R01</t>
  </si>
  <si>
    <t>Přístřešek na popelnice z žb opěrné stěny tl. 220mm tvaru L ozn. 112.4</t>
  </si>
  <si>
    <t>600</t>
  </si>
  <si>
    <t>Poznámka k položce:_x000d_
zámečnické prvky součástí výrobku zámečnických konstrukcí</t>
  </si>
  <si>
    <t>1 " u komunikace</t>
  </si>
  <si>
    <t>481</t>
  </si>
  <si>
    <t>998767203</t>
  </si>
  <si>
    <t>Přesun hmot procentní pro zámečnické konstrukce v objektech v přes 12 do 24 m</t>
  </si>
  <si>
    <t>602</t>
  </si>
  <si>
    <t>https://podminky.urs.cz/item/CS_URS_2022_02/998767203</t>
  </si>
  <si>
    <t>771</t>
  </si>
  <si>
    <t>Podlahy z dlaždic</t>
  </si>
  <si>
    <t>482</t>
  </si>
  <si>
    <t>771121011</t>
  </si>
  <si>
    <t>Nátěr penetrační na podlahu</t>
  </si>
  <si>
    <t>604</t>
  </si>
  <si>
    <t>https://podminky.urs.cz/item/CS_URS_2022_02/771121011</t>
  </si>
  <si>
    <t>483</t>
  </si>
  <si>
    <t>771121011.1</t>
  </si>
  <si>
    <t>Nátěr penetrační na podlahu - adhezní můstek</t>
  </si>
  <si>
    <t>606</t>
  </si>
  <si>
    <t>484</t>
  </si>
  <si>
    <t>771151012</t>
  </si>
  <si>
    <t>Samonivelační stěrka podlah pevnosti 20 MPa tl přes 3 do 5 mm</t>
  </si>
  <si>
    <t>608</t>
  </si>
  <si>
    <t>https://podminky.urs.cz/item/CS_URS_2022_02/771151012</t>
  </si>
  <si>
    <t>485</t>
  </si>
  <si>
    <t>771574314</t>
  </si>
  <si>
    <t>Montáž podlah keramických hladkých lepených flexibilním rychletuhnoucím lepidlem přes 19 do 22 ks/m2</t>
  </si>
  <si>
    <t>610</t>
  </si>
  <si>
    <t>https://podminky.urs.cz/item/CS_URS_2022_02/771574314</t>
  </si>
  <si>
    <t>486</t>
  </si>
  <si>
    <t>59761604</t>
  </si>
  <si>
    <t>dlažba keramická hutná hladká do interiéru přes 19 do 22ks/m2</t>
  </si>
  <si>
    <t>612</t>
  </si>
  <si>
    <t>725,6*1,1 'Přepočtené koeficientem množství</t>
  </si>
  <si>
    <t>487</t>
  </si>
  <si>
    <t>998771203</t>
  </si>
  <si>
    <t>Přesun hmot procentní pro podlahy z dlaždic v objektech v přes 12 do 24 m</t>
  </si>
  <si>
    <t>1403866300</t>
  </si>
  <si>
    <t>https://podminky.urs.cz/item/CS_URS_2022_02/998771203</t>
  </si>
  <si>
    <t>776</t>
  </si>
  <si>
    <t>Podlahy povlakové</t>
  </si>
  <si>
    <t>488</t>
  </si>
  <si>
    <t>776111111</t>
  </si>
  <si>
    <t>Broušení anhydritového podkladu povlakových podlah</t>
  </si>
  <si>
    <t>616</t>
  </si>
  <si>
    <t>https://podminky.urs.cz/item/CS_URS_2022_02/776111111</t>
  </si>
  <si>
    <t>489</t>
  </si>
  <si>
    <t>776121112</t>
  </si>
  <si>
    <t>Vodou ředitelná penetrace savého podkladu povlakových podlah</t>
  </si>
  <si>
    <t>618</t>
  </si>
  <si>
    <t>https://podminky.urs.cz/item/CS_URS_2022_02/776121112</t>
  </si>
  <si>
    <t>490</t>
  </si>
  <si>
    <t>7762121.01</t>
  </si>
  <si>
    <t>Volné položení textilních rohoží čistících zón</t>
  </si>
  <si>
    <t>2091286991</t>
  </si>
  <si>
    <t>491</t>
  </si>
  <si>
    <t>69752100</t>
  </si>
  <si>
    <t>rohož textilní provedení 100% PP, zatavený do měkčeného PVC</t>
  </si>
  <si>
    <t>1323369813</t>
  </si>
  <si>
    <t>Poznámka k položce:_x000d_
ztratné 10%_x000d_
referenční výrobek GAPA SHATWELL</t>
  </si>
  <si>
    <t>13,08*1,1 'Přepočtené koeficientem množství</t>
  </si>
  <si>
    <t>492</t>
  </si>
  <si>
    <t>776231111.R1</t>
  </si>
  <si>
    <t>Lepení lamel a čtverců z vinylu standardním lepidlem včetně soklů</t>
  </si>
  <si>
    <t>620</t>
  </si>
  <si>
    <t>493</t>
  </si>
  <si>
    <t>28411050.R1</t>
  </si>
  <si>
    <t>dílce vinylové tl 2,0mm, nášlapná vrstva 0,40mm, úprava PUR, třída zátěže 23/32/41, otlak 0,05mm, R10, třída otěru T, hořlavost Bfl S1, bez ftalátů včetně soklů</t>
  </si>
  <si>
    <t>622</t>
  </si>
  <si>
    <t>3685,8*1,1 "Přepočtené koeficientem množství</t>
  </si>
  <si>
    <t>494</t>
  </si>
  <si>
    <t>998776203</t>
  </si>
  <si>
    <t>Přesun hmot procentní pro podlahy povlakové v objektech v přes 12 do 24 m</t>
  </si>
  <si>
    <t>-1213384607</t>
  </si>
  <si>
    <t>https://podminky.urs.cz/item/CS_URS_2022_02/998776203</t>
  </si>
  <si>
    <t>777</t>
  </si>
  <si>
    <t>Podlahy lité</t>
  </si>
  <si>
    <t>495</t>
  </si>
  <si>
    <t>777121101</t>
  </si>
  <si>
    <t>Vyrovnání podkladu podlah stěrkou plněnou pískem pl do 0,25 m2 tl do 3 mm</t>
  </si>
  <si>
    <t>626</t>
  </si>
  <si>
    <t>https://podminky.urs.cz/item/CS_URS_2022_02/777121101</t>
  </si>
  <si>
    <t>496</t>
  </si>
  <si>
    <t>777131100</t>
  </si>
  <si>
    <t>Penetrační epoxidový nátěr podlahy na suchý a vyzrálý podklad</t>
  </si>
  <si>
    <t>628</t>
  </si>
  <si>
    <t>https://podminky.urs.cz/item/CS_URS_2022_02/777131100</t>
  </si>
  <si>
    <t>Poznámka k položce:_x000d_
Ztratné 10% pro vytažení nátěru do výšky 70mm.</t>
  </si>
  <si>
    <t xml:space="preserve">"R04"     578,79</t>
  </si>
  <si>
    <t xml:space="preserve">"R05"     5,60</t>
  </si>
  <si>
    <t>1074,26*1,1 'Přepočtené koeficientem množství</t>
  </si>
  <si>
    <t>497</t>
  </si>
  <si>
    <t>777131113</t>
  </si>
  <si>
    <t>Penetrační polyuretanový nátěr podlahy na vlhký nebo nenasákavý podklad</t>
  </si>
  <si>
    <t>630</t>
  </si>
  <si>
    <t>https://podminky.urs.cz/item/CS_URS_2022_02/777131113</t>
  </si>
  <si>
    <t>498</t>
  </si>
  <si>
    <t>777511125</t>
  </si>
  <si>
    <t>Krycí epoxidová stěrka tloušťky přes 2 do 3 mm průmyslové lité podlahy</t>
  </si>
  <si>
    <t>632</t>
  </si>
  <si>
    <t>https://podminky.urs.cz/item/CS_URS_2022_02/777511125</t>
  </si>
  <si>
    <t>499</t>
  </si>
  <si>
    <t>777521103</t>
  </si>
  <si>
    <t>Krycí polyuretanová stěrka tloušťky do 2 mm dekorativní lité podlahy</t>
  </si>
  <si>
    <t>634</t>
  </si>
  <si>
    <t>https://podminky.urs.cz/item/CS_URS_2022_02/777521103</t>
  </si>
  <si>
    <t>4*1,1 'Přepočtené koeficientem množství</t>
  </si>
  <si>
    <t>500</t>
  </si>
  <si>
    <t>777611101</t>
  </si>
  <si>
    <t>Krycí epoxidový dekorativní nátěr podlahy</t>
  </si>
  <si>
    <t>636</t>
  </si>
  <si>
    <t>https://podminky.urs.cz/item/CS_URS_2022_02/777611101</t>
  </si>
  <si>
    <t>501</t>
  </si>
  <si>
    <t>777611121</t>
  </si>
  <si>
    <t>Krycí epoxidový průmyslový nátěr podlahy</t>
  </si>
  <si>
    <t>638</t>
  </si>
  <si>
    <t>https://podminky.urs.cz/item/CS_URS_2022_02/777611121</t>
  </si>
  <si>
    <t>502</t>
  </si>
  <si>
    <t>777622101</t>
  </si>
  <si>
    <t>Uzavírací polyuretanový barevný nátěr podlahy</t>
  </si>
  <si>
    <t>640</t>
  </si>
  <si>
    <t>https://podminky.urs.cz/item/CS_URS_2022_02/777622101</t>
  </si>
  <si>
    <t xml:space="preserve">"P11"     4,24</t>
  </si>
  <si>
    <t>503</t>
  </si>
  <si>
    <t>998777203</t>
  </si>
  <si>
    <t>Přesun hmot procentní pro podlahy lité v objektech v přes 12 do 24 m</t>
  </si>
  <si>
    <t>-932142776</t>
  </si>
  <si>
    <t>https://podminky.urs.cz/item/CS_URS_2022_02/998777203</t>
  </si>
  <si>
    <t>781</t>
  </si>
  <si>
    <t>Dokončovací práce - obklady</t>
  </si>
  <si>
    <t>504</t>
  </si>
  <si>
    <t>781121011</t>
  </si>
  <si>
    <t>Nátěr penetrační na stěnu</t>
  </si>
  <si>
    <t>644</t>
  </si>
  <si>
    <t>https://podminky.urs.cz/item/CS_URS_2022_02/781121011</t>
  </si>
  <si>
    <t xml:space="preserve">"11"     2,00*(2,875*2+3,328*2-0,80)</t>
  </si>
  <si>
    <t xml:space="preserve">"13"     2,00*(1,925*2+1,998*2-0,80)</t>
  </si>
  <si>
    <t xml:space="preserve">"14"     2,00*(3,723*2+5,923-0,80-0,70*2)</t>
  </si>
  <si>
    <t xml:space="preserve">"15"     2,00*(2,25*2+1,50*2-0,70)</t>
  </si>
  <si>
    <t xml:space="preserve">"16"     2,00*(1,239*2+1,50*2-0,70)</t>
  </si>
  <si>
    <t xml:space="preserve">"17"     2,00*(3,713*2+3,255*2-0,80)</t>
  </si>
  <si>
    <t xml:space="preserve">"106"     2,00*(3,334*2+1,40*3)-0,70*1,97*2</t>
  </si>
  <si>
    <t xml:space="preserve">"koupelny+WC"     2,40*(1,25*2+2,811*2-0,70)*18</t>
  </si>
  <si>
    <t xml:space="preserve">"6.02"     2,40*(1,25*2+2,821*2-0,70)</t>
  </si>
  <si>
    <t xml:space="preserve">"6.07"     2,40*(2,25*2+2,821*2-0,70)</t>
  </si>
  <si>
    <t xml:space="preserve">"kuchyně"     0,60*(0,60*2+3,50)*9</t>
  </si>
  <si>
    <t xml:space="preserve">"kuchyně"     0,60*(0,60*2+4,50)</t>
  </si>
  <si>
    <t xml:space="preserve">"16.02"     2,30*(1,25*2+2,821*2-0,70)</t>
  </si>
  <si>
    <t xml:space="preserve">"16.07"     2,30*(2,25*2+2,821*2-0,70)</t>
  </si>
  <si>
    <t xml:space="preserve">"26.02"     2,30*(1,25*2+2,821*2-0,70)</t>
  </si>
  <si>
    <t xml:space="preserve">"26.07"     2,30*(2,25*2+2,821*2-0,70)</t>
  </si>
  <si>
    <t xml:space="preserve">"36.02"     2,30*(1,25*2+2,821*2-0,70)</t>
  </si>
  <si>
    <t xml:space="preserve">"36.07"     2,30*(2,25*2+2,821*2-0,70)</t>
  </si>
  <si>
    <t xml:space="preserve">"46.02"     2,30*(1,25*2+2,821*2-0,70)</t>
  </si>
  <si>
    <t xml:space="preserve">"46.07"     2,30*(2,25*2+2,821*2-0,70)</t>
  </si>
  <si>
    <t>505</t>
  </si>
  <si>
    <t>781131112</t>
  </si>
  <si>
    <t>Izolace pod obklad nátěrem nebo stěrkou ve dvou vrstvách</t>
  </si>
  <si>
    <t>646</t>
  </si>
  <si>
    <t>https://podminky.urs.cz/item/CS_URS_2022_02/781131112</t>
  </si>
  <si>
    <t>506</t>
  </si>
  <si>
    <t>781474113.1</t>
  </si>
  <si>
    <t>Montáž obkladů vnitřních keramických hladkých přes 12 do 19 ks/m2 lepených flexibilním lepidlem vč systémových prvků</t>
  </si>
  <si>
    <t>648</t>
  </si>
  <si>
    <t>507</t>
  </si>
  <si>
    <t>59761071</t>
  </si>
  <si>
    <t>obklad keramický hladký přes 12 do 19ks/m2</t>
  </si>
  <si>
    <t>650</t>
  </si>
  <si>
    <t>2071,056*1,1 "Přepočtené koeficientem množství</t>
  </si>
  <si>
    <t>508</t>
  </si>
  <si>
    <t>781491021</t>
  </si>
  <si>
    <t>Montáž zrcadel plochy do 1 m2 lepených silikonovým tmelem na keramický obklad</t>
  </si>
  <si>
    <t>652</t>
  </si>
  <si>
    <t>https://podminky.urs.cz/item/CS_URS_2022_02/781491021</t>
  </si>
  <si>
    <t>0,9*1,085*95 "koupelny</t>
  </si>
  <si>
    <t>0,9*0,6 "m.č. 106</t>
  </si>
  <si>
    <t>0,9*0,6 "m.č. 015</t>
  </si>
  <si>
    <t>509</t>
  </si>
  <si>
    <t>63465124</t>
  </si>
  <si>
    <t>zrcadlo nemontované čiré tl 4mm max rozměr 3210x2250mm</t>
  </si>
  <si>
    <t>654</t>
  </si>
  <si>
    <t>510</t>
  </si>
  <si>
    <t>998781203</t>
  </si>
  <si>
    <t>Přesun hmot procentní pro obklady keramické v objektech v přes 12 do 24 m</t>
  </si>
  <si>
    <t>656</t>
  </si>
  <si>
    <t>https://podminky.urs.cz/item/CS_URS_2022_02/998781203</t>
  </si>
  <si>
    <t>783</t>
  </si>
  <si>
    <t>Dokončovací práce - nátěry</t>
  </si>
  <si>
    <t>511</t>
  </si>
  <si>
    <t>783317R01</t>
  </si>
  <si>
    <t>Syntetický standardní nátěr zámečnických konstrukcí zárubní dveří jednokřídlých tl. do 150mm, základní nátěr + dvojnásobný krycí nátěr</t>
  </si>
  <si>
    <t>658</t>
  </si>
  <si>
    <t>1 "S.1</t>
  </si>
  <si>
    <t>1 "S.2</t>
  </si>
  <si>
    <t>1 "003a</t>
  </si>
  <si>
    <t>1 "003b</t>
  </si>
  <si>
    <t>1 "004</t>
  </si>
  <si>
    <t>1 "005a</t>
  </si>
  <si>
    <t>1 "005b</t>
  </si>
  <si>
    <t>1 "006</t>
  </si>
  <si>
    <t>1 "007a</t>
  </si>
  <si>
    <t>1 "007b</t>
  </si>
  <si>
    <t>1 "008</t>
  </si>
  <si>
    <t>1 "009</t>
  </si>
  <si>
    <t>1 "010</t>
  </si>
  <si>
    <t>1 "011</t>
  </si>
  <si>
    <t>1 "013</t>
  </si>
  <si>
    <t>1 "014</t>
  </si>
  <si>
    <t>1 "015</t>
  </si>
  <si>
    <t>1 "016</t>
  </si>
  <si>
    <t>1 "017</t>
  </si>
  <si>
    <t>2 "018</t>
  </si>
  <si>
    <t>1 "019</t>
  </si>
  <si>
    <t>2 "technická místnost 603, 604, střecha</t>
  </si>
  <si>
    <t>1 "601, schodiště nad střechou</t>
  </si>
  <si>
    <t>512</t>
  </si>
  <si>
    <t>783317R02</t>
  </si>
  <si>
    <t>Syntetický standardní nátěr zámečnických konstrukcí zárubní dveří dvoukřídlých tl. do 150mm, základní nátěr + dvojnásobný krycí nátěr</t>
  </si>
  <si>
    <t>660</t>
  </si>
  <si>
    <t>1 "012</t>
  </si>
  <si>
    <t>513</t>
  </si>
  <si>
    <t>783823135</t>
  </si>
  <si>
    <t>Penetrační silikonový nátěr hladkých, tenkovrstvých zrnitých nebo štukových omítek</t>
  </si>
  <si>
    <t>662</t>
  </si>
  <si>
    <t>https://podminky.urs.cz/item/CS_URS_2022_02/783823135</t>
  </si>
  <si>
    <t>2732,264+779,778</t>
  </si>
  <si>
    <t>514</t>
  </si>
  <si>
    <t>783827425</t>
  </si>
  <si>
    <t>Krycí dvojnásobný silikonový nátěr omítek stupně členitosti 1 a 2</t>
  </si>
  <si>
    <t>664</t>
  </si>
  <si>
    <t>https://podminky.urs.cz/item/CS_URS_2022_02/783827425</t>
  </si>
  <si>
    <t>784</t>
  </si>
  <si>
    <t>Dokončovací práce - malby a tapety</t>
  </si>
  <si>
    <t>515</t>
  </si>
  <si>
    <t>784181121</t>
  </si>
  <si>
    <t>Hloubková jednonásobná bezbarvá penetrace podkladu v místnostech v do 3,80 m</t>
  </si>
  <si>
    <t>666</t>
  </si>
  <si>
    <t>https://podminky.urs.cz/item/CS_URS_2022_02/784181121</t>
  </si>
  <si>
    <t>7511,439+76,428+2949,08+170,783</t>
  </si>
  <si>
    <t>516</t>
  </si>
  <si>
    <t>784221101</t>
  </si>
  <si>
    <t>Dvojnásobné bílé malby ze směsí za sucha dobře otěruvzdorných v místnostech do 3,80 m</t>
  </si>
  <si>
    <t>668</t>
  </si>
  <si>
    <t>https://podminky.urs.cz/item/CS_URS_2022_02/784221101</t>
  </si>
  <si>
    <t>786</t>
  </si>
  <si>
    <t>Dokončovací práce - čalounické úpravy</t>
  </si>
  <si>
    <t>517</t>
  </si>
  <si>
    <t>7866140.01</t>
  </si>
  <si>
    <t>Montáž vnitřní rolety ovládané motorem plochy do 4 m2</t>
  </si>
  <si>
    <t>384495220</t>
  </si>
  <si>
    <t>2 "ozn. OS22B, 2.NP, portál jižní fasády</t>
  </si>
  <si>
    <t>4 "ozn. OS22C, 1.NP, portál jižní fasády</t>
  </si>
  <si>
    <t>518</t>
  </si>
  <si>
    <t>786614003</t>
  </si>
  <si>
    <t>Montáž venkovní rolety ovládané motorem plochy přes 4 do 6 m2</t>
  </si>
  <si>
    <t>1520931686</t>
  </si>
  <si>
    <t>https://podminky.urs.cz/item/CS_URS_2022_02/786614003</t>
  </si>
  <si>
    <t>4 "ozn. OS22A, 2.NP, portál jižní fasády</t>
  </si>
  <si>
    <t>519</t>
  </si>
  <si>
    <t>631280.01</t>
  </si>
  <si>
    <t xml:space="preserve">roleta látková 1595 x 2920 mm ovládaná el. motorem včetně příslušenství, ovládání pomocí vypínače,  látka 400g/m2 z 64% PVC a z 36% skelné vlákno, z vnější strany Al fólie, barva šedá, kotvení k fasádním profilům, ozn. OS22A</t>
  </si>
  <si>
    <t>1752052428</t>
  </si>
  <si>
    <t>520</t>
  </si>
  <si>
    <t>631280.02</t>
  </si>
  <si>
    <t>roleta látková 1400 x 2920 mm ovládaná el. motorem včetně příslušenství, ovládání pomocí vypínače, látka 400g/m2 z 64% PVC a z 36% skelné vlákno, z vnější strany Al fólie, barva šedá, kotvení k fasádním profilům, ozn. OS22B</t>
  </si>
  <si>
    <t>-2005259885</t>
  </si>
  <si>
    <t>521</t>
  </si>
  <si>
    <t>631280.03</t>
  </si>
  <si>
    <t>roleta látková 1595 x 2445 mm ovládaná el. motorem včetně příslušenství, ovládání pomocí vypínače, látka 400g/m2 z 64% PVC a z 36% skelné vlákno, z vnější strany Al fólie, barva šedá, kotvení k fasádním profilům, ozn. OS22C</t>
  </si>
  <si>
    <t>1558277063</t>
  </si>
  <si>
    <t>522</t>
  </si>
  <si>
    <t>998786203</t>
  </si>
  <si>
    <t>Přesun hmot procentní pro stínění a čalounické úpravy v objektech v přes 12 do 24 m</t>
  </si>
  <si>
    <t>-1025845669</t>
  </si>
  <si>
    <t>https://podminky.urs.cz/item/CS_URS_2022_02/998786203</t>
  </si>
  <si>
    <t>Práce a dodávky M</t>
  </si>
  <si>
    <t>22-M</t>
  </si>
  <si>
    <t>Montáže technologických zařízení pro dopravní stavby</t>
  </si>
  <si>
    <t>523</t>
  </si>
  <si>
    <t>220860205</t>
  </si>
  <si>
    <t>Montáž parkovištní závory</t>
  </si>
  <si>
    <t>-1470809717</t>
  </si>
  <si>
    <t>https://podminky.urs.cz/item/CS_URS_2022_02/220860205</t>
  </si>
  <si>
    <t>1 "vjezd, ozn. OS12</t>
  </si>
  <si>
    <t>524</t>
  </si>
  <si>
    <t>7491048.1</t>
  </si>
  <si>
    <t>set automatické vjezdové závory s ramenem 2x d. 5,15m, tělo závory s řídící jednotkou, 2sady gumových lišt, zásuvný přijímač dálkového ovládání, výstražná lampa, 1pár fotobuněk, 50ks dálkového ovladače, ozn. SO12</t>
  </si>
  <si>
    <t>1033252818</t>
  </si>
  <si>
    <t>33-M</t>
  </si>
  <si>
    <t>Montáže dopr.zaříz.,sklad. zař. a váh</t>
  </si>
  <si>
    <t>525</t>
  </si>
  <si>
    <t>330030D.01</t>
  </si>
  <si>
    <t>Osobní výtah, 1125 kg, 6 stanic</t>
  </si>
  <si>
    <t>670</t>
  </si>
  <si>
    <t>SO 01_ZTI - Zdravotně technické instalace</t>
  </si>
  <si>
    <t>D1 - CELKEM (součet přímých "1" a ostatních nákladů "2")</t>
  </si>
  <si>
    <t xml:space="preserve">    D2 - 1) PŘÍMÉ NÁKLADY</t>
  </si>
  <si>
    <t xml:space="preserve">      D4 - Vnitřní kanalizace</t>
  </si>
  <si>
    <t xml:space="preserve">      D5 - Strojní vybavení</t>
  </si>
  <si>
    <t xml:space="preserve">      D6 - Zařizovací předměty</t>
  </si>
  <si>
    <t xml:space="preserve">      D7 - Předstěnové instalace</t>
  </si>
  <si>
    <t xml:space="preserve">    D3 - 2) OSTATNÍ NÁKLADY (součet)</t>
  </si>
  <si>
    <t>D1</t>
  </si>
  <si>
    <t>CELKEM (součet přímých "1" a ostatních nákladů "2")</t>
  </si>
  <si>
    <t>D2</t>
  </si>
  <si>
    <t>1) PŘÍMÉ NÁKLADY</t>
  </si>
  <si>
    <t>D4</t>
  </si>
  <si>
    <t>Vnitřní kanalizace</t>
  </si>
  <si>
    <t>721174006</t>
  </si>
  <si>
    <t>Potrubí kanalizační z PP svodné DN 125</t>
  </si>
  <si>
    <t>721174007</t>
  </si>
  <si>
    <t>Potrubí kanalizační z PP svodné DN 160</t>
  </si>
  <si>
    <t>721174025</t>
  </si>
  <si>
    <t>Potrubí kanalizační z PP odpadní DN 110</t>
  </si>
  <si>
    <t>721174041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</si>
  <si>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</si>
  <si>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</si>
  <si>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</si>
  <si>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</si>
  <si>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</si>
  <si>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</si>
  <si>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</si>
  <si>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</si>
  <si>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</si>
  <si>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721174055</t>
  </si>
  <si>
    <t>Potrubí kanalizační z PP dešťové DN 110</t>
  </si>
  <si>
    <t>721174056</t>
  </si>
  <si>
    <t>Potrubí kanalizační z PP dešťové DN 125</t>
  </si>
  <si>
    <t>721174057</t>
  </si>
  <si>
    <t>Potrubí kanalizační z PP dešťové DN 160</t>
  </si>
  <si>
    <t>Pol10</t>
  </si>
  <si>
    <t>Potrubí kanalizační z PP dešťové DN 200</t>
  </si>
  <si>
    <t>722181119</t>
  </si>
  <si>
    <t>Ochrana vodovodního potrubí plstěnými pásy DN přes 100 do 200 mm</t>
  </si>
  <si>
    <t>Pol11</t>
  </si>
  <si>
    <t>polyethylenová nenasákavá izolace min. D110 tl. 9 mm</t>
  </si>
  <si>
    <t>723170115</t>
  </si>
  <si>
    <t>Potrubí plynové plastové Pe 100, PN 0,4 MPa, D 40 x 3,7 mm spojované elektrotvarovkami</t>
  </si>
  <si>
    <t>723170116</t>
  </si>
  <si>
    <t>Potrubí plynové plastové Pe 100, PN 0,4 MPa, D 50 x 4,6 mm spojované elektrotvarovkami</t>
  </si>
  <si>
    <t>721194103</t>
  </si>
  <si>
    <t>Vyvedení a upevnění odpadních výpustek DN 32</t>
  </si>
  <si>
    <t>ks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</si>
  <si>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</si>
  <si>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</si>
  <si>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</si>
  <si>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</si>
  <si>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</si>
  <si>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</si>
  <si>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</si>
  <si>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110</t>
  </si>
  <si>
    <t>721211402</t>
  </si>
  <si>
    <t>Vpusť podlahová s vodorovným odtokem DN 40/50 s automatickým vztlakovým uzávěrem mřížka nerez 115x115</t>
  </si>
  <si>
    <t>721211913</t>
  </si>
  <si>
    <t>Montáž vpustí podlahových DN 110 ostatní typ</t>
  </si>
  <si>
    <t>Pol12</t>
  </si>
  <si>
    <t>Podlahová vpusť DN110 s suchou zápachovou uzávěrkou, svislý odtok</t>
  </si>
  <si>
    <t>721226511</t>
  </si>
  <si>
    <t>Zápachová uzávěrka podomítková pro pračku a myčku DN 40</t>
  </si>
  <si>
    <t>721239114</t>
  </si>
  <si>
    <t>Montáž střešního vtoku svislý odtok do DN 160 ostatní typ</t>
  </si>
  <si>
    <t>Pol13</t>
  </si>
  <si>
    <t>Střešní vpusti DN110 elektricky vyhřívaná</t>
  </si>
  <si>
    <t>721239221</t>
  </si>
  <si>
    <t>Montáž střešního vtoku vodorovný odtok DN 75/110 ostatní typ</t>
  </si>
  <si>
    <t>Pol14</t>
  </si>
  <si>
    <t>721273153</t>
  </si>
  <si>
    <t>Hlavice ventilační polypropylen PP DN 110</t>
  </si>
  <si>
    <t>721290111</t>
  </si>
  <si>
    <t>Zkouška těsnosti potrubí kanalizace vodou DN do 125</t>
  </si>
  <si>
    <t>721290112</t>
  </si>
  <si>
    <t>Zkouška těsnosti potrubí kanalizace vodou DN 150/DN 200</t>
  </si>
  <si>
    <t>D5</t>
  </si>
  <si>
    <t>Strojní vybavení</t>
  </si>
  <si>
    <t>724149101</t>
  </si>
  <si>
    <t>Montáž čerpadla vodovodního ponorného výkonu do 56 l bez potrubí a příslušenství</t>
  </si>
  <si>
    <t>Pol15</t>
  </si>
  <si>
    <t xml:space="preserve">SANITÁRNÍ PŘEČERPÁVAČ PRO VÝLEVKU  /1,5kW, 230V/, Q=50 l/min, H=8m</t>
  </si>
  <si>
    <t>Pol16</t>
  </si>
  <si>
    <t>Pol17</t>
  </si>
  <si>
    <t xml:space="preserve">SANITÁRNÍ PŘEČERPÁVAČ PRO PRÁDELNU  2x/1,5kW, 230V/, Q=135 l/min, H=8m</t>
  </si>
  <si>
    <t>Pol18</t>
  </si>
  <si>
    <t xml:space="preserve">SANITÁRNÍ PŘEČERPÁVAČ PRO DŘEZ  /0,4kW, 230V/, Q=250 l/min, H=17m</t>
  </si>
  <si>
    <t>Pol19</t>
  </si>
  <si>
    <t xml:space="preserve">SANITÁRNÍ PŘEČERPÁVAČ PRO WC  /0,6kW, 230V/, Q=350 l/min, H=11m</t>
  </si>
  <si>
    <t>Pol20</t>
  </si>
  <si>
    <t>Uzavírací armatura pro výtlak DN32</t>
  </si>
  <si>
    <t>Pol21</t>
  </si>
  <si>
    <t>Uzavírací armatura pro výtlak DN40</t>
  </si>
  <si>
    <t>Pol22</t>
  </si>
  <si>
    <t>Zpětná armatura pro výtlak DN32 s gumovou kuličkou</t>
  </si>
  <si>
    <t>Pol23</t>
  </si>
  <si>
    <t>Zpětná armatura pro výtlak DN40 s gumovou kuličkou</t>
  </si>
  <si>
    <t>998724203</t>
  </si>
  <si>
    <t>Přesun hmot procentní pro strojní vybavení v objektech v přes 12 do 24 m</t>
  </si>
  <si>
    <t>D6</t>
  </si>
  <si>
    <t>Zařizovací předměty</t>
  </si>
  <si>
    <t>725112022</t>
  </si>
  <si>
    <t>Klozet keramický závěsný na nosné stěny s hlubokým splachováním odpad vodorovný</t>
  </si>
  <si>
    <t>725119125</t>
  </si>
  <si>
    <t>Montáž klozetových mís závěsných na nosné stěny</t>
  </si>
  <si>
    <t>Pol24</t>
  </si>
  <si>
    <t xml:space="preserve">Klozet závěsný pro invalidy se sedátkem , závěsný systém pro zazdění mokrým způsobem s dvojčinným tlačítkem v bílé barvě,  tlumící set, montážní těsnění</t>
  </si>
  <si>
    <t>725211603</t>
  </si>
  <si>
    <t>Umyvadlo keramické bílé šířky 600 mm bez krytu na sifon připevněné na stěnu šrouby</t>
  </si>
  <si>
    <t>-779138416</t>
  </si>
  <si>
    <t>https://podminky.urs.cz/item/CS_URS_2024_01/725211603</t>
  </si>
  <si>
    <t>Poznámka k položce:_x000d_
včetně odpadního click clack ventilu a uzávěrky zápachové umyvadlové s celokovovým kulatým designem DN 32</t>
  </si>
  <si>
    <t>72521165R</t>
  </si>
  <si>
    <t>Umyvadlo keramické bílé připevněné na desku</t>
  </si>
  <si>
    <t>350351893</t>
  </si>
  <si>
    <t>725211681</t>
  </si>
  <si>
    <t>Umyvadlo keramické bílé zdravotní šířky 640 mm připevněné na stěnu šrouby</t>
  </si>
  <si>
    <t>725211701</t>
  </si>
  <si>
    <t>Umývátko keramické bílé stěnové šířky 400 mm připevněné na stěnu šrouby</t>
  </si>
  <si>
    <t>725211R01</t>
  </si>
  <si>
    <t>Umyvadlová deska 740x530mm, umělý kámen včetně předního čela – nosná konstrukce ocel. L profil 50x50mm a jekl 100x50mm</t>
  </si>
  <si>
    <t>2126367335</t>
  </si>
  <si>
    <t>72524112R</t>
  </si>
  <si>
    <t>Vanička sprchová akrylátová obdélníková 1500x900 mm</t>
  </si>
  <si>
    <t>-270312599</t>
  </si>
  <si>
    <t>https://podminky.urs.cz/item/CS_URS_2024_01/72524112R</t>
  </si>
  <si>
    <t>7252442R1</t>
  </si>
  <si>
    <t>Zástěna sprchová rámová tl. 6 mm šířky 1200 mm otočné dveře</t>
  </si>
  <si>
    <t>-1994549755</t>
  </si>
  <si>
    <t>95 "spárořez koupelny, WC</t>
  </si>
  <si>
    <t>7252442R2</t>
  </si>
  <si>
    <t>Zástěna sprchová rámová tl. 6 mm šířky 1500 mm otočné dveře</t>
  </si>
  <si>
    <t>-1348539197</t>
  </si>
  <si>
    <t>1 "m.č. 0.15</t>
  </si>
  <si>
    <t>725331111</t>
  </si>
  <si>
    <t>Výlevka bez výtokových armatur keramická se sklopnou plastovou mřížkou 500 mm</t>
  </si>
  <si>
    <t>725822613</t>
  </si>
  <si>
    <t>Baterie umyvadlová stojánková páková s výpustí</t>
  </si>
  <si>
    <t>725829131</t>
  </si>
  <si>
    <t>Montáž baterie umyvadlové stojánkové G 1/2" ostatní typ</t>
  </si>
  <si>
    <t>Pol25</t>
  </si>
  <si>
    <t>Baterie stojánková pro tělesně postižené</t>
  </si>
  <si>
    <t>725841312</t>
  </si>
  <si>
    <t>Baterie sprchová nástěnná páková</t>
  </si>
  <si>
    <t>725849411</t>
  </si>
  <si>
    <t>Montáž baterie sprchové nástěnná s nastavitelnou výškou sprchy</t>
  </si>
  <si>
    <t>Pol26</t>
  </si>
  <si>
    <t>Nástěnná sprchová baterie pro tělesně postižené</t>
  </si>
  <si>
    <t>725821311</t>
  </si>
  <si>
    <t>Baterie dřezová nástěnná páková s otáčivým kulatým ústím a délkou ramínka 200 mm</t>
  </si>
  <si>
    <t>725865501</t>
  </si>
  <si>
    <t>Odpadní souprava DN 40/50 se zápachovou uzávěrkou</t>
  </si>
  <si>
    <t>Pol27</t>
  </si>
  <si>
    <t>Zápachová uzávěrka DN 75</t>
  </si>
  <si>
    <t>D7</t>
  </si>
  <si>
    <t>Předstěnové instalace</t>
  </si>
  <si>
    <t>726111031</t>
  </si>
  <si>
    <t>Instalační předstěna - klozet s ovládáním zepředu v 1080 mm závěsný do masivní zděné kce</t>
  </si>
  <si>
    <t>726131041</t>
  </si>
  <si>
    <t>Instalační předstěna pro klozet závěsný v 1120 mm s ovládáním zepředu do lehkých stěn s kovovou kcí</t>
  </si>
  <si>
    <t>-1251177407</t>
  </si>
  <si>
    <t>https://podminky.urs.cz/item/CS_URS_2024_01/726131041</t>
  </si>
  <si>
    <t>95+1</t>
  </si>
  <si>
    <t>726131043</t>
  </si>
  <si>
    <t>Instalační předstěna pro klozet závěsný v 1120 mm s ovládáním zepředu pro postižené do stěn s kov kcí</t>
  </si>
  <si>
    <t>-1063635782</t>
  </si>
  <si>
    <t>https://podminky.urs.cz/item/CS_URS_2024_01/726131043</t>
  </si>
  <si>
    <t>Pol28</t>
  </si>
  <si>
    <t>726191001</t>
  </si>
  <si>
    <t>Zvukoizolační souprava pro klozet a bidet</t>
  </si>
  <si>
    <t>726191002</t>
  </si>
  <si>
    <t>Souprava pro předstěnovou montáž</t>
  </si>
  <si>
    <t>998726213</t>
  </si>
  <si>
    <t>Přesun hmot procentní pro instalační prefabrikáty v objektech v přes 12 do 24 m</t>
  </si>
  <si>
    <t>D3</t>
  </si>
  <si>
    <t>2) OSTATNÍ NÁKLADY (součet)</t>
  </si>
  <si>
    <t>Pol1</t>
  </si>
  <si>
    <t>projektové práce, inženýring, apod.</t>
  </si>
  <si>
    <t>Pol2</t>
  </si>
  <si>
    <t>geodetické práce, pasportizace, kalibrace, apod.</t>
  </si>
  <si>
    <t>Pol3</t>
  </si>
  <si>
    <t>zařízení staveniště</t>
  </si>
  <si>
    <t>Pol4</t>
  </si>
  <si>
    <t>bourací práce</t>
  </si>
  <si>
    <t>Pol5</t>
  </si>
  <si>
    <t>poplatky (DIR, pronájem pozemků, apod.)</t>
  </si>
  <si>
    <t>Pol7</t>
  </si>
  <si>
    <t>ostatní náklady, režie, zkoušky, revize, atd.</t>
  </si>
  <si>
    <t>Pol8</t>
  </si>
  <si>
    <t>Doplňkový materiál včetně montáže (upevnění potrubí, odbočky, kolena, atd)</t>
  </si>
  <si>
    <t>Pol9</t>
  </si>
  <si>
    <t>Protipožární těsnění průchodů instalací přes požární úseky dle čl. 6.2.1. ČSN 730810 (7/2005) a čl. 7.5.8 ČSN EN 13501-2 :2004</t>
  </si>
  <si>
    <t>SO 01_VZT - Vzduchotechnika a chlazení</t>
  </si>
  <si>
    <t xml:space="preserve">    751.01 - Zařízení č. 1 - Větrání bytových jednotek</t>
  </si>
  <si>
    <t xml:space="preserve">    751.02 - Zařízení č. 2 - větrání zázemí, skladů a technických místností – 1.PP</t>
  </si>
  <si>
    <t xml:space="preserve">    751.03 - Zařízení č. 3 - větrání kotelen</t>
  </si>
  <si>
    <t xml:space="preserve">    751.04 - Zařízení č. 4 - chlazení kotelen</t>
  </si>
  <si>
    <t xml:space="preserve">    751.05 - Zařizení č. 5 - chlazení rozvodny</t>
  </si>
  <si>
    <t xml:space="preserve">    751.06 - Zařízení č. 7 - větrání studoven</t>
  </si>
  <si>
    <t xml:space="preserve">    751.07 - Zařízení č. P1 - větrání CHUC a předsíně EV</t>
  </si>
  <si>
    <t xml:space="preserve">    751.08 - Zařízení č.  P2 - větrání EV</t>
  </si>
  <si>
    <t xml:space="preserve">    751.09 - Ostatní</t>
  </si>
  <si>
    <t>751.01</t>
  </si>
  <si>
    <t>Zařízení č. 1 - Větrání bytových jednotek</t>
  </si>
  <si>
    <t>1.001.1</t>
  </si>
  <si>
    <t>KOMPAKTNÍ VZT JEDNOTKA PRO PŘÍVOD A ODVOD VZDUCHU, splňující Nařízení komise EU č.1253/2014 (Ecodesign) ErP2018, v provedení do vnitřního prostředí.</t>
  </si>
  <si>
    <t>-890008091</t>
  </si>
  <si>
    <t>Poznámka k položce:_x000d_
Složení: Přívod - filtr M5, elektrický předehřev, deskový entalpický výměník s polymerovou membránou,radiální ventilátor s EC motorem; odvod - filtr M5,deskový entalpický výměník s polymerovou membránou,radiální ventilátor s EC motorem. Rozměry: 978 x 575x 250 mm. Technické a výkonové parametry viz příloha TZ - Tabulka výkonů zařízení.</t>
  </si>
  <si>
    <t>1.031.1</t>
  </si>
  <si>
    <t xml:space="preserve">REGULAČNÍ KLAPKA KRUHOVÁ SPIRO Ø 100 - dvoupolohové ovládání  servopohonem 230V bez signalizace polohy</t>
  </si>
  <si>
    <t>-840784328</t>
  </si>
  <si>
    <t>1.032.1</t>
  </si>
  <si>
    <t>ZPĚTNÁ KLAPKA Ø 125 DO KRUHOVÉHO POTRUBÍ PRUŽINOVÁ</t>
  </si>
  <si>
    <t>331577891</t>
  </si>
  <si>
    <t>1.041.1</t>
  </si>
  <si>
    <t>KRUHOVÁ DÝZA Ø 125 S DALEKÝM DOSAHEM - PEVNÁ</t>
  </si>
  <si>
    <t>-1166501337</t>
  </si>
  <si>
    <t>1.042.1</t>
  </si>
  <si>
    <t>TALÍŘOVÝ VENTIL Ø 100 PRO ODVOD VZDUCHU - plast</t>
  </si>
  <si>
    <t>50621724</t>
  </si>
  <si>
    <t>1.071.1</t>
  </si>
  <si>
    <t>OHEBNÁ HLINÍKOVÁ HADICE Ø 127, HLUKOVĚ IZOLOVANÁ</t>
  </si>
  <si>
    <t>-256670489</t>
  </si>
  <si>
    <t>1.072.1</t>
  </si>
  <si>
    <t>OHEBNÁ HLINÍKOVÁ HADICE Ø 102, HLUKOVĚ IZOLOVANÁ</t>
  </si>
  <si>
    <t>743705283</t>
  </si>
  <si>
    <t>1.081.1</t>
  </si>
  <si>
    <t>Tepelná izolace na potrubí - minerální vata tl. 40mm, krytá AL-folií</t>
  </si>
  <si>
    <t>638298581</t>
  </si>
  <si>
    <t>NÁTĚR VENKOVNÍCH ROZVODŮ - příprava povrchu, 1x reaktivní, 2x email - RAL 7021</t>
  </si>
  <si>
    <t>-251421669</t>
  </si>
  <si>
    <t>75151.01</t>
  </si>
  <si>
    <t>KRUHOVÉ POTRUBÍ SPIRO z pozinkovaného plechu do Ø 100 10% tvarovek</t>
  </si>
  <si>
    <t>1098297503</t>
  </si>
  <si>
    <t>75151.02</t>
  </si>
  <si>
    <t>KRUHOVÉ POTRUBÍ SPIRO z pozinkovaného plechu do Ø 140 20% tvarovek</t>
  </si>
  <si>
    <t>1051477276</t>
  </si>
  <si>
    <t>75151.03</t>
  </si>
  <si>
    <t>KRUHOVÉ POTRUBÍ SPIRO z pozinkovaného plechu do Ø 280 20% tvarovek</t>
  </si>
  <si>
    <t>235712404</t>
  </si>
  <si>
    <t>75151.04</t>
  </si>
  <si>
    <t>KRUHOVÉ POTRUBÍ SPIRO z pozinkovaného plechu do Ø 400 20% tvarovek</t>
  </si>
  <si>
    <t>-1457191992</t>
  </si>
  <si>
    <t>751.02</t>
  </si>
  <si>
    <t>Zařízení č. 2 - větrání zázemí, skladů a technických místností – 1.PP</t>
  </si>
  <si>
    <t>2.001.1</t>
  </si>
  <si>
    <t>KOMPAKTNÍ VZT JEDNOTKA pro přívod a odvod vzduchu, splňující Nařízení komise EU č.1253/2014 (Ecodesign) ErP2018, v provedení do vnitřního prostředí, levé.</t>
  </si>
  <si>
    <t>-1560396092</t>
  </si>
  <si>
    <t>Poznámka k položce:_x000d_
Ve složení.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mm. Příslušenství: sifon kondenzátu, pružné vložky. Technické a výkonové parametry viz příloha TZ - Tabulka výkonů zařízení.</t>
  </si>
  <si>
    <t>2.002.1</t>
  </si>
  <si>
    <t>KOMPAKTNÍ VZT JEDNOTKA pro přívod a odvod vzduchu, splňující Nařízení komise EU č.1253/2014 (Ecodesign) ErP2018, v provedení do vnitřního prostředí, pravé</t>
  </si>
  <si>
    <t>176358986</t>
  </si>
  <si>
    <t>Poznámka k položce:_x000d_
Ve složení: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 Příslušenství: sifon kondenzátu, pružné vložky. Technické a výkonové parametry viz příloha TZ - Tabulka výkonů zařízení.</t>
  </si>
  <si>
    <t>2.011.1</t>
  </si>
  <si>
    <t>KRUHOVÝ TLUMIČ HLUKU 250 x 900</t>
  </si>
  <si>
    <t>-1886916268</t>
  </si>
  <si>
    <t>2.012.1</t>
  </si>
  <si>
    <t>KRUHOVÝ TLUMIČ HLUKU 250 x 600</t>
  </si>
  <si>
    <t>-1260173942</t>
  </si>
  <si>
    <t>2.041.1</t>
  </si>
  <si>
    <t>OBDÉLNÍKOVÁ VYÚSTKA DVOUŘADÁ KOMFORTNÍ DO KRUHOVÉHO POTRUBÍ 425x75 s regulací R1 a nastavitelnými lamelami, skryté uchycení pružinou v rámečku. Povrchová úprava dle požadavků architekta.</t>
  </si>
  <si>
    <t>-1835272019</t>
  </si>
  <si>
    <t>2.043.1</t>
  </si>
  <si>
    <t>OBDÉLNÍKOVÁ VYÚSTKA DVOUŘADÁ KOMFORTNÍ DO KRUHOVÉHO POTRUBÍ 225x75 s regulací R1 a nastavitelnými lamelami, skryté uchycení pružinou v rámečku. Povrchová úprava dle požadavků architekta.</t>
  </si>
  <si>
    <t>309349697</t>
  </si>
  <si>
    <t>2.042.1</t>
  </si>
  <si>
    <t>OBDÉLNÍKOVÁ VYÚSTKA JEDNOŘADÁ KOMFORTNÍ DO KRUHOVÉHO POTRUBÍ 425x75 s regulací R1 a nastavitelnými lamelami, skryté uchycení pružinou v rámečku. Povrchová úprava dle požadavků architekta.</t>
  </si>
  <si>
    <t>-639562374</t>
  </si>
  <si>
    <t>2.044.1</t>
  </si>
  <si>
    <t>OBDÉLNÍKOVÁ VYÚSTKA JEDNOŘADÁ KOMFORTNÍ DO KRUHOVÉHO POTRUBÍ 225x75 s regulací R1 a nastavitelnými lamelami, skryté uchycení pružinou v rámečku. Povrchová úprava dle požadavků architekta.</t>
  </si>
  <si>
    <t>-1511240750</t>
  </si>
  <si>
    <t>2.045.1</t>
  </si>
  <si>
    <t>TALÍŘOVÝ VENTIL PRO PŘÍVOD VZDUCHU Ø 100 - plastový</t>
  </si>
  <si>
    <t>-753610543</t>
  </si>
  <si>
    <t>2.046.1</t>
  </si>
  <si>
    <t>TALÍŘOVÝ VENTIL PRO ODVOD VZDUCHU Ø 100 - plastový</t>
  </si>
  <si>
    <t>284718436</t>
  </si>
  <si>
    <t>2.047.1</t>
  </si>
  <si>
    <t>TALÍŘOVÝ VENTIL PRO ODVOD VZDUCHU Ø 160 - plastový</t>
  </si>
  <si>
    <t>496446859</t>
  </si>
  <si>
    <t>2.071.1</t>
  </si>
  <si>
    <t>1178310298</t>
  </si>
  <si>
    <t>2.072.1</t>
  </si>
  <si>
    <t>OHEBNÁ HLINÍKOVÁ HADICE Ø 160, HLUKOVĚ IZOLOVANÁ</t>
  </si>
  <si>
    <t>-51875920</t>
  </si>
  <si>
    <t>2.081.1</t>
  </si>
  <si>
    <t>-1832781813</t>
  </si>
  <si>
    <t>75151.05</t>
  </si>
  <si>
    <t>KRUHOVÉ POTRUBÍ SPIRO z pozinkovaného plechu do Ø 100 20% tvarovek</t>
  </si>
  <si>
    <t>-951355759</t>
  </si>
  <si>
    <t>75151.06</t>
  </si>
  <si>
    <t>KRUHOVÉ POTRUBÍ SPIRO z pozinkovaného plechu do Ø 140 10% tvarovek</t>
  </si>
  <si>
    <t>-1487692977</t>
  </si>
  <si>
    <t>75151.07</t>
  </si>
  <si>
    <t>KRUHOVÉ POTRUBÍ SPIRO z pozinkovaného plechu do Ø 200 10% tvarovek</t>
  </si>
  <si>
    <t>1031271840</t>
  </si>
  <si>
    <t>75151.08</t>
  </si>
  <si>
    <t>KRUHOVÉ POTRUBÍ SPIRO z pozinkovaného plechu do Ø 280 30% tvarovek</t>
  </si>
  <si>
    <t>648182827</t>
  </si>
  <si>
    <t>751.03</t>
  </si>
  <si>
    <t>Zařízení č. 3 - větrání kotelen</t>
  </si>
  <si>
    <t>3.001.1</t>
  </si>
  <si>
    <t>RADIÁLNÍ VENTILÁTOR DO KRUHOVÉHO POTRUBÍ Ø 160 včetně pružných spojek. IP44. Technické a výkonové parametry viz příloha TZ - Tabulka výkonů zařízení.</t>
  </si>
  <si>
    <t>-2027744573</t>
  </si>
  <si>
    <t>3.031.1</t>
  </si>
  <si>
    <t>REGULAČNÍ KLAPKA KRUHOVÁ SPIRO Ø 160 - příprava pro osazení servopohonu</t>
  </si>
  <si>
    <t>-635586055</t>
  </si>
  <si>
    <t>3.081.1</t>
  </si>
  <si>
    <t>PROTIDEŠŤOVÁ ŽALUZIE Ø 160 do kruhového potrubí, plastová, volná průtočná plocha 60%.</t>
  </si>
  <si>
    <t>-2076228935</t>
  </si>
  <si>
    <t>75151.09</t>
  </si>
  <si>
    <t>KRUHOVÉ POTRUBÍ SPIRO z pozinkovaného plechu do Ø 200 20% tvarovek</t>
  </si>
  <si>
    <t>-1380319765</t>
  </si>
  <si>
    <t>751.04</t>
  </si>
  <si>
    <t>Zařízení č. 4 - chlazení kotelen</t>
  </si>
  <si>
    <t>4.001.1</t>
  </si>
  <si>
    <t>CHLADÍCÍ JEDNOTKA NÁSTĚNNÁ. Nástěnná jednotka systému SPLIT Qch=2,7kW, rozměry 837x308x189 (ŠxVxH), m=8,7kg, včetně ovladače. Technické a výkonové parametry viz příloha TZ - Tabulka výkonů zařízení.</t>
  </si>
  <si>
    <t>1405893282</t>
  </si>
  <si>
    <t>4.002.1</t>
  </si>
  <si>
    <t>VNĚJŠÍ KONDENZAČNÍ JEDNOTKA. Zdroj chladu systému SPLIT; Qch=2,7kW; rozměry 717x483x230 (ŠxVxH), m=25,1kg, chladivo R32. Technické a výkonové parametry viz příloha TZ - Tabulka výkonů zařízení.</t>
  </si>
  <si>
    <t>-1210044179</t>
  </si>
  <si>
    <t>751791.01</t>
  </si>
  <si>
    <t>CHLADIVOVÉ POTRUBÍ Cu 6.35/9,52 včetně izolace a komunikačního kabelu</t>
  </si>
  <si>
    <t>1959573781</t>
  </si>
  <si>
    <t>751.05</t>
  </si>
  <si>
    <t>Zařizení č. 5 - chlazení rozvodny</t>
  </si>
  <si>
    <t>5.001.1</t>
  </si>
  <si>
    <t>CHLADÍCÍ JEDNOTKA NÁSTĚNNÁ. Nástěnná jednotka systému SPLIT Qch=5 kW, rozměry 975x354x209 (ŠxVxH), m=10,9 kg, včetně ovladače. Technické a výkonové parametry viz příloha TZ - Tabulka výkonů zařízení.</t>
  </si>
  <si>
    <t>-1324213481</t>
  </si>
  <si>
    <t>5.002.1</t>
  </si>
  <si>
    <t>VNĚJŠÍ KONDENZAČNÍ JEDNOTKA. Zdroj chladu systému SPLIT; Qch=5 kW; rozměry 870x650x330 (ŠxVxH), m=44,5kg, chladivo R32. Technické a výkonové parametry viz příloha TZ - Tabulka výkonů zařízení.</t>
  </si>
  <si>
    <t>406330991</t>
  </si>
  <si>
    <t>751791.02</t>
  </si>
  <si>
    <t>CHLADIVOVÉ POTRUBÍ Cu 6.35/12,7 včetně izolace a komunikačního kabelu</t>
  </si>
  <si>
    <t>2007122632</t>
  </si>
  <si>
    <t>751.06</t>
  </si>
  <si>
    <t>Zařízení č. 7 - větrání studoven</t>
  </si>
  <si>
    <t>7.001.1</t>
  </si>
  <si>
    <t>KOMPAKTNÍ VZT JEDNOTKA pro přívod a odvod vzduchu, splňující Nařízení komise EU č.1253/2014 (Ecodesign) ErP2018, v nástřešním provedení (se stříškou)</t>
  </si>
  <si>
    <t>26502417</t>
  </si>
  <si>
    <t>Poznámka k položce:_x000d_
Ve složení: Přívod: uzavírací klapka (servo dod. MaR), filtr M7, deskový výměník ZZT s obtokem, radiální ventilátor s volným oběžným kolem, elektrický ohřívač; Odvod: filtr M5, deskový výměník ZZT, radiální ventilátor s volným oběžným kolem, uzavírací klapka (servo dod. MaR). Rozměr jednotky 2091x992x521 mm. Příslušenství: sifon kondenzátu, pružné vložky. Technické a výkonové parametry viz příloha TZ - Tabulka výkonů zařízení.</t>
  </si>
  <si>
    <t>7.011.1</t>
  </si>
  <si>
    <t>KRUHOVÝ TLUMIČE HLUKU 315 x 900</t>
  </si>
  <si>
    <t>-2007904033</t>
  </si>
  <si>
    <t>7.012.1</t>
  </si>
  <si>
    <t>KRUHOVÝ TLUMIČE HLUKU 315 x 600</t>
  </si>
  <si>
    <t>1844041313</t>
  </si>
  <si>
    <t>7.051.1</t>
  </si>
  <si>
    <t>TALÍŘOVÝ VENTIL PRO ODVOD VZDUCHU Ø 125 - kovový, lakovaný</t>
  </si>
  <si>
    <t>1264929721</t>
  </si>
  <si>
    <t>7.052.1</t>
  </si>
  <si>
    <t>OBDÉLNÍKOVÁ VYÚSTKA DVOUŘADÁ KOMFORTNÍ DO ČTYŘHRANNÉHO POTRUBÍ 325x85 s regulací R1 a nastavitelnými lamelami, skryté uchycení pružinou v rámečku. Povrchová úprava dle požadavků architekta.</t>
  </si>
  <si>
    <t>840255552</t>
  </si>
  <si>
    <t>7.053.1</t>
  </si>
  <si>
    <t>OBDÉLNÍKOVÁ VYÚSTKA JEDNOŘADÁ KOMFORTNÍ DO ČTYŘHRANNÉHO POTRUBÍ 325x125 s regulací R1 a nastavitelnými lamelami, skryté uchycení pružinou v rámečku. Povrchová úprava dle požadavků architekta.</t>
  </si>
  <si>
    <t>-354700262</t>
  </si>
  <si>
    <t>7.071.1</t>
  </si>
  <si>
    <t>2006388467</t>
  </si>
  <si>
    <t>7.081.1</t>
  </si>
  <si>
    <t>Tepelná izolace na potrubí - minerální vata tl. 40mm, krytá AL-folií,</t>
  </si>
  <si>
    <t>-1893085395</t>
  </si>
  <si>
    <t>7.082.1</t>
  </si>
  <si>
    <t>Tepelná izolace na potrubí - minerální vata tl. 40mm, krytá AL-folií, oplechování Pozink</t>
  </si>
  <si>
    <t>1002501386</t>
  </si>
  <si>
    <t>1023891117</t>
  </si>
  <si>
    <t>75151.10</t>
  </si>
  <si>
    <t>ČTYŘHRANNÉ POTRUBÍ SKUPINY I. z pozinkovaného plechu. Tvarovky se stranou do 250mm</t>
  </si>
  <si>
    <t>3595915</t>
  </si>
  <si>
    <t>75151.11</t>
  </si>
  <si>
    <t>ČTYŘHRANNÉ POTRUBÍ SKUPINY I. z pozinkovaného plechu. Tvarovky se stranami přes 250mm</t>
  </si>
  <si>
    <t>1373390094</t>
  </si>
  <si>
    <t>75151.13</t>
  </si>
  <si>
    <t>-574803787</t>
  </si>
  <si>
    <t>75151.14</t>
  </si>
  <si>
    <t>-1714157703</t>
  </si>
  <si>
    <t>75151.15</t>
  </si>
  <si>
    <t>KRUHOVÉ POTRUBÍ SPIRO z pozinkovaného plechu do Ø 400 90% tvarovek</t>
  </si>
  <si>
    <t>-487528363</t>
  </si>
  <si>
    <t>751.07</t>
  </si>
  <si>
    <t>Zařízení č. P1 - větrání CHUC a předsíně EV</t>
  </si>
  <si>
    <t>P1.001.1</t>
  </si>
  <si>
    <t>AXIÁLNÍ STŘEDOTLAKÝ VENTILÁTOR Ø 500. Technické a výkonové parametry viz příloha TZ - Tabulka výkonů zařízení.</t>
  </si>
  <si>
    <t>-827055054</t>
  </si>
  <si>
    <t>P1.002.1</t>
  </si>
  <si>
    <t>PŘÍSLUŠENSTVÍ PRO AXIÁLNÍ STŘEDOTLAKÝ VENTILÁTOR pružná manžeta Ø 500</t>
  </si>
  <si>
    <t>-974350151</t>
  </si>
  <si>
    <t>P1.003</t>
  </si>
  <si>
    <t>PŘÍSLUŠENSTVÍ PRO AXIÁLNÍ STŘEDOTLAKÝ VENTILÁTOR montážní patka</t>
  </si>
  <si>
    <t>1159164117</t>
  </si>
  <si>
    <t>P1.021.1</t>
  </si>
  <si>
    <t>REGULAČNÍ KLAPKA ČTYŘHRANNÁ TĚSNÁ 800x500 - včetně servopohonu 230V s havarijní funkcí</t>
  </si>
  <si>
    <t>-1712759175</t>
  </si>
  <si>
    <t>P1.051.1</t>
  </si>
  <si>
    <t>KRYCÍ MŘÍŽKA 800x500 - výpň z tahokovu, pro osazení do potrubí, efektivní plocha 78%</t>
  </si>
  <si>
    <t>555081041</t>
  </si>
  <si>
    <t>P1.052.1</t>
  </si>
  <si>
    <t>KRYCÍ MŘÍŽKA 630x200 - výpň z tahokovu, pro osazení do potrubí, efektivní plocha 78%</t>
  </si>
  <si>
    <t>-149651301</t>
  </si>
  <si>
    <t>P1.053</t>
  </si>
  <si>
    <t xml:space="preserve">OBDÉLNÍKOVÁ VYÚSTKA DVOUŘADÁ 1225x325, PŘEDNÍ LAMELY SVISLÉ,  s regulací R3 a nastavitelnými lamelami, skryté uchycení pružinou v rámečku včetně upevňovacího rámečku pro zazdění. Povrchová úprava dle požadavků architekta.</t>
  </si>
  <si>
    <t>-1229768730</t>
  </si>
  <si>
    <t>P1.081.1</t>
  </si>
  <si>
    <t xml:space="preserve">Požární izolace na potrubí oboustranná, minimální  odolnost 30 min  - provedení izolace a potrubního rozvodu dle návodu výrobce</t>
  </si>
  <si>
    <t>278992831</t>
  </si>
  <si>
    <t>-1057758017</t>
  </si>
  <si>
    <t>75151.16</t>
  </si>
  <si>
    <t xml:space="preserve">ČTYŘHRANNÉ POTRUBÍ SKUPINY I. z pozinkovaného plechu.  Trouby rovné se stranou do 250 mm</t>
  </si>
  <si>
    <t>-1241206058</t>
  </si>
  <si>
    <t>75151.17</t>
  </si>
  <si>
    <t xml:space="preserve">ČTYŘHRANNÉ POTRUBÍ SKUPINY I. z pozinkovaného plechu.  Trouby rovné se stranami nad 250 mm</t>
  </si>
  <si>
    <t>-443332242</t>
  </si>
  <si>
    <t>75151.18</t>
  </si>
  <si>
    <t>-2065882084</t>
  </si>
  <si>
    <t>75151.19</t>
  </si>
  <si>
    <t>1810838249</t>
  </si>
  <si>
    <t>75151.20</t>
  </si>
  <si>
    <t>KRUHOVÉ POTRUBÍ SPIRO z pozinkovaného plechu do Ø 560 10% tvarovek</t>
  </si>
  <si>
    <t>80969894</t>
  </si>
  <si>
    <t>751.08</t>
  </si>
  <si>
    <t xml:space="preserve">Zařízení č.  P2 - větrání EV</t>
  </si>
  <si>
    <t>P2.001.1</t>
  </si>
  <si>
    <t>AXIÁLNÍ STŘEDOTLAKÝ VENTILÁTOR Ø 355. Technické a výkonové parametry viz příloha TZ - Tabulka výkonů zařízení.</t>
  </si>
  <si>
    <t>-992920954</t>
  </si>
  <si>
    <t>P2.002.1</t>
  </si>
  <si>
    <t>PŘÍSLUŠENSTVÍ PRO AXIÁLNÍ STŘEDOTLAKÝ VENTILÁTOR pružná manžeta Ø 355</t>
  </si>
  <si>
    <t>-1208604038</t>
  </si>
  <si>
    <t>P2.003</t>
  </si>
  <si>
    <t>927255850</t>
  </si>
  <si>
    <t>P2.021.1</t>
  </si>
  <si>
    <t>REGULAČNÍ KLAPKA ČTYŘHRANNÁ TĚSNÁ 400x315 - včetně servopohonu 230V s havarijní funkcí</t>
  </si>
  <si>
    <t>231464484</t>
  </si>
  <si>
    <t>P2.081.1</t>
  </si>
  <si>
    <t>-1380205439</t>
  </si>
  <si>
    <t>1607408050</t>
  </si>
  <si>
    <t>75151.22</t>
  </si>
  <si>
    <t>ČTYŘHRANNÉ POTRUBÍ SKUPINY I. z pozinkovaného plechu. Trouby rovné se stranou do 250 mm</t>
  </si>
  <si>
    <t>-1453259867</t>
  </si>
  <si>
    <t>75151.23</t>
  </si>
  <si>
    <t>ČTYŘHRANNÉ POTRUBÍ SKUPINY I. z pozinkovaného plechu. Trouby rovné se stranami nad 250 mm</t>
  </si>
  <si>
    <t>-1730232099</t>
  </si>
  <si>
    <t>75151.24</t>
  </si>
  <si>
    <t>367851403</t>
  </si>
  <si>
    <t>75151.25</t>
  </si>
  <si>
    <t>890931242</t>
  </si>
  <si>
    <t>75151.26</t>
  </si>
  <si>
    <t>KRUHOVÉ POTRUBÍ SPIRO z pozinkovaného plechu do Ø 400 10% tvarovek</t>
  </si>
  <si>
    <t>277600095</t>
  </si>
  <si>
    <t>751.09</t>
  </si>
  <si>
    <t>Ostatní</t>
  </si>
  <si>
    <t>7519.01</t>
  </si>
  <si>
    <t>Veškerý montážní materiál nutný k bezproblémové montáži zařízení</t>
  </si>
  <si>
    <t>-930876984</t>
  </si>
  <si>
    <t>7519.02</t>
  </si>
  <si>
    <t>Komplexní vyzkoušení, uvedení zařízení do provozu, měření nutná k bezproblémovému předání zařízení tj. autorizované měření hluku v jednotlivých místnostech, měření výkonu, náklady na zkušební provoz, náklady na revize, apod.</t>
  </si>
  <si>
    <t>-1042863289</t>
  </si>
  <si>
    <t>7519.03</t>
  </si>
  <si>
    <t>Dokumentace skutečného provedení stavby, zpracování dodavatelské dokumentace, zpracování uživatelských manuálů, zaškolení obsluhy, zpracování atestů a certifikátů, protokoly o měření, apod.</t>
  </si>
  <si>
    <t>-1300884037</t>
  </si>
  <si>
    <t>7519.04</t>
  </si>
  <si>
    <t>Doprava staveništní i mimostaveništní, horizontální i vertikální</t>
  </si>
  <si>
    <t>696721548</t>
  </si>
  <si>
    <t>7519.05</t>
  </si>
  <si>
    <t>Stavební přípomoci</t>
  </si>
  <si>
    <t>1094997836</t>
  </si>
  <si>
    <t>SO 01_ÚT - Vytápění</t>
  </si>
  <si>
    <t>D1 - ÚT- strojovna min.PN6</t>
  </si>
  <si>
    <t xml:space="preserve">D2 - Armatury systém </t>
  </si>
  <si>
    <t xml:space="preserve">D3 - Otopná tělesa desková  VKM se středovým připojením a vloženým ventilem v tělese s nast.1-8 /- bílá</t>
  </si>
  <si>
    <t xml:space="preserve">D5 - Otopné design těleso - svisle orient. profily, zvětšená přestupní plocha, střed. spodní připojení </t>
  </si>
  <si>
    <t xml:space="preserve">D7 - Otopné  žebříky  typ se středovým spodním připojením - bílá standart+DRŽÁKY</t>
  </si>
  <si>
    <t>D8 - Potrubí CU+ upevnění+tepelná izolace s PET folií+montáže</t>
  </si>
  <si>
    <t>D9 - Potrubí CU+ upevnění+tepelná izolace minerální rohož s ALS polepem+montáže</t>
  </si>
  <si>
    <t>D10 - Montáže</t>
  </si>
  <si>
    <t>ÚT- strojovna min.PN6</t>
  </si>
  <si>
    <t>Pol55</t>
  </si>
  <si>
    <t>Plynový kondenzační závěsný kotel-jmen.výkon 45kW (1x230V, 140W rozsah výk.8,7-48kW)</t>
  </si>
  <si>
    <t>Pol56</t>
  </si>
  <si>
    <t>připojovací modul pro ovládání 0-10V nadřazenou regulací</t>
  </si>
  <si>
    <t>Pol57</t>
  </si>
  <si>
    <t>Odkouření přes střechu 125/80mm- sada</t>
  </si>
  <si>
    <t>Poznámka k položce:_x000d_
(1xOddělovací kus,1xrevizní Tkus, Odkouření 125/80mm ke krácení L=1m,_x000d_
1x Střešní hlavice PP černá 125/80mm, 1x střešní průchodka-plochou střechou) _x000d_
Před objednáním doměřit na stavbě</t>
  </si>
  <si>
    <t>Pol58</t>
  </si>
  <si>
    <t>Neutralizační box do výkonu 100kW+ přip.hadice, T-kusy, objímky+ náplň- sada</t>
  </si>
  <si>
    <t>Pol59</t>
  </si>
  <si>
    <t>Tep.čerp.Vzduch/voda -venkovní část včetně vnitřní jednotky</t>
  </si>
  <si>
    <t>Poznámka k položce:_x000d_
Tep.čerp.Vzduch/voda -venkovní část nominální výkon 28kW (7,6-30,5kW při+2/35C)_x000d_
(3x400V, Max.přík11,2kW, Max.proud=23A, rozběh proud=7A, š=1010,v=1526,hl=370 136kg) _x000d_
Vnitřní jednotka TČ hydraulický modul s výměníkem a oběhovým čerpadlem _x000d_
(š=406,v=590,hl=280mm, 53kg) s čerpadlem pracovní bod Q=3400kg/h, max.p=5m</t>
  </si>
  <si>
    <t>Pol60</t>
  </si>
  <si>
    <t>4xAntivibrační podložky,Průhledítko,Topný kabel M3 s termostatem 3m - sada</t>
  </si>
  <si>
    <t>Pol61</t>
  </si>
  <si>
    <t xml:space="preserve">Prop.potrubí chladiva 1/2"-3/4" s izolací  cca L=7,5m+vodiče+2xChránička-sada</t>
  </si>
  <si>
    <t>Poznámka k položce:_x000d_
Doplňkové tep.izol. na střeše oplechování - doplňkové chladivo _x000d_
/- po kooridnaci na stavbě -sada_x000d_
Před objednáním doměřit na stavbě.</t>
  </si>
  <si>
    <t>Pol62</t>
  </si>
  <si>
    <t xml:space="preserve">Akunádoba Atyp 400L-PN6  (Prům.=700+iz.900mm,v=1550, 140kg) s vnitř.nátěr.+iz.tl.100mm</t>
  </si>
  <si>
    <t>Poznámka k položce:_x000d_
Připojovací hrdla 4xG1/2",2xG1",2xG5/4",2xG2", 2xPřír.DN65</t>
  </si>
  <si>
    <t>Pol63</t>
  </si>
  <si>
    <t>Ohřívač teplé vody s izolací PN10 -900L-top.vložka 7,5m2 se svislou lištou pro čidla</t>
  </si>
  <si>
    <t xml:space="preserve">Poznámka k položce:_x000d_
(Pr.1000(790)mm,V=2350mm, 374kg, UT-2xG5/4",2xTV6/4"1x G1"cirk.+1xaktivní anoda_x000d_
(+1xEl.top. Příruba180mm jednotka 3-400V,12kW L=530mm s možností záp. El.části 3x4kW _x000d_
s provozním a havarijním  termostatem + připojovací set DN180/DN240mm.)_x000d_
Před objednáním el. vybavení ověřit s dod. FV a MaR na stavbě!!</t>
  </si>
  <si>
    <t>Pol64</t>
  </si>
  <si>
    <t xml:space="preserve">Expanzní tlaková nádoba  vytápění  PN6-12L + servisní ventil KK20+držák na stěnu</t>
  </si>
  <si>
    <t>Poznámka k položce:_x000d_
(Nastav.vzduch 0,8Bar)</t>
  </si>
  <si>
    <t>Pol65</t>
  </si>
  <si>
    <t xml:space="preserve">Expanzní beztlaký odplyňovací a expanzní automat  - do150kW pro objem 2500L (1x230V, 800W)</t>
  </si>
  <si>
    <t>Poznámka k položce:_x000d_
s autonomní regulací tlaku a dálkového připojení na signalizaci (Pr.680mm,V=1832mm, 205kg)_x000d_
/+1xkatexovým filtrem+1xnáhradní náplň+2xflexi hadice +2xKK20 servisní uvedení do provozu</t>
  </si>
  <si>
    <t>Pol66</t>
  </si>
  <si>
    <t xml:space="preserve">Hydraulická výhybka Q=3m3/h, 4xDN32  G5/4" s izolačním pouzdrem</t>
  </si>
  <si>
    <t>Pol67</t>
  </si>
  <si>
    <t>Rozdělovač sběrač pro 2 okruhy Q=3m3/h s izolačním pouzdrem + konzole na stěnu</t>
  </si>
  <si>
    <t>Pol68</t>
  </si>
  <si>
    <t xml:space="preserve">Čerp.skupina -G5/4" (kvs=6,5)  Čerpadlo s řízenými otáčk.(DN32,1x230V,34W zobrazení průtoku)</t>
  </si>
  <si>
    <t>Poznámka k položce:_x000d_
s izolačním pouzdrem +2x šroub. Prac.bod Q=1600kg/h max.p=3,8m</t>
  </si>
  <si>
    <t>Pol69</t>
  </si>
  <si>
    <t>Směšovací skupina G5/4" s trojcestným ventilem (kvs=16)+Čerpadlo s řízenými otáčkami</t>
  </si>
  <si>
    <t xml:space="preserve">Poznámka k položce:_x000d_
(DN32, 230V,50W zobrazení průtoku) s izolačním pouzdrem + el.pohon 1x230V, přeběh 120s_x000d_
/+2x šroub.  - Prac.bod Q=2500kg/h, max.p=3,8m</t>
  </si>
  <si>
    <t>Pol70</t>
  </si>
  <si>
    <t xml:space="preserve">Připojovacá šroubení, těsnění pronapojení potrubí  hydraulických skupin -dle potřeby -sada</t>
  </si>
  <si>
    <t>Pol71</t>
  </si>
  <si>
    <t xml:space="preserve">Čerpadlo Přírubové s řízenými otáčkami příruba  DN40 (1x230V,195W zobrazení průtoku)</t>
  </si>
  <si>
    <t>Poznámka k položce:_x000d_
/ 2xpříruba DN40/Přechod na G2"+ izolační pouzdro- Prac.bod Q=8720kg/h, max.p=4,7m</t>
  </si>
  <si>
    <t>Pol72</t>
  </si>
  <si>
    <t xml:space="preserve">Trojcestný přepínací kulový kohout  DN50, kvs=58+ el. pohon 230V, přeběh 15s</t>
  </si>
  <si>
    <t>Pol73</t>
  </si>
  <si>
    <t>Manometr 0-4Bar UT</t>
  </si>
  <si>
    <t>Pol74</t>
  </si>
  <si>
    <t>Zpětný ventil pružinový plnopůtočný DN32 kv= 20,2 závitový</t>
  </si>
  <si>
    <t>Pol75</t>
  </si>
  <si>
    <t>Vypouštěcí kulový kohout DN15</t>
  </si>
  <si>
    <t>Pol76</t>
  </si>
  <si>
    <t>Kulový kohout DN32 motýl+šroubení</t>
  </si>
  <si>
    <t>Pol77</t>
  </si>
  <si>
    <t>Kulový kohout DN50+šroubení</t>
  </si>
  <si>
    <t>Pol78</t>
  </si>
  <si>
    <t>Uzavírací klapka mezipřírubová DN65 + 2xpříruba</t>
  </si>
  <si>
    <t>Pol79</t>
  </si>
  <si>
    <t>Separátor nečistot s filtrem a magnety s nízkým odporem otočnou připojovací hlavou G5/4"</t>
  </si>
  <si>
    <t>Poznámka k položce:_x000d_
s vypouštěním +2x KK32 -sada</t>
  </si>
  <si>
    <t>Pol80</t>
  </si>
  <si>
    <t>Filtr Ball DN50</t>
  </si>
  <si>
    <t>Pol81</t>
  </si>
  <si>
    <t>Automatický odvzdušňovací ventil AO15+KK15 motýl</t>
  </si>
  <si>
    <t>Pol82</t>
  </si>
  <si>
    <t>Teploměr s jímkou 0-120C</t>
  </si>
  <si>
    <t>Pol83</t>
  </si>
  <si>
    <t>Pojistný ventil PV DN15/20 -3Bar - UT</t>
  </si>
  <si>
    <t>Pol84</t>
  </si>
  <si>
    <t>Šroubení, těsnění dle potřeby -sada</t>
  </si>
  <si>
    <t>Pol85</t>
  </si>
  <si>
    <t>Návarky, jímky dodat a umístit dle požadavků Mar -sada</t>
  </si>
  <si>
    <t>Poznámka k položce:_x000d_
Součásti - teplá voda PN16</t>
  </si>
  <si>
    <t>Pol86</t>
  </si>
  <si>
    <t>Čerpadlo s řízenými otáčkami DN25 (1x230V,18W zobrazení průtoku) nerez provedení PN10 - voda</t>
  </si>
  <si>
    <t>Poznámka k položce:_x000d_
/+2x šroub.+izol.pouzdro - Prac.bod Q=1000kg/h, max.p=3,8m</t>
  </si>
  <si>
    <t>Pol87</t>
  </si>
  <si>
    <t>Čerpadlo s řízenými otáčkami DN25 (1x230V,34W zobrazení průtoku) nerez provedení PN10 - voda</t>
  </si>
  <si>
    <t>Poznámka k položce:_x000d_
/+2x šroub. +izol.pouzdro - Prac.bod Q=1900kg/h, max.p=3,5m</t>
  </si>
  <si>
    <t>Pol88</t>
  </si>
  <si>
    <t xml:space="preserve">Trojcestný regulační směš. kulový kohout  DN40, kvs=25+ el. pohon 230V, přeběh 120s</t>
  </si>
  <si>
    <t>Pol89</t>
  </si>
  <si>
    <t xml:space="preserve">Expanzní tlaková nádoba  voda  PN16-200L DN50 (PR.=634,V=975mm) (nast.3,5Bar)</t>
  </si>
  <si>
    <t>Poznámka k položce:_x000d_
/+servisní ventil KK32 se zajištěním prtoku nádobou -sada</t>
  </si>
  <si>
    <t>Pol90</t>
  </si>
  <si>
    <t>Kulový kohout DN25 motýl</t>
  </si>
  <si>
    <t>Pol91</t>
  </si>
  <si>
    <t>Kulový kohout DN40 motýl</t>
  </si>
  <si>
    <t>Pol92</t>
  </si>
  <si>
    <t>Manometr 0-10Bar - TV</t>
  </si>
  <si>
    <t>Pol93</t>
  </si>
  <si>
    <t>Filtr Ball DN25</t>
  </si>
  <si>
    <t>Pol94</t>
  </si>
  <si>
    <t xml:space="preserve">Zpětný ventil pružinový plnopůtočný DN25 kv= 13,8 </t>
  </si>
  <si>
    <t>Pol95</t>
  </si>
  <si>
    <t>Zpětný ventil pružinový plnopůtočný DN40 kv= 30,9</t>
  </si>
  <si>
    <t>Pol96</t>
  </si>
  <si>
    <t>Pojistný ventil PV DN20/25 -8Bar - voda</t>
  </si>
  <si>
    <t xml:space="preserve">Armatury systém </t>
  </si>
  <si>
    <t>Pol97</t>
  </si>
  <si>
    <t>Kulový kohout DN15 motýl</t>
  </si>
  <si>
    <t>Pol98</t>
  </si>
  <si>
    <t>Kulový kohout DN20 motýl</t>
  </si>
  <si>
    <t>Pol99</t>
  </si>
  <si>
    <t>Pol100</t>
  </si>
  <si>
    <t xml:space="preserve">Regul.ventil smyčkový s měřícími koncovkami  DN 25, kvs=8,89</t>
  </si>
  <si>
    <t>Pol101</t>
  </si>
  <si>
    <t xml:space="preserve">Regul.ventil smyčkový s měřícími koncovkami  DN 32, kvs=19,45</t>
  </si>
  <si>
    <t>Pol102</t>
  </si>
  <si>
    <t>Regul.dif.tlaku DN25 (nastavitelný 5-30kPa) kvs=7,5 s kapilárou a uzavíracím ventilem</t>
  </si>
  <si>
    <t>Pol103</t>
  </si>
  <si>
    <t>Regul.dif.tlaku DN32 (nastavitelný 5-30kPa) kvs=10 s kapilárou a uzavíracím ventilem</t>
  </si>
  <si>
    <t>Pol104</t>
  </si>
  <si>
    <t xml:space="preserve">Otopná tělesa desková  VKM se středovým připojením a vloženým ventilem v tělese s nast.1-8 /- bílá</t>
  </si>
  <si>
    <t>Pol105</t>
  </si>
  <si>
    <t xml:space="preserve">Těleso VKM    typ 11-VKM-300/500 (výška, délka)</t>
  </si>
  <si>
    <t>Pol106</t>
  </si>
  <si>
    <t xml:space="preserve">Těleso VKM    typ 11-VKM-600/400 (výška, délka)</t>
  </si>
  <si>
    <t>Pol107</t>
  </si>
  <si>
    <t xml:space="preserve">Těleso VKM    typ 21-VKM-600/1000 (výška, délka)</t>
  </si>
  <si>
    <t>Pol108</t>
  </si>
  <si>
    <t xml:space="preserve">Těleso VKM    typ 22-VKM-600/400 (výška, délka)</t>
  </si>
  <si>
    <t>Pol109</t>
  </si>
  <si>
    <t xml:space="preserve">Těleso VKM    typ 22-VKM-600/500 (výška, délka)</t>
  </si>
  <si>
    <t>Pol110</t>
  </si>
  <si>
    <t xml:space="preserve">Těleso VKM    typ 22-VKM-600/600 (výška, délka)</t>
  </si>
  <si>
    <t>Pol111</t>
  </si>
  <si>
    <t xml:space="preserve">Těleso VKM    typ 22-VKM-600/700 (výška, délka)</t>
  </si>
  <si>
    <t>Pol112</t>
  </si>
  <si>
    <t xml:space="preserve">Těleso VKM    typ 22-VKM-600/800 (výška, délka)</t>
  </si>
  <si>
    <t>Pol112.1</t>
  </si>
  <si>
    <t xml:space="preserve">Těleso VKM    typ 22-VKM-600/1000 (výška, délka)</t>
  </si>
  <si>
    <t>171300279</t>
  </si>
  <si>
    <t>Pol113</t>
  </si>
  <si>
    <t xml:space="preserve">Těleso VKM    typ 22-VKM-600/1200 (výška, délka)</t>
  </si>
  <si>
    <t>Pol114</t>
  </si>
  <si>
    <t xml:space="preserve">Těleso VKM    typ 33-VKM-600/1000 (výška, délka)</t>
  </si>
  <si>
    <t>Pol115</t>
  </si>
  <si>
    <t xml:space="preserve">Těleso VKM    typ 33-VKM-600/1100 (výška, délka)</t>
  </si>
  <si>
    <t>Pol116</t>
  </si>
  <si>
    <t xml:space="preserve">Těleso VKM    typ 33-VKM-600/1200 (výška, délka)</t>
  </si>
  <si>
    <t>Pol117</t>
  </si>
  <si>
    <t xml:space="preserve">Těleso VKM    typ 33-VKM-600/1400 (výška, délka)</t>
  </si>
  <si>
    <t>Pol118</t>
  </si>
  <si>
    <t xml:space="preserve">Těleso VKM    typ 33-VKM-600/1600 (výška, délka)</t>
  </si>
  <si>
    <t>Pol119</t>
  </si>
  <si>
    <t xml:space="preserve">Těleso VKM    typ 21-VKM-900/800 (výška, délka)</t>
  </si>
  <si>
    <t>Pol120</t>
  </si>
  <si>
    <t xml:space="preserve">Těleso VKM    typ 21-VKM-900/900 (výška, délka)</t>
  </si>
  <si>
    <t>Pol121</t>
  </si>
  <si>
    <t xml:space="preserve">Těleso VKM    typ 21-VKM-900/1000 (výška, délka)</t>
  </si>
  <si>
    <t>Pol122</t>
  </si>
  <si>
    <t xml:space="preserve">Těleso VKM    typ 22-VKM-900/700 (výška, délka)</t>
  </si>
  <si>
    <t>Pol123</t>
  </si>
  <si>
    <t xml:space="preserve">Těleso VKM    typ 22-VKM-900/900 (výška, délka)</t>
  </si>
  <si>
    <t>Pol124</t>
  </si>
  <si>
    <t xml:space="preserve">Těleso VKM    typ 22-VKM-900/1000 (výška, délka)</t>
  </si>
  <si>
    <t>Pol125</t>
  </si>
  <si>
    <t>Dvojité uzavírací šroubení rohové DŠ+2xadap+2xšr.CU15x1+ term.hlavice</t>
  </si>
  <si>
    <t xml:space="preserve">Otopné design těleso - svisle orient. profily, zvětšená přestupní plocha, střed. spodní připojení </t>
  </si>
  <si>
    <t>Pol126</t>
  </si>
  <si>
    <t>Vertikální těleso typ 20/2000/588 (výška,šířka) +4xdržák</t>
  </si>
  <si>
    <t>Pol127</t>
  </si>
  <si>
    <t>Vertikální těleso typ 20/2000/662 (výška,šířka) +4xdržák</t>
  </si>
  <si>
    <t>Pol128</t>
  </si>
  <si>
    <t>Vertikální těleso typ 20/2000/884 (výška,šířka) +4xdržák</t>
  </si>
  <si>
    <t>Pol129</t>
  </si>
  <si>
    <t>Dvojité šroub.přímé s reg.ventilem s předregulací typ HM+2xadap+2xšr.CU15x1+ term.hlavice</t>
  </si>
  <si>
    <t xml:space="preserve">Otopné  žebříky  typ se středovým spodním připojením - bílá standart+DRŽÁKY</t>
  </si>
  <si>
    <t>Pol130</t>
  </si>
  <si>
    <t>Žebřík -1220/600 (výška,šířka) +4xdržák</t>
  </si>
  <si>
    <t>Pol131</t>
  </si>
  <si>
    <t>Žebřík -1500/600 (výška,šířka) +4xdržák</t>
  </si>
  <si>
    <t>Pol132</t>
  </si>
  <si>
    <t>Dvojité šroub.přímé s reg.ventilem s předregulací typ HM+2xadap+2xšr.CU15x1+ term.hlavIce</t>
  </si>
  <si>
    <t>D8</t>
  </si>
  <si>
    <t>Potrubí CU+ upevnění+tepelná izolace s PET folií+montáže</t>
  </si>
  <si>
    <t>Pol133</t>
  </si>
  <si>
    <t>Potrubí CU15x1mm+tep.iz. tl.13mm</t>
  </si>
  <si>
    <t>Pol134</t>
  </si>
  <si>
    <t>Potrubí CU18x1mm+tep.iz. tl.13mm</t>
  </si>
  <si>
    <t>Pol135</t>
  </si>
  <si>
    <t>Potrubí CU22x1mm+tep.iz. tl.13mm</t>
  </si>
  <si>
    <t>D9</t>
  </si>
  <si>
    <t>Potrubí CU+ upevnění+tepelná izolace minerální rohož s ALS polepem+montáže</t>
  </si>
  <si>
    <t>Pol136</t>
  </si>
  <si>
    <t>Potrubí CU28x1mm+tep.iz. tl.20mm</t>
  </si>
  <si>
    <t>Pol137</t>
  </si>
  <si>
    <t>Potrubí CU35x1,5mm+tep.iz. tl.25mm</t>
  </si>
  <si>
    <t>Pol138</t>
  </si>
  <si>
    <t>Potrubí CU42x1,5mm+tep.iz. tl.40mm</t>
  </si>
  <si>
    <t>Pol139</t>
  </si>
  <si>
    <t>Potrubí CU54x1,5mm+tep.iz. tl.40mm</t>
  </si>
  <si>
    <t>Pol140</t>
  </si>
  <si>
    <t>Potrubí FE DN70(76x3)mm+2x nátěr základní + tep.iz. tl.60mm</t>
  </si>
  <si>
    <t>Pol141</t>
  </si>
  <si>
    <t xml:space="preserve">Fitinky, kolena, pájky, lisovací fitinky, příruby,  svařovací a pomocný materiál -sada</t>
  </si>
  <si>
    <t>Pol142</t>
  </si>
  <si>
    <t>Závěsy objímky s pryžovou vložkou, upevňovací prvky -sada</t>
  </si>
  <si>
    <t>Pol143</t>
  </si>
  <si>
    <t>Pevné body (dvojité objímky s pryžovou vložkou+upevňovací prvky) - sada</t>
  </si>
  <si>
    <t>Pol144</t>
  </si>
  <si>
    <t>Protipožární ucpávky komplet (dle požární zprávy) -sada</t>
  </si>
  <si>
    <t>Montáže</t>
  </si>
  <si>
    <t>Pol145</t>
  </si>
  <si>
    <t>Montáž a připojení těles a žebříků</t>
  </si>
  <si>
    <t>Pol146</t>
  </si>
  <si>
    <t>Montáž strojovny - sada</t>
  </si>
  <si>
    <t>Pol147</t>
  </si>
  <si>
    <t>Montáž komínů kotle - sada</t>
  </si>
  <si>
    <t>Pol148</t>
  </si>
  <si>
    <t>Servisní spuštění kotlů a měření emisí - sada</t>
  </si>
  <si>
    <t>Pol149</t>
  </si>
  <si>
    <t>Servisní spuštění TČ + propojení chladiva a doplnění chladiva - sada</t>
  </si>
  <si>
    <t>Pol150</t>
  </si>
  <si>
    <t>Tlaková zkouška - sada</t>
  </si>
  <si>
    <t>Pol151</t>
  </si>
  <si>
    <t>Proplach potrubí - sada</t>
  </si>
  <si>
    <t>Pol152</t>
  </si>
  <si>
    <t>Seřízení armatur - sada</t>
  </si>
  <si>
    <t>Pol153</t>
  </si>
  <si>
    <t>Revize komína</t>
  </si>
  <si>
    <t>Pol154</t>
  </si>
  <si>
    <t>Označení médií štítky a směry toku - sada</t>
  </si>
  <si>
    <t>Pol155</t>
  </si>
  <si>
    <t>Dokumentace skutečné provedení</t>
  </si>
  <si>
    <t>Pol156</t>
  </si>
  <si>
    <t xml:space="preserve">Doklady  kompletace - od použitých materiálů,  tlakových zkoušek, zaškolení</t>
  </si>
  <si>
    <t>Pol158</t>
  </si>
  <si>
    <t>Režie doprava a přesun hmot</t>
  </si>
  <si>
    <t>SO 01_PLYN - Vnitřní plynovod</t>
  </si>
  <si>
    <t>D3 - Vnitřní plynovod</t>
  </si>
  <si>
    <t xml:space="preserve">    D4 - SO 01</t>
  </si>
  <si>
    <t xml:space="preserve">      D5 - 1 Potrubí </t>
  </si>
  <si>
    <t xml:space="preserve">        D6 - Ochranná trubka</t>
  </si>
  <si>
    <t xml:space="preserve">      D7 - 2 Armatury</t>
  </si>
  <si>
    <t xml:space="preserve">      D8 - 3 Měření a regulace</t>
  </si>
  <si>
    <t xml:space="preserve">      D10 - 6 Ostatní </t>
  </si>
  <si>
    <t xml:space="preserve">1 Potrubí </t>
  </si>
  <si>
    <t>723150103</t>
  </si>
  <si>
    <t>Ocelové potrubí bezešvé DN40 (11 353.0)</t>
  </si>
  <si>
    <t>723150105</t>
  </si>
  <si>
    <t>Ocelové potrubí bezešvé DN50 (11 353.0)</t>
  </si>
  <si>
    <t>Ochranná trubka</t>
  </si>
  <si>
    <t>723150314</t>
  </si>
  <si>
    <t>Ocelové potrubí bezešvé DN80 (11 353.0)</t>
  </si>
  <si>
    <t>723150313</t>
  </si>
  <si>
    <t>Ocelové potrubí bezešvé DN65 (11 353.0)</t>
  </si>
  <si>
    <t>Pol167</t>
  </si>
  <si>
    <t>Doplňkový materiál</t>
  </si>
  <si>
    <t>2 Armatury</t>
  </si>
  <si>
    <t>723213102</t>
  </si>
  <si>
    <t>Kulový kohout DN50</t>
  </si>
  <si>
    <t>723213101</t>
  </si>
  <si>
    <t>Kulový kohout DN40</t>
  </si>
  <si>
    <t>722231247</t>
  </si>
  <si>
    <t>Elektromagnetický bezbečnostní ventil DN50 - 230V bez proudu vypnuto</t>
  </si>
  <si>
    <t>Pol168</t>
  </si>
  <si>
    <t>3 Měření a regulace</t>
  </si>
  <si>
    <t>723150102</t>
  </si>
  <si>
    <t>Ocelové potrubí bezešvé DN32 (11 353.0)</t>
  </si>
  <si>
    <t>Pol169</t>
  </si>
  <si>
    <t>Regulátor STL/NTL - 25m3/h - rohový</t>
  </si>
  <si>
    <t>Pol170</t>
  </si>
  <si>
    <t>Přechodka plast d63/ocel DN50</t>
  </si>
  <si>
    <t>Pol171</t>
  </si>
  <si>
    <t>Plynoměr G10 ( dle provozovatele spřávce sítě )</t>
  </si>
  <si>
    <t xml:space="preserve">6 Ostatní </t>
  </si>
  <si>
    <t>230230016</t>
  </si>
  <si>
    <t>Tlakové zkoušky</t>
  </si>
  <si>
    <t>Pol180</t>
  </si>
  <si>
    <t>Revize</t>
  </si>
  <si>
    <t>Pol181</t>
  </si>
  <si>
    <t>Geodetické zaměření</t>
  </si>
  <si>
    <t>Pol540</t>
  </si>
  <si>
    <t>Nátěry, izolace</t>
  </si>
  <si>
    <t>Pol183</t>
  </si>
  <si>
    <t>Protipožární ucpávky (viz požární zpráva)</t>
  </si>
  <si>
    <t>Pol184</t>
  </si>
  <si>
    <t>Stavební přípomoce (včetně odvozu přebytečné zeminy na skládku, likvidace obalů aj.)</t>
  </si>
  <si>
    <t>Pol185</t>
  </si>
  <si>
    <t>Dokumentace skutečného provedení</t>
  </si>
  <si>
    <t>Pol186</t>
  </si>
  <si>
    <t>Ostatní náklady výše neuvedené a související s provedením a zprovozněním předmětných souborů</t>
  </si>
  <si>
    <t>SO 01_SIL - Elektro silnoproud</t>
  </si>
  <si>
    <t xml:space="preserve">21-M -  NN část </t>
  </si>
  <si>
    <t xml:space="preserve">D1 -  Instalace NN </t>
  </si>
  <si>
    <t xml:space="preserve">    D2 -  Kabelové rozvody </t>
  </si>
  <si>
    <t xml:space="preserve">    D3 -  Koncové elementy </t>
  </si>
  <si>
    <t xml:space="preserve">    D4 -  Uzemnění vnitřní </t>
  </si>
  <si>
    <t xml:space="preserve">    D5 -  Uzemnění vnější, hromosvod </t>
  </si>
  <si>
    <t xml:space="preserve">D6 -  Ostatní materiál </t>
  </si>
  <si>
    <t xml:space="preserve">    D7 -  Ostatní náklady </t>
  </si>
  <si>
    <t xml:space="preserve">    D8 -  Kabelové trasy </t>
  </si>
  <si>
    <t xml:space="preserve">SPCM -  NN část </t>
  </si>
  <si>
    <t>D9 - Svítidla</t>
  </si>
  <si>
    <t>21-M</t>
  </si>
  <si>
    <t xml:space="preserve"> NN část </t>
  </si>
  <si>
    <t>210 19-0002</t>
  </si>
  <si>
    <t>Rozvaděč do 50kg</t>
  </si>
  <si>
    <t>210 19-0003</t>
  </si>
  <si>
    <t>210 19-0051</t>
  </si>
  <si>
    <t>Rozvaděč skříňový, do 200 kg</t>
  </si>
  <si>
    <t>210 19-0006</t>
  </si>
  <si>
    <t>Montáž UPS</t>
  </si>
  <si>
    <t xml:space="preserve"> Instalace NN </t>
  </si>
  <si>
    <t xml:space="preserve"> Kabelové rozvody </t>
  </si>
  <si>
    <t>21080-0101</t>
  </si>
  <si>
    <t>CYKY 2x1,5</t>
  </si>
  <si>
    <t>21080-0105</t>
  </si>
  <si>
    <t>CYKY 3x1,5</t>
  </si>
  <si>
    <t>21080-0106</t>
  </si>
  <si>
    <t>CYKY 3x2,5</t>
  </si>
  <si>
    <t>21080-0109</t>
  </si>
  <si>
    <t>CYKY 4x1,5</t>
  </si>
  <si>
    <t>21080-0135</t>
  </si>
  <si>
    <t>CYKY 5x1,5</t>
  </si>
  <si>
    <t>21080-0137</t>
  </si>
  <si>
    <t>CYKY 5x4</t>
  </si>
  <si>
    <t>21080-2430</t>
  </si>
  <si>
    <t>CYKY 5x6</t>
  </si>
  <si>
    <t>21080-2432</t>
  </si>
  <si>
    <t>CYKY 5x16</t>
  </si>
  <si>
    <t>21080-2432.1</t>
  </si>
  <si>
    <t>CYKY 5x25</t>
  </si>
  <si>
    <t>21080-2432.2</t>
  </si>
  <si>
    <t>CYKY 4x35</t>
  </si>
  <si>
    <t>21080-0101.1</t>
  </si>
  <si>
    <t>CHKE-V 2x1,5</t>
  </si>
  <si>
    <t>21080-2430.1</t>
  </si>
  <si>
    <t>CHKE-V 5x6</t>
  </si>
  <si>
    <t>21080-2432.3</t>
  </si>
  <si>
    <t>CHKE-V 5x16</t>
  </si>
  <si>
    <t>21010-0001</t>
  </si>
  <si>
    <t>Ukončení vodičů v rozvaděči do 2,5</t>
  </si>
  <si>
    <t>21010-0006</t>
  </si>
  <si>
    <t>Ukončení vodičů v rozvaděči do 50</t>
  </si>
  <si>
    <t xml:space="preserve"> Koncové elementy </t>
  </si>
  <si>
    <t>210 11-0031</t>
  </si>
  <si>
    <t>Spínač 1-pól, IP20</t>
  </si>
  <si>
    <t>210 11-0036</t>
  </si>
  <si>
    <t>Spínač sériový, IP20</t>
  </si>
  <si>
    <t>210 11-0038</t>
  </si>
  <si>
    <t>Spínač střídavý, IP20</t>
  </si>
  <si>
    <t>210 11-0141</t>
  </si>
  <si>
    <t>Tlačítkový ovl. v proskl. skříňce (TOTAL-STOP, CENTRAL-STOP)</t>
  </si>
  <si>
    <t>210 11-1041</t>
  </si>
  <si>
    <t>Zásuvka jednoduchá komplet 16A/230V</t>
  </si>
  <si>
    <t>210 11-0031.1</t>
  </si>
  <si>
    <t>Pohybové čidlo, 180°</t>
  </si>
  <si>
    <t>210 11-0031.2</t>
  </si>
  <si>
    <t>Pohybové čidlo, 360°</t>
  </si>
  <si>
    <t xml:space="preserve"> Uzemnění vnitřní </t>
  </si>
  <si>
    <t>210 80-0006</t>
  </si>
  <si>
    <t>Celoplastový vodič s Cu jádrem, CY 25mm2 zž</t>
  </si>
  <si>
    <t>Pol599</t>
  </si>
  <si>
    <t>Hlavní ochranná přípojnice HOP</t>
  </si>
  <si>
    <t xml:space="preserve"> Uzemnění vnější, hromosvod </t>
  </si>
  <si>
    <t>210 22-0020</t>
  </si>
  <si>
    <t>Zemnící pásek FeZn 30x4</t>
  </si>
  <si>
    <t>210 22-0101</t>
  </si>
  <si>
    <t>Jímací vodič AlMgSi 8 mm</t>
  </si>
  <si>
    <t>210 22-0101.1</t>
  </si>
  <si>
    <t>Jímací vodič FeZe 10 mm</t>
  </si>
  <si>
    <t>210 22-0372</t>
  </si>
  <si>
    <t>Ochranný úhelník</t>
  </si>
  <si>
    <t>210 22-0302</t>
  </si>
  <si>
    <t>Zkušební svorka</t>
  </si>
  <si>
    <t>210 22-0362</t>
  </si>
  <si>
    <t>Jímací tyč</t>
  </si>
  <si>
    <t xml:space="preserve"> Ostatní materiál </t>
  </si>
  <si>
    <t xml:space="preserve"> Ostatní náklady </t>
  </si>
  <si>
    <t>Pol600</t>
  </si>
  <si>
    <t>Drobný montážní materiál (stahovací pásky, sádra, ...)</t>
  </si>
  <si>
    <t>Pol601</t>
  </si>
  <si>
    <t>Svorka pospojení vč. nerezového pásku</t>
  </si>
  <si>
    <t>Pol190</t>
  </si>
  <si>
    <t>Jistič 3x25 A/B (v "RE")</t>
  </si>
  <si>
    <t>Pol191</t>
  </si>
  <si>
    <t>Jistič 3x100 A/B (v "RE")</t>
  </si>
  <si>
    <t>Pol192</t>
  </si>
  <si>
    <t>Jistič 3x150 A/B (v "RE")</t>
  </si>
  <si>
    <t xml:space="preserve"> Kabelové trasy </t>
  </si>
  <si>
    <t>210 01-0004</t>
  </si>
  <si>
    <t>Instalač lišta, plastová, do 20x40</t>
  </si>
  <si>
    <t>210 01-0004.1</t>
  </si>
  <si>
    <t>Kabelový rošt, drátěný</t>
  </si>
  <si>
    <t>210 01-0054</t>
  </si>
  <si>
    <t>Trubka, do 21 mm</t>
  </si>
  <si>
    <t>210 01-0301</t>
  </si>
  <si>
    <t>Krabice odbočná se svorkovnicí, Ø 68mm</t>
  </si>
  <si>
    <t>210 01-0301.1</t>
  </si>
  <si>
    <t>Krabice přístrojová bez víčka, Ø 68mm</t>
  </si>
  <si>
    <t>Pol602</t>
  </si>
  <si>
    <t>Vypracování výchozí revizní zprávy</t>
  </si>
  <si>
    <t>Pol603</t>
  </si>
  <si>
    <t>Vypracování dokumentace skutečného provedení</t>
  </si>
  <si>
    <t>SPCM</t>
  </si>
  <si>
    <t>Pol195</t>
  </si>
  <si>
    <t>Rozvaděč RH (2 pole)</t>
  </si>
  <si>
    <t>Pol196</t>
  </si>
  <si>
    <t>Rozvaděč R-POŽ</t>
  </si>
  <si>
    <t>Pol197</t>
  </si>
  <si>
    <t>Rozvaděč RP01</t>
  </si>
  <si>
    <t>Pol198</t>
  </si>
  <si>
    <t>Rozvaděč RP1-4</t>
  </si>
  <si>
    <t>Pol199</t>
  </si>
  <si>
    <t>Rozvaděč RP5</t>
  </si>
  <si>
    <t>Pol200</t>
  </si>
  <si>
    <t>Rozvaděč RP6</t>
  </si>
  <si>
    <t>Pol201</t>
  </si>
  <si>
    <t>Rozvaděč RB.x</t>
  </si>
  <si>
    <t>Pol202</t>
  </si>
  <si>
    <t>Rozvaděč RE</t>
  </si>
  <si>
    <t>Pol203</t>
  </si>
  <si>
    <t>UPS (15,- kVA, 400/400 V, 30 min)</t>
  </si>
  <si>
    <t>34111005</t>
  </si>
  <si>
    <t>34111030</t>
  </si>
  <si>
    <t>34111036</t>
  </si>
  <si>
    <t>34111060</t>
  </si>
  <si>
    <t>34111090</t>
  </si>
  <si>
    <t>34111098</t>
  </si>
  <si>
    <t>34111100</t>
  </si>
  <si>
    <t>34111080</t>
  </si>
  <si>
    <t>34111610</t>
  </si>
  <si>
    <t>34111620</t>
  </si>
  <si>
    <t>34111700</t>
  </si>
  <si>
    <t>34111743</t>
  </si>
  <si>
    <t>34111745</t>
  </si>
  <si>
    <t>34535515</t>
  </si>
  <si>
    <t>34535575</t>
  </si>
  <si>
    <t>34535555</t>
  </si>
  <si>
    <t>34535568</t>
  </si>
  <si>
    <t>34555103</t>
  </si>
  <si>
    <t>Zásuvka jednoduchá bílá komplet 16A/230V, s clonkou</t>
  </si>
  <si>
    <t>Pol204</t>
  </si>
  <si>
    <t>Pol205</t>
  </si>
  <si>
    <t>34142155</t>
  </si>
  <si>
    <t>CY4</t>
  </si>
  <si>
    <t>34142158</t>
  </si>
  <si>
    <t>CY10</t>
  </si>
  <si>
    <t>34142160</t>
  </si>
  <si>
    <t>CY25</t>
  </si>
  <si>
    <t>-</t>
  </si>
  <si>
    <t>Hlavní uzemňovací bod přípojnice (HUB)</t>
  </si>
  <si>
    <t>35442062</t>
  </si>
  <si>
    <t>35441077</t>
  </si>
  <si>
    <t>35441073</t>
  </si>
  <si>
    <t>35441830</t>
  </si>
  <si>
    <t>35442035</t>
  </si>
  <si>
    <t>Pol206</t>
  </si>
  <si>
    <t>Pol207</t>
  </si>
  <si>
    <t>Pol208</t>
  </si>
  <si>
    <t>Pol604</t>
  </si>
  <si>
    <t>Pol605</t>
  </si>
  <si>
    <t>Pol606</t>
  </si>
  <si>
    <t>34572630</t>
  </si>
  <si>
    <t>34575503</t>
  </si>
  <si>
    <t>34572630.1</t>
  </si>
  <si>
    <t>34571519</t>
  </si>
  <si>
    <t>34571511</t>
  </si>
  <si>
    <t>Svítidla</t>
  </si>
  <si>
    <t>7413R01</t>
  </si>
  <si>
    <t>M+D Svítidlo A1</t>
  </si>
  <si>
    <t>-1384412904</t>
  </si>
  <si>
    <t>7413R02</t>
  </si>
  <si>
    <t>M+D Svítidlo A2</t>
  </si>
  <si>
    <t>-362690844</t>
  </si>
  <si>
    <t>7413R03</t>
  </si>
  <si>
    <t>M+D Svítidlo B</t>
  </si>
  <si>
    <t>-622454215</t>
  </si>
  <si>
    <t>7413R04</t>
  </si>
  <si>
    <t>M+D Svítidlo C</t>
  </si>
  <si>
    <t>1780236727</t>
  </si>
  <si>
    <t>7413R05</t>
  </si>
  <si>
    <t>M+D Svítidlo D</t>
  </si>
  <si>
    <t>-1938581754</t>
  </si>
  <si>
    <t>7413R06</t>
  </si>
  <si>
    <t>M+D Svítidlo E</t>
  </si>
  <si>
    <t>1544162893</t>
  </si>
  <si>
    <t>7413R07</t>
  </si>
  <si>
    <t>M+D Svítidlo F</t>
  </si>
  <si>
    <t>-1968759078</t>
  </si>
  <si>
    <t>7413R08</t>
  </si>
  <si>
    <t>M+D Svítidlo G</t>
  </si>
  <si>
    <t>521656150</t>
  </si>
  <si>
    <t>7413R09</t>
  </si>
  <si>
    <t>M+D Svítidlo I</t>
  </si>
  <si>
    <t>1574997310</t>
  </si>
  <si>
    <t>7413R10</t>
  </si>
  <si>
    <t>M+D Svítidlo J</t>
  </si>
  <si>
    <t>843446377</t>
  </si>
  <si>
    <t>7413R11</t>
  </si>
  <si>
    <t>M+D Svítidlo K</t>
  </si>
  <si>
    <t>-491655394</t>
  </si>
  <si>
    <t>7413R12</t>
  </si>
  <si>
    <t>M+D Svítidlo L</t>
  </si>
  <si>
    <t>1516983718</t>
  </si>
  <si>
    <t>7413R13</t>
  </si>
  <si>
    <t>M+D Svítidlo M</t>
  </si>
  <si>
    <t>1886336426</t>
  </si>
  <si>
    <t>7413R14</t>
  </si>
  <si>
    <t>M+D Svítidlo N1</t>
  </si>
  <si>
    <t>-385178288</t>
  </si>
  <si>
    <t>7413R15</t>
  </si>
  <si>
    <t>M+D Svítidlo N2</t>
  </si>
  <si>
    <t>344088086</t>
  </si>
  <si>
    <t>7413R16</t>
  </si>
  <si>
    <t>M+D Svítidlo N3</t>
  </si>
  <si>
    <t>527292043</t>
  </si>
  <si>
    <t>7413R17</t>
  </si>
  <si>
    <t>M+D Svítidlo N4</t>
  </si>
  <si>
    <t>-1286965310</t>
  </si>
  <si>
    <t>7413R18</t>
  </si>
  <si>
    <t>M+D Svítidlo N5</t>
  </si>
  <si>
    <t>-143858182</t>
  </si>
  <si>
    <t>7413R19</t>
  </si>
  <si>
    <t>M+D POHYBOVÁ ČIDLA</t>
  </si>
  <si>
    <t>66157064</t>
  </si>
  <si>
    <t>7413R20</t>
  </si>
  <si>
    <t>M+D VENKOVNÍ LAMPA SLOUPEK</t>
  </si>
  <si>
    <t>-680280152</t>
  </si>
  <si>
    <t>SO 01_SLA - Elektro slaboproud</t>
  </si>
  <si>
    <t>URS - Strukturovaná kabeláž</t>
  </si>
  <si>
    <t>STA - Společná televizní anténa STA</t>
  </si>
  <si>
    <t>PZTS - Poplachový zabezpečovací a tísňový systém</t>
  </si>
  <si>
    <t>EKV - Systém kontroly vstupu EKV</t>
  </si>
  <si>
    <t>DoT - Domácí telefon</t>
  </si>
  <si>
    <t>URS</t>
  </si>
  <si>
    <t>Strukturovaná kabeláž</t>
  </si>
  <si>
    <t>742330002</t>
  </si>
  <si>
    <t>Montáž rozvaděče stojanového</t>
  </si>
  <si>
    <t>Pol212</t>
  </si>
  <si>
    <t>19' rozvaděč stojanový 42U/800x800, 2 páry vertikálních 19" posuvných lišt L, značení jednotlivých instalační pozic včetně čísla pozice, 1 pár bočních panelů se zámkem, přední skleněné dveře s pákovým jednobodovým zámkem, výměnnnou DIN vložkou, univerzáln</t>
  </si>
  <si>
    <t>Pol213</t>
  </si>
  <si>
    <t>Montáž ventilační jednotky do 19" rozvaděče</t>
  </si>
  <si>
    <t>Pol214</t>
  </si>
  <si>
    <t xml:space="preserve">Ventilační jednotka -  4 x ventilátor s termostatem, instal. do střechy/dna rozvaděče hloubky 600, 800 a 1200 mm</t>
  </si>
  <si>
    <t>742330022</t>
  </si>
  <si>
    <t>Montáž napájecího panelu</t>
  </si>
  <si>
    <t>Pol215</t>
  </si>
  <si>
    <t>19',8xCZ zásuvka,bleskojistka,3x1.5mm 2m kabel CZ-DE, RAL9005</t>
  </si>
  <si>
    <t>742330024</t>
  </si>
  <si>
    <t>Montáž patch panelu 24 portů UTP/FTP</t>
  </si>
  <si>
    <t>Pol216</t>
  </si>
  <si>
    <t>19" patch panel 24 modulů RJ45, CAT.6, UTP, 1U, s popisky, černý</t>
  </si>
  <si>
    <t>742330023</t>
  </si>
  <si>
    <t>Montáž vyvazovacího panelu 1U do 19" rozvaděče</t>
  </si>
  <si>
    <t>Pol217</t>
  </si>
  <si>
    <t>19" vyvazovací panel 1U - jednostranný, plastová oka 40 x 80mm</t>
  </si>
  <si>
    <t>Pol218</t>
  </si>
  <si>
    <t>Propojovací kabel, Cat 6, UTP, 2xRJ45, délka 0,3m, šedý</t>
  </si>
  <si>
    <t>Pol219</t>
  </si>
  <si>
    <t>Propojovací kabel, Cat 6, UTP, 2xRJ45, délka 2m šedá</t>
  </si>
  <si>
    <t>Pol220</t>
  </si>
  <si>
    <t>Propojovací kabel, Cat 6, UTP, 2xRJ45, délka 3m, šedá</t>
  </si>
  <si>
    <t>742330041</t>
  </si>
  <si>
    <t>Montáž kompletní datové zásuvky 1xRJ45</t>
  </si>
  <si>
    <t>Pol221</t>
  </si>
  <si>
    <t>Kompletní datová zásuvka 1xRJ45 CAT.6 UTP vč. krabice, rámečku a krytky</t>
  </si>
  <si>
    <t>742330042</t>
  </si>
  <si>
    <t>Montáž kompletní datové zásuvky 2xRJ45</t>
  </si>
  <si>
    <t>Pol222</t>
  </si>
  <si>
    <t>Kompletní datová zásuvka 2xRJ45 CAT.6 UTP vč. krabice, rámečku a krytky</t>
  </si>
  <si>
    <t>Pol223</t>
  </si>
  <si>
    <t>Montáž Wifi AP</t>
  </si>
  <si>
    <t>Pol224</t>
  </si>
  <si>
    <t>Nastavení a konfigurace Wifi</t>
  </si>
  <si>
    <t>Pol225</t>
  </si>
  <si>
    <t>Acces point Wifi vnitřní - Dual Radio 4x4:4 + 2x2:2 802.11ax, rychlost až 4.8 Gb/s v pásmu 5GHz a až 575 Mb/s v pásmu 2,4Ghz, RJ45/10/100/1000, napájení 12VDC nebo PoE, barva bílá</t>
  </si>
  <si>
    <t>742330011</t>
  </si>
  <si>
    <t>Montáž switche do rozvaděče</t>
  </si>
  <si>
    <t>Pol226</t>
  </si>
  <si>
    <t>Nastavení switchů a parametrů sítě</t>
  </si>
  <si>
    <t>Pol227</t>
  </si>
  <si>
    <t>Switch s managementem, plně konfigurovatelný přepínač 2. vrstvy pro podnikové sítě (+ statické a RIP směrování 3. vrstvy), podpora cloudového managementu, na všech RJ-45 portech PoE+ napájení (maximálně 370 W), rozšířené zabezpečení přístupu, priority pro</t>
  </si>
  <si>
    <t>Pol228</t>
  </si>
  <si>
    <t>Montáž SFP+ modulu</t>
  </si>
  <si>
    <t>Pol229</t>
  </si>
  <si>
    <t>SFP+ transceiver 10Gbps, SM, 20km, LC duplex</t>
  </si>
  <si>
    <t>Pol230</t>
  </si>
  <si>
    <t>Instalace softwaru pro správu aktivních prvků</t>
  </si>
  <si>
    <t>Pol231</t>
  </si>
  <si>
    <t xml:space="preserve">Licence k SW pro správu  anastavování aktivních prvků, platnost nejméně 3 roky</t>
  </si>
  <si>
    <t>742121001</t>
  </si>
  <si>
    <t>Montáž sdělovacího kabelu do 15 žil</t>
  </si>
  <si>
    <t>Pol232</t>
  </si>
  <si>
    <t>U/UTP 4x2x0,5 CAT.6 - kabel komunikační v provedení LSOH, balení 500m</t>
  </si>
  <si>
    <t>Pol233</t>
  </si>
  <si>
    <t>Montáž svazkového držáku vč. hmoždinky a šroubu</t>
  </si>
  <si>
    <t>Pol234</t>
  </si>
  <si>
    <t>Svazkový držák Grip 15x NYM3x1,5</t>
  </si>
  <si>
    <t>742110002</t>
  </si>
  <si>
    <t>Montáž elektroinstalační plastové ohebné trubky uložené pod omítkou vč. zasekání</t>
  </si>
  <si>
    <t>Pol235</t>
  </si>
  <si>
    <t>Elektroinstalační ohebná trubka 23mm, samozhášivá, nízká mechanická odolnost</t>
  </si>
  <si>
    <t>Pol236</t>
  </si>
  <si>
    <t>Elektroinstalační ohebná trubka 29mm, samozhášivá, nízká mechanická odolnost</t>
  </si>
  <si>
    <t>Pol237</t>
  </si>
  <si>
    <t>Montáž protahovacího drátu</t>
  </si>
  <si>
    <t>Pol238</t>
  </si>
  <si>
    <t>AY2,5 - protahovací drát</t>
  </si>
  <si>
    <t>Pol239</t>
  </si>
  <si>
    <t>Montáž kabelové lávky vč. příslušenství a montážního materiálu</t>
  </si>
  <si>
    <t>Pol240</t>
  </si>
  <si>
    <t>Kabelová lávka, bočnice 45mm, šíře 300mm, tloušťka 1,5mm, délka 3m, pozinkováno, vč. instalačního materiálu (stoupačka)</t>
  </si>
  <si>
    <t>Pol241</t>
  </si>
  <si>
    <t>Montáž SONAP příchytky</t>
  </si>
  <si>
    <t>Pol242</t>
  </si>
  <si>
    <t>SONAP příchytka 50-55mm</t>
  </si>
  <si>
    <t>Pol243</t>
  </si>
  <si>
    <t>Montáž drátěného kabelového žlabu 100/400 vč. příslušenství a montážního materiálu</t>
  </si>
  <si>
    <t>Pol244</t>
  </si>
  <si>
    <t>Drátěný žlab 100/400, galvanický zinek, kompletní - včetně příslušenství, konzol, závěsů, spojek apod.</t>
  </si>
  <si>
    <t>742110011</t>
  </si>
  <si>
    <t>Montáž trubek pro slaboproud plastových tuhých pro vnitřní rozvody uložených volně na příchytky</t>
  </si>
  <si>
    <t>Pol245</t>
  </si>
  <si>
    <t>Elektroinstalační tuhá trubka 25mm, samozhášivá, nízká mechanická odolnost vč. příchytek a tvarovek</t>
  </si>
  <si>
    <t>742110504</t>
  </si>
  <si>
    <t>Montáž krabic pro slaboproud zapuštěných plastových odbočných kruhových s víčkem a se zasekáním</t>
  </si>
  <si>
    <t>Pol246</t>
  </si>
  <si>
    <t>KU68 - krabice rozvodná univerzální pod omítku</t>
  </si>
  <si>
    <t>742110505</t>
  </si>
  <si>
    <t>Montáž krabic pro slaboproud zapuštěných plastových odbočných čtyřhranných s víčkem</t>
  </si>
  <si>
    <t>Pol247</t>
  </si>
  <si>
    <t>KO125 - krabice odbočná</t>
  </si>
  <si>
    <t>742190004</t>
  </si>
  <si>
    <t>Aplikace požárně těsnícího materiálu</t>
  </si>
  <si>
    <t>Pol248</t>
  </si>
  <si>
    <t>Protipožární pěna pro zdivo, beton a sádrokarton, přetíratelný, 325ml</t>
  </si>
  <si>
    <t>742330051</t>
  </si>
  <si>
    <t>Popis portu datové zásuvky</t>
  </si>
  <si>
    <t>742330052</t>
  </si>
  <si>
    <t>Popis portu patchpanelu</t>
  </si>
  <si>
    <t>742330101</t>
  </si>
  <si>
    <t>Měření metalické kabeláže, vypracování měřících protokolů (cena za port)</t>
  </si>
  <si>
    <t>Pol249</t>
  </si>
  <si>
    <t xml:space="preserve"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</si>
  <si>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Pol250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</si>
  <si>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</si>
  <si>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Pol251</t>
  </si>
  <si>
    <t>Vypracování dokumentace skutečného stavu, tisk a kompletace 6 paré</t>
  </si>
  <si>
    <t>Pol252</t>
  </si>
  <si>
    <t>Ostatní režijní náklady (cestovné, náhrady, ubytování atd.)</t>
  </si>
  <si>
    <t>Společná televizní anténa STA</t>
  </si>
  <si>
    <t>742420011</t>
  </si>
  <si>
    <t>Montáž FM antény</t>
  </si>
  <si>
    <t>Pol253</t>
  </si>
  <si>
    <t>Venkovní anténa pro příjem VKV; možnost příjmu ze všech směrů, zisk 2,5 dB; materiál - hliník, v kombinaci s plastovými prvky. Kovový pozinkovaný třmen s možností upevnění na trubku; plastová krabice; symetrizační člen, možnost vložení předzesilovače.</t>
  </si>
  <si>
    <t>742420001</t>
  </si>
  <si>
    <t>Montáž antény DVB-T</t>
  </si>
  <si>
    <t>Pol254</t>
  </si>
  <si>
    <t>Kompaktní DVB-T širokopásmová anténa vhodná pro příjem digitálního pozemního vysílání DVB-T; zisk 10-12 dB, horizontální i vertikální příjem.</t>
  </si>
  <si>
    <t>742420021</t>
  </si>
  <si>
    <t>Montáž anténního stožáru</t>
  </si>
  <si>
    <t>Pol255</t>
  </si>
  <si>
    <t>Stožár 2 m s pevnými úchyty na zeď - celková výška 2000 mm - průměr trubky 42 mm - odsazený 70 mm od zdi - pracovní výška 167 mm - váha 3,8 kg. Povrchově upraveno žárovým zinkem</t>
  </si>
  <si>
    <t>Pol256</t>
  </si>
  <si>
    <t>Zátka pro zakrytí stožárů, anténních držáků apod. o vnějším průměru 48 mm.</t>
  </si>
  <si>
    <t>Pol257</t>
  </si>
  <si>
    <t>Montáž bleskojistek</t>
  </si>
  <si>
    <t>Pol258</t>
  </si>
  <si>
    <t>Bleskojistka pro kabely od antén</t>
  </si>
  <si>
    <t>742420041</t>
  </si>
  <si>
    <t>Montáž zesilovače</t>
  </si>
  <si>
    <t>Pol259</t>
  </si>
  <si>
    <t>Programovatelný zesilovač</t>
  </si>
  <si>
    <t xml:space="preserve">Poznámka k položce:_x000d_
Výstupní úroveň až 118 dBµV (IMD3 - 60 dB), 3 x UHF vstup, lze přiřadit až deset programovatelných filtrů v pěti různých kombinacích, každý z těchto filtrů lze naprogramovat na šířku jednoho až pěti kanálů, 1x vstup pro I/ FM pásmo, 1x vstup pro DAB/III pásmo, zabudované předzesilovače v UHF mají celkové zesílení až 55 dB, ovládání a programování se  provádí pomocí křížového ovladače a LCD displeje, které jsou umístěné na přístroji, veškerá nastavení lze jednoduše kopírovat přes propojením výstupů TEST koaxiálním kabelem, počet vstupů / výstupů: 5/1+1 (testovací), vstupy:  UHF1 (470-694), UHF2 (470-694), UHF3 (470-694), BI/ FM, DAB/BIII, programovatelné vstupy: UHF1, UHF2, UHF3, celkový počet programovatelných filtrů:  10; počet kanálů na filtr: 0-5; zesílení:  35 dB (BI/FM), 40 dB (BIII/DAB), 35/55 dB (UHF1/UHF2/UHF3); regulace zesílení:  25 dB (BI/FM),20 dB (BIII/DAB), 30 dB (UHF1/UHF2/UHF3); šumové číslo:  &lt;6 dB (BI/FM/DAB/BIII/UHF1/UHF2/UHF3); optimální vstupní úroveň:  60-85 dB (BI/FM]), 60-80 dB (BIII/DAB), 50-80/70-100 dB (UHF1/UHF2/UHF3); maximální výstupní úroveň: (IMD3 -60 dB)  118 dBµV (BI/FM/BIII), 118/123 dBµV (UHF1/UHF2/UHF3); selektivita UHF vstupu (±10 MHz od konce kanálu):  &gt;10 dB; regulace výstupní úrovně:  20 dB; tlumení odrazu na vstupu/výstupu: &gt;10 dB - testovací výstup: -30 dB; napájení předzesilovače: přepínatelné 0-12-24V/100 mA (UHF1/UHF2/UHF3); napájení:  110-240V, 50/60 Hz, 15W; připojení: F-konektor</t>
  </si>
  <si>
    <t>Pol260</t>
  </si>
  <si>
    <t>Linkový zesilovač STA, 1x vstup, 1x výstup, napájení 230V</t>
  </si>
  <si>
    <t>742420111</t>
  </si>
  <si>
    <t>Montáž F konektoru</t>
  </si>
  <si>
    <t>Pol261</t>
  </si>
  <si>
    <t>F konektor kompresní</t>
  </si>
  <si>
    <t>Pol262</t>
  </si>
  <si>
    <t>Montáž dvojzásuvky</t>
  </si>
  <si>
    <t>Pol263</t>
  </si>
  <si>
    <t>Dvojzásuvka vč.krabice na povrch (do rozvaděče)</t>
  </si>
  <si>
    <t>742420051</t>
  </si>
  <si>
    <t>Montáž rozbočovače</t>
  </si>
  <si>
    <t>Pol264</t>
  </si>
  <si>
    <t>Rozbočovač 12x výstup 6,2dB, šířka pásma 5-1000 MHz, kryt z poniklované zinkové slitiny, provedení na konektory F</t>
  </si>
  <si>
    <t>Pol265</t>
  </si>
  <si>
    <t>Rozbočovač 8x výstup 6,2dB, šířka pásma 5-1000 MHz, kryt z poniklované zinkové slitiny, provedení na konektory F</t>
  </si>
  <si>
    <t>Pol266</t>
  </si>
  <si>
    <t>Rozbočovač 6x výstup 6,2dB, šířka pásma 5-1000 MHz, kryt z poniklované zinkové slitiny, provedení na konektory F</t>
  </si>
  <si>
    <t>Pol267</t>
  </si>
  <si>
    <t>Rozbočovač 2x výstup 6,2dB, šířka pásma 5-1000 MHz, kryt z poniklované zinkové slitiny, provedení na konektory F</t>
  </si>
  <si>
    <t>742420121</t>
  </si>
  <si>
    <t>Montáž zásuvky STA</t>
  </si>
  <si>
    <t>Pol268</t>
  </si>
  <si>
    <t>Kompletní účastnická zásuvka TV+R, vč. krytky a rámečku</t>
  </si>
  <si>
    <t>Pol269</t>
  </si>
  <si>
    <t>Montáž rozvodnice STA</t>
  </si>
  <si>
    <t>Pol270</t>
  </si>
  <si>
    <t>Rozvaděč 400x600x150, uzamykatelný, s plným zadním čelem pro TV nebo SAT prvky, materiál pozink, bílý</t>
  </si>
  <si>
    <t>Pol271</t>
  </si>
  <si>
    <t>TS-703J - koaxiální kabel 75ohm, střední vodič 1,13mm, dielektrikum 4,8mm, průměr pláště 6,9mm</t>
  </si>
  <si>
    <t>Pol272</t>
  </si>
  <si>
    <t>Montáž svazkového držáku vč. Hmoždinky a šroubu</t>
  </si>
  <si>
    <t>742110001</t>
  </si>
  <si>
    <t>Pol273</t>
  </si>
  <si>
    <t>Elektroinstalační ohebná trubka 48mm, samozhášivá, nízká mechanická odolnost</t>
  </si>
  <si>
    <t>742420201</t>
  </si>
  <si>
    <t>Nastavení zesilovače dle úrovně na zásuvkách</t>
  </si>
  <si>
    <t>Pol274</t>
  </si>
  <si>
    <t>Pol275</t>
  </si>
  <si>
    <t>Pol276</t>
  </si>
  <si>
    <t>Pol277</t>
  </si>
  <si>
    <t>PZTS</t>
  </si>
  <si>
    <t>Poplachový zabezpečovací a tísňový systém</t>
  </si>
  <si>
    <t>742220003</t>
  </si>
  <si>
    <t>Montáž ústředny PZTS přes 48 do 520 zón a 32 podsystémů s komunikátorem na PCO a zdrojem</t>
  </si>
  <si>
    <t>Pol278</t>
  </si>
  <si>
    <t xml:space="preserve">Ústředna pro velké instalace, 16 zón na základní desce,  264 zón, 8 PGM výstupů na základní desce, 32 podsystémů, paměť 1500 událostí, vestavěný komunikátor s formátem Contact iD, homologace do kategorie 3 dle ČSN EN 50131-2</t>
  </si>
  <si>
    <t>742220171</t>
  </si>
  <si>
    <t>Montáž modulu pro komunikaci přes internet</t>
  </si>
  <si>
    <t>Pol279</t>
  </si>
  <si>
    <t>Systémový Ethernet (TCP/IP) komunikátor bez krytu v provedení plošného spoje. Modul slouží pro monitoring, správu uživatelů a konfiguraci ústředen ze softwaru v prostředí sítí LAN a WAN s protokolem TCP/IP</t>
  </si>
  <si>
    <t>742220141</t>
  </si>
  <si>
    <t>Montáž klávesnice</t>
  </si>
  <si>
    <t>Pol280</t>
  </si>
  <si>
    <t>Programovací a ovládací klávesnice v klasickém provedení s LCD dvouřádkovým displejem a podsvícením</t>
  </si>
  <si>
    <t>742220031</t>
  </si>
  <si>
    <t>Montáž expandéru v krytu</t>
  </si>
  <si>
    <t>742220051</t>
  </si>
  <si>
    <t>Montáž krabice pro expander s uložením na omítku</t>
  </si>
  <si>
    <t>Pol281</t>
  </si>
  <si>
    <t>Koncentrátor v kovovém krytu pro 8 zón se 4 PGM výstupy</t>
  </si>
  <si>
    <t>742123001</t>
  </si>
  <si>
    <t>Montáž přepěťové ochrany</t>
  </si>
  <si>
    <t>Pol282</t>
  </si>
  <si>
    <t>Přepěťová ochrana III.stupně, 230V, 1f, 8A</t>
  </si>
  <si>
    <t>742220211</t>
  </si>
  <si>
    <t>Montáž zálohového napájecího zdroje s dobíječem a akumulátorem</t>
  </si>
  <si>
    <t>Pol283</t>
  </si>
  <si>
    <t>Spínaný zdroj v kovovém krytu 13,8 VDC/5A s reléovými výstupy "výpadek sítě" a "vybitý AKU", prostor pro AKU 40Ah, max. velikost dobíj. proudu do AKU nastavitelná na 1-8 A, ochrana AKU proti hlubokému vybití</t>
  </si>
  <si>
    <t>742220161</t>
  </si>
  <si>
    <t>Montáž akumulátoru</t>
  </si>
  <si>
    <t>Pol284</t>
  </si>
  <si>
    <t>Akumulátor 12VDC/24Ah</t>
  </si>
  <si>
    <t>Pol285</t>
  </si>
  <si>
    <t>Akumulátor 12VDC/40Ah</t>
  </si>
  <si>
    <t>742220256</t>
  </si>
  <si>
    <t>Montáž zálohové sirény s majákem a s akumulátorem</t>
  </si>
  <si>
    <t>Pol286</t>
  </si>
  <si>
    <t>Venkovní zálohovaná siréna, 115dB/1m, záložní AKU 7,2V/250mAh, xenonový maják, homologace do kategorie 2 dle ČSN EN 50131-2</t>
  </si>
  <si>
    <t>742220232</t>
  </si>
  <si>
    <t>Montáž detektoru na stěnu nebo strop</t>
  </si>
  <si>
    <t>Pol287</t>
  </si>
  <si>
    <t xml:space="preserve">Infrapasivní čidlo, dosah 12m, odběr 9mA,  napájecí napětí 9-15VDC, montážní výška 2,1-2,7m, pohled pod sebe, homologace do kategorie 2 dle ČSN EN 50131-2</t>
  </si>
  <si>
    <t>Pol288</t>
  </si>
  <si>
    <t xml:space="preserve">PIR detektor stropní se třemi pyroelementy a dosahem průměr až 18m, odběr 13mA,  napájecí napětí 6-18VDC, montážní výška 2,4-5m, homologace do kategorie 2 dle ČSN EN 50131-2</t>
  </si>
  <si>
    <t>742220052</t>
  </si>
  <si>
    <t>Montáž krabice s ocelovým štítem proti odvrtání se svorkovnicemi</t>
  </si>
  <si>
    <t>Pol289</t>
  </si>
  <si>
    <t>Propojovací krabice 18+2 pájecí svorky do krabice KU68</t>
  </si>
  <si>
    <t>742220053</t>
  </si>
  <si>
    <t>Montáž krabice propojovací pro magnetický kontakt</t>
  </si>
  <si>
    <t>Pol290</t>
  </si>
  <si>
    <t>Plastová nízká propojovací krabice, 7+1 pájecích svorek</t>
  </si>
  <si>
    <t>742220236</t>
  </si>
  <si>
    <t>Montáž magnetického kontaktu závrtného čtyřdrátového</t>
  </si>
  <si>
    <t>Pol291</t>
  </si>
  <si>
    <t>MG kontakt závrtný čtyřdrátový s pracovní mezerou až 22 mm, homologace do kategorie 2 dle ČSN EN 50131-3</t>
  </si>
  <si>
    <t>Pol292</t>
  </si>
  <si>
    <t>F/UTP 4x2x0,5 CAT.5e - kabel komunikační v provedení LSOH</t>
  </si>
  <si>
    <t>Pol293</t>
  </si>
  <si>
    <t>SYKFY 2x2x0,5 - kabel sdělovací</t>
  </si>
  <si>
    <t>Pol294</t>
  </si>
  <si>
    <t>SYKFY 3x2x0,5 - kabel sdělovací</t>
  </si>
  <si>
    <t>Pol295</t>
  </si>
  <si>
    <t>SYKFY 5x2x0,5 - kabel sdělovací</t>
  </si>
  <si>
    <t>Pol296</t>
  </si>
  <si>
    <t>CYSY 2x1,5 - kabel napájecí</t>
  </si>
  <si>
    <t>742220401</t>
  </si>
  <si>
    <t>Programování základních parametrů ústředny PZTS</t>
  </si>
  <si>
    <t>742220402</t>
  </si>
  <si>
    <t>Programování systému PZTS (cena za detektor)</t>
  </si>
  <si>
    <t>742220411</t>
  </si>
  <si>
    <t>Oživení systému PZTS (cena za detektor)</t>
  </si>
  <si>
    <t>742220511</t>
  </si>
  <si>
    <t>Výchozí revize a vypracování revizní zprávy</t>
  </si>
  <si>
    <t>Pol297</t>
  </si>
  <si>
    <t>Kompletní programování systému PZTS</t>
  </si>
  <si>
    <t>Pol298</t>
  </si>
  <si>
    <t>Pol299</t>
  </si>
  <si>
    <t>Pol300</t>
  </si>
  <si>
    <t>Pol301</t>
  </si>
  <si>
    <t>EKV</t>
  </si>
  <si>
    <t>Systém kontroly vstupu EKV</t>
  </si>
  <si>
    <t>Pol302</t>
  </si>
  <si>
    <t>Montáž řídící jednotky</t>
  </si>
  <si>
    <t>Pol303</t>
  </si>
  <si>
    <t>Řídící jednotka</t>
  </si>
  <si>
    <t>742240005</t>
  </si>
  <si>
    <t>Montáž řídící jednotky pro připojení čteček k elektronické kontrole vstupu</t>
  </si>
  <si>
    <t>Pol304</t>
  </si>
  <si>
    <t>Dveřní jednotka v krytu</t>
  </si>
  <si>
    <t>742240001</t>
  </si>
  <si>
    <t>Montáž čtečky karet k elektronické kontrole vstupu</t>
  </si>
  <si>
    <t>Pol305</t>
  </si>
  <si>
    <t>Externí čtečka EM-Marine - příchod</t>
  </si>
  <si>
    <t>742320011</t>
  </si>
  <si>
    <t>Montáž elektromechanického samozamykacího zámku</t>
  </si>
  <si>
    <t>Pol306</t>
  </si>
  <si>
    <t>Elektromechanický zámek, pro venkovní i vnitřní plné dveře, 12-24VDC, montáž vč. lišt na dveřním křídle</t>
  </si>
  <si>
    <t>Pol307</t>
  </si>
  <si>
    <t>6m propojovací kabel s konektorem pro el.zámky</t>
  </si>
  <si>
    <t>Pol308</t>
  </si>
  <si>
    <t>Pancéřová přechodová trubka s plastovými koncovými krytkami</t>
  </si>
  <si>
    <t>Pol309</t>
  </si>
  <si>
    <t>Dělený čtyřhran pro elektromechanický zámek</t>
  </si>
  <si>
    <t>Pol310</t>
  </si>
  <si>
    <t>J-Y(st)Y 4x2x0,8 - kabel sdělovací</t>
  </si>
  <si>
    <t>Pol311</t>
  </si>
  <si>
    <t>CYSY 2x2,5 - kabel napájecí</t>
  </si>
  <si>
    <t>742240007</t>
  </si>
  <si>
    <t>Montáž ovládacího scriptu k elektronické kontrole vstupu</t>
  </si>
  <si>
    <t>Pol312</t>
  </si>
  <si>
    <t>Licence komunikačního skriptu pro ovládání řídící jednotky</t>
  </si>
  <si>
    <t>Pol313</t>
  </si>
  <si>
    <t>Kompletní programování systému EKV</t>
  </si>
  <si>
    <t>Pol314</t>
  </si>
  <si>
    <t>Pol315</t>
  </si>
  <si>
    <t>Pol316</t>
  </si>
  <si>
    <t>Pol317</t>
  </si>
  <si>
    <t>DoT</t>
  </si>
  <si>
    <t>Domácí telefon</t>
  </si>
  <si>
    <t>742310002</t>
  </si>
  <si>
    <t>Montáž komunikačního tabla k domácímu telefonu</t>
  </si>
  <si>
    <t>Pol318</t>
  </si>
  <si>
    <t>Digitální barevný audio/video modul, nerez, 1 tlačítko</t>
  </si>
  <si>
    <t>742310004</t>
  </si>
  <si>
    <t>Montáž elektroinstalační krabice pod tablo domácího telefonu</t>
  </si>
  <si>
    <t>Pol319</t>
  </si>
  <si>
    <t>Montážní rámeček pro 1 modul, montážní krabička (plastová) pro zapuštěnou montáž, montážní rámeček s těsněním a bezpečnostními šrouby k připevnění rámečku k montážní krabičce, chrom</t>
  </si>
  <si>
    <t>Pol320</t>
  </si>
  <si>
    <t>Montážní rámeček s krabicí pro povrchovou montáž pro 1 modul, šrouby k připevnění, montážní rámeček s těsněním a bezpečnostními šrouby, barva černá</t>
  </si>
  <si>
    <t>742310001</t>
  </si>
  <si>
    <t>Montáž napájecího modulu k domácímu telefonu na DIN lištu</t>
  </si>
  <si>
    <t>Pol321</t>
  </si>
  <si>
    <t>Napáječ zálohovaný pro systém BUS</t>
  </si>
  <si>
    <t>Pol322</t>
  </si>
  <si>
    <t>Montáž rozvaděče 12 modulů</t>
  </si>
  <si>
    <t>Pol323</t>
  </si>
  <si>
    <t>Rozvaděč elektro, 12 modulů, dvířka, montáž na omítku</t>
  </si>
  <si>
    <t>742310006</t>
  </si>
  <si>
    <t>Montáž domácího nástěnného audio/video telefonu</t>
  </si>
  <si>
    <t>Pol324</t>
  </si>
  <si>
    <t xml:space="preserve">Digitální BUS6 barevný handsfree videotelefon s 7” LCD displejem, obsahuje 4 tlačítka pro “přijetí hovoru/zpětné monitorování”, “otevření dveří/volání na manipulační pracoviště”, "tlačítko pro vypnutí vyzvánění" a  “servisní tlačítko”</t>
  </si>
  <si>
    <t>Pol325</t>
  </si>
  <si>
    <t>U/UTP 4x2x0,5 CAT.6 PE - kabel komunikační ve venkovním provedení</t>
  </si>
  <si>
    <t>742110002.1</t>
  </si>
  <si>
    <t>Montáž trubek pro slaboproud plastových ohebných uložených pod omítku</t>
  </si>
  <si>
    <t>Pol326</t>
  </si>
  <si>
    <t>Elektroinstalační ohebná trubka 25mm, samozhášivá, nízká mechanická odolnost</t>
  </si>
  <si>
    <t>Pol327</t>
  </si>
  <si>
    <t>Pol328</t>
  </si>
  <si>
    <t>742110504.1</t>
  </si>
  <si>
    <t>Montáž krabic pro slaboproud zapuštěných plastových odbočných kruhových s víčkem</t>
  </si>
  <si>
    <t>Pol329</t>
  </si>
  <si>
    <t>KU68 - krabice rozvodná univerzální pod omítku s víčkem</t>
  </si>
  <si>
    <t>Pol330</t>
  </si>
  <si>
    <t>Pol336</t>
  </si>
  <si>
    <t>Pol337</t>
  </si>
  <si>
    <t>SO 01_EPS_ERO - Požání signalizace, evakuační rozhlas</t>
  </si>
  <si>
    <t>D1 - EPS</t>
  </si>
  <si>
    <t>D2 - ERO</t>
  </si>
  <si>
    <t>D3 - Rozvody</t>
  </si>
  <si>
    <t>D4 - Ostatní</t>
  </si>
  <si>
    <t>EPS</t>
  </si>
  <si>
    <t>5908.01</t>
  </si>
  <si>
    <t>Analogová modulární adresovatelná ústředna s kapacitou až 1536 adres. Grafický displej se signalizačními LED a ovládacími tlačítky. Ústředna obsahuje: systémovou desku, desku zdroje, 6 slotů pro volitelné desky, 1x napájecí zdroj 230Vst / 24Vss / 5A, pros</t>
  </si>
  <si>
    <t>5908.02</t>
  </si>
  <si>
    <t>Tablo osluhy k ústředně EPS</t>
  </si>
  <si>
    <t>5908.03</t>
  </si>
  <si>
    <t>Deska LINKOVÁ - 2 izolované kruhové linky, max. 256 adres (128adres na jednu linku), možnost rozdělení kruhové linky na jednoduché, možnost odboček (i vícenásobných) na kruhové i jednoduché lince, optická signalizace stavů komunikace.</t>
  </si>
  <si>
    <t>5908.04</t>
  </si>
  <si>
    <t>Deska SLAVE - až 16 zařízení typu Slave, pro připojení vstupně / výstupních prvků, izolované kruhové nebo jednoduché vedení SL-RS 485, optická signalizace stavů komunikace.</t>
  </si>
  <si>
    <t>5908.05</t>
  </si>
  <si>
    <t>Deska PERIFERIÍ - izolované rozhraní USB, RS 232, RS 485 pro připojení nadstavby, RS 232 pro připojení ZDP, RS 485 pro připojení ZDP a OPPO, optická signalizace jednotlivých stavů komunikace.</t>
  </si>
  <si>
    <t>5908.06</t>
  </si>
  <si>
    <t>Deska VSTUPNĚ / VÝSTUPNÍ - 8x vstup hlídaný, kontaktní, izolovaný, 8x hlídaný reléový výstup, optická signalizace stavů vstupů a výstupů.</t>
  </si>
  <si>
    <t>5908.07</t>
  </si>
  <si>
    <t>Obslužné pole požární ochrany - OPPO</t>
  </si>
  <si>
    <t>5908.08</t>
  </si>
  <si>
    <t>Hlásič tlačítkový adresný a konvenční (napěťový i proudový) pro manuální vyhlášení požárního poplachu.</t>
  </si>
  <si>
    <t>5908.09</t>
  </si>
  <si>
    <t>Hlásič multisenzorový, interaktivní, adresovatelný pro analogové systémy. Při své činnosti kombinuje dva principy - reaguje n částice kouře na principu detekce rozptýleného modrého záření a zároveň reaguje na teplotu a její změny, IP43, rozměry ø98 × 58 m</t>
  </si>
  <si>
    <t>5908.10</t>
  </si>
  <si>
    <t>Zásuvka pro adresovatelné a interaktivní hlásiče, IP43 (IP44 s krycí deskou), rozměry ø98 x 18 mm, -25 ºC až + 70 ºC.</t>
  </si>
  <si>
    <t>5908.11</t>
  </si>
  <si>
    <t>Vstupní / výstupní prvek vícenásobný s izolátorem, obsahuje 4 programovatelné vstupy a 4 programovatelné výstupy. Vstupy slouží pro automatickou signalizaci předem definovaných výjimečných stavů libovolného externího zařízení. Výstupy slouží k ovládání ex</t>
  </si>
  <si>
    <t>5908.12</t>
  </si>
  <si>
    <t>Adresovací modul s majákem. Napájecí napětí 18-21V (z hlásící linky) nebo 8-28V (z externího zdroje), Aku NiCd, NiMH, Li-ion akumulátor 8,4÷9 V.</t>
  </si>
  <si>
    <t>5908.13</t>
  </si>
  <si>
    <t>Klíčový trezor, vložka FAB, pro HZS kraj Vysočina</t>
  </si>
  <si>
    <t>5908.14</t>
  </si>
  <si>
    <t>Aku 8,4V, 200mAh</t>
  </si>
  <si>
    <t>5908.15</t>
  </si>
  <si>
    <t>Spínaný stejnosměrný zdroj (norma EN54-4) s možností připojení záložních Aku 2x 17Ah, 230Vst / 27-28,3Vss / 5A, dobijecí proud do Aku max. 0,85A, technologické výstupy monitorují výpadek sítě a poruchové stavy, vzdálený monitoring přes Ethernet.</t>
  </si>
  <si>
    <t>5908.16</t>
  </si>
  <si>
    <t>Akumulátor 12V / 17Ah, nabíjecí proud max. 4,3A vliv, 2-letá záruka, životnost 5let.</t>
  </si>
  <si>
    <t>5908.17</t>
  </si>
  <si>
    <t>elektrický reverzní otvírač dveří 12-24V dc</t>
  </si>
  <si>
    <t>5908.18</t>
  </si>
  <si>
    <t>provozní kniha EPS</t>
  </si>
  <si>
    <t>5908.19</t>
  </si>
  <si>
    <t>náhradní sada sklíček pro tlačítkové hlásiče sada</t>
  </si>
  <si>
    <t>5908.20</t>
  </si>
  <si>
    <t xml:space="preserve">náhradní servisní Hlásič multisenzorový, interaktivní, adresovatelný pro analogové systémy. Při své činnosti kombinuje dva principy - reaguje n částice kouře na principu detekce rozptýleného modrého záření a zároveň reaguje na teplotu a její změny, IP43, </t>
  </si>
  <si>
    <t>5908.21</t>
  </si>
  <si>
    <t>náhradní servisní Hlásič tlačítkový adresný a konvenční (napěťový i proudový) pro manuální vyhlášení požárního poplachu.</t>
  </si>
  <si>
    <t>5908.22</t>
  </si>
  <si>
    <t>zkušební a testovací souprava pro hlásiče</t>
  </si>
  <si>
    <t>ERO</t>
  </si>
  <si>
    <t>5908.23</t>
  </si>
  <si>
    <t>kompaktní evakuační systém</t>
  </si>
  <si>
    <t>5908.24</t>
  </si>
  <si>
    <t>zesilovač 150 W</t>
  </si>
  <si>
    <t>5908.25</t>
  </si>
  <si>
    <t>evakuační a uživatelský mikrofon stolní 8zón</t>
  </si>
  <si>
    <t>5908.26</t>
  </si>
  <si>
    <t>konzola evakuačního mikrofonu se samplerem</t>
  </si>
  <si>
    <t>5908.27</t>
  </si>
  <si>
    <t>podhledový reproduktor s ocelovým krytem</t>
  </si>
  <si>
    <t>5908.28</t>
  </si>
  <si>
    <t>nástěnná reprosoustava</t>
  </si>
  <si>
    <t>5908.29</t>
  </si>
  <si>
    <t>provozní kniha ERO</t>
  </si>
  <si>
    <t>Rozvody</t>
  </si>
  <si>
    <t>7422.01</t>
  </si>
  <si>
    <t xml:space="preserve">soubor trubního vedení v obytných místnostech položeno do betonáže stropů a překladů pro budoucí zatažení vodičů, 2 trubní vedení,  komplet úložný materiál + montáž</t>
  </si>
  <si>
    <t>7422.02</t>
  </si>
  <si>
    <t xml:space="preserve">soubor trubního vedení v prostoru schodiště, jednotlivých podlaží do betonáže stropů a překladů pro budoucí zatažení vodičů, trubní vedení, celkem 32 vývodů,  komplet úložný materiál + montáž</t>
  </si>
  <si>
    <t>3457.01</t>
  </si>
  <si>
    <t>krabice s požární odolností 176x126x90mm</t>
  </si>
  <si>
    <t>3457.02</t>
  </si>
  <si>
    <t>krabice s požární odolností 101x101x63mm</t>
  </si>
  <si>
    <t>7422.03</t>
  </si>
  <si>
    <t>soubor kabeláže vodič pro hlásiče EPS, vodič 1x2x0,8mm2 + montáž</t>
  </si>
  <si>
    <t>7422.04</t>
  </si>
  <si>
    <t>soubor kabeláže s integritou, kabel 2x2x1mm2 pro výstupní zařízení + montáž</t>
  </si>
  <si>
    <t>7422.05</t>
  </si>
  <si>
    <t>soubor kabeláže s integritou, kabel 2x2,5mm2 pro ERO + montáž</t>
  </si>
  <si>
    <t>7422.06</t>
  </si>
  <si>
    <t>nosná kabelová trasa pro uložení vodiče k hlásiči + montáž, příchytka, nebo uložení v liště, trubce</t>
  </si>
  <si>
    <t>7422.07</t>
  </si>
  <si>
    <t>nosná kabelová trasa pro uložení vodičů k výstupním zařízením, ERO + montáž, příchytka s požární integritou, nebo lišta, žlab s požární integritou</t>
  </si>
  <si>
    <t>3457.03</t>
  </si>
  <si>
    <t>soubor požárních ucpávek pro EPS a ERO na celé dílo</t>
  </si>
  <si>
    <t>7422.08</t>
  </si>
  <si>
    <t>montáž, dodávka, oživení, základní nastavení EPS, zkušební provoz, pomocné montážní práce</t>
  </si>
  <si>
    <t>7422.09</t>
  </si>
  <si>
    <t>montáž, dodávka, oživení, základní nastavení ERO, zkušební provoz, pomocné montážní práce</t>
  </si>
  <si>
    <t>7422.10</t>
  </si>
  <si>
    <t>dodávka a montáž technologie ZDP, prvotní informace pro zásah, nastavení a konfigurace na PCO HZS</t>
  </si>
  <si>
    <t>7422.11</t>
  </si>
  <si>
    <t>položky pomocných dodávek, montáží, zařízení staveniště a další nezbytné plnění pro realizaci montáží technologií a rozvodů</t>
  </si>
  <si>
    <t>7422.12</t>
  </si>
  <si>
    <t>dokumentace realizační a skutečného stavu díla</t>
  </si>
  <si>
    <t>7422.13</t>
  </si>
  <si>
    <t>zaškolení obsluhy, zkušební provoz</t>
  </si>
  <si>
    <t>7422.14</t>
  </si>
  <si>
    <t>měření srozumitelnosti ERO, vypracování protokolu</t>
  </si>
  <si>
    <t>7422.15</t>
  </si>
  <si>
    <t>revize, funkční zkoušky technologií</t>
  </si>
  <si>
    <t>SO 01_FOT - Fotovoltaika</t>
  </si>
  <si>
    <t xml:space="preserve">D1 - FVE </t>
  </si>
  <si>
    <t>D2 - Monitoring</t>
  </si>
  <si>
    <t>D3 - Vyuřití elektrické energie</t>
  </si>
  <si>
    <t>D4 - Legislativa</t>
  </si>
  <si>
    <t xml:space="preserve">FVE </t>
  </si>
  <si>
    <t>Pol339</t>
  </si>
  <si>
    <t>FV Panel</t>
  </si>
  <si>
    <t>Pol340</t>
  </si>
  <si>
    <t>Střídač</t>
  </si>
  <si>
    <t>Pol341</t>
  </si>
  <si>
    <t>Power Optimizer</t>
  </si>
  <si>
    <t>Pol342</t>
  </si>
  <si>
    <t>Rozvaděč elektro</t>
  </si>
  <si>
    <t>Pol344</t>
  </si>
  <si>
    <t>Kabelové trasy</t>
  </si>
  <si>
    <t>Pol345</t>
  </si>
  <si>
    <t>Ochranné pospojení</t>
  </si>
  <si>
    <t>Pol346</t>
  </si>
  <si>
    <t>Ostatní montážní materiál</t>
  </si>
  <si>
    <t>Pol347</t>
  </si>
  <si>
    <t>Instalace panely, podkonstrukce</t>
  </si>
  <si>
    <t>Pol348</t>
  </si>
  <si>
    <t>Instalace elektro</t>
  </si>
  <si>
    <t>Poznámka k položce:_x000d_
Střídače, rozvaděč, připojení ER</t>
  </si>
  <si>
    <t>Pol349</t>
  </si>
  <si>
    <t>Doprava</t>
  </si>
  <si>
    <t>Pol350</t>
  </si>
  <si>
    <t>Naprogramovaní, funkční zkoušky</t>
  </si>
  <si>
    <t>Poznámka k položce:_x000d_
y</t>
  </si>
  <si>
    <t>Monitoring</t>
  </si>
  <si>
    <t>Pol351</t>
  </si>
  <si>
    <t>Rozhraní RS 485/ IP</t>
  </si>
  <si>
    <t>Pol352</t>
  </si>
  <si>
    <t>Kabeláž datová</t>
  </si>
  <si>
    <t>Pol353</t>
  </si>
  <si>
    <t>Pol354</t>
  </si>
  <si>
    <t>Instalace aplikačního SW</t>
  </si>
  <si>
    <t>Pol355</t>
  </si>
  <si>
    <t>Naprogramování dohledu</t>
  </si>
  <si>
    <t>Vyuřití elektrické energie</t>
  </si>
  <si>
    <t>Pol356</t>
  </si>
  <si>
    <t>Wattrouter</t>
  </si>
  <si>
    <t>Pol357</t>
  </si>
  <si>
    <t>SSR relé</t>
  </si>
  <si>
    <t>Pol358</t>
  </si>
  <si>
    <t>Snímaní nevyužité energie</t>
  </si>
  <si>
    <t>Poznámka k položce:_x000d_
Instalováno v RH</t>
  </si>
  <si>
    <t>Pol359</t>
  </si>
  <si>
    <t>Napojení na systém MaR</t>
  </si>
  <si>
    <t>Pol360</t>
  </si>
  <si>
    <t>Kabeláž</t>
  </si>
  <si>
    <t>Pol361</t>
  </si>
  <si>
    <t>Instalace</t>
  </si>
  <si>
    <t>Pol362</t>
  </si>
  <si>
    <t>Legislativa</t>
  </si>
  <si>
    <t>Pol363</t>
  </si>
  <si>
    <t>Jednání s distribucí</t>
  </si>
  <si>
    <t>Pol364</t>
  </si>
  <si>
    <t>Prováděcí projekt</t>
  </si>
  <si>
    <t>Pol365</t>
  </si>
  <si>
    <t>Pol366</t>
  </si>
  <si>
    <t>Licence ERU</t>
  </si>
  <si>
    <t>Pol367</t>
  </si>
  <si>
    <t>Předávací dokumentace</t>
  </si>
  <si>
    <t>SO 01_PCO - Dálkový přenos</t>
  </si>
  <si>
    <t>D1 - Přenos na PCO</t>
  </si>
  <si>
    <t>Přenos na PCO</t>
  </si>
  <si>
    <t>Pol368</t>
  </si>
  <si>
    <t>komunikátor REGGAE eps GR5Tbz485 F</t>
  </si>
  <si>
    <t>Pol369</t>
  </si>
  <si>
    <t>anténa venkovní Trans Data (kanál GPRS/LTE)</t>
  </si>
  <si>
    <t>Pol370</t>
  </si>
  <si>
    <t>anténa ZD44 (kanál rádio)</t>
  </si>
  <si>
    <t>Pol371</t>
  </si>
  <si>
    <t>anténní stožár 1m s podstavcem</t>
  </si>
  <si>
    <t>Pol372</t>
  </si>
  <si>
    <t>držák antény malý</t>
  </si>
  <si>
    <t>Pol373</t>
  </si>
  <si>
    <t>redukce SMA samec / N samec 0,5m</t>
  </si>
  <si>
    <t>Pol374</t>
  </si>
  <si>
    <t>konektor N</t>
  </si>
  <si>
    <t>Pol375</t>
  </si>
  <si>
    <t>skříňka pro přepěťové ochrany vystrojená</t>
  </si>
  <si>
    <t>Pol376</t>
  </si>
  <si>
    <t>přepěťová ochrana koax. HSPKO-N50-050-4,0G-B</t>
  </si>
  <si>
    <t>Pol377</t>
  </si>
  <si>
    <t>tyč jímací 2m AlMgSi bez osazení</t>
  </si>
  <si>
    <t>Pol378</t>
  </si>
  <si>
    <t>tyč izolační pro tyč jímací 1m</t>
  </si>
  <si>
    <t>Pol379</t>
  </si>
  <si>
    <t>držák izolovaného hromosvodu</t>
  </si>
  <si>
    <t>Pol380</t>
  </si>
  <si>
    <t>svorka jímací tyče</t>
  </si>
  <si>
    <t>Pol381</t>
  </si>
  <si>
    <t>betonový podstavec pro jímací tyč PB19</t>
  </si>
  <si>
    <t>Pol382</t>
  </si>
  <si>
    <t xml:space="preserve">akumulátor  12 V / 22 Ah bezúdržbový</t>
  </si>
  <si>
    <t>Pol383</t>
  </si>
  <si>
    <t>vložka zámku KTPO standard klíče HZS Kraje Vysočina</t>
  </si>
  <si>
    <t>Pol384</t>
  </si>
  <si>
    <t>objektový klíč KTPO HZS Kraje Vysočina</t>
  </si>
  <si>
    <t>Pol385</t>
  </si>
  <si>
    <t>koaxiální kabel RLH1000</t>
  </si>
  <si>
    <t>Pol386</t>
  </si>
  <si>
    <t>kabel datový UTP</t>
  </si>
  <si>
    <t>Pol387</t>
  </si>
  <si>
    <t>kabel 1-CHKE-V-J 3Cx1,5</t>
  </si>
  <si>
    <t>Pol388</t>
  </si>
  <si>
    <t>kabel JXFE-V 4x2x0,8</t>
  </si>
  <si>
    <t>Pol389</t>
  </si>
  <si>
    <t>zemnící vodič CY 6 ZZ</t>
  </si>
  <si>
    <t>Pol390</t>
  </si>
  <si>
    <t>trubka instalační ohebná EC-GFE35N černá UV</t>
  </si>
  <si>
    <t>Pol391</t>
  </si>
  <si>
    <t>trubka instalační tuhá T32 s příslušenstvím</t>
  </si>
  <si>
    <t>Pol392</t>
  </si>
  <si>
    <t>instalační lišta LV 24x22</t>
  </si>
  <si>
    <t>Pol393</t>
  </si>
  <si>
    <t>montáž technologie ZDP</t>
  </si>
  <si>
    <t>Pol394</t>
  </si>
  <si>
    <t>oživení objektového ZDP, kontrola provozuschopnosti, revize zařízení</t>
  </si>
  <si>
    <t>Pol395</t>
  </si>
  <si>
    <t>konfigurace objektu na PCO HZS, systému IZS HZS a PCO Patrol</t>
  </si>
  <si>
    <t>Pol396</t>
  </si>
  <si>
    <t>funkční zkouška na objektu za účasti HZS</t>
  </si>
  <si>
    <t>Pol397</t>
  </si>
  <si>
    <t>projektová dokumentace ZDP</t>
  </si>
  <si>
    <t>Pol398</t>
  </si>
  <si>
    <t>prvotní informace pro zásah - DZP</t>
  </si>
  <si>
    <t>SO 01_MaR - Měření a regulace</t>
  </si>
  <si>
    <t>D1 - PERIFÉRIE</t>
  </si>
  <si>
    <t xml:space="preserve">    D2 - ZDROJ TEPLA "LEVÁ ČÁST"</t>
  </si>
  <si>
    <t xml:space="preserve">    D3 - ZDROJ TEPLA "PRAVÁ ČÁST"</t>
  </si>
  <si>
    <t xml:space="preserve">    D4 - ZTI</t>
  </si>
  <si>
    <t>D5 - ŘÍDÍCÍ JEDNOTKY</t>
  </si>
  <si>
    <t xml:space="preserve">    D6 - ROZVODNICE MaR RA1</t>
  </si>
  <si>
    <t xml:space="preserve">    D7 - ROZVODNICE MaR RA2</t>
  </si>
  <si>
    <t>D8 - DISPEČINK</t>
  </si>
  <si>
    <t>D9 - KABELÁŽ</t>
  </si>
  <si>
    <t xml:space="preserve">    D10 - ROZVODNICE MaR RA3</t>
  </si>
  <si>
    <t>D11 - ROZVODNICE</t>
  </si>
  <si>
    <t>D12 - PRÁCE</t>
  </si>
  <si>
    <t>PERIFÉRIE</t>
  </si>
  <si>
    <t>ZDROJ TEPLA "LEVÁ ČÁST"</t>
  </si>
  <si>
    <t xml:space="preserve">UT1.6, UT1.7  UT1.8</t>
  </si>
  <si>
    <t xml:space="preserve">Teplotní čidlo do VZT potrubí,     snímač: Ni1000, 5000ppm    150mm</t>
  </si>
  <si>
    <t xml:space="preserve">UT1.6, UT1.7  UT1..1</t>
  </si>
  <si>
    <t xml:space="preserve">Nerezová jímka pro teplotní snímače.  Délka jímky 100mm</t>
  </si>
  <si>
    <t>UT1.10, UT1.11</t>
  </si>
  <si>
    <t>Teplotní čidlo do potrubí Ni1000, 5000ppm délka stonku: 350mm</t>
  </si>
  <si>
    <t>UT1.10, UT1.11 UT1.</t>
  </si>
  <si>
    <t xml:space="preserve">Nerezová jímka pro teplotní snímače.  Délka jímky 300mm</t>
  </si>
  <si>
    <t>UT1.15, UT1.19 UT1</t>
  </si>
  <si>
    <t xml:space="preserve">Teplotní čidlo příložné    snímač: Ni1000, 5000ppm</t>
  </si>
  <si>
    <t>UT1.27, UT.28</t>
  </si>
  <si>
    <t xml:space="preserve">Teplotní čidlo venkovní    snímač: Ni1000, 5000ppm</t>
  </si>
  <si>
    <t>UT1.29</t>
  </si>
  <si>
    <t xml:space="preserve">Detektor plynu pro hořlavé plyny    výstražný signál: světelný + zvukový,     napájení: 230VAC,     rozsah měření: 0-100%LEL.</t>
  </si>
  <si>
    <t>UT1.30</t>
  </si>
  <si>
    <t xml:space="preserve">Detektor plynu pro  CO     výstražný signál: světelný + zvukový,     napájení: 230VAC,     rozsah měření: 0...200 ppm.</t>
  </si>
  <si>
    <t>UT1.31</t>
  </si>
  <si>
    <t xml:space="preserve">Sonda zaplavení, komplet    napájení: 24VAC    výstup: přepínací kontakt    vyhodnocovací jednotku umístit v rozvodnici MaR</t>
  </si>
  <si>
    <t>UT1.32</t>
  </si>
  <si>
    <t xml:space="preserve">Snímač tlaku s převodníkem       napájení: 24V DC    výstup: 0..10V AC    rozsah: 0..4 bar    včetně montážního příslušenství</t>
  </si>
  <si>
    <t>UT1.33</t>
  </si>
  <si>
    <t xml:space="preserve">Tlačítko havarijního odstavení    pod sklem, kladívko</t>
  </si>
  <si>
    <t>UT1.34</t>
  </si>
  <si>
    <t xml:space="preserve">GSM komunikátor    napájení: 230V 50Hz    vstup: 4x DI</t>
  </si>
  <si>
    <t>UT1.34.1</t>
  </si>
  <si>
    <t>Zálohovaný zdroj pro GSM komunikátor</t>
  </si>
  <si>
    <t>UT1.36</t>
  </si>
  <si>
    <t xml:space="preserve">Příložný termostat    skrytá stupnice    rozsah: 17-90°C    výstup: přepínací kontakt</t>
  </si>
  <si>
    <t>ZDROJ TEPLA "PRAVÁ ČÁST"</t>
  </si>
  <si>
    <t xml:space="preserve">UT2.6, UT2.7  UT2.8</t>
  </si>
  <si>
    <t xml:space="preserve">UT2.6, UT2.7  UT2..1</t>
  </si>
  <si>
    <t>UT2.10, UT2.11</t>
  </si>
  <si>
    <t>UT2.10, UT2.11 UT2.</t>
  </si>
  <si>
    <t>UT2.15, UT2.19 UT2</t>
  </si>
  <si>
    <t>UT2.27, UT.28</t>
  </si>
  <si>
    <t>UT2.29</t>
  </si>
  <si>
    <t>UT2.30</t>
  </si>
  <si>
    <t>UT2.31</t>
  </si>
  <si>
    <t>UT2.32</t>
  </si>
  <si>
    <t>UT2.33</t>
  </si>
  <si>
    <t>UT2.34</t>
  </si>
  <si>
    <t>UT2.34.1</t>
  </si>
  <si>
    <t>UT2.36</t>
  </si>
  <si>
    <t>ZTI</t>
  </si>
  <si>
    <t>Pol399</t>
  </si>
  <si>
    <t xml:space="preserve">Sonda maximální hladiny,     včetně vyhodnocovací jendotky</t>
  </si>
  <si>
    <t>ŘÍDÍCÍ JEDNOTKY</t>
  </si>
  <si>
    <t>ROZVODNICE MaR RA1</t>
  </si>
  <si>
    <t>Pol400</t>
  </si>
  <si>
    <t>PFC100 - základní PLC, 2xEthernet, RS485/RS232 Merbon runtime</t>
  </si>
  <si>
    <t>Pol401</t>
  </si>
  <si>
    <t>Modul AI 8 analogových vstupů (2-vodiče), odpor. senzory teploty, konfigurovatelné</t>
  </si>
  <si>
    <t>Pol402</t>
  </si>
  <si>
    <t>Modul AI 8 analogových vstupů (2-vodiče), 0-10V/+-10V, konfigurovatelné</t>
  </si>
  <si>
    <t>Pol403</t>
  </si>
  <si>
    <t>Modul AO 8 analogových výstupů (2-vodiče), 0-10V/+-10V, konfigurovatelné</t>
  </si>
  <si>
    <t>Pol404</t>
  </si>
  <si>
    <t>Modul DI 16 binárních vstupů 24V DC; 0,2ms</t>
  </si>
  <si>
    <t>Pol405</t>
  </si>
  <si>
    <t>Modul DO 16 binárních výstupů 24V DC 0,5 A</t>
  </si>
  <si>
    <t>Pol406</t>
  </si>
  <si>
    <t>Seriové rozhraní RS232/RS485; konfigurovatelné</t>
  </si>
  <si>
    <t>Pol407</t>
  </si>
  <si>
    <t>Zakončovací modul vnitřní sběrnice</t>
  </si>
  <si>
    <t>Pol408</t>
  </si>
  <si>
    <t>5-Port 100Base-TX průmyslový Switch</t>
  </si>
  <si>
    <t>Pol409</t>
  </si>
  <si>
    <t xml:space="preserve">7 “  LCD TFT barevný display,    dotyková obrazovka,     rozlišení obrazovky 800 x 480, 2x sériový port    1xEthernet, 1xUSB 2.0</t>
  </si>
  <si>
    <t>ROZVODNICE MaR RA2</t>
  </si>
  <si>
    <t>Pol410</t>
  </si>
  <si>
    <t>Merbon PLC, Ethernet, RS485</t>
  </si>
  <si>
    <t>Pol411</t>
  </si>
  <si>
    <t>Modul 16 digitálních vstupů, max. 30V AC nebo 50V DC, společná zem, protokol Modbus</t>
  </si>
  <si>
    <t>DISPEČINK</t>
  </si>
  <si>
    <t>Pol412</t>
  </si>
  <si>
    <t>PC + operační systém (W11)</t>
  </si>
  <si>
    <t>kpt</t>
  </si>
  <si>
    <t>Pol413</t>
  </si>
  <si>
    <t>Vizualizační program - licence</t>
  </si>
  <si>
    <t>KABELÁŽ</t>
  </si>
  <si>
    <t>Pol414</t>
  </si>
  <si>
    <t xml:space="preserve">Kabel pro řídící a automatizační systémy. Pro pevné uložení, stínění, měděné jádro, vnější plášť PVC, jmenovité napětí 250V.  JYTY 2x1</t>
  </si>
  <si>
    <t>Pol415</t>
  </si>
  <si>
    <t xml:space="preserve">Kabel pro řídící a automatizační systémy. Pro pevné uložení, stínění, měděné jádro, vnější plášť PVC, jmenovité napětí 250V.  JYTY 4x1</t>
  </si>
  <si>
    <t>Pol416</t>
  </si>
  <si>
    <t>Sdělovací kabel JYSTY 2x2x0,8</t>
  </si>
  <si>
    <t>Pol417</t>
  </si>
  <si>
    <t xml:space="preserve">Silový kabel pro pevné uložení.Měděné jádro, vnější plášť PVC, jmenovité napětí 450/750V, odolnost vůči šíření plamene dle ČSN EN 50265–1;–2–1 (IEC 60332-1).  CYKY 3Jx1,5</t>
  </si>
  <si>
    <t>Pol418</t>
  </si>
  <si>
    <t xml:space="preserve">Silový kabel pro pevné uložení.Měděné jádro, vnější plášť PVC, jmenovité napětí 450/750V, odolnost vůči šíření plamene dle ČSN EN 50265–1;–2–1 (IEC 60332-1).  CYKY 5Jx1,5</t>
  </si>
  <si>
    <t>Pol419</t>
  </si>
  <si>
    <t xml:space="preserve">Silový kabel pro pevné uložení.Měděné jádro, vnější plášť PVC, jmenovité napětí 450/750V, odolnost vůči šíření plamene dle ČSN EN 50265–1;–2–1 (IEC 60332-1).  CYKY 5Jx6</t>
  </si>
  <si>
    <t>Pol420</t>
  </si>
  <si>
    <t>Kabelový žlab perforovaný s integrovanmou spojkou. Kovový žlab, povrchová úprava zinkováním, rozměr 62x50mm, včetně víka, včetně bezšroubových úchytek víka, včetně gumových průchodek, včetně tvarovek, včetně nosného příslušenství..</t>
  </si>
  <si>
    <t>Pol421</t>
  </si>
  <si>
    <t>Kabelový žlab perforovaný s integrovanmou spojkou. Kovový žlab, povrchová úprava zinkováním, rozměr 50x125mm, včetně víka, včetně bezšroubových úchytek víka, včetně gumových průchodek, včetně tvarovek, včetně nosného příslušenství.</t>
  </si>
  <si>
    <t>Pol422</t>
  </si>
  <si>
    <t>PVC trubka nízká mech. pevnost samozhášivá. vč. příchytek a příslušenství. Průměr 23mm.</t>
  </si>
  <si>
    <t>Pol423</t>
  </si>
  <si>
    <t>PVC pevná trubka 25 mm, vč. příchytek a příslušenství. Průměr 25mm.</t>
  </si>
  <si>
    <t>Pol424</t>
  </si>
  <si>
    <t>Pomocná svorková krabice, včetně víka a svorek (4ks).</t>
  </si>
  <si>
    <t>Pol425</t>
  </si>
  <si>
    <t xml:space="preserve">Kabel pro sdělovací techniku. Pro pevné uložení, stínění, měděné jádro, vnější plášť PVC,  JYSTY 2x2x0,8</t>
  </si>
  <si>
    <t>Pol426</t>
  </si>
  <si>
    <t>Pol427</t>
  </si>
  <si>
    <t>ROZVODNICE MaR RA3</t>
  </si>
  <si>
    <t>ROZVODNICE</t>
  </si>
  <si>
    <t>Pol428</t>
  </si>
  <si>
    <t xml:space="preserve">Rozvodnice  RA1 -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</si>
  <si>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Pol429</t>
  </si>
  <si>
    <t xml:space="preserve">Rozvodnice  RA2 -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</si>
  <si>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Pol430</t>
  </si>
  <si>
    <t xml:space="preserve">Oceloplechový nástěnný rozvaděč nn , min krytí IP55, rozvodná soustava 3NPE, 50Hz, 230/400V/TN-S,  Povrchová úprava práškovou technologií. Dveře s těsněním, 3-bodový rozpěrný uzávěr s možností zamykání.Přívody a vývody kabelů – horem, přes kabelové ucpávk</t>
  </si>
  <si>
    <t>D12</t>
  </si>
  <si>
    <t>PRÁCE</t>
  </si>
  <si>
    <t>Pol431</t>
  </si>
  <si>
    <t>Výroba rozvodnic</t>
  </si>
  <si>
    <t>kpt.</t>
  </si>
  <si>
    <t>Pol432</t>
  </si>
  <si>
    <t>Zpracování uživatelských programů - SW/konfigurace regulátorů</t>
  </si>
  <si>
    <t>Pol433</t>
  </si>
  <si>
    <t>Zpracování uživatelských programů - dispečink</t>
  </si>
  <si>
    <t>Pol434</t>
  </si>
  <si>
    <t>Montážní práce</t>
  </si>
  <si>
    <t>Pol435</t>
  </si>
  <si>
    <t>Oživení regulace a provedení zkoušek</t>
  </si>
  <si>
    <t>Pol436</t>
  </si>
  <si>
    <t>Revizní zprávy</t>
  </si>
  <si>
    <t>Pol437</t>
  </si>
  <si>
    <t>Engineering</t>
  </si>
  <si>
    <t>Pol438</t>
  </si>
  <si>
    <t>Projektová dokumentace (výrobní a skutečné provedení)</t>
  </si>
  <si>
    <t>SO 02 - Komunikace a zpevněné plochy</t>
  </si>
  <si>
    <t>11 - Příprava území komunikace</t>
  </si>
  <si>
    <t>12 - Odkopávky a prokopávky</t>
  </si>
  <si>
    <t>16 - Přemístění výkopku</t>
  </si>
  <si>
    <t>18 - Povrchové úpravy terénu</t>
  </si>
  <si>
    <t>21a - Úprava podloží - drenáže</t>
  </si>
  <si>
    <t>21b - Úprava podloží - vsakovací průleh</t>
  </si>
  <si>
    <t>5a - Vyspravení asfaltové vozovky vlivem osazení obruby tl 460 mm</t>
  </si>
  <si>
    <t>5b - Vjezd z betonové dlažby tl 420 mm</t>
  </si>
  <si>
    <t>5c - Komunikace parkoviště z kamenné dlažby tl 460 mm</t>
  </si>
  <si>
    <t>5d - Parkovací stání z plastových rohoží tl 390 mm</t>
  </si>
  <si>
    <t>5e - Parkovací stání vyhrazené z kamenné dlažby tl 460 mm</t>
  </si>
  <si>
    <t>5f - Chodník veřejný z betonové dlažby tl 240 mm</t>
  </si>
  <si>
    <t>5g - Chodník areálový z kamenné dlažby tl 240 mm</t>
  </si>
  <si>
    <t>5h - Chodník areálový z kamenné velkoformátové dlažby tl 270 mm</t>
  </si>
  <si>
    <t>5ch - Chodník areálový z mlatu tl 350 mm</t>
  </si>
  <si>
    <t>DA01 - Zpěvněná plocha objektu pro popelnice</t>
  </si>
  <si>
    <t>DA02 - Terasy v zahradě</t>
  </si>
  <si>
    <t>5i - Okapový chodníček tl 200 mm</t>
  </si>
  <si>
    <t>5j - Obruby k komunikacím a chodníkům</t>
  </si>
  <si>
    <t>8 - Trubní vedení</t>
  </si>
  <si>
    <t xml:space="preserve">91a - Doplňující konstrukce a práce na pozemních komunikacích </t>
  </si>
  <si>
    <t>91b - Doplňující konstrukce a práce na pozemních komunikacích DIO</t>
  </si>
  <si>
    <t>997-8 - Přesun hmot a suti</t>
  </si>
  <si>
    <t>M 22 - Montáže sdělovacích kabelů ochrana</t>
  </si>
  <si>
    <t>M 46 - Zemní práce při elektromontážích</t>
  </si>
  <si>
    <t>ON a VRN - Ostatní a vedlejší rozpočtové náklady</t>
  </si>
  <si>
    <t>Příprava území komunikace</t>
  </si>
  <si>
    <t>111251102</t>
  </si>
  <si>
    <t xml:space="preserve">Odstranění křovin a stromů průměru kmene do 100 mm i s kořeny z celkové plochy přes 100  do 500 m2 strojně</t>
  </si>
  <si>
    <t>112151012</t>
  </si>
  <si>
    <t>Volné kácení stromů s rozřezáním a ostraněním větví D kmene přes 200 do 300 mm</t>
  </si>
  <si>
    <t>112201112</t>
  </si>
  <si>
    <t>Odstranění pařezů od 200 do D 300 mm s odklizením do 20 m a zasypáním jámy</t>
  </si>
  <si>
    <t>113106142</t>
  </si>
  <si>
    <t>Rozebrání dlažeb betonových komunikací s ložem z kameniva plocha přes 50m strojně</t>
  </si>
  <si>
    <t>113106521</t>
  </si>
  <si>
    <t>Rozebrání dlažeb komunikací z drobných kostek s ložem z kameniva plocha přes 200 m2 strojně</t>
  </si>
  <si>
    <t>113107182</t>
  </si>
  <si>
    <t>Odstranění povrchu živičného tl přes 50 do 100 mm strojně, plocha přes 50 do 200 m2</t>
  </si>
  <si>
    <t>113107213</t>
  </si>
  <si>
    <t>Odstranění podkladu z kameniva těženého tl od 200 do 300 mm strojně, plocha přes 200m2</t>
  </si>
  <si>
    <t>113107231</t>
  </si>
  <si>
    <t>Odstranění povrchu z betonu prostého tl přes 100 do 150 mm strojně plocha přes 200 m2</t>
  </si>
  <si>
    <t>113202111</t>
  </si>
  <si>
    <t>Vytrhání obrubníků stojatých</t>
  </si>
  <si>
    <t>116951201</t>
  </si>
  <si>
    <t>Úprava zemin vápnem nebo směsnými hydraulickými pojivy</t>
  </si>
  <si>
    <t>2577*0,4</t>
  </si>
  <si>
    <t>585301710</t>
  </si>
  <si>
    <t>vápno nehašené CL 90 -Q pro úpravu zemin bezprašné</t>
  </si>
  <si>
    <t>1030,8*0,05*1,9</t>
  </si>
  <si>
    <t>919735112</t>
  </si>
  <si>
    <t>Řezání stávajícího živičného krytu tl přes 50 do 100 mm</t>
  </si>
  <si>
    <t>966008212</t>
  </si>
  <si>
    <t>Bourání odvodňovacího žlabu z betonových tvárnic š přes 500 do 800mm</t>
  </si>
  <si>
    <t>Odkopávky a prokopávky</t>
  </si>
  <si>
    <t>121151224</t>
  </si>
  <si>
    <t>Sejmutí ornice plochy přes 500 m2 tl přes 200 do 250 mm strojně</t>
  </si>
  <si>
    <t>5608 "(5608*0,25=1402m3)</t>
  </si>
  <si>
    <t>122151104</t>
  </si>
  <si>
    <t>Vykopávky v zemníku v hornině těžitelnosti I, skupiny 1-2, objem do 500 m3 strojně</t>
  </si>
  <si>
    <t>583312000</t>
  </si>
  <si>
    <t>štěrkopísek netříděný zásypový nebo zemina vhodná do násypů</t>
  </si>
  <si>
    <t>438,7*2</t>
  </si>
  <si>
    <t>122252204</t>
  </si>
  <si>
    <t>Odkopávky a prokopávky nezapažené pro silnice a dálnice v hornině těžitelnosti I objem do 500 m3 strojně</t>
  </si>
  <si>
    <t>132251103</t>
  </si>
  <si>
    <t>Hloubení rýh nepažených š do 800 mm v hornině těžitelnosti I, skupiny 3 objemu do 100 m3 strojně</t>
  </si>
  <si>
    <t>12,36 + 57,94 "drény + vsakovací průleh</t>
  </si>
  <si>
    <t>Přemístění výkopku</t>
  </si>
  <si>
    <t>Nakládání výkopku z hornin těžitelnosti I, skupina 1-3 přes 100m3</t>
  </si>
  <si>
    <t>438,7+1402+ 337,3 "zemník+ornice</t>
  </si>
  <si>
    <t>Vodorovné přemístění do 500 m výkopku/sypaniny/ z horniny těžitelnosti I, skupiny 1-3</t>
  </si>
  <si>
    <t>1402+337,3 "převoz ornice na deponii a zeminy pro násypy</t>
  </si>
  <si>
    <t>162751113</t>
  </si>
  <si>
    <t>Vodorovné přemístění do 6000 m výkopku/sypaniny/ z horniny těžitelnosti I, skupiny 1-3</t>
  </si>
  <si>
    <t>Poznámka k položce:_x000d_
dovoz zeminy nebo štěrku na násypy</t>
  </si>
  <si>
    <t>Uložení sypaniny na skládku nebo meziskládku</t>
  </si>
  <si>
    <t>171151103</t>
  </si>
  <si>
    <t>Uložení sypaniny z hornin soudržných do násypů zhutněných strojně</t>
  </si>
  <si>
    <t>337,3+438,7 "dovezená zemina</t>
  </si>
  <si>
    <t>Povrchové úpravy terénu</t>
  </si>
  <si>
    <t>181951112</t>
  </si>
  <si>
    <t>Úprava pláně v hornině těžitelnosti 1, skupiny 1-3 se zhutněním</t>
  </si>
  <si>
    <t>21a</t>
  </si>
  <si>
    <t>Úprava podloží - drenáže</t>
  </si>
  <si>
    <t>212752101</t>
  </si>
  <si>
    <t>Trativody z drenážních trubek korugovaných PE-HD SN4 vč lože, otevřený výkop, D 100 pro liniové stavby</t>
  </si>
  <si>
    <t>457572211</t>
  </si>
  <si>
    <t>Filtrační vrstvy z kameniva těženého 4-8 mm se zhutněním</t>
  </si>
  <si>
    <t>211971110</t>
  </si>
  <si>
    <t>Zřízení opláštění trativodů geotextilií v rýze nebo zářezu sklonu do 1:2</t>
  </si>
  <si>
    <t>693110680</t>
  </si>
  <si>
    <t>geotextilie netkaná separační, ochranná, filtrační, drenážní PP 300 g/m2</t>
  </si>
  <si>
    <t>21b</t>
  </si>
  <si>
    <t>Úprava podloží - vsakovací průleh</t>
  </si>
  <si>
    <t>21275210R</t>
  </si>
  <si>
    <t>Trativody z drenážních trubek korugovaných PE-HD SN4 vč lože, otevřený výkop, D 100 pro liniové stavby vč úpravy povrchu po výkopu vsakovacího průlehu na rozměr 750 x 750 mm</t>
  </si>
  <si>
    <t>457572114</t>
  </si>
  <si>
    <t>Filtrační vrstvy z kameniva těženého 32-63 mm se zhutněním</t>
  </si>
  <si>
    <t>693110700</t>
  </si>
  <si>
    <t>geotextilie netkaná separační, ochranná, filtrační, drenážní PP 400 g/m2</t>
  </si>
  <si>
    <t>5a</t>
  </si>
  <si>
    <t>Vyspravení asfaltové vozovky vlivem osazení obruby tl 460 mm</t>
  </si>
  <si>
    <t>564861011</t>
  </si>
  <si>
    <t>Podklad z ŠD plochy do 100 m2 tl 200 mm</t>
  </si>
  <si>
    <t>183 "odečteno z programu AutoCAD vozovka ul Fritzova</t>
  </si>
  <si>
    <t>567122114</t>
  </si>
  <si>
    <t xml:space="preserve">Podklad ze směsi stmelené cementem KZC I  SC C 8/10 tl 150 mm</t>
  </si>
  <si>
    <t>573111111</t>
  </si>
  <si>
    <t>Postřik infiltrační postřik s posypem z asfaltu množství 0,6 kg/m2</t>
  </si>
  <si>
    <t>565155111</t>
  </si>
  <si>
    <t>Asfaltový beton ACP 16 (OKS) podkladní tl 70 mm z nemodifikovaného asfaltu, do 3 m</t>
  </si>
  <si>
    <t>573231106</t>
  </si>
  <si>
    <t>Spojovací postřik ze silniční emulse množství 0,3 kg/m2</t>
  </si>
  <si>
    <t>577134111</t>
  </si>
  <si>
    <t>Asfaltový beton ACO 11 (ABS I),vrstva obrusná, 40 mm z nemodifikovaného asfaltu, do 3 m</t>
  </si>
  <si>
    <t>919122111</t>
  </si>
  <si>
    <t>Těsnění spár zálivkou za tepla pro komůrky š 10 mm hl 20 mm</t>
  </si>
  <si>
    <t>919112212</t>
  </si>
  <si>
    <t>Řezání spár pro vytvoření komůrky š 10 mm hl 20 mm v živičném krytu</t>
  </si>
  <si>
    <t>5b</t>
  </si>
  <si>
    <t>Vjezd z betonové dlažby tl 420 mm</t>
  </si>
  <si>
    <t>43,2 "odečteno z programu AutoCAD vjezd</t>
  </si>
  <si>
    <t>596211210</t>
  </si>
  <si>
    <t>Kladení zámkové dlažby tl 80 mm do drtě 40 mm, plocha do 50 m2</t>
  </si>
  <si>
    <t>596211214</t>
  </si>
  <si>
    <t>Příplatek za kombinaci dvou barev a tvarů tl 80 mm</t>
  </si>
  <si>
    <t>592450130</t>
  </si>
  <si>
    <t xml:space="preserve">dlažba zámková tvar tvaru I 200 x 165 x 80  mm přírodní</t>
  </si>
  <si>
    <t>Poznámka k položce:_x000d_
referenční výrobky dle tabulky standartů PD</t>
  </si>
  <si>
    <t>592452260</t>
  </si>
  <si>
    <t>dlažba zámková tvar obdelník 200 x 100 x 80 mm pro nevidomé barevná červená</t>
  </si>
  <si>
    <t>5c</t>
  </si>
  <si>
    <t>Komunikace parkoviště z kamenné dlažby tl 460 mm</t>
  </si>
  <si>
    <t>564851111</t>
  </si>
  <si>
    <t>Podklad z ŠD plochy přes 100 m2 tl 150 mm</t>
  </si>
  <si>
    <t>745,2 "odečteno z programu AutoCAD komunikace parkoviště</t>
  </si>
  <si>
    <t>591211111</t>
  </si>
  <si>
    <t>Kladení dlažby z kostek drobných do lože z kamene těženého</t>
  </si>
  <si>
    <t>5838100R</t>
  </si>
  <si>
    <t>kostka dlažební drobná žula 12/12 cm</t>
  </si>
  <si>
    <t>Poznámka k položce:_x000d_
referenční výrobek dle tabulky standartů PD</t>
  </si>
  <si>
    <t>5d</t>
  </si>
  <si>
    <t>Parkovací stání z plastových rohoží tl 390 mm</t>
  </si>
  <si>
    <t>539 "odečteno z programu AutoCAD parkovací stání z plastových rohoží</t>
  </si>
  <si>
    <t>596412213</t>
  </si>
  <si>
    <t>Kladení dlažby z vegetačních tvárnic pozemních komunikací tl 80 mm přes 300 m2 do drtě tl 40 mm</t>
  </si>
  <si>
    <t>562451410</t>
  </si>
  <si>
    <t>dlažba zatravňovací plastová recyklovatelný PE nosnost 350t/m2 rozměr 330 x 330 x 50 mm</t>
  </si>
  <si>
    <t>56200001R</t>
  </si>
  <si>
    <t>parkovací značka bílá vložená do zatravňovací dlažby vč montáže</t>
  </si>
  <si>
    <t>564811111</t>
  </si>
  <si>
    <t>Podklad z ŠD plochy přes 100 m2 tl 50 mm</t>
  </si>
  <si>
    <t>Poznámka k položce:_x000d_
vyplnění plastových rohoží-dlažby drobným kamenivem</t>
  </si>
  <si>
    <t>5e</t>
  </si>
  <si>
    <t>Parkovací stání vyhrazené z kamenné dlažby tl 460 mm</t>
  </si>
  <si>
    <t>564851011</t>
  </si>
  <si>
    <t>Podklad z ŠD plochy do 100 m2 tl 150 mm</t>
  </si>
  <si>
    <t>56,4 "odečteno z programu AutoCAD parkovací stání vyhrazené</t>
  </si>
  <si>
    <t>5f</t>
  </si>
  <si>
    <t>Chodník veřejný z betonové dlažby tl 240 mm</t>
  </si>
  <si>
    <t>372 "odečteno z programu AutoCAD chodník veřejný ul Fritzova</t>
  </si>
  <si>
    <t>Kladení zámkové dlažby tl 60 mm do drtě 40 mm, plocha od 100 do 300 m2</t>
  </si>
  <si>
    <t>596211114</t>
  </si>
  <si>
    <t>Příplatek za kombinaci dvou barev a tvarů tl 60 mm</t>
  </si>
  <si>
    <t>592450160</t>
  </si>
  <si>
    <t xml:space="preserve">dlažba zámková tvar tvaru I 200 x 165 x 60  mm přírodní</t>
  </si>
  <si>
    <t>59200001R</t>
  </si>
  <si>
    <t>betonová dlažba pro nevidomé s drážkou 400 x 400 x 80 mm</t>
  </si>
  <si>
    <t>5g</t>
  </si>
  <si>
    <t>Chodník areálový z kamenné dlažby tl 240 mm</t>
  </si>
  <si>
    <t>574,6 "odečteno z programu AutoCAD chodník areálový z kamenné dlažby</t>
  </si>
  <si>
    <t>59141111R</t>
  </si>
  <si>
    <t>Kladení dlažby z mozaiky jednobarevné pro pěší do lože z kameniva tl 30 mm</t>
  </si>
  <si>
    <t>583810040</t>
  </si>
  <si>
    <t>kostka dlažební mozaika žula 4/6</t>
  </si>
  <si>
    <t>58300001R</t>
  </si>
  <si>
    <t>kamenná dlažba reliefní tl 60 mm</t>
  </si>
  <si>
    <t>58300002R</t>
  </si>
  <si>
    <t>kamenná dlažba hladká přídlažba tl 60 mm</t>
  </si>
  <si>
    <t>5h</t>
  </si>
  <si>
    <t>Chodník areálový z kamenné velkoformátové dlažby tl 270 mm</t>
  </si>
  <si>
    <t>346,8 "odečteno z programu AutoCAD chodník areálový z kamenné dlažby</t>
  </si>
  <si>
    <t>596811311R</t>
  </si>
  <si>
    <t>Kladení velkoformátové kamenné dlažby do plochy 0,5m2 tl 100 mm do lože zkameniva tl 40 mm do 300m2</t>
  </si>
  <si>
    <t>58381100R</t>
  </si>
  <si>
    <t>velká žulová deska řezaná 410 x 1200 tl 80 mm</t>
  </si>
  <si>
    <t>919735122R</t>
  </si>
  <si>
    <t>Řezání žulových desek tl přes 50 do 100 mm</t>
  </si>
  <si>
    <t>5ch</t>
  </si>
  <si>
    <t>Chodník areálový z mlatu tl 350 mm</t>
  </si>
  <si>
    <t>564952111</t>
  </si>
  <si>
    <t>Podklad z mechanicky zpevněného kameniva MZK tl 150 mm</t>
  </si>
  <si>
    <t>391,2 "odečteno z programu AutoCAD chodník z mlatu - frakce 0-32</t>
  </si>
  <si>
    <t>326 "odečteno z programu AutoCAD chodník z mlatu - frakce 0-16</t>
  </si>
  <si>
    <t>571906111</t>
  </si>
  <si>
    <t>Posyp krytu komunikace kamenivem drceným nebo těženým přes 25 do 30 kg/m2</t>
  </si>
  <si>
    <t>DA01</t>
  </si>
  <si>
    <t>Zpěvněná plocha objektu pro popelnice</t>
  </si>
  <si>
    <t>56485101R</t>
  </si>
  <si>
    <t>Podklad ze štěrkodrtě ŠD plochy do 100 m2 tl 150 mm 0/32</t>
  </si>
  <si>
    <t>858927892</t>
  </si>
  <si>
    <t>133914591</t>
  </si>
  <si>
    <t>5838101R</t>
  </si>
  <si>
    <t>kostka dlažební žula tl. 6cm</t>
  </si>
  <si>
    <t>-2065586202</t>
  </si>
  <si>
    <t>14*1,02 'Přepočtené koeficientem množství</t>
  </si>
  <si>
    <t>DA02</t>
  </si>
  <si>
    <t>Terasy v zahradě</t>
  </si>
  <si>
    <t>564771101</t>
  </si>
  <si>
    <t>Podklad z kameniva hrubého drceného vel. 32-63 mm plochy do 100 m2 tl 250 mm</t>
  </si>
  <si>
    <t>1379586415</t>
  </si>
  <si>
    <t>https://podminky.urs.cz/item/CS_URS_2024_01/564771101</t>
  </si>
  <si>
    <t>564750101</t>
  </si>
  <si>
    <t>Podklad z kameniva hrubého drceného vel. 16-32 mm plochy do 100 m2 tl 150 mm</t>
  </si>
  <si>
    <t>1761214880</t>
  </si>
  <si>
    <t>https://podminky.urs.cz/item/CS_URS_2024_01/564750101</t>
  </si>
  <si>
    <t>-577922550</t>
  </si>
  <si>
    <t>https://podminky.urs.cz/item/CS_URS_2024_01/919726122</t>
  </si>
  <si>
    <t>596841221</t>
  </si>
  <si>
    <t>Kladení betonové dlažby komunikací pro pěší do lože z cement malty velikosti přes 0,09 do 0,25 m2 pl přes 50 do 100 m2</t>
  </si>
  <si>
    <t>-2079176848</t>
  </si>
  <si>
    <t>https://podminky.urs.cz/item/CS_URS_2024_01/596841221</t>
  </si>
  <si>
    <t>59246107</t>
  </si>
  <si>
    <t>dlažba chodníková betonová 500x500mm tl 50mm přírodní</t>
  </si>
  <si>
    <t>-1764799447</t>
  </si>
  <si>
    <t>80*1,03 'Přepočtené koeficientem množství</t>
  </si>
  <si>
    <t>762951013</t>
  </si>
  <si>
    <t>Montáž podkladního roštu terasy ze šroubovaných dřevoplastových profilů osové vzdálenosti podpěr do 500 mm</t>
  </si>
  <si>
    <t>1958559916</t>
  </si>
  <si>
    <t>https://podminky.urs.cz/item/CS_URS_2024_01/762951013</t>
  </si>
  <si>
    <t>60791138</t>
  </si>
  <si>
    <t>profil podkladový dřevoplastový pro terasová dřevoplastová prkna 50x50mm</t>
  </si>
  <si>
    <t>1082305536</t>
  </si>
  <si>
    <t>80*2,9376 'Přepočtené koeficientem množství</t>
  </si>
  <si>
    <t>762952044R</t>
  </si>
  <si>
    <t>Montáž teras z prken š do 140 mm z dřevoplastu skrytým spojem na podkladní dřevoplastový rošt</t>
  </si>
  <si>
    <t>-285804536</t>
  </si>
  <si>
    <t>Poznámka k položce:_x000d_
včetně montáže a dodávky obvodových lišt</t>
  </si>
  <si>
    <t>60791115</t>
  </si>
  <si>
    <t>prkno terasové dřevoplastové š 137 mm tl 23mm</t>
  </si>
  <si>
    <t>-1347269695</t>
  </si>
  <si>
    <t>80*7,884 'Přepočtené koeficientem množství</t>
  </si>
  <si>
    <t>5i</t>
  </si>
  <si>
    <t>Okapový chodníček tl 200 mm</t>
  </si>
  <si>
    <t>637121113</t>
  </si>
  <si>
    <t>Okapový chodníček z kačírku tl 200 mm s udusáním</t>
  </si>
  <si>
    <t xml:space="preserve">77 "odečteno z programu AutoCAD okapový chodniček </t>
  </si>
  <si>
    <t>5j</t>
  </si>
  <si>
    <t>Obruby k komunikacím a chodníkům</t>
  </si>
  <si>
    <t>916131213</t>
  </si>
  <si>
    <t>Osazení silničního obrubníku stojatého s boční opěrou do lože z betonu prostého</t>
  </si>
  <si>
    <t>592170310</t>
  </si>
  <si>
    <t>obrubník betonový silniční 1000 x 150 x 250 mm</t>
  </si>
  <si>
    <t>916241213</t>
  </si>
  <si>
    <t>Osazení silničního obrubníku kamenného stojatého s boční opěrou do lože z betonu prostého</t>
  </si>
  <si>
    <t>583800030</t>
  </si>
  <si>
    <t>obrubník kamenný žulový přímý 1000 x 300 x 200 mm</t>
  </si>
  <si>
    <t>583800070</t>
  </si>
  <si>
    <t>obrubník kamenný žulový přímý 1000 x 150 x 250 mm</t>
  </si>
  <si>
    <t>Osazení chodníkového obrubníku betonového s boční opěrou do lože z betonu prostého</t>
  </si>
  <si>
    <t>13611220R</t>
  </si>
  <si>
    <t>ocelová pásovina tl 6 mm x 250 mm vč stříhání a pozinkování</t>
  </si>
  <si>
    <t>59121111R</t>
  </si>
  <si>
    <t>Kladení dlažby z kostek velkých do lože z MC tl 50 mm</t>
  </si>
  <si>
    <t>44*0,15 "obruba z kamenných kostek velkých</t>
  </si>
  <si>
    <t>583810080</t>
  </si>
  <si>
    <t>kostka dlažební velká 15/17 cm</t>
  </si>
  <si>
    <t>Trubní vedení</t>
  </si>
  <si>
    <t>895941301</t>
  </si>
  <si>
    <t>Osazení uliční vpusti uliční D450 z betonových dílců dno s výtokem</t>
  </si>
  <si>
    <t>Poznámka k položce:_x000d_
vč navrtávky uliční vpusti do zaústění drenáže</t>
  </si>
  <si>
    <t>895941313</t>
  </si>
  <si>
    <t>Osazení uliční vpusti uliční D450 z betonových dílců horní skruž 295 mm</t>
  </si>
  <si>
    <t>895941321</t>
  </si>
  <si>
    <t>Osazení uliční vpusti uliční D450 z betonových dílců středová skruž 195 mm</t>
  </si>
  <si>
    <t>592238520</t>
  </si>
  <si>
    <t>dno betonové pro uliční vpusť s kalovou prohlubní 450 x 300 x 50 mm</t>
  </si>
  <si>
    <t>592238570</t>
  </si>
  <si>
    <t>skruž betonová pro uliční vpusť horní 450 x 295 x 50 mm</t>
  </si>
  <si>
    <t>592238600</t>
  </si>
  <si>
    <t>skruž betonová pro uliční vpusť středová 450 x 195 x 50 mm</t>
  </si>
  <si>
    <t>592238640</t>
  </si>
  <si>
    <t>prstenec betonový pro uliční vpusť vyrovnávací 390 x 60 x 130 mm</t>
  </si>
  <si>
    <t>592238740</t>
  </si>
  <si>
    <t>koš pozink pro uliční vpusti, vysoký, pro rám 500/300</t>
  </si>
  <si>
    <t>899204112</t>
  </si>
  <si>
    <t>Osazení mříží litinových vč rámu a koše na bahno pro zatížení třídy D400,600</t>
  </si>
  <si>
    <t>552423200</t>
  </si>
  <si>
    <t>mříž vtoková litinová s rámem 500 x 500 mm</t>
  </si>
  <si>
    <t>899331111</t>
  </si>
  <si>
    <t>Výšková úprava uličního vstupu nebo vpusti do 200 mm zvýšením poklopu vpusti</t>
  </si>
  <si>
    <t>899431111</t>
  </si>
  <si>
    <t xml:space="preserve">Výšková úprava uličního vstupu nebo vpusti do 200 mm zvýšením  krycího hrnce</t>
  </si>
  <si>
    <t>91a</t>
  </si>
  <si>
    <t xml:space="preserve">Doplňující konstrukce a práce na pozemních komunikacích </t>
  </si>
  <si>
    <t>914511111</t>
  </si>
  <si>
    <t>Montáž sloupku dopravních značek délky do 3,5 m s betonovým základem</t>
  </si>
  <si>
    <t>404452250</t>
  </si>
  <si>
    <t>sloupek Zn 60 - 350</t>
  </si>
  <si>
    <t>404452530</t>
  </si>
  <si>
    <t>víčko plastové na sloupek 60</t>
  </si>
  <si>
    <t>404452560</t>
  </si>
  <si>
    <t>upínací svorka na sloupek US 60</t>
  </si>
  <si>
    <t>914111111</t>
  </si>
  <si>
    <t>Montáž svislé dopravní značky do velikosti 1 m2 objímkami na sloupek nebo konzolu</t>
  </si>
  <si>
    <t>404456080</t>
  </si>
  <si>
    <t>značka upravující přednost P1- P4 700 mm</t>
  </si>
  <si>
    <t>404456250</t>
  </si>
  <si>
    <t>informativní značka IP11-IP13 500 x 700 mm</t>
  </si>
  <si>
    <t>914511112R</t>
  </si>
  <si>
    <t>Montáž závory na omezení vjezdu</t>
  </si>
  <si>
    <t>Poznámka k položce:_x000d_
osazeno dle technologického postupu výrobce vč kabeláže, kompletní provedení vč zkoušek a revizí</t>
  </si>
  <si>
    <t>749104850</t>
  </si>
  <si>
    <t>závora silniční s ráhnem 5m s frekvencí zavírání 5000 cyklů/den</t>
  </si>
  <si>
    <t>915211111</t>
  </si>
  <si>
    <t>Vodorovné dopravní značení retroreflexním plastem dělící čáry nepřerušovaně šířky 125 mm</t>
  </si>
  <si>
    <t>915351111</t>
  </si>
  <si>
    <t>Předformátované vodorovné dopravní značení číslo nebo písmeno výška do 1 m</t>
  </si>
  <si>
    <t>915611111</t>
  </si>
  <si>
    <t>Předznačení liniového plošného značení</t>
  </si>
  <si>
    <t>935113111</t>
  </si>
  <si>
    <t>Osazení odvodňovacího polymerbetonového žlabu s krycím roštem šířky do 200 mm</t>
  </si>
  <si>
    <t>118+30 "osazení dle technologického postupu výrobce</t>
  </si>
  <si>
    <t>935932321</t>
  </si>
  <si>
    <t>Polymerbetonový odvodňovací žlab pevnosti C 250 vnitřní šířky do 150 mm s roštem můstovým s litiny</t>
  </si>
  <si>
    <t>Poznámka k položce:_x000d_
referenční výrobky dle tabulky standartů PD 11 ks vpustí 12 ks čel</t>
  </si>
  <si>
    <t>93593201R</t>
  </si>
  <si>
    <t>Ocelový odvodňovací štěrbinový žlab pevnosti C 250 vnitřní šířky do 150 mm s roštem můstovým s litiny</t>
  </si>
  <si>
    <t>Poznámka k položce:_x000d_
referenční výrobky dle tabulky standartů PD 4 ks vpustí 8 ks čel</t>
  </si>
  <si>
    <t>936124113R</t>
  </si>
  <si>
    <t>Montáž lavičky stabilní kotvené šrouby na pevný podklad včetně betonových desek 1000x500x200mm</t>
  </si>
  <si>
    <t>1001174488</t>
  </si>
  <si>
    <t>7491010R</t>
  </si>
  <si>
    <t>lavička bez opěradla nekotvená 1800x800x840mm konstrukce-kov, sedák-dřevo, ozn. OS23</t>
  </si>
  <si>
    <t>-333761482</t>
  </si>
  <si>
    <t>91b</t>
  </si>
  <si>
    <t>Doplňující konstrukce a práce na pozemních komunikacích DIO</t>
  </si>
  <si>
    <t>913121111</t>
  </si>
  <si>
    <t>Montáž a demontáž dočasné dopravní značky kompletní DIO</t>
  </si>
  <si>
    <t>20 "1 etapa DIO předpoklad</t>
  </si>
  <si>
    <t>952711180</t>
  </si>
  <si>
    <t>nájem dopravní značky základní přenosné vč sloupů a příchytek za 1 den/ nad 7 dní</t>
  </si>
  <si>
    <t xml:space="preserve">20*200 "předpoklad  délky stavby</t>
  </si>
  <si>
    <t>997-8</t>
  </si>
  <si>
    <t>Přesun hmot a suti</t>
  </si>
  <si>
    <t>997221611</t>
  </si>
  <si>
    <t>Nakládání suti na dopravní prostředek pro vodorovnou dopravu</t>
  </si>
  <si>
    <t>142*0,10*2,4 "asfalty</t>
  </si>
  <si>
    <t>4156*0,3*2+1048*0,1*3 "kamenivo a kostky</t>
  </si>
  <si>
    <t>(1894*0,06*2,2)+(1145*0,15*2,2)+8 "obruby a žlab, betony</t>
  </si>
  <si>
    <t xml:space="preserve">9 "odpady dřevěné stromy 5 ks +  keře</t>
  </si>
  <si>
    <t>997221551</t>
  </si>
  <si>
    <t>Vodorovná doprava suti ze sypkých materiálů do 1 km</t>
  </si>
  <si>
    <t>997221559</t>
  </si>
  <si>
    <t>Příplatek ZKD 1 km u vodorovné dopravy sypkých materiálů, 19 x</t>
  </si>
  <si>
    <t>997221561</t>
  </si>
  <si>
    <t>Vodorovná doprava suti z kusových materiálů do 1 km</t>
  </si>
  <si>
    <t>997221569</t>
  </si>
  <si>
    <t>Příplatek ZKD 1 km u vodorovné dopravy suti z kusových materálů, 19 x</t>
  </si>
  <si>
    <t>99701381R</t>
  </si>
  <si>
    <t>Poplatek za uložení odpadů na skládce (skládkovné) dřevěného odpadu zatříděného dle katalogu odpadů 17 02 01 BIO</t>
  </si>
  <si>
    <t>997013861</t>
  </si>
  <si>
    <t>Poplatek za uložení odpadů na recyklační skládce (skládkovné) betonu zatříděného dle katalogu odpadů 17 01 01</t>
  </si>
  <si>
    <t>997013873</t>
  </si>
  <si>
    <t>Poplatek za uložení odpadů na recyklační skládce (skládkovné) z zeminy a kameniva zatříděného dle katalogu odpadů 17 05 04</t>
  </si>
  <si>
    <t>997221875</t>
  </si>
  <si>
    <t>Poplatek za uložení odpadů na recyklační skládce (skládkovné) z asfaltu bez obsahu dehtu zatříděného dle katalogu odpadů17 03 02</t>
  </si>
  <si>
    <t>998223011</t>
  </si>
  <si>
    <t>Přesun hmot pro pozemní komunikace s krytem dlážděným</t>
  </si>
  <si>
    <t>998225111</t>
  </si>
  <si>
    <t>Přesun hmot pro pozemní komunikace s krytem z kamene, monolitickým betonovým nebo živičným</t>
  </si>
  <si>
    <t>M 22</t>
  </si>
  <si>
    <t>Montáže sdělovacích kabelů ochrana</t>
  </si>
  <si>
    <t>220182072</t>
  </si>
  <si>
    <t>Přenesení kabelu do hmotnosti 3,5 kg/m přes překážky do vzdálenosti do 10 m</t>
  </si>
  <si>
    <t>M 46</t>
  </si>
  <si>
    <t>Zemní práce při elektromontážích</t>
  </si>
  <si>
    <t>460161172</t>
  </si>
  <si>
    <t>Hloubení kabelových rýh ručně š 35 cm, hl 80 cm, v hornině tř 1 skupiny 3</t>
  </si>
  <si>
    <t>460661213</t>
  </si>
  <si>
    <t xml:space="preserve">Lože kabelů z písku nad kabely nn zakryté cihlami š lože přes 30 do 45  cm</t>
  </si>
  <si>
    <t>460671113</t>
  </si>
  <si>
    <t>Výstražná folie pro krytí kabelů šířky 34 cm</t>
  </si>
  <si>
    <t>460791114</t>
  </si>
  <si>
    <t>Montáž trubek plastových tuhých D přes 90 do 110 mm uložených do rýhy</t>
  </si>
  <si>
    <t>345710980</t>
  </si>
  <si>
    <t>trubka elektroinstalační dělená (chránička) D 100/110 mm HDPE</t>
  </si>
  <si>
    <t>460431182</t>
  </si>
  <si>
    <t>Zásyp rýh ručně se zhutněním šířky 35 cm, hloubky 80 cm, z horniny třídy I, skupiny 3</t>
  </si>
  <si>
    <t>460341113</t>
  </si>
  <si>
    <t>Vodorovné přemístění horniny jakékoliv třídy dopravními prostředky při elektromontážích od 500 do 1000m</t>
  </si>
  <si>
    <t>460341121</t>
  </si>
  <si>
    <t>Příplatek za vodorovné přemístění horniny jakékoliv třídy dopravními prostředky při elketromontážích ZKD km 19x</t>
  </si>
  <si>
    <t>Poplatek za uložení na recyklační skládce (skládkovné) zeminy a kameniva kód odpadu 17 05 04</t>
  </si>
  <si>
    <t>ON a VRN</t>
  </si>
  <si>
    <t>Ostatní a vedlejší rozpočtové náklady</t>
  </si>
  <si>
    <t>011002000</t>
  </si>
  <si>
    <t>Průzkumné práce</t>
  </si>
  <si>
    <t>Poznámka k položce:_x000d_
5 ks ručně kopaných sond pro určení přesné polohy sítí</t>
  </si>
  <si>
    <t>012103000</t>
  </si>
  <si>
    <t>Geodetické práce před výstavbou</t>
  </si>
  <si>
    <t>012203000</t>
  </si>
  <si>
    <t>Geodetické práce při provádění stavby</t>
  </si>
  <si>
    <t>012303000</t>
  </si>
  <si>
    <t xml:space="preserve">Geodetické práce po výstavbě -  zaměření skutečného provedení</t>
  </si>
  <si>
    <t>013254000</t>
  </si>
  <si>
    <t>Dokumentace skutečného provedení stavby</t>
  </si>
  <si>
    <t>027400001</t>
  </si>
  <si>
    <t>Vytyčení stávajích sítí</t>
  </si>
  <si>
    <t>030001000</t>
  </si>
  <si>
    <t>Zařízení staveniště - zabezpečení výkopů, čištění komunikací během stavby</t>
  </si>
  <si>
    <t>030001000.1</t>
  </si>
  <si>
    <t>Zařízení staveniště</t>
  </si>
  <si>
    <t>040001000</t>
  </si>
  <si>
    <t xml:space="preserve">Inženýrská činnost  zajištění DIO a DIR</t>
  </si>
  <si>
    <t>043154000</t>
  </si>
  <si>
    <t>Zkoušky hutnící pláně</t>
  </si>
  <si>
    <t>SO 03 - Sadové úpravy</t>
  </si>
  <si>
    <t xml:space="preserve">    180.01 - Výsadba soliterních stromů vel. 16-18</t>
  </si>
  <si>
    <t xml:space="preserve">    180.02 - Rozvojová péče o výsadbu stromů  3 roky</t>
  </si>
  <si>
    <t xml:space="preserve">    180.03 - Založení porostu keřů 3 ks/m2</t>
  </si>
  <si>
    <t xml:space="preserve">    180.04 - Rozvojová péče o výsadbu keřů 3 roky</t>
  </si>
  <si>
    <t xml:space="preserve">    180.05 - Založení porostu keřů 5 kus/m2</t>
  </si>
  <si>
    <t xml:space="preserve">    180.06 - Rozvojová péče o výsadbu keřů 3 roky</t>
  </si>
  <si>
    <t xml:space="preserve">    180.07 - Založení porostu keřů 8 kus/m2</t>
  </si>
  <si>
    <t xml:space="preserve">    180.08 - Rozvojová péče o výsadbu keřů 3 roky</t>
  </si>
  <si>
    <t xml:space="preserve">    180.09 - Výsadba trvalek a s nimi vysazovaných keřů 7 kus/m2</t>
  </si>
  <si>
    <t xml:space="preserve">    180.10 - Rozvojová péče o výsadbu trvalek 2 roky</t>
  </si>
  <si>
    <t xml:space="preserve">    180.11 - Založení trávníku parkového</t>
  </si>
  <si>
    <t>180.01</t>
  </si>
  <si>
    <t>Výsadba soliterních stromů vel. 16-18</t>
  </si>
  <si>
    <t>183 10-1221</t>
  </si>
  <si>
    <t>Hloubení jamek 0,4-1,00 m3 s 50% výměnou půdy půdy v rovině</t>
  </si>
  <si>
    <t>1755947196</t>
  </si>
  <si>
    <t>183 10-1222</t>
  </si>
  <si>
    <t>Dodání ornice (0,2 m3/strom)</t>
  </si>
  <si>
    <t>210835163</t>
  </si>
  <si>
    <t>184 10-2114</t>
  </si>
  <si>
    <t>Výsadba dřeviny s balem 50-60 cm v rovině</t>
  </si>
  <si>
    <t>268211402</t>
  </si>
  <si>
    <t>184 10-2R01</t>
  </si>
  <si>
    <t>Dodání stromů (školkařské výpěstky s balem vel. 16-18)</t>
  </si>
  <si>
    <t>-1095515523</t>
  </si>
  <si>
    <t xml:space="preserve">Poznámka k položce:_x000d_
rostlinný materiál za technologii celkem: _x000d_
Amelanchier arborea 'Robin Hill'		10	ks_x000d_
Acer x fremanii 'Autumn Blaze'		5	ks_x000d_
Gleditchia triacanthos ' Sunburst'		4	ks_x000d_
Pyrus calleryanna 'Chanticleer' 		11	ks_x000d_
Platanus x hispanica 		                 2             ks_x000d_
výsadba do jam min 0,35 m3, dodání školkařských výpěstků vel 16-18, stromy s balem, výměna půdy 50%, závlahová sonda délky min 120 cm;  tříbodové kotvení (kůly min 2 m délky, prům. 6 cm, příčky 50 cm, úvazky podložené jutou), ochrana kmene rákosovou rohoží výšky min 150 cm), zásobní hnojení s dlouhodobou účinností, zahrnutí 60 g/ strom (ref. Silvamix), vytvoření stromové mísy, zálivka, mulč  stromové mísy 5cm; komparativní řez </t>
  </si>
  <si>
    <t>185 80-2114</t>
  </si>
  <si>
    <t xml:space="preserve">Hnojení minerálním hnojivem 50g/ks k vysazovaným rostlinám  v rovině</t>
  </si>
  <si>
    <t>1476563487</t>
  </si>
  <si>
    <t>185 80-2115</t>
  </si>
  <si>
    <t>dodání dlouhodobě působícího hnojiva (ref Silvamix)</t>
  </si>
  <si>
    <t>-72610979</t>
  </si>
  <si>
    <t>184 21-5133</t>
  </si>
  <si>
    <t>Ukotvení dřeviny 3mi kůly 2-3m</t>
  </si>
  <si>
    <t>1001076692</t>
  </si>
  <si>
    <t>185 21-5134</t>
  </si>
  <si>
    <t>dodání kůlů 2,5m a příček</t>
  </si>
  <si>
    <t>sada</t>
  </si>
  <si>
    <t>-1466961531</t>
  </si>
  <si>
    <t>184 50-1141</t>
  </si>
  <si>
    <t>Zhotovení obalu kmene z rákosové rohože v rovině, do výšky 1,5m, rozvinutá délka 45cm</t>
  </si>
  <si>
    <t>1757082622</t>
  </si>
  <si>
    <t>185 50-1142</t>
  </si>
  <si>
    <t>dodání rákosové rohože ke krytí kmene</t>
  </si>
  <si>
    <t>-886922164</t>
  </si>
  <si>
    <t>184 21-5413</t>
  </si>
  <si>
    <t>Zhotovení závlahové mísy přes 1m u soliterních dřevin v rovině</t>
  </si>
  <si>
    <t>-924990309</t>
  </si>
  <si>
    <t>184 91-1421</t>
  </si>
  <si>
    <t>Mulčování borkou nebo štěpkou do 100mm</t>
  </si>
  <si>
    <t>997475982</t>
  </si>
  <si>
    <t>184 91-1422</t>
  </si>
  <si>
    <t>dodání štěpky</t>
  </si>
  <si>
    <t>-205034803</t>
  </si>
  <si>
    <t>184 80-1121</t>
  </si>
  <si>
    <t>Ošetření vysazených dřevin</t>
  </si>
  <si>
    <t>-1279766997</t>
  </si>
  <si>
    <t>180.02</t>
  </si>
  <si>
    <t xml:space="preserve">Rozvojová péče o výsadbu stromů  3 roky</t>
  </si>
  <si>
    <t>18002R01</t>
  </si>
  <si>
    <t xml:space="preserve">V prvním roce:  odplevelení stromové mísy 1x, zavlažování 12 x (50L), oprava poškozených  úvazků a bandážování kmene; v druhém roce:  zálivka 12 x (50L), ve třetím roce: zálivka 6 x (50L), odstranění opěr a bandážování kmene</t>
  </si>
  <si>
    <t>pozn</t>
  </si>
  <si>
    <t>-345409475</t>
  </si>
  <si>
    <t>184 80-2613</t>
  </si>
  <si>
    <t>Chemické odplevelení po založení kultury hnízdově (20% plochy 3x, včetně přípravků)</t>
  </si>
  <si>
    <t>-1881932713</t>
  </si>
  <si>
    <t>184 91-1111</t>
  </si>
  <si>
    <t>Znovuuvázání dřeviny ke stávajícímu kůlu</t>
  </si>
  <si>
    <t>-1549428445</t>
  </si>
  <si>
    <t>185 80-4311</t>
  </si>
  <si>
    <t>Zalití ploch vodou, plochy do 20 m2 (50L/ks 30x, včetně vodného, odběr z řadu)</t>
  </si>
  <si>
    <t>1940108284</t>
  </si>
  <si>
    <t>184 21-5173</t>
  </si>
  <si>
    <t>Odstranění kůlů</t>
  </si>
  <si>
    <t>1452431503</t>
  </si>
  <si>
    <t>184 50-1181</t>
  </si>
  <si>
    <t>Odstranění ochrany kmene</t>
  </si>
  <si>
    <t>-1192875097</t>
  </si>
  <si>
    <t>180.03</t>
  </si>
  <si>
    <t>Založení porostu keřů 3 ks/m2</t>
  </si>
  <si>
    <t>18003R01</t>
  </si>
  <si>
    <t xml:space="preserve">úprava terénu, odstranění nesourodých zbytků a odpadu, navážka ornice 15cm, urovnání povrchu,  vyhloubení 5L (0,005m3) jamek, výměna půdy 50%, dodávka a výsadba keřů 1-2L kontejner 3 ks/m2, zásobní hnojení s dlouhodobou účinností</t>
  </si>
  <si>
    <t>-1207917476</t>
  </si>
  <si>
    <t>Poznámka k položce:_x000d_
zahrnutí 10 g/ keř (ref. Silvamix),mulčování borkou nebo štěpkou v tl. 5 cm; v případě výsadby směsi taxonů, realizovat vždy stejnorodé plošky cca 1-2 m2)</t>
  </si>
  <si>
    <t>171 20-3111</t>
  </si>
  <si>
    <t>Uložení zeminy bez zhutnění z hrubým rozhrnutím</t>
  </si>
  <si>
    <t>-1943449212</t>
  </si>
  <si>
    <t>171 20-3112</t>
  </si>
  <si>
    <t>dodání ornice (tl. 15 cm)</t>
  </si>
  <si>
    <t>-728940348</t>
  </si>
  <si>
    <t>181 10-1121</t>
  </si>
  <si>
    <t>úprava terénu s rozpojením , přehrnutím a urovnáním</t>
  </si>
  <si>
    <t>-1730657563</t>
  </si>
  <si>
    <t>183 11-1112</t>
  </si>
  <si>
    <t>hloubení jamek bez výměny půdy do 2-5L v rovině</t>
  </si>
  <si>
    <t>-863216919</t>
  </si>
  <si>
    <t>184 10-2111</t>
  </si>
  <si>
    <t>výsadba dřeviny s balem 10-20 cm v rovině</t>
  </si>
  <si>
    <t>448142957</t>
  </si>
  <si>
    <t>185 10-2112</t>
  </si>
  <si>
    <t xml:space="preserve">dodání keřů  1-2L kontejner</t>
  </si>
  <si>
    <t>222469648</t>
  </si>
  <si>
    <t xml:space="preserve">Poznámka k položce:_x000d_
rostlinný materiál za technologii celkem: _x000d_
g:  Eounymus europaeus 8 ks;   Cornus mas 2 ks;   Cotoneaster multiflorus 3 ks;   Cotoneaster lacteus 9 ks;   Cotoneaster salicifolius ' Flocosus' 2 ks;   Amelanchier lamarckii 6 ks;   Rosa multiflora 2 ks</t>
  </si>
  <si>
    <t>185 80-2114.1</t>
  </si>
  <si>
    <t xml:space="preserve">hnojení minerálním hnojivem 10g/ks k vysazovaným rostlinám  v rovině</t>
  </si>
  <si>
    <t>1444185918</t>
  </si>
  <si>
    <t>186 80-2115</t>
  </si>
  <si>
    <t>-490519402</t>
  </si>
  <si>
    <t>184 91-1421.1</t>
  </si>
  <si>
    <t>mulčování borkou do 10 cm v rovině</t>
  </si>
  <si>
    <t>-1671856605</t>
  </si>
  <si>
    <t>185 91-1422</t>
  </si>
  <si>
    <t>dodání borky nebo štěpky</t>
  </si>
  <si>
    <t>818609792</t>
  </si>
  <si>
    <t>180.04</t>
  </si>
  <si>
    <t>Rozvojová péče o výsadbu keřů 3 roky</t>
  </si>
  <si>
    <t>18004R01</t>
  </si>
  <si>
    <t xml:space="preserve">v prvním roce:  hnízdovité odplevelení (20%plochy) 2x, zálivka 12x, v druhém roce: hnízdovité odplevelení (20%plochy) 1x; zálivka 12x</t>
  </si>
  <si>
    <t>1706677414</t>
  </si>
  <si>
    <t>184 80-2611</t>
  </si>
  <si>
    <t>Chemické odplevelení po založení kultury smáčením v rovině</t>
  </si>
  <si>
    <t>1034520556</t>
  </si>
  <si>
    <t>Poznámka k položce:_x000d_
20% plochy 3x, včetně přípravků</t>
  </si>
  <si>
    <t>185 80-4312</t>
  </si>
  <si>
    <t>zalití ploch vodou, plochy přes 20 m2</t>
  </si>
  <si>
    <t>-2126173880</t>
  </si>
  <si>
    <t>Poznámka k položce:_x000d_
20L/m2 24x, včetně vodného, odběr z řadu</t>
  </si>
  <si>
    <t>180.05</t>
  </si>
  <si>
    <t>Založení porostu keřů 5 kus/m2</t>
  </si>
  <si>
    <t>18005R01</t>
  </si>
  <si>
    <t xml:space="preserve">úprava terénu, odstranění nesourodých zbytků a odpadu, navážka ornice 15cm, urovnání povrchu,  vyhloubení 5L (0,005m3) jamek, výměna půdy 50%, dodávka a výsadba keřů 1-2L kontejner 5 kus/m2, zásobní hnojení s dlouhodobou účinností</t>
  </si>
  <si>
    <t>515348524</t>
  </si>
  <si>
    <t xml:space="preserve">Poznámka k položce:_x000d_
 zahrnutí 10 g/ keř (ref. Silvamix),mulčování borkou nebo štěpkou  v tl. 5 cm; v případě výsadby směsi taxonů, realizovat vždy stejnorodé plošky cca 1-2 m2)</t>
  </si>
  <si>
    <t>-628426261</t>
  </si>
  <si>
    <t>172 20-3112</t>
  </si>
  <si>
    <t>1114577841</t>
  </si>
  <si>
    <t>-1845431413</t>
  </si>
  <si>
    <t>291038170</t>
  </si>
  <si>
    <t>1745511685</t>
  </si>
  <si>
    <t>1874103820</t>
  </si>
  <si>
    <t xml:space="preserve">Poznámka k položce:_x000d_
rostlinný materiál za technologii celkem: _x000d_
e:  Cotoneaster dammerii 'Skogholmen' 69 kus;   Symphoricarpos x chenaultii 'Hancock' 41 kus;   Stephanandra incisa 'Crispa' 165 kus_x000d_
f:  Spiraea cinerea 'Grefsheim' 34 kus;   Spiraea bumalda 17 kus;   Spiraea prunifolia 34 kus;   Forsythia x intermedial ' Maluch' 34 kus;   Eounymus alatus ‘Compactus' 17 kus;   Genista tinctoria 'Royal Gold ' 17 kus;   Potentilla fruticosa ' Floppy Disk ' 50 kus;   Potentilla fruticosa ' Kobold' 50 kus;   Stephanandra incisa 'Crispa' 67 kus;   Hypericum ' Hidcote' 17 kus</t>
  </si>
  <si>
    <t>185 80-2114.2</t>
  </si>
  <si>
    <t xml:space="preserve">hnojení minerálním hnojivem 10g/kus k vysazovaným rostlinám  v rovině</t>
  </si>
  <si>
    <t>-524981589</t>
  </si>
  <si>
    <t>186 80-2115.1</t>
  </si>
  <si>
    <t>-1481872740</t>
  </si>
  <si>
    <t>-339739236</t>
  </si>
  <si>
    <t>467455386</t>
  </si>
  <si>
    <t>180.06</t>
  </si>
  <si>
    <t>1059261252</t>
  </si>
  <si>
    <t>184 80-2611.1</t>
  </si>
  <si>
    <t>-132545124</t>
  </si>
  <si>
    <t>1397302479</t>
  </si>
  <si>
    <t>180.07</t>
  </si>
  <si>
    <t>Založení porostu keřů 8 kus/m2</t>
  </si>
  <si>
    <t>509327080</t>
  </si>
  <si>
    <t>561284126</t>
  </si>
  <si>
    <t>-721569332</t>
  </si>
  <si>
    <t>-488740283</t>
  </si>
  <si>
    <t>-1542550324</t>
  </si>
  <si>
    <t>-1974683019</t>
  </si>
  <si>
    <t>-706478191</t>
  </si>
  <si>
    <t xml:space="preserve">Poznámka k položce:_x000d_
rostlinný materiál za technologii celkem: _x000d_
d:  Parthenocissus quiquefolia 304 kus</t>
  </si>
  <si>
    <t>-407186461</t>
  </si>
  <si>
    <t>-2062067081</t>
  </si>
  <si>
    <t>-135856767</t>
  </si>
  <si>
    <t>1571908272</t>
  </si>
  <si>
    <t>180.08</t>
  </si>
  <si>
    <t>-1974674448</t>
  </si>
  <si>
    <t>308646461</t>
  </si>
  <si>
    <t>-1495679863</t>
  </si>
  <si>
    <t>180.09</t>
  </si>
  <si>
    <t>Výsadba trvalek a s nimi vysazovaných keřů 7 kus/m2</t>
  </si>
  <si>
    <t>18009R01</t>
  </si>
  <si>
    <t>Úprava terénu, odstranění nesourodých zbytků a odpadu, navážka ornice 15cm, urovnání, vyhloubení 5L (0,005m3) jamek, výměna půdy 50%výsadba trvalek 0,5-1L kontejner 7 kus/m2 se zásobním hnojením s dlouhodobou účinností 10g/rostlinu (ref Silvamix)</t>
  </si>
  <si>
    <t>1489994588</t>
  </si>
  <si>
    <t>Poznámka k položce:_x000d_
mulčování štěrkem (8-16mm) v tl. 5 cm. V případě výsadby směsi taxonů, realizovat vždy stejnorodé plošky cca 0,3-1 m2)</t>
  </si>
  <si>
    <t>-1998182287</t>
  </si>
  <si>
    <t>256993322</t>
  </si>
  <si>
    <t>-1425038465</t>
  </si>
  <si>
    <t>1868363285</t>
  </si>
  <si>
    <t>183 21-1322</t>
  </si>
  <si>
    <t>výsadba květin hrnkovaných, prům květináče do 120mm</t>
  </si>
  <si>
    <t>-739441530</t>
  </si>
  <si>
    <t>184 21-1323</t>
  </si>
  <si>
    <t>-1712062696</t>
  </si>
  <si>
    <t>-862019249</t>
  </si>
  <si>
    <t>186 80-2115.2</t>
  </si>
  <si>
    <t xml:space="preserve">dodání  trvalek 0,5-1L kontejner</t>
  </si>
  <si>
    <t>1325495727</t>
  </si>
  <si>
    <t xml:space="preserve">Poznámka k položce:_x000d_
rostlinný materiál za technologii celkem: _x000d_
a:  Achillea filipendulina 'Credo' 107 kus;   Euphorbia amygdaloides 'Purpurea' 54 kus;   Penisetum alupecuroides 54 kus;   Nepeta faaseni ' Dropmore' 268 kus;   Geranium cantabrigiense ‘Biokovo' 214 kus;   Geranium cantabrigiense ‘Karmina' 214 kus;   Aster ageratoides ‘Star Shine' 54 kus;   Aster ageratoides ‘Ezo Murasaki' 54 kus;   Salvia officinalis 32 kus;   Rubeckia subtomentosa 21 kus_x000d_
b:  Alchemilla mollis ' Thriller' 270 kus;   Nepeta x faasenii ‘Blue Wonder' 180 kus;   Geranium x ' Rozanne' 90 kus;   Geranium cantabriense ‘Karmina' 180 kus;   Hemerocallis ‘Frans Halls' 36 kus;   Hemerocallis ‘Stella d' Oro' 36 kus;   Hemerocallis citrina 18 kus;   Echinacea tennesensis 36 kus;   Helenium ‘Salsa' 90 kus;   Nepeta faasenii ‘Dropmore' 180 kus;   Veronica longifolia 90 kus;   Aster ageratoides ‘Ezo Murasaki' 90 kus;   Aster divaricatus 270 kus;   Tanacetum parthenium 90 kus;   Leucanthemum x superbum 'Becky' 54 kus; _x000d_
c: Geranium renardii 95 kus;   Geranium macrorhizum  ‘Bevan' 95 kus;   Geranium macrorhizum  ‘White Ness' 238 kus;   Carex morrowii ' Ice Dance' 190 kus;   Geranium renardii 95 kus;   Anemone japonica 'Andrea Atkinson' 48 kus;   Bergenia cordifolia 'Silberlicht' 95 kus;   Hypericum calycine 95 kus_x000d_
h:  Miscanthus sinensis ‘Kleine Fontaine' 17 kus;   Phlomis russeliana 10 kus;   Centaurea macrocephalla 7 kus;   Echinacea paradoxa 34 kus;   Hemerocallis lilioasphodelus 34 kus;   Geranium macrorhizum  ‘Ridsko' 134 kus;   Carex morrowii ' Irish Green' 101 kus</t>
  </si>
  <si>
    <t>-1216435952</t>
  </si>
  <si>
    <t>Poznámka k položce:_x000d_
použito pro mulčování kamenivem</t>
  </si>
  <si>
    <t>2083753184</t>
  </si>
  <si>
    <t>180.10</t>
  </si>
  <si>
    <t>Rozvojová péče o výsadbu trvalek 2 roky</t>
  </si>
  <si>
    <t>18010R01</t>
  </si>
  <si>
    <t>-1106036077</t>
  </si>
  <si>
    <t>-745816662</t>
  </si>
  <si>
    <t>-1488816974</t>
  </si>
  <si>
    <t>180.11</t>
  </si>
  <si>
    <t>Založení trávníku parkového</t>
  </si>
  <si>
    <t>18011R01</t>
  </si>
  <si>
    <t>navážka ornice do 5cm, urovnání, výsev travního semene (směsi semen), zapravení semene do půdy, uválcování, zavlažení; 1. seč</t>
  </si>
  <si>
    <t>1269313037</t>
  </si>
  <si>
    <t>-409887831</t>
  </si>
  <si>
    <t>172 20-3112.1</t>
  </si>
  <si>
    <t>dodání ornice (tl. 5 cm)</t>
  </si>
  <si>
    <t>1810428316</t>
  </si>
  <si>
    <t>-453015756</t>
  </si>
  <si>
    <t>181 41-1131</t>
  </si>
  <si>
    <t>založení trávníku, plochy do 1000m2 v rovině</t>
  </si>
  <si>
    <t>-1499631479</t>
  </si>
  <si>
    <t>Poznámka k položce:_x000d_
včetně dodání, travního semene (směsi semen) výsev 15g/m2</t>
  </si>
  <si>
    <t>185 80-2114.3</t>
  </si>
  <si>
    <t>hnojení minerálním hnojivem 20g/m2 na široko v rovině</t>
  </si>
  <si>
    <t>790458461</t>
  </si>
  <si>
    <t>Poznámka k položce:_x000d_
včetně dodání hnojiva (NPK) 20g/m2</t>
  </si>
  <si>
    <t>-1521737761</t>
  </si>
  <si>
    <t>Poznámka k položce:_x000d_
20L/m2 1x, včetně vodného, odběr z řadu</t>
  </si>
  <si>
    <t>SO 04 - Automatický závlahový systém</t>
  </si>
  <si>
    <t xml:space="preserve">    8 - Trubní vedení</t>
  </si>
  <si>
    <t xml:space="preserve">    VRN1 - Průzkumné, geodetické a projektové práce</t>
  </si>
  <si>
    <t>132153411</t>
  </si>
  <si>
    <t>Hloubení rýh pro závlahy rýhovačem pro potrubí do DN 100 v horninách třídy těžitelnosti I a II, skupiny 1 až 4 hloubky do 30 cm, šířky do 15 cm, délky přes 400 do 800 m</t>
  </si>
  <si>
    <t>133212011</t>
  </si>
  <si>
    <t>Hloubení šachet ručně zapažených i nezapažených v horninách třídy těžitelnosti I skupiny 3, půdorysná plocha výkopu do 4m2</t>
  </si>
  <si>
    <t>174111101</t>
  </si>
  <si>
    <t>Zásyp sypaninou z jakékoliv horniny ručně s uložením výkopku ve vrstvách se zhutněním jam, šachet, rýh nebo kolem objektů v těchto vykopávkách</t>
  </si>
  <si>
    <t>174111109</t>
  </si>
  <si>
    <t>Zásyp sypaninou z jakékoliv horniny ručně Příplatek k ceně za prohození sypaniny sítem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</si>
  <si>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</si>
  <si>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</si>
  <si>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</si>
  <si>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</si>
  <si>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451595111</t>
  </si>
  <si>
    <t>Podkladní a vedlejší konstrukce, lože pod potrubí, stoky a drobné objekty v otevřeném výkopu z prohozeného výkopku</t>
  </si>
  <si>
    <t>871172201</t>
  </si>
  <si>
    <t>Montáž potrubí pro závlahy v otevřeném výkopu HDPE 100 SDR17 PN8 PE 32x2,0</t>
  </si>
  <si>
    <t>8PCD01</t>
  </si>
  <si>
    <t>Trubka tlaková PE HD (PE80) d 32 x 2,0 mm PN 8</t>
  </si>
  <si>
    <t>877162001</t>
  </si>
  <si>
    <t>Montáž svěrných (mechanických) spojek na vodovodním potrubí spojek, kolen 90° nebo redukcí d 32</t>
  </si>
  <si>
    <t>8PCD02</t>
  </si>
  <si>
    <t>Svěrné šroubovací tvarovky pro PE32</t>
  </si>
  <si>
    <t>871182201</t>
  </si>
  <si>
    <t>Montáž potrubí pro závlahy v otevřeném výkopu HDPE 100 SDR17 PN10 PE 40x2,4</t>
  </si>
  <si>
    <t>8PCD03</t>
  </si>
  <si>
    <t>Trubka tlaková PE HD (PE100) d 40 x 2,4 mm PN 10</t>
  </si>
  <si>
    <t>877172001</t>
  </si>
  <si>
    <t>Montáž svěrných (mechanických) spojek na vodovodním potrubí spojek, kolen 90° nebo redukcí d 40</t>
  </si>
  <si>
    <t>8PCD04</t>
  </si>
  <si>
    <t>Svěrné šroubovací tvarovky pro PE40</t>
  </si>
  <si>
    <t>871143101</t>
  </si>
  <si>
    <t>Montáž kapkové závlahy osazené na povrchu</t>
  </si>
  <si>
    <t>8PCD05</t>
  </si>
  <si>
    <t>Nadzemní kapk. potrubí 16mm, 2,3l/h, 33cm, s komp. tlaku, role 100m, cena za 1m.</t>
  </si>
  <si>
    <t>871143212</t>
  </si>
  <si>
    <t>Montáž regulátoru tlaku pro elektromagnetické ventily</t>
  </si>
  <si>
    <t>8PCD06</t>
  </si>
  <si>
    <t>Regulátor tlaku - 3,50 atm výstup (0,45-5m3/hod)</t>
  </si>
  <si>
    <t>8PCD07</t>
  </si>
  <si>
    <t>Koncovka pro 16mm potrubí</t>
  </si>
  <si>
    <t>8PCD08</t>
  </si>
  <si>
    <t>Zajišť. spona pro tvarovky na 16 mm potrubí</t>
  </si>
  <si>
    <t>8PCD09</t>
  </si>
  <si>
    <t>Zajišť. bod. pro 16-17mm, 15cm hnědý</t>
  </si>
  <si>
    <t>8PCD10</t>
  </si>
  <si>
    <t>Nástrčná spojka (17mm) pro kapkovací potrubí</t>
  </si>
  <si>
    <t>8PCD11</t>
  </si>
  <si>
    <t>Kolínko (17mm) pro kapkovací potrubí</t>
  </si>
  <si>
    <t>8PCD12</t>
  </si>
  <si>
    <t>T-kus (17mm) pro kapkovací potrubí</t>
  </si>
  <si>
    <t>8PCD13</t>
  </si>
  <si>
    <t>Tvarovka 17mm x 3/4"AG pro kapkovací potrubí</t>
  </si>
  <si>
    <t>899921112</t>
  </si>
  <si>
    <t>Montáž elektromagnetického ventilu G 1" sestava dvou ventilů</t>
  </si>
  <si>
    <t>899921113</t>
  </si>
  <si>
    <t>Montáž elektromagnetického ventilu G 1" sestava tří ventilů</t>
  </si>
  <si>
    <t>8PCD14</t>
  </si>
  <si>
    <t>Elmag. ventil 1", 9V solenoid, přímé/úhlové napojení, modul s int. dekodérem a cívkou</t>
  </si>
  <si>
    <t>8PCD15</t>
  </si>
  <si>
    <t>Vodotěsné konektory, max. 3x4,0 mm2</t>
  </si>
  <si>
    <t>8PCD16</t>
  </si>
  <si>
    <t>40x1" navrtávací pas/PN16</t>
  </si>
  <si>
    <t>899923101</t>
  </si>
  <si>
    <t>Doplňky závlahovho systému sestava pro zazimování (hlavní sestavy)</t>
  </si>
  <si>
    <t>899921149</t>
  </si>
  <si>
    <t>Filtr závlahového systému montáž filtru ostatních typů</t>
  </si>
  <si>
    <t>8PCD17</t>
  </si>
  <si>
    <t>Filtr SÍTOVÝ 1" s vněj. závitem, 130 mikronů, PN8</t>
  </si>
  <si>
    <t>8PCD18</t>
  </si>
  <si>
    <t>KV 1"IG, kulový ventil 1" vnitřní závit, bez vypouštění/PN16</t>
  </si>
  <si>
    <t>8PCD19</t>
  </si>
  <si>
    <t>Mosazná vsuvka 5/4" vnější závit, PN 16</t>
  </si>
  <si>
    <t>8PCD20</t>
  </si>
  <si>
    <t>Mosazná zpětná klapka 5/4" (klapka mosaz)</t>
  </si>
  <si>
    <t>8PCD21</t>
  </si>
  <si>
    <t>VN 3/7, 5" ponorné č. 0,9kW 230V,kabel 20 m,spín.skříň</t>
  </si>
  <si>
    <t>8PCD22</t>
  </si>
  <si>
    <t>Průtokový spínač 5/4“ IP68, ovl. jednotka IP68 pro čerpadla o výkonu do 1,5kW, 16A</t>
  </si>
  <si>
    <t>893812101</t>
  </si>
  <si>
    <t>Montáž ventilové šachty standardní kruhového půdorysu, velká, do průměru 35cm</t>
  </si>
  <si>
    <t>8PCD23</t>
  </si>
  <si>
    <t>Rychlospojný ventil 3/4" IG, mosaz</t>
  </si>
  <si>
    <t>8PCD24</t>
  </si>
  <si>
    <t>Klíč prorychlospojný ventil 3/4", mosaz</t>
  </si>
  <si>
    <t>8PCD25</t>
  </si>
  <si>
    <t>Otočná koncovka hadice pro klíč 3/4", mosaz</t>
  </si>
  <si>
    <t>8PCD26</t>
  </si>
  <si>
    <t>Ventilová šachtice kulatá PE-HD, Ø 349mm, V 254mm</t>
  </si>
  <si>
    <t>893812225</t>
  </si>
  <si>
    <t>Montáž ventilové šachty zátěžové obdélníkové, výšky 30cm rozměru do 50x38cm</t>
  </si>
  <si>
    <t>8PCD27</t>
  </si>
  <si>
    <t>Ventilová šachtice, (dxšxv) 554x422x305mm</t>
  </si>
  <si>
    <t>893812226</t>
  </si>
  <si>
    <t>Montáž ventilové šachty zátěžové obdélníkové, výšky 30cm rozměru do 64x50cm</t>
  </si>
  <si>
    <t>8PCD28</t>
  </si>
  <si>
    <t xml:space="preserve">Ventilová šachtice PE-HD, (dxšxv)  668x503x307mm</t>
  </si>
  <si>
    <t>899922503</t>
  </si>
  <si>
    <t>Montáž a nastavení řídicí jednotky závlahového systému napájené ze sítě v interiéru - do 24 sekcí</t>
  </si>
  <si>
    <t>8PCD29</t>
  </si>
  <si>
    <t>2-Wire Controller with Smart Valve Technology – 60 stations</t>
  </si>
  <si>
    <t>8PCD30</t>
  </si>
  <si>
    <t>2-vod. modul pro dešťová, vlhkostní a průtoková čidla</t>
  </si>
  <si>
    <t>8PCD31</t>
  </si>
  <si>
    <t>Network Communication Cartridge -Ethernet ( Wired LAN Network)</t>
  </si>
  <si>
    <t>8PCD32</t>
  </si>
  <si>
    <t>4G router pro SIM kartu se statickou IP adresou</t>
  </si>
  <si>
    <t>8PCD33</t>
  </si>
  <si>
    <t>Ochrana proti přepětí kabelového systému</t>
  </si>
  <si>
    <t>8PCD34</t>
  </si>
  <si>
    <t>Přepěťová ochrana 24VAC</t>
  </si>
  <si>
    <t>8PCD35</t>
  </si>
  <si>
    <t>CYKY2x2,5mm2</t>
  </si>
  <si>
    <t>8PCD36</t>
  </si>
  <si>
    <t>Zemnící bod včetně přepěťové ochrany a zemnícího pásku, dodávka+montáž</t>
  </si>
  <si>
    <t>899922701</t>
  </si>
  <si>
    <t>Montáž senzoru srážek připojeného kabelem</t>
  </si>
  <si>
    <t>8PCD37</t>
  </si>
  <si>
    <t>Kabelové čidlo srážek</t>
  </si>
  <si>
    <t>8PCD38</t>
  </si>
  <si>
    <t>Nástavec pro čidlo srážek</t>
  </si>
  <si>
    <t>899922722</t>
  </si>
  <si>
    <t>Montáž senzoru vlhkosti půdy</t>
  </si>
  <si>
    <t>8PCD39</t>
  </si>
  <si>
    <t>Čidlo vlhkosti, obsahuje 1 WM Sensor, napájení 24VAC z jednotky závlah nebo ext. trafa</t>
  </si>
  <si>
    <t>8PCD40</t>
  </si>
  <si>
    <t>Montáž chránícího potrubí</t>
  </si>
  <si>
    <t>8PCD41</t>
  </si>
  <si>
    <t>Chránící potrubí Kopoflex d90</t>
  </si>
  <si>
    <t>899924111</t>
  </si>
  <si>
    <t>Tlaková zkouška závlahového potrubí z LDPE nebo HDPE do DN32</t>
  </si>
  <si>
    <t>899924202</t>
  </si>
  <si>
    <t>Zprovoznění a odzkoušení závlahy přes 500 m2 zavlažované plochy</t>
  </si>
  <si>
    <t>VRN1</t>
  </si>
  <si>
    <t>Průzkumné, geodetické a projektové práce</t>
  </si>
  <si>
    <t>SO 05 - Areálová kanalizace dešťová</t>
  </si>
  <si>
    <t>D2 - B) OSTATNÍ NÁKLADY (součet)</t>
  </si>
  <si>
    <t>D1 - A) PŘÍMÉ NÁKLADY (součet položek 1-13)</t>
  </si>
  <si>
    <t xml:space="preserve">    D3 - 1) Zemní práce dešťová kanalizace:</t>
  </si>
  <si>
    <t xml:space="preserve">    D4 - 2) Objekty dešťová kanalizace:</t>
  </si>
  <si>
    <t xml:space="preserve">    D5 - 3) Potrubí dešťová kanalizace</t>
  </si>
  <si>
    <t xml:space="preserve">    D6 - 4)Rušené sítě:</t>
  </si>
  <si>
    <t xml:space="preserve">    D7 - 5) Ostatní náklady:</t>
  </si>
  <si>
    <t>B) OSTATNÍ NÁKLADY (součet)</t>
  </si>
  <si>
    <t>Pol439</t>
  </si>
  <si>
    <t>projektové práce (výrobní, dílenská, realizační PD, skutečné provedení), inženýring, apod.</t>
  </si>
  <si>
    <t>Pol440</t>
  </si>
  <si>
    <t>zařízení staveniště, dočasné oplocení/ohrazení, označení, zajištění výkopů, ostraha a zabezpečení staveniště</t>
  </si>
  <si>
    <t>Pol441</t>
  </si>
  <si>
    <t>zábory veřejných pozemků, dopravní opatření, údržba a úklid dotčených komunikací a staveniště</t>
  </si>
  <si>
    <t>Pol442</t>
  </si>
  <si>
    <t>pasportizace a monitoring komunikací a objektů</t>
  </si>
  <si>
    <t>Pol443</t>
  </si>
  <si>
    <t>ochrana zeleně a dřevin během výstavby</t>
  </si>
  <si>
    <t>Pol444</t>
  </si>
  <si>
    <t>Pol445</t>
  </si>
  <si>
    <t>A) PŘÍMÉ NÁKLADY (součet položek 1-13)</t>
  </si>
  <si>
    <t>1) Zemní práce dešťová kanalizace:</t>
  </si>
  <si>
    <t>Pol446</t>
  </si>
  <si>
    <t>Obbetonování čerpacích šachet - zajištění proti výtlaku spodní vodou</t>
  </si>
  <si>
    <t>Pol447</t>
  </si>
  <si>
    <t>Výkop pro potrubí a šachty dešťové kanalizace</t>
  </si>
  <si>
    <t>451573111</t>
  </si>
  <si>
    <t>Podsyp potrubí z PVC v tl. 100 mm, obsyp a zásyp potrubí z PVC pískem 300 mm nad vrchol potrub , max. zrno 8 mm</t>
  </si>
  <si>
    <t>452311131</t>
  </si>
  <si>
    <t>Vyrovnávací beton pod šachty</t>
  </si>
  <si>
    <t>451573111.1</t>
  </si>
  <si>
    <t>Štěrkový podsyp šachty frakce 16/32 mm v tl. 150 mm</t>
  </si>
  <si>
    <t>Zásyp zeminou, v případě nevhodnosti užití výkopku pro zpětný zásyp bude výkopek nahrazen písčitou zeminou (dle doporučení geologa)</t>
  </si>
  <si>
    <t>162211311</t>
  </si>
  <si>
    <t>Vodorovná doprava výkopku na stavbě</t>
  </si>
  <si>
    <t>Pol448</t>
  </si>
  <si>
    <t>Pažení rýh pro potrubí a objektů - celková plocha stěn výkopů</t>
  </si>
  <si>
    <t>Pol449</t>
  </si>
  <si>
    <t>Ochranná fólie nad potrubí dešťové kanalizace</t>
  </si>
  <si>
    <t>Pol450</t>
  </si>
  <si>
    <t>2) Objekty dešťová kanalizace:</t>
  </si>
  <si>
    <t>Pol451</t>
  </si>
  <si>
    <t>Šachta D1 DN 1000, hl. 2,55 m, tl. stěny 120 mm pro osazení zpětné klapky vč. poklopu D400 průměru 600 mm podepření zpětné klapky - prefabrikovaná</t>
  </si>
  <si>
    <t>Pol452</t>
  </si>
  <si>
    <t>Zpětná klapka HL 720.2 DN200</t>
  </si>
  <si>
    <t>Pol453</t>
  </si>
  <si>
    <t>Šachta D2 DN 1000, hl. 2,65 m, tl. stěny 120 mm filtrační šachta vč. poklopu D400 průměru 600 mm - prefabrikovaná</t>
  </si>
  <si>
    <t>Pol454</t>
  </si>
  <si>
    <t>Šachta D6 DN 1000, hl. 2,85 m, tl. stěny 120 mm filtrační šachta vč. poklopu D400 průměru 600 mm - prefabrikovaná</t>
  </si>
  <si>
    <t>Pol455</t>
  </si>
  <si>
    <t>Filtr DN200 s bezpečnostním přepadem</t>
  </si>
  <si>
    <t>Pol456</t>
  </si>
  <si>
    <t>Šachta D3 DN 1000, hl. 1,33 m, tl. stěny 120 mm vč. poklopu D400 průměru 600 mm - prefabrikovaná</t>
  </si>
  <si>
    <t>Pol457</t>
  </si>
  <si>
    <t>Šachta uklidňovací D4 DN 1000, hl. 1,71 m, tl. stěny 120 mm vč. poklopu B125 průměru 600 mm pro zaústění potrubí výtlaku, včetně vystrojení šachty, tj. 2x koleno DN50 - 90° - prefabrikovaná</t>
  </si>
  <si>
    <t>Pol458</t>
  </si>
  <si>
    <t>Šachta uklidňovací D5 DN 1000, hl. 1,37 m, tl. stěny 120 mm vč. poklopu B125 průměru 600 mm pro zaústění potrubí výtlaku, včetně vystrojení šachty, tj. 2x koleno DN50 - 90° - prefabrikovaná</t>
  </si>
  <si>
    <t>Pol459</t>
  </si>
  <si>
    <t>Šachta D7 DN 1000, hl. 1,64 m, tl. stěny 120 mm vč. poklopu D400 průměru 600 mm - prefabrikovaná</t>
  </si>
  <si>
    <t>Pol460</t>
  </si>
  <si>
    <t>Šachta D8 DN 1000, hl. 1,56 m, tl. stěny 120 mm vč. poklopu D400 průměru 600 mm - prefabrikovaná</t>
  </si>
  <si>
    <t>Pol461</t>
  </si>
  <si>
    <t>Šachta D9 DN 1000, hl. 1,17 m, tl. stěny 120 mm vč. poklopu D400 průměru 600 mm - prefabrikovaná</t>
  </si>
  <si>
    <t>721219621</t>
  </si>
  <si>
    <t>Dvorní vpusť DN110 se suchou zápachovou uzávěrkou s elektrickým ohřevem</t>
  </si>
  <si>
    <t>Pol462</t>
  </si>
  <si>
    <t>Doplňkový a montážní materiál</t>
  </si>
  <si>
    <t>3) Potrubí dešťová kanalizace</t>
  </si>
  <si>
    <t>871265211</t>
  </si>
  <si>
    <t>Potrubí z PVC KG SN4 DN110</t>
  </si>
  <si>
    <t>871315211</t>
  </si>
  <si>
    <t>Potrubí z PVC KG SN4 DN160</t>
  </si>
  <si>
    <t>871355211</t>
  </si>
  <si>
    <t>Potrubí z PVC KG SN4 DN200</t>
  </si>
  <si>
    <t>871315241</t>
  </si>
  <si>
    <t>Potrubí z PVC KG SN12 DN160</t>
  </si>
  <si>
    <t>871355241</t>
  </si>
  <si>
    <t>Potrubí z PVC KG SN12 DN200</t>
  </si>
  <si>
    <t>871315251</t>
  </si>
  <si>
    <t>Potrubí z PVC KG SN16 DN160 - připojení ACO vjezd</t>
  </si>
  <si>
    <t>871224201</t>
  </si>
  <si>
    <t>Potrubí z PE SDR11 d63 x 5,8 mm</t>
  </si>
  <si>
    <t>Pol463</t>
  </si>
  <si>
    <t>Doplňkový a montážní materiál, kolena, odbočky</t>
  </si>
  <si>
    <t>4)Rušené sítě:</t>
  </si>
  <si>
    <t>Pol464</t>
  </si>
  <si>
    <t>Zrušení stávající areálové dešťové kanalizace, zasypání šachet zajištění potrubí proti propadu</t>
  </si>
  <si>
    <t>5) Ostatní náklady:</t>
  </si>
  <si>
    <t>Pol465</t>
  </si>
  <si>
    <t>zkoušky (tlaková tkouška, zkouška vodotěsnosti, propláchnutí, desinfekce, kamerový průzkum kanalizace…)</t>
  </si>
  <si>
    <t>Pol466</t>
  </si>
  <si>
    <t>nátěry</t>
  </si>
  <si>
    <t>Pol467</t>
  </si>
  <si>
    <t>stav. přípomoce (včetně odvodzu suti na skl., likvid. obalů)</t>
  </si>
  <si>
    <t>Pol468</t>
  </si>
  <si>
    <t>ostatní náklady výše neuvedené a související s provedením a zprovozněním předmětných souborů</t>
  </si>
  <si>
    <t>SO 06 - Retenční nádrž</t>
  </si>
  <si>
    <t xml:space="preserve">    D3 - 1) Objekty dešťová kanalizace:</t>
  </si>
  <si>
    <t xml:space="preserve">    D4 - 2) Potrubí dešťová kanalizace</t>
  </si>
  <si>
    <t xml:space="preserve">    D5 - 3) Ostatní náklady:</t>
  </si>
  <si>
    <t xml:space="preserve">    D2 - B) OSTATNÍ NÁKLADY (součet)</t>
  </si>
  <si>
    <t>1) Objekty dešťová kanalizace:</t>
  </si>
  <si>
    <t>Pol476</t>
  </si>
  <si>
    <t xml:space="preserve">Vírový ventil DN200 s bezpečnostním přepadem DN200 s kotvící deskou na stěnu retenční nádrže                                                       regulovaný odtok 0,68 l/s</t>
  </si>
  <si>
    <t>Pol477</t>
  </si>
  <si>
    <t xml:space="preserve">Šachta Sč1 DN 1000, hl. 4,1 m, tl. stěny 120 mm čerpací šachta pro potřebu zálivky vč. poklopu D400 průměru 600 mm zaústění potrubí doplňování vody  - prefabrikovaná</t>
  </si>
  <si>
    <t>Pol478</t>
  </si>
  <si>
    <t xml:space="preserve">Čerpací stanice dešťových vod SČ DN1200, výšky 4,0 m, kompletní dodávka - stavební, vystrojení ČS, 2x čerpadlo - 1,25 l/s s výtlačnou výškou H=min.5 m,  elektroinstalace, rozvaděč, poklop… B125</t>
  </si>
  <si>
    <t>Pol479</t>
  </si>
  <si>
    <t>Retenční nádrž s akumulačním prostorem, plastová vnitřní rozměry (2x2x2)m (šxdxv) objem 8m3 pojezdné provedení, instalace do spodní vody, vč. vstupního komínku s poklopem umožňující odvětrání D400 průměru 600 mm</t>
  </si>
  <si>
    <t>Pol480</t>
  </si>
  <si>
    <t>Retenční nádrž s akumulačním prostorem, plastová vnitřní rozměry (3x3,5x2)m (šxdxv) objem 21m3 pojezdné provedení, instalace do spodní vody, vč. vstupního komínku s poklopem umožňující odvětrání D400 průměru 600 mm</t>
  </si>
  <si>
    <t>Pol481</t>
  </si>
  <si>
    <t>2) Potrubí dešťová kanalizace</t>
  </si>
  <si>
    <t>Pol482</t>
  </si>
  <si>
    <t>3) Ostatní náklady:</t>
  </si>
  <si>
    <t>Pol483</t>
  </si>
  <si>
    <t>Pol484</t>
  </si>
  <si>
    <t>Pol485</t>
  </si>
  <si>
    <t>Pol486</t>
  </si>
  <si>
    <t>Poznámka k položce:_x000d_
POZNÁMKY:_x000d_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řešení_x000d_
Vzhedem k vysoké hladině podzemní vody budou veškeré objekty na areálové kanalizaci a areálovém vodovodu v provedení možnosti osazení do podzemní vody a budou zajištěny proti vytlačení 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d) šířka výkopů je pro potrubí kanalizace uvažována 1,2 m, (vč. pažení 2x 100 mm)_x000d_
e) Veškeré náklady na zkoušky a přejímky jsou zahrnuty v položkách jednotlivých souborů_x000d_
f) Bourání povrchů a jejich následná obnova vč.konstrukčních vrstev není v tomto výkazu uvažovano</t>
  </si>
  <si>
    <t>Pol469</t>
  </si>
  <si>
    <t>Pol470</t>
  </si>
  <si>
    <t>Pol471</t>
  </si>
  <si>
    <t>Pol472</t>
  </si>
  <si>
    <t>Pol473</t>
  </si>
  <si>
    <t>Pol474</t>
  </si>
  <si>
    <t>Pol475</t>
  </si>
  <si>
    <t>SO 07 - Areálová kanalizace splašková</t>
  </si>
  <si>
    <t xml:space="preserve">    D3 - 1) Zemní práce splašková kanalizace:</t>
  </si>
  <si>
    <t xml:space="preserve">    D4 - 5) Objekty splašková kanalizace:</t>
  </si>
  <si>
    <t xml:space="preserve">    D5 - 8) Potrubí splašková kanalizace</t>
  </si>
  <si>
    <t xml:space="preserve">    D6 - 12) Ostatní náklady:</t>
  </si>
  <si>
    <t>1) Zemní práce splašková kanalizace:</t>
  </si>
  <si>
    <t>Pol492</t>
  </si>
  <si>
    <t>Výkop pro potrubí a šachty splaškové kanalizace</t>
  </si>
  <si>
    <t>Pol493</t>
  </si>
  <si>
    <t>Ochranná fólie nad potrubí splašková kanalizace</t>
  </si>
  <si>
    <t>5) Objekty splašková kanalizace:</t>
  </si>
  <si>
    <t>Pol494</t>
  </si>
  <si>
    <t xml:space="preserve">Šachta S1 DN 1000, hl. 4,19 m, tl. stěny 120 mm  vč. poklopu D400 průměru 600 mm - prefabrikovaná - dle standardů vodovody kanalizace Jihlava</t>
  </si>
  <si>
    <t>Pol495</t>
  </si>
  <si>
    <t xml:space="preserve">Šachta S2 DN 1000, hl. 2,55 m, tl. stěny 120 mm  vč. poklopu D400 průměru 600 mm - prefabrikovaná</t>
  </si>
  <si>
    <t>Pol496</t>
  </si>
  <si>
    <t xml:space="preserve">Šachta spadišťová S3 DN 1000, hl. 2,88 m, tl. stěny 120 mm  vč. poklopu D400 průměru 600 mm - prefabrikovaná</t>
  </si>
  <si>
    <t>Pol497</t>
  </si>
  <si>
    <t xml:space="preserve">Šachta S4 DN 1000, hl. 1,88 m, tl. stěny 120 mm  vč. poklopu B125 průměru 600 mm - prefabrikovaná</t>
  </si>
  <si>
    <t>Pol498</t>
  </si>
  <si>
    <t xml:space="preserve">Šachta S5 DN 1000, hl. 1,3 m, tl. stěny 120 mm  vč. poklopu B125 průměru 600 mm - prefabrikovaná</t>
  </si>
  <si>
    <t>Pol499</t>
  </si>
  <si>
    <t xml:space="preserve">Šachta S6 DN 1000, hl. 2,21 m, tl. stěny 120 mm  vč. poklopu B125 průměru 600 mm - prefabrikovaná</t>
  </si>
  <si>
    <t>Pol500</t>
  </si>
  <si>
    <t xml:space="preserve">Šachta spadišťová S7 DN 1000, hl. 4,11 m, tl. stěny 120 mm  vč. poklopu B125 průměru 600 mm - prefabrikovaná</t>
  </si>
  <si>
    <t>Pol501</t>
  </si>
  <si>
    <t xml:space="preserve">Šachta spadišťová S8 DN 1000, hl. 3,67 m, tl. stěny 120 mm  vč. poklopu B125 průměru 600 mm - prefabrikovaná</t>
  </si>
  <si>
    <t>Pol502</t>
  </si>
  <si>
    <t>8) Potrubí splašková kanalizace</t>
  </si>
  <si>
    <t>Pol503</t>
  </si>
  <si>
    <t>12) Ostatní náklady:</t>
  </si>
  <si>
    <t>Pol504</t>
  </si>
  <si>
    <t xml:space="preserve">zkoušky (tlaková tkouška, zkouška vodotěsnosti,  kamerový průzkum kanalizace…)</t>
  </si>
  <si>
    <t>Pol505</t>
  </si>
  <si>
    <t>Pol506</t>
  </si>
  <si>
    <t>Pol487</t>
  </si>
  <si>
    <t>Pol488</t>
  </si>
  <si>
    <t>Pol489</t>
  </si>
  <si>
    <t>Pol490</t>
  </si>
  <si>
    <t>Pol491</t>
  </si>
  <si>
    <t>SO 08 - NTL plynovod</t>
  </si>
  <si>
    <t>SO 08.1 - NTL plynovod areálový</t>
  </si>
  <si>
    <t>D2 - A) PŘÍMÉ NÁKLADY</t>
  </si>
  <si>
    <t xml:space="preserve">    D3 - 1 Potrubí</t>
  </si>
  <si>
    <t xml:space="preserve">    D4 - 2 Zemní práce</t>
  </si>
  <si>
    <t xml:space="preserve">    D5 - 3 Ostatní </t>
  </si>
  <si>
    <t>D1 - B) OSTATNÍ NÁKLADY</t>
  </si>
  <si>
    <t>A) PŘÍMÉ NÁKLADY</t>
  </si>
  <si>
    <t>1 Potrubí</t>
  </si>
  <si>
    <t>723170117</t>
  </si>
  <si>
    <t>Plastové potrubí PE 100RC d63</t>
  </si>
  <si>
    <t>723170128</t>
  </si>
  <si>
    <t xml:space="preserve">PE 100RC  SDR17,6 d90 - ochranná trubka</t>
  </si>
  <si>
    <t>Pol172</t>
  </si>
  <si>
    <t>2 Zemní práce</t>
  </si>
  <si>
    <t>Pol173</t>
  </si>
  <si>
    <t>Hloubení rýh – šířka rýhy 0,7m (vč. pažení 2x 100 mm) resp. 0,5 m, hloubka do 1,2 m</t>
  </si>
  <si>
    <t>Zásyp zeminou se zhutněním</t>
  </si>
  <si>
    <t>Pol174</t>
  </si>
  <si>
    <t>Pískové lože a zásyp štěrkopískem se zhutněním</t>
  </si>
  <si>
    <t>Pol175</t>
  </si>
  <si>
    <t>Pažení rýh pro potrubí plynovodu (celková plocha stěn výkopu)</t>
  </si>
  <si>
    <t>Pol176</t>
  </si>
  <si>
    <t>Výstražná folie žlutá</t>
  </si>
  <si>
    <t>Pol177</t>
  </si>
  <si>
    <t>Signalizační vodič CYY 2,5 mm2</t>
  </si>
  <si>
    <t>Pol178</t>
  </si>
  <si>
    <t>Pol179</t>
  </si>
  <si>
    <t>Přebetonování ochranné trubky pod příjezdovou komunikací</t>
  </si>
  <si>
    <t xml:space="preserve">3 Ostatní </t>
  </si>
  <si>
    <t>Pol182</t>
  </si>
  <si>
    <t>B) OSTATNÍ NÁKLADY</t>
  </si>
  <si>
    <t>Pol159</t>
  </si>
  <si>
    <t>Pol161</t>
  </si>
  <si>
    <t>Pol539</t>
  </si>
  <si>
    <t>Pol163</t>
  </si>
  <si>
    <t>Pol164</t>
  </si>
  <si>
    <t>Pol165</t>
  </si>
  <si>
    <t>Pol166</t>
  </si>
  <si>
    <t>SO 08.2 - Přeložka NTL plynovodu</t>
  </si>
  <si>
    <t>D4 - Vnější rozvody</t>
  </si>
  <si>
    <t xml:space="preserve">    D6 - 1 Rušení stávajícího plynovodu </t>
  </si>
  <si>
    <t xml:space="preserve">    D7 - 2 Měření a regulace přemístění stávající do nové pozice</t>
  </si>
  <si>
    <t xml:space="preserve">    D8 - 3 Potrubí</t>
  </si>
  <si>
    <t xml:space="preserve">    D9 - 4 Zemní práce</t>
  </si>
  <si>
    <t xml:space="preserve">    D10 - 5 Ostatní </t>
  </si>
  <si>
    <t>D2 - B) OSTATNÍ NÁKLADY</t>
  </si>
  <si>
    <t>Vnější rozvody</t>
  </si>
  <si>
    <t xml:space="preserve">1 Rušení stávajícího plynovodu </t>
  </si>
  <si>
    <t>Pol546</t>
  </si>
  <si>
    <t>Zrušení stávajícího vodovodu - potrubí vytrhat ze země potrubí vedené mino stavbu objektu SO 01</t>
  </si>
  <si>
    <t>Pol547</t>
  </si>
  <si>
    <t>Zrušení stávajícího vodovodu - potrubí vytrhat ze země potrubí vedené pod objektem SO 01</t>
  </si>
  <si>
    <t>2 Měření a regulace přemístění stávající do nové pozice</t>
  </si>
  <si>
    <t>Regulátor STL/NTL - 10m3/h - rohový</t>
  </si>
  <si>
    <t>723231165</t>
  </si>
  <si>
    <t>Kulový kohout DN32</t>
  </si>
  <si>
    <t>Pol548</t>
  </si>
  <si>
    <t>Přechodka plast d50/ocel DN40</t>
  </si>
  <si>
    <t>Pol549</t>
  </si>
  <si>
    <t>Plynoměr G6 ( dle provozovatele spřávce sítě )</t>
  </si>
  <si>
    <t>Pol513</t>
  </si>
  <si>
    <t>3 Potrubí</t>
  </si>
  <si>
    <t>4 Zemní práce</t>
  </si>
  <si>
    <t>Pol550</t>
  </si>
  <si>
    <t>Propojení stávajícího NTL plynovodu s novým NTL plynovodem</t>
  </si>
  <si>
    <t xml:space="preserve">5 Ostatní </t>
  </si>
  <si>
    <t>Pol551</t>
  </si>
  <si>
    <t>Pol552</t>
  </si>
  <si>
    <t>Pol553</t>
  </si>
  <si>
    <t>Pol554</t>
  </si>
  <si>
    <t>Pol555</t>
  </si>
  <si>
    <t>Pol556</t>
  </si>
  <si>
    <t>Pol541</t>
  </si>
  <si>
    <t>Pol542</t>
  </si>
  <si>
    <t>Pol162</t>
  </si>
  <si>
    <t>Pol543</t>
  </si>
  <si>
    <t>Pol544</t>
  </si>
  <si>
    <t>Pol545</t>
  </si>
  <si>
    <t>SO 09 - Přípojka STL plynovodu a přeložka STL plynovodu</t>
  </si>
  <si>
    <t>D1 - A) PŘÍMÉ NÁKLADY (součet položek 1-6)</t>
  </si>
  <si>
    <t xml:space="preserve">    D3 - 1) Zemní práce: STL přípojka objektu SO 01</t>
  </si>
  <si>
    <t xml:space="preserve">    D4 - 2) Armatury a tvarovky:</t>
  </si>
  <si>
    <t xml:space="preserve">    D5 - 3) Potrubí:</t>
  </si>
  <si>
    <t xml:space="preserve">    D6 - 4) Ostatní náklady:</t>
  </si>
  <si>
    <t xml:space="preserve">    D7 - 5) Přeložka stávající STL přípojky d32 +  zrušení plynovodu DN150 - provedou výhradně pracovnící spo</t>
  </si>
  <si>
    <t>Pol557</t>
  </si>
  <si>
    <t>Pol558</t>
  </si>
  <si>
    <t>Pol559</t>
  </si>
  <si>
    <t>Pol560</t>
  </si>
  <si>
    <t>A) PŘÍMÉ NÁKLADY (součet položek 1-6)</t>
  </si>
  <si>
    <t>1) Zemní práce: STL přípojka objektu SO 01</t>
  </si>
  <si>
    <t>Výkop pro potrubí plynovodu d40 vč. jam pro propoje</t>
  </si>
  <si>
    <t>Podsyp 100m a obsyp 200 mm nad vrchol potrubí, max. zrno 200 mm pro potrubí PE100RC</t>
  </si>
  <si>
    <t xml:space="preserve">Zásyp rýhy plynovodu na úroveň pláně,  v případě nevhodnosti užití výkopku pro zpětný zásyp bude výkopek nahrazen písčitou zeminou - dle geologa s zahutněním</t>
  </si>
  <si>
    <t>Pol561</t>
  </si>
  <si>
    <t>Pol562</t>
  </si>
  <si>
    <t>Ochranná fólie nad potrubí plynovodu</t>
  </si>
  <si>
    <t>Pol563</t>
  </si>
  <si>
    <t>Pol564</t>
  </si>
  <si>
    <t>2) Armatury a tvarovky:</t>
  </si>
  <si>
    <t>230200411</t>
  </si>
  <si>
    <t>Navrtávací pas DN150/d40 - přípojkový T-kus</t>
  </si>
  <si>
    <t>230205231</t>
  </si>
  <si>
    <t>HUP KK DN32 s přechodkou Isifo</t>
  </si>
  <si>
    <t>Pol565</t>
  </si>
  <si>
    <t>3) Potrubí:</t>
  </si>
  <si>
    <t>230205031</t>
  </si>
  <si>
    <t xml:space="preserve">Potrubí plynovodu PE 100 RC SDR11 s ochranným pláštěm             d40 x 3,7 mm</t>
  </si>
  <si>
    <t>Pol566</t>
  </si>
  <si>
    <t>4) Ostatní náklady:</t>
  </si>
  <si>
    <t>Pol567</t>
  </si>
  <si>
    <t>tlaková zkouška</t>
  </si>
  <si>
    <t>Pol568</t>
  </si>
  <si>
    <t>geodetické zaměření</t>
  </si>
  <si>
    <t>Pol569</t>
  </si>
  <si>
    <t>Pol570</t>
  </si>
  <si>
    <t>stav. přípomoce (včetně odvozu přebytečné zeminy na skládku, likvidace obalů aj.)</t>
  </si>
  <si>
    <t>Pol571</t>
  </si>
  <si>
    <t>dokumentace skutečného provedení dle směrnice GasNet</t>
  </si>
  <si>
    <t xml:space="preserve">5) Přeložka stávající STL přípojky d32 +  zrušení plynovodu DN150 - provedou výhradně pracovnící spo</t>
  </si>
  <si>
    <t>Pol572</t>
  </si>
  <si>
    <t>Zrušení stávajícího plynovodu DN150 - potrubí vytrhat ze země</t>
  </si>
  <si>
    <t>230201311</t>
  </si>
  <si>
    <t>Zaslepení stávajícího STL plynovodu DN150</t>
  </si>
  <si>
    <t>Pol573</t>
  </si>
  <si>
    <t>Zrušení stávající STL přípojky d32 - potrubí vytrhat ze země</t>
  </si>
  <si>
    <t>230205031.1</t>
  </si>
  <si>
    <t xml:space="preserve">Přeložka STL přípojky PE 100 RC SDR11 s ochranným pláštěm             d40 x 3,7 mm</t>
  </si>
  <si>
    <t>Pol531</t>
  </si>
  <si>
    <t>Poznámka k položce:_x000d_
a) veškeré součástí předávané do správy GasNet s.r.o. musí být provedeny dle interních předpisů GasNet_x000d_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</si>
  <si>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SO 10 - Úprava přípojek kanalizace a vodovodu</t>
  </si>
  <si>
    <t xml:space="preserve">    D3 - 1) Zemní práce areálový vodovod:</t>
  </si>
  <si>
    <t xml:space="preserve">    D4 - 2) Zemní práce vodoměrná šachta:</t>
  </si>
  <si>
    <t xml:space="preserve">    D5 - 3) Objekty splašková kanalizace:</t>
  </si>
  <si>
    <t xml:space="preserve">    D6 - 4) Objekty na vodovodní přípojce:</t>
  </si>
  <si>
    <t xml:space="preserve">    D7 - 5) Potrubí areálový vodovod</t>
  </si>
  <si>
    <t xml:space="preserve">    D8 - 6)Rušené sítě:</t>
  </si>
  <si>
    <t xml:space="preserve">    D9 - 7) Ostatní náklady:</t>
  </si>
  <si>
    <t>1) Zemní práce areálový vodovod:</t>
  </si>
  <si>
    <t>Pol510</t>
  </si>
  <si>
    <t>Výkop pro potrubí areálový vodovod</t>
  </si>
  <si>
    <t>Podsyp potrubí z PE v tl. 100 mm, obsyp a zásyp pískem 300 mm nad vrchol potrub , max. zrno 8 mm</t>
  </si>
  <si>
    <t>Pol511</t>
  </si>
  <si>
    <t>Pažení rýh pro potrubí vodovod - uvažována celková plocha stěn výkopů</t>
  </si>
  <si>
    <t>162211311.1</t>
  </si>
  <si>
    <t>Ochranná fólie nad potrubí vodovodu</t>
  </si>
  <si>
    <t>Pol512</t>
  </si>
  <si>
    <t>Signalizační vodič nad potrubí vodovodní přípojky</t>
  </si>
  <si>
    <t>2) Zemní práce vodoměrná šachta:</t>
  </si>
  <si>
    <t>Pol514</t>
  </si>
  <si>
    <t>Výkop pro vodoměrnou šachtu</t>
  </si>
  <si>
    <t>Pol515</t>
  </si>
  <si>
    <t>Vyrovnávací beton pod šachtu</t>
  </si>
  <si>
    <t>Pol516</t>
  </si>
  <si>
    <t>Obbetonování vodoměrné šachty zajištění proti vytlačení spodní vodou</t>
  </si>
  <si>
    <t>3) Objekty splašková kanalizace:</t>
  </si>
  <si>
    <t>837395121</t>
  </si>
  <si>
    <t>Provedení napojení nové šachty S1 na stávající stoku jednotné kanalizace KT DN400</t>
  </si>
  <si>
    <t>359901212</t>
  </si>
  <si>
    <t>Kamerová zkouška jednotné kanalizační stoky KT DN400</t>
  </si>
  <si>
    <t>4) Objekty na vodovodní přípojce:</t>
  </si>
  <si>
    <t>Pol517</t>
  </si>
  <si>
    <t>Vodoměrná šachta vnitřní rozměr 1500/1200/1800mm dvouplášťová verze pro vybetonování určená pro spodní vodu přesný typ dle provozovatele vodovody a kanalizace Jihlava</t>
  </si>
  <si>
    <t>722270105</t>
  </si>
  <si>
    <t>Vodoměrná sestava</t>
  </si>
  <si>
    <t xml:space="preserve">Poznámka k položce:_x000d_
Lemový nákružek D110 + volná příruba_x000d_
Lemový nákružek D75 + volná příruba_x000d_
X-kus 100/2"_x000d_
X-kus 75/2"_x000d_
Závitová vsuvka 2"_x000d_
KK nátrubkový s plným průtokem 2"_x000d_
KK nátrubkový s plným průtokem 2" s vypouštěním_x000d_
Filtr mosazný 2"_x000d_
Redukce 2"/5/4"_x000d_
Převlečná matice 5/4"_x000d_
Zpětná klapka 2"_x000d_
"Vodoměr Qn = 6,0 m3/h, DN32
Přesný typ dle provozovatele vodovodu a kanalizace Jihlava"_x000d_
</t>
  </si>
  <si>
    <t>Pol530</t>
  </si>
  <si>
    <t>2x kompaktní těsnění (utěsnění chráničky vodovodní přípojky)</t>
  </si>
  <si>
    <t>5) Potrubí areálový vodovod</t>
  </si>
  <si>
    <t>871234201</t>
  </si>
  <si>
    <t>Potrubí z PE SDR11 d75 x 6,9 mm</t>
  </si>
  <si>
    <t>Pol532</t>
  </si>
  <si>
    <t>Potrubí z PE SDR11 d32 x 3,0 mm</t>
  </si>
  <si>
    <t>871215201</t>
  </si>
  <si>
    <t>Potrubí z PE SDR11 d50 x 4,6 mm - chánička</t>
  </si>
  <si>
    <t>871264201</t>
  </si>
  <si>
    <t>Potrubí z PE SDR11 d110 x 10 mm - chánička</t>
  </si>
  <si>
    <t>6)Rušené sítě:</t>
  </si>
  <si>
    <t>Pol533</t>
  </si>
  <si>
    <t>Zrušení části stávající vodovodní přípojky vč. zemního uzávěru</t>
  </si>
  <si>
    <t>7) Ostatní náklady:</t>
  </si>
  <si>
    <t>Pol534</t>
  </si>
  <si>
    <t>Pol535</t>
  </si>
  <si>
    <t>Pol536</t>
  </si>
  <si>
    <t>Pol537</t>
  </si>
  <si>
    <t>Pol507</t>
  </si>
  <si>
    <t>Pol508</t>
  </si>
  <si>
    <t>Pol509</t>
  </si>
  <si>
    <t>SO 11 - Areálové osvětlení a vedení NN</t>
  </si>
  <si>
    <t xml:space="preserve">D3 -  Osvětlovací tělesa </t>
  </si>
  <si>
    <t xml:space="preserve">    D4 -  Exteriérová </t>
  </si>
  <si>
    <t xml:space="preserve">    46-M -  Zemní práce </t>
  </si>
  <si>
    <t xml:space="preserve">    D5 -  Ostatní náklady </t>
  </si>
  <si>
    <t>21010-0012</t>
  </si>
  <si>
    <t>Ukončení vodičů v rozvaděči do 240 mm2</t>
  </si>
  <si>
    <t>Ukončení vodičů v rozvaděči do 2.5 mm2</t>
  </si>
  <si>
    <t>21010-0013</t>
  </si>
  <si>
    <t>Ukončení vodičů v rozvaděči do 4 mm2</t>
  </si>
  <si>
    <t>21010-0014</t>
  </si>
  <si>
    <t>Ukončení vodičů v rozvaděči do 10 mm2</t>
  </si>
  <si>
    <t>21081-0006</t>
  </si>
  <si>
    <t>Montáž kabelu CYKY 3x2,5, volně</t>
  </si>
  <si>
    <t>21081-0007</t>
  </si>
  <si>
    <t>Montáž kabelu CYKY 3x4, volně</t>
  </si>
  <si>
    <t>21081-0013</t>
  </si>
  <si>
    <t>Montáž kabelu CYKY 4x10, volně</t>
  </si>
  <si>
    <t>21081-0097</t>
  </si>
  <si>
    <t>21010-2004</t>
  </si>
  <si>
    <t>Kabelová spojka</t>
  </si>
  <si>
    <t xml:space="preserve"> Osvětlovací tělesa </t>
  </si>
  <si>
    <t xml:space="preserve"> Exteriérová </t>
  </si>
  <si>
    <t>210 20-3002</t>
  </si>
  <si>
    <t>Svítidlo, nástěnné, stropní, přisazené, bílé</t>
  </si>
  <si>
    <t>46-M</t>
  </si>
  <si>
    <t xml:space="preserve"> Zemní práce </t>
  </si>
  <si>
    <t>46020-0063</t>
  </si>
  <si>
    <t>Výkop rýhy 40x80 cm, zemina 3.tř., ručně</t>
  </si>
  <si>
    <t>46051-0055</t>
  </si>
  <si>
    <t>Chránička do 15 cm</t>
  </si>
  <si>
    <t>46020-0003</t>
  </si>
  <si>
    <t>Výkop pro kabelovou spojku 3.tř., ručně</t>
  </si>
  <si>
    <t>46007-0133</t>
  </si>
  <si>
    <t>Výkop pro základ, zemina 3. tř.</t>
  </si>
  <si>
    <t>46042-1001</t>
  </si>
  <si>
    <t>Pískové lože 2x10 cm</t>
  </si>
  <si>
    <t>46042-1022</t>
  </si>
  <si>
    <t>Zákryt betonovými deskami</t>
  </si>
  <si>
    <t>46042-1022.1</t>
  </si>
  <si>
    <t>Zákryt plastovou folií</t>
  </si>
  <si>
    <t>460500-0003</t>
  </si>
  <si>
    <t>Zához rýhy 40x80 cm, ručně</t>
  </si>
  <si>
    <t>Pol574</t>
  </si>
  <si>
    <t>Pol575</t>
  </si>
  <si>
    <t>Pol187</t>
  </si>
  <si>
    <t>Rozpojovací skříň, 18x400 A</t>
  </si>
  <si>
    <t>Pol188</t>
  </si>
  <si>
    <t>34111042</t>
  </si>
  <si>
    <t>CYKY 3x4</t>
  </si>
  <si>
    <t>34111076</t>
  </si>
  <si>
    <t>CYKY 4x10</t>
  </si>
  <si>
    <t>34111673</t>
  </si>
  <si>
    <t>CYKY 3x240+120</t>
  </si>
  <si>
    <t>35436117</t>
  </si>
  <si>
    <t>Kabelová spojka. do 240 mm2</t>
  </si>
  <si>
    <t>Pol189</t>
  </si>
  <si>
    <t>SO 12 - Přípojka slaboproudu</t>
  </si>
  <si>
    <t>460010023</t>
  </si>
  <si>
    <t>Vytyčení trasy vedení kabelového podzemního v terénu volném</t>
  </si>
  <si>
    <t>km</t>
  </si>
  <si>
    <t>-1673438899</t>
  </si>
  <si>
    <t>460150553</t>
  </si>
  <si>
    <t>Ruční hloubení kabelové rýhy, šířka 60cm, hloubka 100cm</t>
  </si>
  <si>
    <t>1106532082</t>
  </si>
  <si>
    <t>14*0,6*1,0</t>
  </si>
  <si>
    <t>460560533</t>
  </si>
  <si>
    <t>Zásyp výkopu vč. zhutnění ve vrtstvách, šířka 60cm, hloubka 80cm</t>
  </si>
  <si>
    <t>-1004298479</t>
  </si>
  <si>
    <t>14*0,6*1,0-14*0,6*0,1*1,2</t>
  </si>
  <si>
    <t>460661113</t>
  </si>
  <si>
    <t>Kabelové lože z písku pro kabely nn bez zakrytí š lože přes 50 do 65 cm</t>
  </si>
  <si>
    <t>-1843993251</t>
  </si>
  <si>
    <t>https://podminky.urs.cz/item/CS_URS_2022_02/460661113</t>
  </si>
  <si>
    <t>14*0,6*0,1</t>
  </si>
  <si>
    <t>Pol331</t>
  </si>
  <si>
    <t>Krycí deska 300 x 1000 mm s popisem</t>
  </si>
  <si>
    <t>-1049806442</t>
  </si>
  <si>
    <t>Pol332</t>
  </si>
  <si>
    <t>Montáž ucpávky do obvodové zdi</t>
  </si>
  <si>
    <t>1648901590</t>
  </si>
  <si>
    <t>Pol333</t>
  </si>
  <si>
    <t>Ucpávka do obvodové zdi s odolností proti vodě a zemní vlhkosti</t>
  </si>
  <si>
    <t>638985685</t>
  </si>
  <si>
    <t>Pol334</t>
  </si>
  <si>
    <t>Montáž chráničky do výkopu</t>
  </si>
  <si>
    <t>1262962331</t>
  </si>
  <si>
    <t>Pol335</t>
  </si>
  <si>
    <t>Chránička korugovaná, průměr 40mm, červená</t>
  </si>
  <si>
    <t>-859958546</t>
  </si>
  <si>
    <t>SO 13 - Přeložení veřejného osvětlení</t>
  </si>
  <si>
    <t xml:space="preserve">    D3 -  Ostatní náklady </t>
  </si>
  <si>
    <t xml:space="preserve">SPC -  NN část </t>
  </si>
  <si>
    <t>Rozvaděč do 50kg-demontáž</t>
  </si>
  <si>
    <t>210 19-0002.1</t>
  </si>
  <si>
    <t>46027-0114</t>
  </si>
  <si>
    <t>Zděný pilíř do 75 cm, pro rozvaděč</t>
  </si>
  <si>
    <t>46051-0283</t>
  </si>
  <si>
    <t>Prefabrikovaný kanál TK2</t>
  </si>
  <si>
    <t>Pol579</t>
  </si>
  <si>
    <t>Pol580</t>
  </si>
  <si>
    <t>SPC</t>
  </si>
  <si>
    <t>Pol581</t>
  </si>
  <si>
    <t>Zapínací bod</t>
  </si>
  <si>
    <t>SO 14 - Přeložení stávajících kabelů silnoproudu EGD, a.s.</t>
  </si>
  <si>
    <t xml:space="preserve">    D1 -  Instalace NN </t>
  </si>
  <si>
    <t xml:space="preserve">      D2 -  Kabelové rozvody </t>
  </si>
  <si>
    <t xml:space="preserve">      46-M -  Zemní práce </t>
  </si>
  <si>
    <t xml:space="preserve">      D3 -  Ostatní náklady </t>
  </si>
  <si>
    <t xml:space="preserve">D4 -  Ostatní materiál </t>
  </si>
  <si>
    <t>Pol582</t>
  </si>
  <si>
    <t>Pol583</t>
  </si>
  <si>
    <t>SO 15 - Přeložky areálových rozvodů silnoproudu</t>
  </si>
  <si>
    <t>SO 16 - Provizorní přepojení stávajícího objektu VŠPJ po dobu výstavby</t>
  </si>
  <si>
    <t>SO 16.1 - Kanalizace</t>
  </si>
  <si>
    <t>D1 - A) PŘÍMÉ NÁKLADY (součet položek 1-5)</t>
  </si>
  <si>
    <t xml:space="preserve">    D4 - 1) Zemní práce:</t>
  </si>
  <si>
    <t xml:space="preserve">    D5 - 2) Objekty:</t>
  </si>
  <si>
    <t xml:space="preserve">    D6 - 3) Potrubí splašková kanalizace</t>
  </si>
  <si>
    <t xml:space="preserve">    D7 - 4) Ostatní náklady:</t>
  </si>
  <si>
    <t>A) PŘÍMÉ NÁKLADY (součet položek 1-5)</t>
  </si>
  <si>
    <t>1) Zemní práce:</t>
  </si>
  <si>
    <t>Výkop pro potrubí provizorní splaškovou kanalizaci</t>
  </si>
  <si>
    <t>Vyrovnávací beton pod kanalizační šachty v tl. 150 mm</t>
  </si>
  <si>
    <t>Štěrkový podsyp vyrovnávacího betonu frakce 16/32 mm v tl. 150 mm</t>
  </si>
  <si>
    <t>Pol584</t>
  </si>
  <si>
    <t>2) Objekty:</t>
  </si>
  <si>
    <t>894811137</t>
  </si>
  <si>
    <t>Plastová šachta ( Sp1-Sp6) DN 400 vč. poklopů D400 na betonovém prstenci</t>
  </si>
  <si>
    <t>Pol585</t>
  </si>
  <si>
    <t>Spadišťová plastová šachta DN 600 vč. poklopů D400 na betonovém prstenci</t>
  </si>
  <si>
    <t>Pol586</t>
  </si>
  <si>
    <t xml:space="preserve">Šachta S1 DN 1000, tl. stěny 120 mm  vč. poklopu D400 vč.  - prefabrikovaná</t>
  </si>
  <si>
    <t>Pol587</t>
  </si>
  <si>
    <t xml:space="preserve">Šachta S5 DN 1000, tl. stěny 120 mm  vč. poklopu D400 vč.  - prefabrikovaná</t>
  </si>
  <si>
    <t>Pol588</t>
  </si>
  <si>
    <t xml:space="preserve">Šachta S6 DN 1000, tl. stěny 120 mm  vč. poklopu B125 vč.  - prefabrikovaná</t>
  </si>
  <si>
    <t>3) Potrubí splašková kanalizace</t>
  </si>
  <si>
    <t>Pol589</t>
  </si>
  <si>
    <t>Pol590</t>
  </si>
  <si>
    <t>Pol591</t>
  </si>
  <si>
    <t>Pol.61</t>
  </si>
  <si>
    <t>1137137718</t>
  </si>
  <si>
    <t>SO 16.2 - Plynovod</t>
  </si>
  <si>
    <t>D1 - A) PŘÍMÉ NÁKLADY</t>
  </si>
  <si>
    <t xml:space="preserve">    D3 - 1) Zemní práce: NTL PROVIZORNÍ PŘEPOJENÍ STÁVAJÍCÍHO OBJEKTU VŠPJ PO DOBU VÝSTAVBY</t>
  </si>
  <si>
    <t xml:space="preserve">    D4 - 2) Měření a regulace přemístěné z stávající do nové pozice: Provedené v rámci přeložky STL přípojky </t>
  </si>
  <si>
    <t>1) Zemní práce: NTL PROVIZORNÍ PŘEPOJENÍ STÁVAJÍCÍHO OBJEKTU VŠPJ PO DOBU VÝSTAVBY</t>
  </si>
  <si>
    <t>Hloubení rýh nezapažených š do 800 mm v hornině třídy těžitelnosti I skupiny 3 objem do 100 m3 strojně</t>
  </si>
  <si>
    <t xml:space="preserve">2) Měření a regulace přemístěné z stávající do nové pozice: Provedené v rámci přeložky STL přípojky </t>
  </si>
  <si>
    <t>Regulátor STL/NTL - 10m3/h</t>
  </si>
  <si>
    <t>Pol594</t>
  </si>
  <si>
    <t>Plynoměr G6 ( dle provozovatele správce sítě )</t>
  </si>
  <si>
    <t>230205035</t>
  </si>
  <si>
    <t xml:space="preserve">Potrubí plynovodu PE 100 RC SDR11 s ochranným pláštěm d63 x 5,8 mm </t>
  </si>
  <si>
    <t>Pol595</t>
  </si>
  <si>
    <t>Pol596</t>
  </si>
  <si>
    <t>Pol597</t>
  </si>
  <si>
    <t>Pol598</t>
  </si>
  <si>
    <t>Poznámka k položce:_x000d_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Při zpracování nabídky je nutné vycházet ze všech částí dokumentace (tj. technické zprávy, všech výkresů i specifikace materiálu). Pouhým oceněním specifikovaného materiálu není možné vypracovat kvalitní nabídku. Povinností dodavatele je překontrolovat_x000d_
d)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</si>
  <si>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</si>
  <si>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</si>
  <si>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</si>
  <si>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</si>
  <si>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</si>
  <si>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</si>
  <si>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011434000</t>
  </si>
  <si>
    <t>Měření (monitoring) hlukové hladiny</t>
  </si>
  <si>
    <t>1024</t>
  </si>
  <si>
    <t>-1648416935</t>
  </si>
  <si>
    <t>https://podminky.urs.cz/item/CS_URS_2024_01/011434000</t>
  </si>
  <si>
    <t>Poznámka k položce:_x000d_
v rámci zkušebního provozu stavby, dle podmínek KHS viz STZ B.2.1 e)</t>
  </si>
  <si>
    <t>1 "kontrolní měření hluku z provozu stavby včetně vyhotovení protokolu, měření hluku z provozu výtahu a technologických zařízení</t>
  </si>
  <si>
    <t>013274000</t>
  </si>
  <si>
    <t>Pasportizace objektu před započetím prací</t>
  </si>
  <si>
    <t>906828128</t>
  </si>
  <si>
    <t>https://podminky.urs.cz/item/CS_URS_2024_01/013274000</t>
  </si>
  <si>
    <t>Poznámka k položce:_x000d_
za účasti dodavatele stavby a jednotlivých vlastníků nemovitostí</t>
  </si>
  <si>
    <t>1 "objektů ve Fritzově ulici č.p. 1491/12, 1492/14, 1493/16, 1494/18, 4640/20, 1514/22 a ulici Nerudova 1495/2</t>
  </si>
  <si>
    <t>013284000</t>
  </si>
  <si>
    <t>Pasportizace objektu po provedení prací</t>
  </si>
  <si>
    <t>1628609381</t>
  </si>
  <si>
    <t>https://podminky.urs.cz/item/CS_URS_2024_01/013284000</t>
  </si>
  <si>
    <t>1 "prohlídka pasportizovaných objektů po provedení první piloty a dále průběžný monitoring, oznámení stavebnímu úřadu</t>
  </si>
  <si>
    <t>VRN3</t>
  </si>
  <si>
    <t>881727244</t>
  </si>
  <si>
    <t>https://podminky.urs.cz/item/CS_URS_2022_02/030001000</t>
  </si>
  <si>
    <t>Poznámka k položce:_x000d_
označení stavby, zřízení a demontáž staveniště, pronájmy ploch a zábory apod.</t>
  </si>
  <si>
    <t>1 "stavební buňky, sklady, plochy, napojení na média a spotřeba, oplocení, zabezpečení staveniště, dopravní značení, mytí komunikací, úklid</t>
  </si>
  <si>
    <t>VRN4</t>
  </si>
  <si>
    <t>Inženýrská činnost</t>
  </si>
  <si>
    <t>041903000</t>
  </si>
  <si>
    <t>Dozor jiné osoby</t>
  </si>
  <si>
    <t>-2103498422</t>
  </si>
  <si>
    <t>https://podminky.urs.cz/item/CS_URS_2024_01/041903000</t>
  </si>
  <si>
    <t>1 "zajištění přítomnosti geotechnika při provádění vrtů pilot</t>
  </si>
  <si>
    <t>045002000</t>
  </si>
  <si>
    <t>Kompletační a koordinační činnost</t>
  </si>
  <si>
    <t>715493745</t>
  </si>
  <si>
    <t>https://podminky.urs.cz/item/CS_URS_2022_02/045002000</t>
  </si>
  <si>
    <t>Poznámka k položce:_x000d_
doklady ke kolaudaci apod.</t>
  </si>
  <si>
    <t>1 "technické konzultace, zázemí pro subdodavatele, zajištění kontrolních a řídících dnů, přejímek, vzorkování, technická asistence objednateli</t>
  </si>
  <si>
    <t>VRN5</t>
  </si>
  <si>
    <t>Finanční náklady</t>
  </si>
  <si>
    <t>051002000</t>
  </si>
  <si>
    <t>Pojistné</t>
  </si>
  <si>
    <t>1812375445</t>
  </si>
  <si>
    <t>https://podminky.urs.cz/item/CS_URS_2022_02/051002000</t>
  </si>
  <si>
    <t>1 "pojistné, bankovní záruky apod. dle požadavku SoD</t>
  </si>
  <si>
    <t>VRN7</t>
  </si>
  <si>
    <t>Provozní vlivy</t>
  </si>
  <si>
    <t>070001000</t>
  </si>
  <si>
    <t>-2039518992</t>
  </si>
  <si>
    <t>https://podminky.urs.cz/item/CS_URS_2024_01/070001000</t>
  </si>
  <si>
    <t>1 "provoz investora a požadavky omezující plynulý průběh prací, doprava v centrech měst, ochranná pásma</t>
  </si>
  <si>
    <t>VRN9</t>
  </si>
  <si>
    <t>Ostatní náklady</t>
  </si>
  <si>
    <t>092103001</t>
  </si>
  <si>
    <t>Náklady na zkušební provoz</t>
  </si>
  <si>
    <t>1387847988</t>
  </si>
  <si>
    <t>https://podminky.urs.cz/item/CS_URS_2024_01/092103001</t>
  </si>
  <si>
    <t>1 "zkušební provoz stavby, odzkoušení zařízení, manuály, zaškolení</t>
  </si>
  <si>
    <t>918244.01</t>
  </si>
  <si>
    <t>Protihluková clona min. výšky 2m</t>
  </si>
  <si>
    <t>66072930</t>
  </si>
  <si>
    <t>1 "kolem celého staveniště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</si>
</sst>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22" xfId="0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tyles" Target="styles.xml" /><Relationship Id="rId32" Type="http://schemas.openxmlformats.org/officeDocument/2006/relationships/theme" Target="theme/theme1.xml" /><Relationship Id="rId33" Type="http://schemas.openxmlformats.org/officeDocument/2006/relationships/calcChain" Target="calcChain.xml" /><Relationship Id="rId3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31251107" TargetMode="External" /><Relationship Id="rId3" Type="http://schemas.openxmlformats.org/officeDocument/2006/relationships/hyperlink" Target="https://podminky.urs.cz/item/CS_URS_2022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67151111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226113213" TargetMode="External" /><Relationship Id="rId11" Type="http://schemas.openxmlformats.org/officeDocument/2006/relationships/hyperlink" Target="https://podminky.urs.cz/item/CS_URS_2022_02/231112113" TargetMode="External" /><Relationship Id="rId12" Type="http://schemas.openxmlformats.org/officeDocument/2006/relationships/hyperlink" Target="https://podminky.urs.cz/item/CS_URS_2022_02/231611114" TargetMode="External" /><Relationship Id="rId13" Type="http://schemas.openxmlformats.org/officeDocument/2006/relationships/hyperlink" Target="https://podminky.urs.cz/item/CS_URS_2022_02/272313511" TargetMode="External" /><Relationship Id="rId14" Type="http://schemas.openxmlformats.org/officeDocument/2006/relationships/hyperlink" Target="https://podminky.urs.cz/item/CS_URS_2022_02/273321511" TargetMode="External" /><Relationship Id="rId15" Type="http://schemas.openxmlformats.org/officeDocument/2006/relationships/hyperlink" Target="https://podminky.urs.cz/item/CS_URS_2022_02/273322511" TargetMode="External" /><Relationship Id="rId16" Type="http://schemas.openxmlformats.org/officeDocument/2006/relationships/hyperlink" Target="https://podminky.urs.cz/item/CS_URS_2022_02/273351121" TargetMode="External" /><Relationship Id="rId17" Type="http://schemas.openxmlformats.org/officeDocument/2006/relationships/hyperlink" Target="https://podminky.urs.cz/item/CS_URS_2022_02/273351122" TargetMode="External" /><Relationship Id="rId18" Type="http://schemas.openxmlformats.org/officeDocument/2006/relationships/hyperlink" Target="https://podminky.urs.cz/item/CS_URS_2022_02/273361821" TargetMode="External" /><Relationship Id="rId19" Type="http://schemas.openxmlformats.org/officeDocument/2006/relationships/hyperlink" Target="https://podminky.urs.cz/item/CS_URS_2022_02/273362021" TargetMode="External" /><Relationship Id="rId20" Type="http://schemas.openxmlformats.org/officeDocument/2006/relationships/hyperlink" Target="https://podminky.urs.cz/item/CS_URS_2022_02/274313811" TargetMode="External" /><Relationship Id="rId21" Type="http://schemas.openxmlformats.org/officeDocument/2006/relationships/hyperlink" Target="https://podminky.urs.cz/item/CS_URS_2022_02/274321511" TargetMode="External" /><Relationship Id="rId22" Type="http://schemas.openxmlformats.org/officeDocument/2006/relationships/hyperlink" Target="https://podminky.urs.cz/item/CS_URS_2022_02/274351121" TargetMode="External" /><Relationship Id="rId23" Type="http://schemas.openxmlformats.org/officeDocument/2006/relationships/hyperlink" Target="https://podminky.urs.cz/item/CS_URS_2022_02/274351122" TargetMode="External" /><Relationship Id="rId24" Type="http://schemas.openxmlformats.org/officeDocument/2006/relationships/hyperlink" Target="https://podminky.urs.cz/item/CS_URS_2022_02/274361821" TargetMode="External" /><Relationship Id="rId25" Type="http://schemas.openxmlformats.org/officeDocument/2006/relationships/hyperlink" Target="https://podminky.urs.cz/item/CS_URS_2022_02/275321511" TargetMode="External" /><Relationship Id="rId26" Type="http://schemas.openxmlformats.org/officeDocument/2006/relationships/hyperlink" Target="https://podminky.urs.cz/item/CS_URS_2022_02/275351121" TargetMode="External" /><Relationship Id="rId27" Type="http://schemas.openxmlformats.org/officeDocument/2006/relationships/hyperlink" Target="https://podminky.urs.cz/item/CS_URS_2022_02/275351122" TargetMode="External" /><Relationship Id="rId28" Type="http://schemas.openxmlformats.org/officeDocument/2006/relationships/hyperlink" Target="https://podminky.urs.cz/item/CS_URS_2022_02/275361821" TargetMode="External" /><Relationship Id="rId29" Type="http://schemas.openxmlformats.org/officeDocument/2006/relationships/hyperlink" Target="https://podminky.urs.cz/item/CS_URS_2022_02/279113151" TargetMode="External" /><Relationship Id="rId30" Type="http://schemas.openxmlformats.org/officeDocument/2006/relationships/hyperlink" Target="https://podminky.urs.cz/item/CS_URS_2022_02/279361821" TargetMode="External" /><Relationship Id="rId31" Type="http://schemas.openxmlformats.org/officeDocument/2006/relationships/hyperlink" Target="https://podminky.urs.cz/item/CS_URS_2022_02/311321611" TargetMode="External" /><Relationship Id="rId32" Type="http://schemas.openxmlformats.org/officeDocument/2006/relationships/hyperlink" Target="https://podminky.urs.cz/item/CS_URS_2022_02/311351121" TargetMode="External" /><Relationship Id="rId33" Type="http://schemas.openxmlformats.org/officeDocument/2006/relationships/hyperlink" Target="https://podminky.urs.cz/item/CS_URS_2022_02/311351122" TargetMode="External" /><Relationship Id="rId34" Type="http://schemas.openxmlformats.org/officeDocument/2006/relationships/hyperlink" Target="https://podminky.urs.cz/item/CS_URS_2022_02/311351311" TargetMode="External" /><Relationship Id="rId35" Type="http://schemas.openxmlformats.org/officeDocument/2006/relationships/hyperlink" Target="https://podminky.urs.cz/item/CS_URS_2022_02/311351312" TargetMode="External" /><Relationship Id="rId36" Type="http://schemas.openxmlformats.org/officeDocument/2006/relationships/hyperlink" Target="https://podminky.urs.cz/item/CS_URS_2022_02/311361821" TargetMode="External" /><Relationship Id="rId37" Type="http://schemas.openxmlformats.org/officeDocument/2006/relationships/hyperlink" Target="https://podminky.urs.cz/item/CS_URS_2022_02/330321610" TargetMode="External" /><Relationship Id="rId38" Type="http://schemas.openxmlformats.org/officeDocument/2006/relationships/hyperlink" Target="https://podminky.urs.cz/item/CS_URS_2022_02/331351125" TargetMode="External" /><Relationship Id="rId39" Type="http://schemas.openxmlformats.org/officeDocument/2006/relationships/hyperlink" Target="https://podminky.urs.cz/item/CS_URS_2022_02/331351126" TargetMode="External" /><Relationship Id="rId40" Type="http://schemas.openxmlformats.org/officeDocument/2006/relationships/hyperlink" Target="https://podminky.urs.cz/item/CS_URS_2022_02/331361821" TargetMode="External" /><Relationship Id="rId41" Type="http://schemas.openxmlformats.org/officeDocument/2006/relationships/hyperlink" Target="https://podminky.urs.cz/item/CS_URS_2022_02/332351115" TargetMode="External" /><Relationship Id="rId42" Type="http://schemas.openxmlformats.org/officeDocument/2006/relationships/hyperlink" Target="https://podminky.urs.cz/item/CS_URS_2022_02/332351116" TargetMode="External" /><Relationship Id="rId43" Type="http://schemas.openxmlformats.org/officeDocument/2006/relationships/hyperlink" Target="https://podminky.urs.cz/item/CS_URS_2022_02/342244111" TargetMode="External" /><Relationship Id="rId44" Type="http://schemas.openxmlformats.org/officeDocument/2006/relationships/hyperlink" Target="https://podminky.urs.cz/item/CS_URS_2022_02/342244301" TargetMode="External" /><Relationship Id="rId45" Type="http://schemas.openxmlformats.org/officeDocument/2006/relationships/hyperlink" Target="https://podminky.urs.cz/item/CS_URS_2022_02/342273111" TargetMode="External" /><Relationship Id="rId46" Type="http://schemas.openxmlformats.org/officeDocument/2006/relationships/hyperlink" Target="https://podminky.urs.cz/item/CS_URS_2022_02/411321616" TargetMode="External" /><Relationship Id="rId47" Type="http://schemas.openxmlformats.org/officeDocument/2006/relationships/hyperlink" Target="https://podminky.urs.cz/item/CS_URS_2022_02/411351011" TargetMode="External" /><Relationship Id="rId48" Type="http://schemas.openxmlformats.org/officeDocument/2006/relationships/hyperlink" Target="https://podminky.urs.cz/item/CS_URS_2022_02/411354313" TargetMode="External" /><Relationship Id="rId49" Type="http://schemas.openxmlformats.org/officeDocument/2006/relationships/hyperlink" Target="https://podminky.urs.cz/item/CS_URS_2022_02/411354314" TargetMode="External" /><Relationship Id="rId50" Type="http://schemas.openxmlformats.org/officeDocument/2006/relationships/hyperlink" Target="https://podminky.urs.cz/item/CS_URS_2022_02/411361821" TargetMode="External" /><Relationship Id="rId51" Type="http://schemas.openxmlformats.org/officeDocument/2006/relationships/hyperlink" Target="https://podminky.urs.cz/item/CS_URS_2022_02/430321616" TargetMode="External" /><Relationship Id="rId52" Type="http://schemas.openxmlformats.org/officeDocument/2006/relationships/hyperlink" Target="https://podminky.urs.cz/item/CS_URS_2022_02/430361821" TargetMode="External" /><Relationship Id="rId53" Type="http://schemas.openxmlformats.org/officeDocument/2006/relationships/hyperlink" Target="https://podminky.urs.cz/item/CS_URS_2022_02/431351121" TargetMode="External" /><Relationship Id="rId54" Type="http://schemas.openxmlformats.org/officeDocument/2006/relationships/hyperlink" Target="https://podminky.urs.cz/item/CS_URS_2022_02/431351122" TargetMode="External" /><Relationship Id="rId55" Type="http://schemas.openxmlformats.org/officeDocument/2006/relationships/hyperlink" Target="https://podminky.urs.cz/item/CS_URS_2022_02/433351131" TargetMode="External" /><Relationship Id="rId56" Type="http://schemas.openxmlformats.org/officeDocument/2006/relationships/hyperlink" Target="https://podminky.urs.cz/item/CS_URS_2022_02/433351132" TargetMode="External" /><Relationship Id="rId57" Type="http://schemas.openxmlformats.org/officeDocument/2006/relationships/hyperlink" Target="https://podminky.urs.cz/item/CS_URS_2022_02/433351138" TargetMode="External" /><Relationship Id="rId58" Type="http://schemas.openxmlformats.org/officeDocument/2006/relationships/hyperlink" Target="https://podminky.urs.cz/item/CS_URS_2022_02/433351139" TargetMode="External" /><Relationship Id="rId59" Type="http://schemas.openxmlformats.org/officeDocument/2006/relationships/hyperlink" Target="https://podminky.urs.cz/item/CS_URS_2022_02/564750111" TargetMode="External" /><Relationship Id="rId60" Type="http://schemas.openxmlformats.org/officeDocument/2006/relationships/hyperlink" Target="https://podminky.urs.cz/item/CS_URS_2022_02/596211112" TargetMode="External" /><Relationship Id="rId61" Type="http://schemas.openxmlformats.org/officeDocument/2006/relationships/hyperlink" Target="https://podminky.urs.cz/item/CS_URS_2022_02/611131300" TargetMode="External" /><Relationship Id="rId62" Type="http://schemas.openxmlformats.org/officeDocument/2006/relationships/hyperlink" Target="https://podminky.urs.cz/item/CS_URS_2022_02/611131303" TargetMode="External" /><Relationship Id="rId63" Type="http://schemas.openxmlformats.org/officeDocument/2006/relationships/hyperlink" Target="https://podminky.urs.cz/item/CS_URS_2022_02/611181001" TargetMode="External" /><Relationship Id="rId64" Type="http://schemas.openxmlformats.org/officeDocument/2006/relationships/hyperlink" Target="https://podminky.urs.cz/item/CS_URS_2022_02/611181005" TargetMode="External" /><Relationship Id="rId65" Type="http://schemas.openxmlformats.org/officeDocument/2006/relationships/hyperlink" Target="https://podminky.urs.cz/item/CS_URS_2022_02/612131300" TargetMode="External" /><Relationship Id="rId66" Type="http://schemas.openxmlformats.org/officeDocument/2006/relationships/hyperlink" Target="https://podminky.urs.cz/item/CS_URS_2022_02/612181001" TargetMode="External" /><Relationship Id="rId67" Type="http://schemas.openxmlformats.org/officeDocument/2006/relationships/hyperlink" Target="https://podminky.urs.cz/item/CS_URS_2022_02/613131300" TargetMode="External" /><Relationship Id="rId68" Type="http://schemas.openxmlformats.org/officeDocument/2006/relationships/hyperlink" Target="https://podminky.urs.cz/item/CS_URS_2022_02/613181001" TargetMode="External" /><Relationship Id="rId69" Type="http://schemas.openxmlformats.org/officeDocument/2006/relationships/hyperlink" Target="https://podminky.urs.cz/item/CS_URS_2022_02/621131321" TargetMode="External" /><Relationship Id="rId70" Type="http://schemas.openxmlformats.org/officeDocument/2006/relationships/hyperlink" Target="https://podminky.urs.cz/item/CS_URS_2022_02/621531002" TargetMode="External" /><Relationship Id="rId71" Type="http://schemas.openxmlformats.org/officeDocument/2006/relationships/hyperlink" Target="https://podminky.urs.cz/item/CS_URS_2022_02/622131321" TargetMode="External" /><Relationship Id="rId72" Type="http://schemas.openxmlformats.org/officeDocument/2006/relationships/hyperlink" Target="https://podminky.urs.cz/item/CS_URS_2022_02/622143003" TargetMode="External" /><Relationship Id="rId73" Type="http://schemas.openxmlformats.org/officeDocument/2006/relationships/hyperlink" Target="https://podminky.urs.cz/item/CS_URS_2022_02/622221041" TargetMode="External" /><Relationship Id="rId74" Type="http://schemas.openxmlformats.org/officeDocument/2006/relationships/hyperlink" Target="https://podminky.urs.cz/item/CS_URS_2022_02/622251105" TargetMode="External" /><Relationship Id="rId75" Type="http://schemas.openxmlformats.org/officeDocument/2006/relationships/hyperlink" Target="https://podminky.urs.cz/item/CS_URS_2022_02/622252001" TargetMode="External" /><Relationship Id="rId76" Type="http://schemas.openxmlformats.org/officeDocument/2006/relationships/hyperlink" Target="https://podminky.urs.cz/item/CS_URS_2022_02/622252002" TargetMode="External" /><Relationship Id="rId77" Type="http://schemas.openxmlformats.org/officeDocument/2006/relationships/hyperlink" Target="https://podminky.urs.cz/item/CS_URS_2022_02/622252002.1" TargetMode="External" /><Relationship Id="rId78" Type="http://schemas.openxmlformats.org/officeDocument/2006/relationships/hyperlink" Target="https://podminky.urs.cz/item/CS_URS_2022_02/622331111" TargetMode="External" /><Relationship Id="rId79" Type="http://schemas.openxmlformats.org/officeDocument/2006/relationships/hyperlink" Target="https://podminky.urs.cz/item/CS_URS_2022_02/622531002" TargetMode="External" /><Relationship Id="rId80" Type="http://schemas.openxmlformats.org/officeDocument/2006/relationships/hyperlink" Target="https://podminky.urs.cz/item/CS_URS_2022_02/632441225" TargetMode="External" /><Relationship Id="rId81" Type="http://schemas.openxmlformats.org/officeDocument/2006/relationships/hyperlink" Target="https://podminky.urs.cz/item/CS_URS_2022_02/632451254" TargetMode="External" /><Relationship Id="rId82" Type="http://schemas.openxmlformats.org/officeDocument/2006/relationships/hyperlink" Target="https://podminky.urs.cz/item/CS_URS_2022_02/632451293" TargetMode="External" /><Relationship Id="rId83" Type="http://schemas.openxmlformats.org/officeDocument/2006/relationships/hyperlink" Target="https://podminky.urs.cz/item/CS_URS_2022_02/642942611" TargetMode="External" /><Relationship Id="rId84" Type="http://schemas.openxmlformats.org/officeDocument/2006/relationships/hyperlink" Target="https://podminky.urs.cz/item/CS_URS_2022_02/985563211" TargetMode="External" /><Relationship Id="rId85" Type="http://schemas.openxmlformats.org/officeDocument/2006/relationships/hyperlink" Target="https://podminky.urs.cz/item/CS_URS_2022_02/632451031" TargetMode="External" /><Relationship Id="rId86" Type="http://schemas.openxmlformats.org/officeDocument/2006/relationships/hyperlink" Target="https://podminky.urs.cz/item/CS_URS_2022_02/632481213" TargetMode="External" /><Relationship Id="rId87" Type="http://schemas.openxmlformats.org/officeDocument/2006/relationships/hyperlink" Target="https://podminky.urs.cz/item/CS_URS_2022_02/633811111" TargetMode="External" /><Relationship Id="rId88" Type="http://schemas.openxmlformats.org/officeDocument/2006/relationships/hyperlink" Target="https://podminky.urs.cz/item/CS_URS_2022_02/916231213" TargetMode="External" /><Relationship Id="rId89" Type="http://schemas.openxmlformats.org/officeDocument/2006/relationships/hyperlink" Target="https://podminky.urs.cz/item/CS_URS_2022_02/919726122" TargetMode="External" /><Relationship Id="rId90" Type="http://schemas.openxmlformats.org/officeDocument/2006/relationships/hyperlink" Target="https://podminky.urs.cz/item/CS_URS_2022_02/941111131" TargetMode="External" /><Relationship Id="rId91" Type="http://schemas.openxmlformats.org/officeDocument/2006/relationships/hyperlink" Target="https://podminky.urs.cz/item/CS_URS_2022_02/941111231" TargetMode="External" /><Relationship Id="rId92" Type="http://schemas.openxmlformats.org/officeDocument/2006/relationships/hyperlink" Target="https://podminky.urs.cz/item/CS_URS_2022_02/941111822" TargetMode="External" /><Relationship Id="rId93" Type="http://schemas.openxmlformats.org/officeDocument/2006/relationships/hyperlink" Target="https://podminky.urs.cz/item/CS_URS_2022_02/952901111" TargetMode="External" /><Relationship Id="rId94" Type="http://schemas.openxmlformats.org/officeDocument/2006/relationships/hyperlink" Target="https://podminky.urs.cz/item/CS_URS_2022_02/953611111" TargetMode="External" /><Relationship Id="rId95" Type="http://schemas.openxmlformats.org/officeDocument/2006/relationships/hyperlink" Target="https://podminky.urs.cz/item/CS_URS_2022_02/953611125" TargetMode="External" /><Relationship Id="rId96" Type="http://schemas.openxmlformats.org/officeDocument/2006/relationships/hyperlink" Target="https://podminky.urs.cz/item/CS_URS_2022_02/953943211" TargetMode="External" /><Relationship Id="rId97" Type="http://schemas.openxmlformats.org/officeDocument/2006/relationships/hyperlink" Target="https://podminky.urs.cz/item/CS_URS_2022_02/998012023" TargetMode="External" /><Relationship Id="rId98" Type="http://schemas.openxmlformats.org/officeDocument/2006/relationships/hyperlink" Target="https://podminky.urs.cz/item/CS_URS_2022_02/711111001" TargetMode="External" /><Relationship Id="rId99" Type="http://schemas.openxmlformats.org/officeDocument/2006/relationships/hyperlink" Target="https://podminky.urs.cz/item/CS_URS_2022_02/711111051" TargetMode="External" /><Relationship Id="rId100" Type="http://schemas.openxmlformats.org/officeDocument/2006/relationships/hyperlink" Target="https://podminky.urs.cz/item/CS_URS_2022_02/711112001" TargetMode="External" /><Relationship Id="rId101" Type="http://schemas.openxmlformats.org/officeDocument/2006/relationships/hyperlink" Target="https://podminky.urs.cz/item/CS_URS_2022_02/711113117" TargetMode="External" /><Relationship Id="rId102" Type="http://schemas.openxmlformats.org/officeDocument/2006/relationships/hyperlink" Target="https://podminky.urs.cz/item/CS_URS_2022_02/711141559" TargetMode="External" /><Relationship Id="rId103" Type="http://schemas.openxmlformats.org/officeDocument/2006/relationships/hyperlink" Target="https://podminky.urs.cz/item/CS_URS_2022_02/711142559" TargetMode="External" /><Relationship Id="rId104" Type="http://schemas.openxmlformats.org/officeDocument/2006/relationships/hyperlink" Target="https://podminky.urs.cz/item/CS_URS_2022_02/711161215" TargetMode="External" /><Relationship Id="rId105" Type="http://schemas.openxmlformats.org/officeDocument/2006/relationships/hyperlink" Target="https://podminky.urs.cz/item/CS_URS_2022_02/711491172" TargetMode="External" /><Relationship Id="rId106" Type="http://schemas.openxmlformats.org/officeDocument/2006/relationships/hyperlink" Target="https://podminky.urs.cz/item/CS_URS_2022_02/711491272" TargetMode="External" /><Relationship Id="rId107" Type="http://schemas.openxmlformats.org/officeDocument/2006/relationships/hyperlink" Target="https://podminky.urs.cz/item/CS_URS_2022_02/998711203" TargetMode="External" /><Relationship Id="rId108" Type="http://schemas.openxmlformats.org/officeDocument/2006/relationships/hyperlink" Target="https://podminky.urs.cz/item/CS_URS_2022_02/712311101" TargetMode="External" /><Relationship Id="rId109" Type="http://schemas.openxmlformats.org/officeDocument/2006/relationships/hyperlink" Target="https://podminky.urs.cz/item/CS_URS_2022_02/712341559" TargetMode="External" /><Relationship Id="rId110" Type="http://schemas.openxmlformats.org/officeDocument/2006/relationships/hyperlink" Target="https://podminky.urs.cz/item/CS_URS_2022_02/712361701" TargetMode="External" /><Relationship Id="rId111" Type="http://schemas.openxmlformats.org/officeDocument/2006/relationships/hyperlink" Target="https://podminky.urs.cz/item/CS_URS_2022_02/712363544" TargetMode="External" /><Relationship Id="rId112" Type="http://schemas.openxmlformats.org/officeDocument/2006/relationships/hyperlink" Target="https://podminky.urs.cz/item/CS_URS_2022_02/712363604" TargetMode="External" /><Relationship Id="rId113" Type="http://schemas.openxmlformats.org/officeDocument/2006/relationships/hyperlink" Target="https://podminky.urs.cz/item/CS_URS_2022_02/712391171" TargetMode="External" /><Relationship Id="rId114" Type="http://schemas.openxmlformats.org/officeDocument/2006/relationships/hyperlink" Target="https://podminky.urs.cz/item/CS_URS_2022_02/712391172" TargetMode="External" /><Relationship Id="rId115" Type="http://schemas.openxmlformats.org/officeDocument/2006/relationships/hyperlink" Target="https://podminky.urs.cz/item/CS_URS_2022_02/712391382" TargetMode="External" /><Relationship Id="rId116" Type="http://schemas.openxmlformats.org/officeDocument/2006/relationships/hyperlink" Target="https://podminky.urs.cz/item/CS_URS_2022_02/712771611" TargetMode="External" /><Relationship Id="rId117" Type="http://schemas.openxmlformats.org/officeDocument/2006/relationships/hyperlink" Target="https://podminky.urs.cz/item/CS_URS_2022_02/712998001" TargetMode="External" /><Relationship Id="rId118" Type="http://schemas.openxmlformats.org/officeDocument/2006/relationships/hyperlink" Target="https://podminky.urs.cz/item/CS_URS_2022_02/998712203" TargetMode="External" /><Relationship Id="rId119" Type="http://schemas.openxmlformats.org/officeDocument/2006/relationships/hyperlink" Target="https://podminky.urs.cz/item/CS_URS_2022_02/713121111" TargetMode="External" /><Relationship Id="rId120" Type="http://schemas.openxmlformats.org/officeDocument/2006/relationships/hyperlink" Target="https://podminky.urs.cz/item/CS_URS_2022_02/713131141" TargetMode="External" /><Relationship Id="rId121" Type="http://schemas.openxmlformats.org/officeDocument/2006/relationships/hyperlink" Target="https://podminky.urs.cz/item/CS_URS_2022_02/713141131" TargetMode="External" /><Relationship Id="rId122" Type="http://schemas.openxmlformats.org/officeDocument/2006/relationships/hyperlink" Target="https://podminky.urs.cz/item/CS_URS_2022_02/713191132" TargetMode="External" /><Relationship Id="rId123" Type="http://schemas.openxmlformats.org/officeDocument/2006/relationships/hyperlink" Target="https://podminky.urs.cz/item/CS_URS_2022_02/998713203" TargetMode="External" /><Relationship Id="rId124" Type="http://schemas.openxmlformats.org/officeDocument/2006/relationships/hyperlink" Target="https://podminky.urs.cz/item/CS_URS_2022_02/998714203" TargetMode="External" /><Relationship Id="rId125" Type="http://schemas.openxmlformats.org/officeDocument/2006/relationships/hyperlink" Target="https://podminky.urs.cz/item/CS_URS_2022_02/7212331.01" TargetMode="External" /><Relationship Id="rId126" Type="http://schemas.openxmlformats.org/officeDocument/2006/relationships/hyperlink" Target="https://podminky.urs.cz/item/CS_URS_2022_02/998721203" TargetMode="External" /><Relationship Id="rId127" Type="http://schemas.openxmlformats.org/officeDocument/2006/relationships/hyperlink" Target="https://podminky.urs.cz/item/CS_URS_2022_02/998722203" TargetMode="External" /><Relationship Id="rId128" Type="http://schemas.openxmlformats.org/officeDocument/2006/relationships/hyperlink" Target="https://podminky.urs.cz/item/CS_URS_2022_02/998723203" TargetMode="External" /><Relationship Id="rId129" Type="http://schemas.openxmlformats.org/officeDocument/2006/relationships/hyperlink" Target="https://podminky.urs.cz/item/CS_URS_2024_01/725291652" TargetMode="External" /><Relationship Id="rId130" Type="http://schemas.openxmlformats.org/officeDocument/2006/relationships/hyperlink" Target="https://podminky.urs.cz/item/CS_URS_2024_01/725291654" TargetMode="External" /><Relationship Id="rId131" Type="http://schemas.openxmlformats.org/officeDocument/2006/relationships/hyperlink" Target="https://podminky.urs.cz/item/CS_URS_2024_01/72529165R" TargetMode="External" /><Relationship Id="rId132" Type="http://schemas.openxmlformats.org/officeDocument/2006/relationships/hyperlink" Target="https://podminky.urs.cz/item/CS_URS_2024_01/725291670" TargetMode="External" /><Relationship Id="rId133" Type="http://schemas.openxmlformats.org/officeDocument/2006/relationships/hyperlink" Target="https://podminky.urs.cz/item/CS_URS_2024_01/725291676" TargetMode="External" /><Relationship Id="rId134" Type="http://schemas.openxmlformats.org/officeDocument/2006/relationships/hyperlink" Target="https://podminky.urs.cz/item/CS_URS_2022_02/998725203" TargetMode="External" /><Relationship Id="rId135" Type="http://schemas.openxmlformats.org/officeDocument/2006/relationships/hyperlink" Target="https://podminky.urs.cz/item/CS_URS_2022_02/741711011" TargetMode="External" /><Relationship Id="rId136" Type="http://schemas.openxmlformats.org/officeDocument/2006/relationships/hyperlink" Target="https://podminky.urs.cz/item/CS_URS_2022_02/998741203" TargetMode="External" /><Relationship Id="rId137" Type="http://schemas.openxmlformats.org/officeDocument/2006/relationships/hyperlink" Target="https://podminky.urs.cz/item/CS_URS_2022_02/742210111" TargetMode="External" /><Relationship Id="rId138" Type="http://schemas.openxmlformats.org/officeDocument/2006/relationships/hyperlink" Target="https://podminky.urs.cz/item/CS_URS_2022_02/998742203" TargetMode="External" /><Relationship Id="rId139" Type="http://schemas.openxmlformats.org/officeDocument/2006/relationships/hyperlink" Target="https://podminky.urs.cz/item/CS_URS_2022_02/998762203" TargetMode="External" /><Relationship Id="rId140" Type="http://schemas.openxmlformats.org/officeDocument/2006/relationships/hyperlink" Target="https://podminky.urs.cz/item/CS_URS_2022_02/763111417" TargetMode="External" /><Relationship Id="rId141" Type="http://schemas.openxmlformats.org/officeDocument/2006/relationships/hyperlink" Target="https://podminky.urs.cz/item/CS_URS_2022_02/763111437" TargetMode="External" /><Relationship Id="rId142" Type="http://schemas.openxmlformats.org/officeDocument/2006/relationships/hyperlink" Target="https://podminky.urs.cz/item/CS_URS_2022_02/763121424" TargetMode="External" /><Relationship Id="rId143" Type="http://schemas.openxmlformats.org/officeDocument/2006/relationships/hyperlink" Target="https://podminky.urs.cz/item/CS_URS_2022_02/763121426" TargetMode="External" /><Relationship Id="rId144" Type="http://schemas.openxmlformats.org/officeDocument/2006/relationships/hyperlink" Target="https://podminky.urs.cz/item/CS_URS_2022_02/763121590" TargetMode="External" /><Relationship Id="rId145" Type="http://schemas.openxmlformats.org/officeDocument/2006/relationships/hyperlink" Target="https://podminky.urs.cz/item/CS_URS_2022_02/763131411" TargetMode="External" /><Relationship Id="rId146" Type="http://schemas.openxmlformats.org/officeDocument/2006/relationships/hyperlink" Target="https://podminky.urs.cz/item/CS_URS_2022_02/763131451" TargetMode="External" /><Relationship Id="rId147" Type="http://schemas.openxmlformats.org/officeDocument/2006/relationships/hyperlink" Target="https://podminky.urs.cz/item/CS_URS_2022_02/763181411.1" TargetMode="External" /><Relationship Id="rId148" Type="http://schemas.openxmlformats.org/officeDocument/2006/relationships/hyperlink" Target="https://podminky.urs.cz/item/CS_URS_2022_02/763183112.1" TargetMode="External" /><Relationship Id="rId149" Type="http://schemas.openxmlformats.org/officeDocument/2006/relationships/hyperlink" Target="https://podminky.urs.cz/item/CS_URS_2022_02/763183111" TargetMode="External" /><Relationship Id="rId150" Type="http://schemas.openxmlformats.org/officeDocument/2006/relationships/hyperlink" Target="https://podminky.urs.cz/item/CS_URS_2022_02/998763403" TargetMode="External" /><Relationship Id="rId151" Type="http://schemas.openxmlformats.org/officeDocument/2006/relationships/hyperlink" Target="https://podminky.urs.cz/item/CS_URS_2022_02/998764203" TargetMode="External" /><Relationship Id="rId152" Type="http://schemas.openxmlformats.org/officeDocument/2006/relationships/hyperlink" Target="https://podminky.urs.cz/item/CS_URS_2022_02/766629213" TargetMode="External" /><Relationship Id="rId153" Type="http://schemas.openxmlformats.org/officeDocument/2006/relationships/hyperlink" Target="https://podminky.urs.cz/item/CS_URS_2022_02/766660001" TargetMode="External" /><Relationship Id="rId154" Type="http://schemas.openxmlformats.org/officeDocument/2006/relationships/hyperlink" Target="https://podminky.urs.cz/item/CS_URS_2022_02/766660171" TargetMode="External" /><Relationship Id="rId155" Type="http://schemas.openxmlformats.org/officeDocument/2006/relationships/hyperlink" Target="https://podminky.urs.cz/item/CS_URS_2022_02/766660311" TargetMode="External" /><Relationship Id="rId156" Type="http://schemas.openxmlformats.org/officeDocument/2006/relationships/hyperlink" Target="https://podminky.urs.cz/item/CS_URS_2022_02/766660312" TargetMode="External" /><Relationship Id="rId157" Type="http://schemas.openxmlformats.org/officeDocument/2006/relationships/hyperlink" Target="https://podminky.urs.cz/item/CS_URS_2022_02/766682111" TargetMode="External" /><Relationship Id="rId158" Type="http://schemas.openxmlformats.org/officeDocument/2006/relationships/hyperlink" Target="https://podminky.urs.cz/item/CS_URS_2022_02/766682111.1" TargetMode="External" /><Relationship Id="rId159" Type="http://schemas.openxmlformats.org/officeDocument/2006/relationships/hyperlink" Target="https://podminky.urs.cz/item/CS_URS_2022_02/998766203" TargetMode="External" /><Relationship Id="rId160" Type="http://schemas.openxmlformats.org/officeDocument/2006/relationships/hyperlink" Target="https://podminky.urs.cz/item/CS_URS_2022_02/767316310" TargetMode="External" /><Relationship Id="rId161" Type="http://schemas.openxmlformats.org/officeDocument/2006/relationships/hyperlink" Target="https://podminky.urs.cz/item/CS_URS_2022_02/767316311" TargetMode="External" /><Relationship Id="rId162" Type="http://schemas.openxmlformats.org/officeDocument/2006/relationships/hyperlink" Target="https://podminky.urs.cz/item/CS_URS_2022_02/767531111" TargetMode="External" /><Relationship Id="rId163" Type="http://schemas.openxmlformats.org/officeDocument/2006/relationships/hyperlink" Target="https://podminky.urs.cz/item/CS_URS_2022_02/767640111" TargetMode="External" /><Relationship Id="rId164" Type="http://schemas.openxmlformats.org/officeDocument/2006/relationships/hyperlink" Target="https://podminky.urs.cz/item/CS_URS_2022_02/767649191" TargetMode="External" /><Relationship Id="rId165" Type="http://schemas.openxmlformats.org/officeDocument/2006/relationships/hyperlink" Target="https://podminky.urs.cz/item/CS_URS_2022_02/767661511" TargetMode="External" /><Relationship Id="rId166" Type="http://schemas.openxmlformats.org/officeDocument/2006/relationships/hyperlink" Target="https://podminky.urs.cz/item/CS_URS_2022_02/998767203" TargetMode="External" /><Relationship Id="rId167" Type="http://schemas.openxmlformats.org/officeDocument/2006/relationships/hyperlink" Target="https://podminky.urs.cz/item/CS_URS_2022_02/771121011" TargetMode="External" /><Relationship Id="rId168" Type="http://schemas.openxmlformats.org/officeDocument/2006/relationships/hyperlink" Target="https://podminky.urs.cz/item/CS_URS_2022_02/771151012" TargetMode="External" /><Relationship Id="rId169" Type="http://schemas.openxmlformats.org/officeDocument/2006/relationships/hyperlink" Target="https://podminky.urs.cz/item/CS_URS_2022_02/771574314" TargetMode="External" /><Relationship Id="rId170" Type="http://schemas.openxmlformats.org/officeDocument/2006/relationships/hyperlink" Target="https://podminky.urs.cz/item/CS_URS_2022_02/998771203" TargetMode="External" /><Relationship Id="rId171" Type="http://schemas.openxmlformats.org/officeDocument/2006/relationships/hyperlink" Target="https://podminky.urs.cz/item/CS_URS_2022_02/776111111" TargetMode="External" /><Relationship Id="rId172" Type="http://schemas.openxmlformats.org/officeDocument/2006/relationships/hyperlink" Target="https://podminky.urs.cz/item/CS_URS_2022_02/776121112" TargetMode="External" /><Relationship Id="rId173" Type="http://schemas.openxmlformats.org/officeDocument/2006/relationships/hyperlink" Target="https://podminky.urs.cz/item/CS_URS_2022_02/998776203" TargetMode="External" /><Relationship Id="rId174" Type="http://schemas.openxmlformats.org/officeDocument/2006/relationships/hyperlink" Target="https://podminky.urs.cz/item/CS_URS_2022_02/777121101" TargetMode="External" /><Relationship Id="rId175" Type="http://schemas.openxmlformats.org/officeDocument/2006/relationships/hyperlink" Target="https://podminky.urs.cz/item/CS_URS_2022_02/777131100" TargetMode="External" /><Relationship Id="rId176" Type="http://schemas.openxmlformats.org/officeDocument/2006/relationships/hyperlink" Target="https://podminky.urs.cz/item/CS_URS_2022_02/777131113" TargetMode="External" /><Relationship Id="rId177" Type="http://schemas.openxmlformats.org/officeDocument/2006/relationships/hyperlink" Target="https://podminky.urs.cz/item/CS_URS_2022_02/777511125" TargetMode="External" /><Relationship Id="rId178" Type="http://schemas.openxmlformats.org/officeDocument/2006/relationships/hyperlink" Target="https://podminky.urs.cz/item/CS_URS_2022_02/777521103" TargetMode="External" /><Relationship Id="rId179" Type="http://schemas.openxmlformats.org/officeDocument/2006/relationships/hyperlink" Target="https://podminky.urs.cz/item/CS_URS_2022_02/777611101" TargetMode="External" /><Relationship Id="rId180" Type="http://schemas.openxmlformats.org/officeDocument/2006/relationships/hyperlink" Target="https://podminky.urs.cz/item/CS_URS_2022_02/777611121" TargetMode="External" /><Relationship Id="rId181" Type="http://schemas.openxmlformats.org/officeDocument/2006/relationships/hyperlink" Target="https://podminky.urs.cz/item/CS_URS_2022_02/777622101" TargetMode="External" /><Relationship Id="rId182" Type="http://schemas.openxmlformats.org/officeDocument/2006/relationships/hyperlink" Target="https://podminky.urs.cz/item/CS_URS_2022_02/998777203" TargetMode="External" /><Relationship Id="rId183" Type="http://schemas.openxmlformats.org/officeDocument/2006/relationships/hyperlink" Target="https://podminky.urs.cz/item/CS_URS_2022_02/781121011" TargetMode="External" /><Relationship Id="rId184" Type="http://schemas.openxmlformats.org/officeDocument/2006/relationships/hyperlink" Target="https://podminky.urs.cz/item/CS_URS_2022_02/781131112" TargetMode="External" /><Relationship Id="rId185" Type="http://schemas.openxmlformats.org/officeDocument/2006/relationships/hyperlink" Target="https://podminky.urs.cz/item/CS_URS_2022_02/781491021" TargetMode="External" /><Relationship Id="rId186" Type="http://schemas.openxmlformats.org/officeDocument/2006/relationships/hyperlink" Target="https://podminky.urs.cz/item/CS_URS_2022_02/998781203" TargetMode="External" /><Relationship Id="rId187" Type="http://schemas.openxmlformats.org/officeDocument/2006/relationships/hyperlink" Target="https://podminky.urs.cz/item/CS_URS_2022_02/783823135" TargetMode="External" /><Relationship Id="rId188" Type="http://schemas.openxmlformats.org/officeDocument/2006/relationships/hyperlink" Target="https://podminky.urs.cz/item/CS_URS_2022_02/783827425" TargetMode="External" /><Relationship Id="rId189" Type="http://schemas.openxmlformats.org/officeDocument/2006/relationships/hyperlink" Target="https://podminky.urs.cz/item/CS_URS_2022_02/784181121" TargetMode="External" /><Relationship Id="rId190" Type="http://schemas.openxmlformats.org/officeDocument/2006/relationships/hyperlink" Target="https://podminky.urs.cz/item/CS_URS_2022_02/784221101" TargetMode="External" /><Relationship Id="rId191" Type="http://schemas.openxmlformats.org/officeDocument/2006/relationships/hyperlink" Target="https://podminky.urs.cz/item/CS_URS_2022_02/786614003" TargetMode="External" /><Relationship Id="rId192" Type="http://schemas.openxmlformats.org/officeDocument/2006/relationships/hyperlink" Target="https://podminky.urs.cz/item/CS_URS_2022_02/998786203" TargetMode="External" /><Relationship Id="rId193" Type="http://schemas.openxmlformats.org/officeDocument/2006/relationships/hyperlink" Target="https://podminky.urs.cz/item/CS_URS_2022_02/220860205" TargetMode="External" /><Relationship Id="rId19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5211603" TargetMode="External" /><Relationship Id="rId2" Type="http://schemas.openxmlformats.org/officeDocument/2006/relationships/hyperlink" Target="https://podminky.urs.cz/item/CS_URS_2024_01/72524112R" TargetMode="External" /><Relationship Id="rId3" Type="http://schemas.openxmlformats.org/officeDocument/2006/relationships/hyperlink" Target="https://podminky.urs.cz/item/CS_URS_2024_01/726131041" TargetMode="External" /><Relationship Id="rId4" Type="http://schemas.openxmlformats.org/officeDocument/2006/relationships/hyperlink" Target="https://podminky.urs.cz/item/CS_URS_2024_01/726131043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564771101" TargetMode="External" /><Relationship Id="rId2" Type="http://schemas.openxmlformats.org/officeDocument/2006/relationships/hyperlink" Target="https://podminky.urs.cz/item/CS_URS_2024_01/564750101" TargetMode="External" /><Relationship Id="rId3" Type="http://schemas.openxmlformats.org/officeDocument/2006/relationships/hyperlink" Target="https://podminky.urs.cz/item/CS_URS_2024_01/919726122" TargetMode="External" /><Relationship Id="rId4" Type="http://schemas.openxmlformats.org/officeDocument/2006/relationships/hyperlink" Target="https://podminky.urs.cz/item/CS_URS_2024_01/596841221" TargetMode="External" /><Relationship Id="rId5" Type="http://schemas.openxmlformats.org/officeDocument/2006/relationships/hyperlink" Target="https://podminky.urs.cz/item/CS_URS_2024_01/762951013" TargetMode="External" /><Relationship Id="rId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460661113" TargetMode="External" /><Relationship Id="rId2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434000" TargetMode="External" /><Relationship Id="rId2" Type="http://schemas.openxmlformats.org/officeDocument/2006/relationships/hyperlink" Target="https://podminky.urs.cz/item/CS_URS_2024_01/013274000" TargetMode="External" /><Relationship Id="rId3" Type="http://schemas.openxmlformats.org/officeDocument/2006/relationships/hyperlink" Target="https://podminky.urs.cz/item/CS_URS_2024_01/013284000" TargetMode="External" /><Relationship Id="rId4" Type="http://schemas.openxmlformats.org/officeDocument/2006/relationships/hyperlink" Target="https://podminky.urs.cz/item/CS_URS_2022_02/030001000" TargetMode="External" /><Relationship Id="rId5" Type="http://schemas.openxmlformats.org/officeDocument/2006/relationships/hyperlink" Target="https://podminky.urs.cz/item/CS_URS_2024_01/041903000" TargetMode="External" /><Relationship Id="rId6" Type="http://schemas.openxmlformats.org/officeDocument/2006/relationships/hyperlink" Target="https://podminky.urs.cz/item/CS_URS_2022_02/045002000" TargetMode="External" /><Relationship Id="rId7" Type="http://schemas.openxmlformats.org/officeDocument/2006/relationships/hyperlink" Target="https://podminky.urs.cz/item/CS_URS_2022_02/051002000" TargetMode="External" /><Relationship Id="rId8" Type="http://schemas.openxmlformats.org/officeDocument/2006/relationships/hyperlink" Target="https://podminky.urs.cz/item/CS_URS_2024_01/070001000" TargetMode="External" /><Relationship Id="rId9" Type="http://schemas.openxmlformats.org/officeDocument/2006/relationships/hyperlink" Target="https://podminky.urs.cz/item/CS_URS_2024_01/092103001" TargetMode="External" /><Relationship Id="rId10" Type="http://schemas.openxmlformats.org/officeDocument/2006/relationships/drawing" Target="../drawings/drawing3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33</v>
      </c>
      <c r="AL11" s="24"/>
      <c r="AM11" s="24"/>
      <c r="AN11" s="29" t="s">
        <v>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35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35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33</v>
      </c>
      <c r="AL14" s="24"/>
      <c r="AM14" s="24"/>
      <c r="AN14" s="37" t="s">
        <v>35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37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33</v>
      </c>
      <c r="AL17" s="24"/>
      <c r="AM17" s="24"/>
      <c r="AN17" s="29" t="s">
        <v>39</v>
      </c>
      <c r="AO17" s="24"/>
      <c r="AP17" s="24"/>
      <c r="AQ17" s="24"/>
      <c r="AR17" s="22"/>
      <c r="BE17" s="33"/>
      <c r="BS17" s="19" t="s">
        <v>40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33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40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9" t="s">
        <v>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ROUND(AG94,2)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48</v>
      </c>
      <c r="E29" s="50"/>
      <c r="F29" s="34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ROUND(AV94,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ROUND(AW94,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ROUND(BB94,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ROUND(BC94,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54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33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14.4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7"/>
      <c r="BE37" s="41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2"/>
      <c r="C49" s="63"/>
      <c r="D49" s="64" t="s">
        <v>57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58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1"/>
      <c r="B60" s="42"/>
      <c r="C60" s="43"/>
      <c r="D60" s="67" t="s">
        <v>59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7" t="s">
        <v>60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7" t="s">
        <v>59</v>
      </c>
      <c r="AI60" s="45"/>
      <c r="AJ60" s="45"/>
      <c r="AK60" s="45"/>
      <c r="AL60" s="45"/>
      <c r="AM60" s="67" t="s">
        <v>60</v>
      </c>
      <c r="AN60" s="45"/>
      <c r="AO60" s="45"/>
      <c r="AP60" s="43"/>
      <c r="AQ60" s="43"/>
      <c r="AR60" s="47"/>
      <c r="BE60" s="41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1"/>
      <c r="B64" s="42"/>
      <c r="C64" s="43"/>
      <c r="D64" s="64" t="s">
        <v>61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62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7"/>
      <c r="BE64" s="41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1"/>
      <c r="B75" s="42"/>
      <c r="C75" s="43"/>
      <c r="D75" s="67" t="s">
        <v>59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7" t="s">
        <v>60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7" t="s">
        <v>59</v>
      </c>
      <c r="AI75" s="45"/>
      <c r="AJ75" s="45"/>
      <c r="AK75" s="45"/>
      <c r="AL75" s="45"/>
      <c r="AM75" s="67" t="s">
        <v>60</v>
      </c>
      <c r="AN75" s="45"/>
      <c r="AO75" s="45"/>
      <c r="AP75" s="43"/>
      <c r="AQ75" s="43"/>
      <c r="AR75" s="47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7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7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7"/>
      <c r="BE81" s="41"/>
    </row>
    <row r="82" s="2" customFormat="1" ht="24.96" customHeight="1">
      <c r="A82" s="41"/>
      <c r="B82" s="42"/>
      <c r="C82" s="25" t="s">
        <v>63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7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7"/>
      <c r="BE83" s="41"/>
    </row>
    <row r="84" s="4" customFormat="1" ht="12" customHeight="1">
      <c r="A84" s="4"/>
      <c r="B84" s="73"/>
      <c r="C84" s="34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202211-01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STUDENTSKÉ KOLEJE VYSOKÉ ŠKOLY POLYTECHNICKÉ JIHLAVA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7"/>
      <c r="BE86" s="41"/>
    </row>
    <row r="87" s="2" customFormat="1" ht="12" customHeight="1">
      <c r="A87" s="41"/>
      <c r="B87" s="42"/>
      <c r="C87" s="34" t="s">
        <v>22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Jihlava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4" t="s">
        <v>24</v>
      </c>
      <c r="AJ87" s="43"/>
      <c r="AK87" s="43"/>
      <c r="AL87" s="43"/>
      <c r="AM87" s="82" t="str">
        <f>IF(AN8= "","",AN8)</f>
        <v>25. 11. 2022</v>
      </c>
      <c r="AN87" s="82"/>
      <c r="AO87" s="43"/>
      <c r="AP87" s="43"/>
      <c r="AQ87" s="43"/>
      <c r="AR87" s="47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7"/>
      <c r="BE88" s="41"/>
    </row>
    <row r="89" s="2" customFormat="1" ht="15.15" customHeight="1">
      <c r="A89" s="41"/>
      <c r="B89" s="42"/>
      <c r="C89" s="34" t="s">
        <v>30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Vysoká škola polytechnická Jihlava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4" t="s">
        <v>36</v>
      </c>
      <c r="AJ89" s="43"/>
      <c r="AK89" s="43"/>
      <c r="AL89" s="43"/>
      <c r="AM89" s="83" t="str">
        <f>IF(E17="","",E17)</f>
        <v>A32 spol. s r. o.</v>
      </c>
      <c r="AN89" s="74"/>
      <c r="AO89" s="74"/>
      <c r="AP89" s="74"/>
      <c r="AQ89" s="43"/>
      <c r="AR89" s="47"/>
      <c r="AS89" s="84" t="s">
        <v>64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4" t="s">
        <v>34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4" t="s">
        <v>41</v>
      </c>
      <c r="AJ90" s="43"/>
      <c r="AK90" s="43"/>
      <c r="AL90" s="43"/>
      <c r="AM90" s="83" t="str">
        <f>IF(E20="","",E20)</f>
        <v xml:space="preserve"> </v>
      </c>
      <c r="AN90" s="74"/>
      <c r="AO90" s="74"/>
      <c r="AP90" s="74"/>
      <c r="AQ90" s="43"/>
      <c r="AR90" s="47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7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65</v>
      </c>
      <c r="D92" s="97"/>
      <c r="E92" s="97"/>
      <c r="F92" s="97"/>
      <c r="G92" s="97"/>
      <c r="H92" s="98"/>
      <c r="I92" s="99" t="s">
        <v>66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67</v>
      </c>
      <c r="AH92" s="97"/>
      <c r="AI92" s="97"/>
      <c r="AJ92" s="97"/>
      <c r="AK92" s="97"/>
      <c r="AL92" s="97"/>
      <c r="AM92" s="97"/>
      <c r="AN92" s="99" t="s">
        <v>68</v>
      </c>
      <c r="AO92" s="97"/>
      <c r="AP92" s="101"/>
      <c r="AQ92" s="102" t="s">
        <v>69</v>
      </c>
      <c r="AR92" s="47"/>
      <c r="AS92" s="103" t="s">
        <v>70</v>
      </c>
      <c r="AT92" s="104" t="s">
        <v>71</v>
      </c>
      <c r="AU92" s="104" t="s">
        <v>72</v>
      </c>
      <c r="AV92" s="104" t="s">
        <v>73</v>
      </c>
      <c r="AW92" s="104" t="s">
        <v>74</v>
      </c>
      <c r="AX92" s="104" t="s">
        <v>75</v>
      </c>
      <c r="AY92" s="104" t="s">
        <v>76</v>
      </c>
      <c r="AZ92" s="104" t="s">
        <v>77</v>
      </c>
      <c r="BA92" s="104" t="s">
        <v>78</v>
      </c>
      <c r="BB92" s="104" t="s">
        <v>79</v>
      </c>
      <c r="BC92" s="104" t="s">
        <v>80</v>
      </c>
      <c r="BD92" s="105" t="s">
        <v>81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7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82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ROUND(AG95+SUM(AG107:AG113)+SUM(AG116:AG123)+AG126,2)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ROUND(AS95+SUM(AS107:AS113)+SUM(AS116:AS123)+AS126,2)</f>
        <v>0</v>
      </c>
      <c r="AT94" s="117">
        <f>ROUND(SUM(AV94:AW94),2)</f>
        <v>0</v>
      </c>
      <c r="AU94" s="118">
        <f>ROUND(AU95+SUM(AU107:AU113)+SUM(AU116:AU123)+AU126,5)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ROUND(AZ95+SUM(AZ107:AZ113)+SUM(AZ116:AZ123)+AZ126,2)</f>
        <v>0</v>
      </c>
      <c r="BA94" s="117">
        <f>ROUND(BA95+SUM(BA107:BA113)+SUM(BA116:BA123)+BA126,2)</f>
        <v>0</v>
      </c>
      <c r="BB94" s="117">
        <f>ROUND(BB95+SUM(BB107:BB113)+SUM(BB116:BB123)+BB126,2)</f>
        <v>0</v>
      </c>
      <c r="BC94" s="117">
        <f>ROUND(BC95+SUM(BC107:BC113)+SUM(BC116:BC123)+BC126,2)</f>
        <v>0</v>
      </c>
      <c r="BD94" s="119">
        <f>ROUND(BD95+SUM(BD107:BD113)+SUM(BD116:BD123)+BD126,2)</f>
        <v>0</v>
      </c>
      <c r="BE94" s="6"/>
      <c r="BS94" s="120" t="s">
        <v>83</v>
      </c>
      <c r="BT94" s="120" t="s">
        <v>84</v>
      </c>
      <c r="BU94" s="121" t="s">
        <v>85</v>
      </c>
      <c r="BV94" s="120" t="s">
        <v>86</v>
      </c>
      <c r="BW94" s="120" t="s">
        <v>5</v>
      </c>
      <c r="BX94" s="120" t="s">
        <v>87</v>
      </c>
      <c r="CL94" s="120" t="s">
        <v>19</v>
      </c>
    </row>
    <row r="95" s="7" customFormat="1" ht="16.5" customHeight="1">
      <c r="A95" s="7"/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ROUND(SUM(AG96:AG106),2)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90</v>
      </c>
      <c r="AR95" s="129"/>
      <c r="AS95" s="130">
        <f>ROUND(SUM(AS96:AS106),2)</f>
        <v>0</v>
      </c>
      <c r="AT95" s="131">
        <f>ROUND(SUM(AV95:AW95),2)</f>
        <v>0</v>
      </c>
      <c r="AU95" s="132">
        <f>ROUND(SUM(AU96:AU106),5)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ROUND(SUM(AZ96:AZ106),2)</f>
        <v>0</v>
      </c>
      <c r="BA95" s="131">
        <f>ROUND(SUM(BA96:BA106),2)</f>
        <v>0</v>
      </c>
      <c r="BB95" s="131">
        <f>ROUND(SUM(BB96:BB106),2)</f>
        <v>0</v>
      </c>
      <c r="BC95" s="131">
        <f>ROUND(SUM(BC96:BC106),2)</f>
        <v>0</v>
      </c>
      <c r="BD95" s="133">
        <f>ROUND(SUM(BD96:BD106),2)</f>
        <v>0</v>
      </c>
      <c r="BE95" s="7"/>
      <c r="BS95" s="134" t="s">
        <v>83</v>
      </c>
      <c r="BT95" s="134" t="s">
        <v>91</v>
      </c>
      <c r="BU95" s="134" t="s">
        <v>85</v>
      </c>
      <c r="BV95" s="134" t="s">
        <v>86</v>
      </c>
      <c r="BW95" s="134" t="s">
        <v>92</v>
      </c>
      <c r="BX95" s="134" t="s">
        <v>5</v>
      </c>
      <c r="CL95" s="134" t="s">
        <v>19</v>
      </c>
      <c r="CM95" s="134" t="s">
        <v>93</v>
      </c>
    </row>
    <row r="96" s="4" customFormat="1" ht="23.25" customHeight="1">
      <c r="A96" s="135" t="s">
        <v>94</v>
      </c>
      <c r="B96" s="73"/>
      <c r="C96" s="136"/>
      <c r="D96" s="136"/>
      <c r="E96" s="137" t="s">
        <v>95</v>
      </c>
      <c r="F96" s="137"/>
      <c r="G96" s="137"/>
      <c r="H96" s="137"/>
      <c r="I96" s="137"/>
      <c r="J96" s="136"/>
      <c r="K96" s="137" t="s">
        <v>96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'SO 01_STA - Stavební část'!J32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97</v>
      </c>
      <c r="AR96" s="75"/>
      <c r="AS96" s="140">
        <v>0</v>
      </c>
      <c r="AT96" s="141">
        <f>ROUND(SUM(AV96:AW96),2)</f>
        <v>0</v>
      </c>
      <c r="AU96" s="142">
        <f>'SO 01_STA - Stavební část'!P156</f>
        <v>0</v>
      </c>
      <c r="AV96" s="141">
        <f>'SO 01_STA - Stavební část'!J35</f>
        <v>0</v>
      </c>
      <c r="AW96" s="141">
        <f>'SO 01_STA - Stavební část'!J36</f>
        <v>0</v>
      </c>
      <c r="AX96" s="141">
        <f>'SO 01_STA - Stavební část'!J37</f>
        <v>0</v>
      </c>
      <c r="AY96" s="141">
        <f>'SO 01_STA - Stavební část'!J38</f>
        <v>0</v>
      </c>
      <c r="AZ96" s="141">
        <f>'SO 01_STA - Stavební část'!F35</f>
        <v>0</v>
      </c>
      <c r="BA96" s="141">
        <f>'SO 01_STA - Stavební část'!F36</f>
        <v>0</v>
      </c>
      <c r="BB96" s="141">
        <f>'SO 01_STA - Stavební část'!F37</f>
        <v>0</v>
      </c>
      <c r="BC96" s="141">
        <f>'SO 01_STA - Stavební část'!F38</f>
        <v>0</v>
      </c>
      <c r="BD96" s="143">
        <f>'SO 01_STA - Stavební část'!F39</f>
        <v>0</v>
      </c>
      <c r="BE96" s="4"/>
      <c r="BT96" s="144" t="s">
        <v>93</v>
      </c>
      <c r="BV96" s="144" t="s">
        <v>86</v>
      </c>
      <c r="BW96" s="144" t="s">
        <v>98</v>
      </c>
      <c r="BX96" s="144" t="s">
        <v>92</v>
      </c>
      <c r="CL96" s="144" t="s">
        <v>1</v>
      </c>
    </row>
    <row r="97" s="4" customFormat="1" ht="23.25" customHeight="1">
      <c r="A97" s="135" t="s">
        <v>94</v>
      </c>
      <c r="B97" s="73"/>
      <c r="C97" s="136"/>
      <c r="D97" s="136"/>
      <c r="E97" s="137" t="s">
        <v>99</v>
      </c>
      <c r="F97" s="137"/>
      <c r="G97" s="137"/>
      <c r="H97" s="137"/>
      <c r="I97" s="137"/>
      <c r="J97" s="136"/>
      <c r="K97" s="137" t="s">
        <v>100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'SO 01_ZTI - Zdravotně tec...'!J32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97</v>
      </c>
      <c r="AR97" s="75"/>
      <c r="AS97" s="140">
        <v>0</v>
      </c>
      <c r="AT97" s="141">
        <f>ROUND(SUM(AV97:AW97),2)</f>
        <v>0</v>
      </c>
      <c r="AU97" s="142">
        <f>'SO 01_ZTI - Zdravotně tec...'!P127</f>
        <v>0</v>
      </c>
      <c r="AV97" s="141">
        <f>'SO 01_ZTI - Zdravotně tec...'!J35</f>
        <v>0</v>
      </c>
      <c r="AW97" s="141">
        <f>'SO 01_ZTI - Zdravotně tec...'!J36</f>
        <v>0</v>
      </c>
      <c r="AX97" s="141">
        <f>'SO 01_ZTI - Zdravotně tec...'!J37</f>
        <v>0</v>
      </c>
      <c r="AY97" s="141">
        <f>'SO 01_ZTI - Zdravotně tec...'!J38</f>
        <v>0</v>
      </c>
      <c r="AZ97" s="141">
        <f>'SO 01_ZTI - Zdravotně tec...'!F35</f>
        <v>0</v>
      </c>
      <c r="BA97" s="141">
        <f>'SO 01_ZTI - Zdravotně tec...'!F36</f>
        <v>0</v>
      </c>
      <c r="BB97" s="141">
        <f>'SO 01_ZTI - Zdravotně tec...'!F37</f>
        <v>0</v>
      </c>
      <c r="BC97" s="141">
        <f>'SO 01_ZTI - Zdravotně tec...'!F38</f>
        <v>0</v>
      </c>
      <c r="BD97" s="143">
        <f>'SO 01_ZTI - Zdravotně tec...'!F39</f>
        <v>0</v>
      </c>
      <c r="BE97" s="4"/>
      <c r="BT97" s="144" t="s">
        <v>93</v>
      </c>
      <c r="BV97" s="144" t="s">
        <v>86</v>
      </c>
      <c r="BW97" s="144" t="s">
        <v>101</v>
      </c>
      <c r="BX97" s="144" t="s">
        <v>92</v>
      </c>
      <c r="CL97" s="144" t="s">
        <v>1</v>
      </c>
    </row>
    <row r="98" s="4" customFormat="1" ht="23.25" customHeight="1">
      <c r="A98" s="135" t="s">
        <v>94</v>
      </c>
      <c r="B98" s="73"/>
      <c r="C98" s="136"/>
      <c r="D98" s="136"/>
      <c r="E98" s="137" t="s">
        <v>102</v>
      </c>
      <c r="F98" s="137"/>
      <c r="G98" s="137"/>
      <c r="H98" s="137"/>
      <c r="I98" s="137"/>
      <c r="J98" s="136"/>
      <c r="K98" s="137" t="s">
        <v>103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'SO 01_VZT - Vzduchotechni...'!J32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97</v>
      </c>
      <c r="AR98" s="75"/>
      <c r="AS98" s="140">
        <v>0</v>
      </c>
      <c r="AT98" s="141">
        <f>ROUND(SUM(AV98:AW98),2)</f>
        <v>0</v>
      </c>
      <c r="AU98" s="142">
        <f>'SO 01_VZT - Vzduchotechni...'!P130</f>
        <v>0</v>
      </c>
      <c r="AV98" s="141">
        <f>'SO 01_VZT - Vzduchotechni...'!J35</f>
        <v>0</v>
      </c>
      <c r="AW98" s="141">
        <f>'SO 01_VZT - Vzduchotechni...'!J36</f>
        <v>0</v>
      </c>
      <c r="AX98" s="141">
        <f>'SO 01_VZT - Vzduchotechni...'!J37</f>
        <v>0</v>
      </c>
      <c r="AY98" s="141">
        <f>'SO 01_VZT - Vzduchotechni...'!J38</f>
        <v>0</v>
      </c>
      <c r="AZ98" s="141">
        <f>'SO 01_VZT - Vzduchotechni...'!F35</f>
        <v>0</v>
      </c>
      <c r="BA98" s="141">
        <f>'SO 01_VZT - Vzduchotechni...'!F36</f>
        <v>0</v>
      </c>
      <c r="BB98" s="141">
        <f>'SO 01_VZT - Vzduchotechni...'!F37</f>
        <v>0</v>
      </c>
      <c r="BC98" s="141">
        <f>'SO 01_VZT - Vzduchotechni...'!F38</f>
        <v>0</v>
      </c>
      <c r="BD98" s="143">
        <f>'SO 01_VZT - Vzduchotechni...'!F39</f>
        <v>0</v>
      </c>
      <c r="BE98" s="4"/>
      <c r="BT98" s="144" t="s">
        <v>93</v>
      </c>
      <c r="BV98" s="144" t="s">
        <v>86</v>
      </c>
      <c r="BW98" s="144" t="s">
        <v>104</v>
      </c>
      <c r="BX98" s="144" t="s">
        <v>92</v>
      </c>
      <c r="CL98" s="144" t="s">
        <v>1</v>
      </c>
    </row>
    <row r="99" s="4" customFormat="1" ht="23.25" customHeight="1">
      <c r="A99" s="135" t="s">
        <v>94</v>
      </c>
      <c r="B99" s="73"/>
      <c r="C99" s="136"/>
      <c r="D99" s="136"/>
      <c r="E99" s="137" t="s">
        <v>105</v>
      </c>
      <c r="F99" s="137"/>
      <c r="G99" s="137"/>
      <c r="H99" s="137"/>
      <c r="I99" s="137"/>
      <c r="J99" s="136"/>
      <c r="K99" s="137" t="s">
        <v>106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>
        <f>'SO 01_ÚT - Vytápění'!J32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97</v>
      </c>
      <c r="AR99" s="75"/>
      <c r="AS99" s="140">
        <v>0</v>
      </c>
      <c r="AT99" s="141">
        <f>ROUND(SUM(AV99:AW99),2)</f>
        <v>0</v>
      </c>
      <c r="AU99" s="142">
        <f>'SO 01_ÚT - Vytápění'!P128</f>
        <v>0</v>
      </c>
      <c r="AV99" s="141">
        <f>'SO 01_ÚT - Vytápění'!J35</f>
        <v>0</v>
      </c>
      <c r="AW99" s="141">
        <f>'SO 01_ÚT - Vytápění'!J36</f>
        <v>0</v>
      </c>
      <c r="AX99" s="141">
        <f>'SO 01_ÚT - Vytápění'!J37</f>
        <v>0</v>
      </c>
      <c r="AY99" s="141">
        <f>'SO 01_ÚT - Vytápění'!J38</f>
        <v>0</v>
      </c>
      <c r="AZ99" s="141">
        <f>'SO 01_ÚT - Vytápění'!F35</f>
        <v>0</v>
      </c>
      <c r="BA99" s="141">
        <f>'SO 01_ÚT - Vytápění'!F36</f>
        <v>0</v>
      </c>
      <c r="BB99" s="141">
        <f>'SO 01_ÚT - Vytápění'!F37</f>
        <v>0</v>
      </c>
      <c r="BC99" s="141">
        <f>'SO 01_ÚT - Vytápění'!F38</f>
        <v>0</v>
      </c>
      <c r="BD99" s="143">
        <f>'SO 01_ÚT - Vytápění'!F39</f>
        <v>0</v>
      </c>
      <c r="BE99" s="4"/>
      <c r="BT99" s="144" t="s">
        <v>93</v>
      </c>
      <c r="BV99" s="144" t="s">
        <v>86</v>
      </c>
      <c r="BW99" s="144" t="s">
        <v>107</v>
      </c>
      <c r="BX99" s="144" t="s">
        <v>92</v>
      </c>
      <c r="CL99" s="144" t="s">
        <v>1</v>
      </c>
    </row>
    <row r="100" s="4" customFormat="1" ht="23.25" customHeight="1">
      <c r="A100" s="135" t="s">
        <v>94</v>
      </c>
      <c r="B100" s="73"/>
      <c r="C100" s="136"/>
      <c r="D100" s="136"/>
      <c r="E100" s="137" t="s">
        <v>108</v>
      </c>
      <c r="F100" s="137"/>
      <c r="G100" s="137"/>
      <c r="H100" s="137"/>
      <c r="I100" s="137"/>
      <c r="J100" s="136"/>
      <c r="K100" s="137" t="s">
        <v>109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'SO 01_PLYN - Vnitřní plyn...'!J32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97</v>
      </c>
      <c r="AR100" s="75"/>
      <c r="AS100" s="140">
        <v>0</v>
      </c>
      <c r="AT100" s="141">
        <f>ROUND(SUM(AV100:AW100),2)</f>
        <v>0</v>
      </c>
      <c r="AU100" s="142">
        <f>'SO 01_PLYN - Vnitřní plyn...'!P127</f>
        <v>0</v>
      </c>
      <c r="AV100" s="141">
        <f>'SO 01_PLYN - Vnitřní plyn...'!J35</f>
        <v>0</v>
      </c>
      <c r="AW100" s="141">
        <f>'SO 01_PLYN - Vnitřní plyn...'!J36</f>
        <v>0</v>
      </c>
      <c r="AX100" s="141">
        <f>'SO 01_PLYN - Vnitřní plyn...'!J37</f>
        <v>0</v>
      </c>
      <c r="AY100" s="141">
        <f>'SO 01_PLYN - Vnitřní plyn...'!J38</f>
        <v>0</v>
      </c>
      <c r="AZ100" s="141">
        <f>'SO 01_PLYN - Vnitřní plyn...'!F35</f>
        <v>0</v>
      </c>
      <c r="BA100" s="141">
        <f>'SO 01_PLYN - Vnitřní plyn...'!F36</f>
        <v>0</v>
      </c>
      <c r="BB100" s="141">
        <f>'SO 01_PLYN - Vnitřní plyn...'!F37</f>
        <v>0</v>
      </c>
      <c r="BC100" s="141">
        <f>'SO 01_PLYN - Vnitřní plyn...'!F38</f>
        <v>0</v>
      </c>
      <c r="BD100" s="143">
        <f>'SO 01_PLYN - Vnitřní plyn...'!F39</f>
        <v>0</v>
      </c>
      <c r="BE100" s="4"/>
      <c r="BT100" s="144" t="s">
        <v>93</v>
      </c>
      <c r="BV100" s="144" t="s">
        <v>86</v>
      </c>
      <c r="BW100" s="144" t="s">
        <v>110</v>
      </c>
      <c r="BX100" s="144" t="s">
        <v>92</v>
      </c>
      <c r="CL100" s="144" t="s">
        <v>1</v>
      </c>
    </row>
    <row r="101" s="4" customFormat="1" ht="23.25" customHeight="1">
      <c r="A101" s="135" t="s">
        <v>94</v>
      </c>
      <c r="B101" s="73"/>
      <c r="C101" s="136"/>
      <c r="D101" s="136"/>
      <c r="E101" s="137" t="s">
        <v>111</v>
      </c>
      <c r="F101" s="137"/>
      <c r="G101" s="137"/>
      <c r="H101" s="137"/>
      <c r="I101" s="137"/>
      <c r="J101" s="136"/>
      <c r="K101" s="137" t="s">
        <v>112</v>
      </c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'SO 01_SIL - Elektro silno...'!J32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97</v>
      </c>
      <c r="AR101" s="75"/>
      <c r="AS101" s="140">
        <v>0</v>
      </c>
      <c r="AT101" s="141">
        <f>ROUND(SUM(AV101:AW101),2)</f>
        <v>0</v>
      </c>
      <c r="AU101" s="142">
        <f>'SO 01_SIL - Elektro silno...'!P139</f>
        <v>0</v>
      </c>
      <c r="AV101" s="141">
        <f>'SO 01_SIL - Elektro silno...'!J35</f>
        <v>0</v>
      </c>
      <c r="AW101" s="141">
        <f>'SO 01_SIL - Elektro silno...'!J36</f>
        <v>0</v>
      </c>
      <c r="AX101" s="141">
        <f>'SO 01_SIL - Elektro silno...'!J37</f>
        <v>0</v>
      </c>
      <c r="AY101" s="141">
        <f>'SO 01_SIL - Elektro silno...'!J38</f>
        <v>0</v>
      </c>
      <c r="AZ101" s="141">
        <f>'SO 01_SIL - Elektro silno...'!F35</f>
        <v>0</v>
      </c>
      <c r="BA101" s="141">
        <f>'SO 01_SIL - Elektro silno...'!F36</f>
        <v>0</v>
      </c>
      <c r="BB101" s="141">
        <f>'SO 01_SIL - Elektro silno...'!F37</f>
        <v>0</v>
      </c>
      <c r="BC101" s="141">
        <f>'SO 01_SIL - Elektro silno...'!F38</f>
        <v>0</v>
      </c>
      <c r="BD101" s="143">
        <f>'SO 01_SIL - Elektro silno...'!F39</f>
        <v>0</v>
      </c>
      <c r="BE101" s="4"/>
      <c r="BT101" s="144" t="s">
        <v>93</v>
      </c>
      <c r="BV101" s="144" t="s">
        <v>86</v>
      </c>
      <c r="BW101" s="144" t="s">
        <v>113</v>
      </c>
      <c r="BX101" s="144" t="s">
        <v>92</v>
      </c>
      <c r="CL101" s="144" t="s">
        <v>42</v>
      </c>
    </row>
    <row r="102" s="4" customFormat="1" ht="23.25" customHeight="1">
      <c r="A102" s="135" t="s">
        <v>94</v>
      </c>
      <c r="B102" s="73"/>
      <c r="C102" s="136"/>
      <c r="D102" s="136"/>
      <c r="E102" s="137" t="s">
        <v>114</v>
      </c>
      <c r="F102" s="137"/>
      <c r="G102" s="137"/>
      <c r="H102" s="137"/>
      <c r="I102" s="137"/>
      <c r="J102" s="136"/>
      <c r="K102" s="137" t="s">
        <v>115</v>
      </c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'SO 01_SLA - Elektro slabo...'!J32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 t="s">
        <v>97</v>
      </c>
      <c r="AR102" s="75"/>
      <c r="AS102" s="140">
        <v>0</v>
      </c>
      <c r="AT102" s="141">
        <f>ROUND(SUM(AV102:AW102),2)</f>
        <v>0</v>
      </c>
      <c r="AU102" s="142">
        <f>'SO 01_SLA - Elektro slabo...'!P125</f>
        <v>0</v>
      </c>
      <c r="AV102" s="141">
        <f>'SO 01_SLA - Elektro slabo...'!J35</f>
        <v>0</v>
      </c>
      <c r="AW102" s="141">
        <f>'SO 01_SLA - Elektro slabo...'!J36</f>
        <v>0</v>
      </c>
      <c r="AX102" s="141">
        <f>'SO 01_SLA - Elektro slabo...'!J37</f>
        <v>0</v>
      </c>
      <c r="AY102" s="141">
        <f>'SO 01_SLA - Elektro slabo...'!J38</f>
        <v>0</v>
      </c>
      <c r="AZ102" s="141">
        <f>'SO 01_SLA - Elektro slabo...'!F35</f>
        <v>0</v>
      </c>
      <c r="BA102" s="141">
        <f>'SO 01_SLA - Elektro slabo...'!F36</f>
        <v>0</v>
      </c>
      <c r="BB102" s="141">
        <f>'SO 01_SLA - Elektro slabo...'!F37</f>
        <v>0</v>
      </c>
      <c r="BC102" s="141">
        <f>'SO 01_SLA - Elektro slabo...'!F38</f>
        <v>0</v>
      </c>
      <c r="BD102" s="143">
        <f>'SO 01_SLA - Elektro slabo...'!F39</f>
        <v>0</v>
      </c>
      <c r="BE102" s="4"/>
      <c r="BT102" s="144" t="s">
        <v>93</v>
      </c>
      <c r="BV102" s="144" t="s">
        <v>86</v>
      </c>
      <c r="BW102" s="144" t="s">
        <v>116</v>
      </c>
      <c r="BX102" s="144" t="s">
        <v>92</v>
      </c>
      <c r="CL102" s="144" t="s">
        <v>1</v>
      </c>
    </row>
    <row r="103" s="4" customFormat="1" ht="35.25" customHeight="1">
      <c r="A103" s="135" t="s">
        <v>94</v>
      </c>
      <c r="B103" s="73"/>
      <c r="C103" s="136"/>
      <c r="D103" s="136"/>
      <c r="E103" s="137" t="s">
        <v>117</v>
      </c>
      <c r="F103" s="137"/>
      <c r="G103" s="137"/>
      <c r="H103" s="137"/>
      <c r="I103" s="137"/>
      <c r="J103" s="136"/>
      <c r="K103" s="137" t="s">
        <v>118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8">
        <f>'SO 01_EPS_ERO - Požání si...'!J32</f>
        <v>0</v>
      </c>
      <c r="AH103" s="136"/>
      <c r="AI103" s="136"/>
      <c r="AJ103" s="136"/>
      <c r="AK103" s="136"/>
      <c r="AL103" s="136"/>
      <c r="AM103" s="136"/>
      <c r="AN103" s="138">
        <f>SUM(AG103,AT103)</f>
        <v>0</v>
      </c>
      <c r="AO103" s="136"/>
      <c r="AP103" s="136"/>
      <c r="AQ103" s="139" t="s">
        <v>97</v>
      </c>
      <c r="AR103" s="75"/>
      <c r="AS103" s="140">
        <v>0</v>
      </c>
      <c r="AT103" s="141">
        <f>ROUND(SUM(AV103:AW103),2)</f>
        <v>0</v>
      </c>
      <c r="AU103" s="142">
        <f>'SO 01_EPS_ERO - Požání si...'!P124</f>
        <v>0</v>
      </c>
      <c r="AV103" s="141">
        <f>'SO 01_EPS_ERO - Požání si...'!J35</f>
        <v>0</v>
      </c>
      <c r="AW103" s="141">
        <f>'SO 01_EPS_ERO - Požání si...'!J36</f>
        <v>0</v>
      </c>
      <c r="AX103" s="141">
        <f>'SO 01_EPS_ERO - Požání si...'!J37</f>
        <v>0</v>
      </c>
      <c r="AY103" s="141">
        <f>'SO 01_EPS_ERO - Požání si...'!J38</f>
        <v>0</v>
      </c>
      <c r="AZ103" s="141">
        <f>'SO 01_EPS_ERO - Požání si...'!F35</f>
        <v>0</v>
      </c>
      <c r="BA103" s="141">
        <f>'SO 01_EPS_ERO - Požání si...'!F36</f>
        <v>0</v>
      </c>
      <c r="BB103" s="141">
        <f>'SO 01_EPS_ERO - Požání si...'!F37</f>
        <v>0</v>
      </c>
      <c r="BC103" s="141">
        <f>'SO 01_EPS_ERO - Požání si...'!F38</f>
        <v>0</v>
      </c>
      <c r="BD103" s="143">
        <f>'SO 01_EPS_ERO - Požání si...'!F39</f>
        <v>0</v>
      </c>
      <c r="BE103" s="4"/>
      <c r="BT103" s="144" t="s">
        <v>93</v>
      </c>
      <c r="BV103" s="144" t="s">
        <v>86</v>
      </c>
      <c r="BW103" s="144" t="s">
        <v>119</v>
      </c>
      <c r="BX103" s="144" t="s">
        <v>92</v>
      </c>
      <c r="CL103" s="144" t="s">
        <v>1</v>
      </c>
    </row>
    <row r="104" s="4" customFormat="1" ht="23.25" customHeight="1">
      <c r="A104" s="135" t="s">
        <v>94</v>
      </c>
      <c r="B104" s="73"/>
      <c r="C104" s="136"/>
      <c r="D104" s="136"/>
      <c r="E104" s="137" t="s">
        <v>120</v>
      </c>
      <c r="F104" s="137"/>
      <c r="G104" s="137"/>
      <c r="H104" s="137"/>
      <c r="I104" s="137"/>
      <c r="J104" s="136"/>
      <c r="K104" s="137" t="s">
        <v>121</v>
      </c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8">
        <f>'SO 01_FOT - Fotovoltaika'!J32</f>
        <v>0</v>
      </c>
      <c r="AH104" s="136"/>
      <c r="AI104" s="136"/>
      <c r="AJ104" s="136"/>
      <c r="AK104" s="136"/>
      <c r="AL104" s="136"/>
      <c r="AM104" s="136"/>
      <c r="AN104" s="138">
        <f>SUM(AG104,AT104)</f>
        <v>0</v>
      </c>
      <c r="AO104" s="136"/>
      <c r="AP104" s="136"/>
      <c r="AQ104" s="139" t="s">
        <v>97</v>
      </c>
      <c r="AR104" s="75"/>
      <c r="AS104" s="140">
        <v>0</v>
      </c>
      <c r="AT104" s="141">
        <f>ROUND(SUM(AV104:AW104),2)</f>
        <v>0</v>
      </c>
      <c r="AU104" s="142">
        <f>'SO 01_FOT - Fotovoltaika'!P124</f>
        <v>0</v>
      </c>
      <c r="AV104" s="141">
        <f>'SO 01_FOT - Fotovoltaika'!J35</f>
        <v>0</v>
      </c>
      <c r="AW104" s="141">
        <f>'SO 01_FOT - Fotovoltaika'!J36</f>
        <v>0</v>
      </c>
      <c r="AX104" s="141">
        <f>'SO 01_FOT - Fotovoltaika'!J37</f>
        <v>0</v>
      </c>
      <c r="AY104" s="141">
        <f>'SO 01_FOT - Fotovoltaika'!J38</f>
        <v>0</v>
      </c>
      <c r="AZ104" s="141">
        <f>'SO 01_FOT - Fotovoltaika'!F35</f>
        <v>0</v>
      </c>
      <c r="BA104" s="141">
        <f>'SO 01_FOT - Fotovoltaika'!F36</f>
        <v>0</v>
      </c>
      <c r="BB104" s="141">
        <f>'SO 01_FOT - Fotovoltaika'!F37</f>
        <v>0</v>
      </c>
      <c r="BC104" s="141">
        <f>'SO 01_FOT - Fotovoltaika'!F38</f>
        <v>0</v>
      </c>
      <c r="BD104" s="143">
        <f>'SO 01_FOT - Fotovoltaika'!F39</f>
        <v>0</v>
      </c>
      <c r="BE104" s="4"/>
      <c r="BT104" s="144" t="s">
        <v>93</v>
      </c>
      <c r="BV104" s="144" t="s">
        <v>86</v>
      </c>
      <c r="BW104" s="144" t="s">
        <v>122</v>
      </c>
      <c r="BX104" s="144" t="s">
        <v>92</v>
      </c>
      <c r="CL104" s="144" t="s">
        <v>1</v>
      </c>
    </row>
    <row r="105" s="4" customFormat="1" ht="23.25" customHeight="1">
      <c r="A105" s="135" t="s">
        <v>94</v>
      </c>
      <c r="B105" s="73"/>
      <c r="C105" s="136"/>
      <c r="D105" s="136"/>
      <c r="E105" s="137" t="s">
        <v>123</v>
      </c>
      <c r="F105" s="137"/>
      <c r="G105" s="137"/>
      <c r="H105" s="137"/>
      <c r="I105" s="137"/>
      <c r="J105" s="136"/>
      <c r="K105" s="137" t="s">
        <v>124</v>
      </c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'SO 01_PCO - Dálkový přenos'!J32</f>
        <v>0</v>
      </c>
      <c r="AH105" s="136"/>
      <c r="AI105" s="136"/>
      <c r="AJ105" s="136"/>
      <c r="AK105" s="136"/>
      <c r="AL105" s="136"/>
      <c r="AM105" s="136"/>
      <c r="AN105" s="138">
        <f>SUM(AG105,AT105)</f>
        <v>0</v>
      </c>
      <c r="AO105" s="136"/>
      <c r="AP105" s="136"/>
      <c r="AQ105" s="139" t="s">
        <v>97</v>
      </c>
      <c r="AR105" s="75"/>
      <c r="AS105" s="140">
        <v>0</v>
      </c>
      <c r="AT105" s="141">
        <f>ROUND(SUM(AV105:AW105),2)</f>
        <v>0</v>
      </c>
      <c r="AU105" s="142">
        <f>'SO 01_PCO - Dálkový přenos'!P121</f>
        <v>0</v>
      </c>
      <c r="AV105" s="141">
        <f>'SO 01_PCO - Dálkový přenos'!J35</f>
        <v>0</v>
      </c>
      <c r="AW105" s="141">
        <f>'SO 01_PCO - Dálkový přenos'!J36</f>
        <v>0</v>
      </c>
      <c r="AX105" s="141">
        <f>'SO 01_PCO - Dálkový přenos'!J37</f>
        <v>0</v>
      </c>
      <c r="AY105" s="141">
        <f>'SO 01_PCO - Dálkový přenos'!J38</f>
        <v>0</v>
      </c>
      <c r="AZ105" s="141">
        <f>'SO 01_PCO - Dálkový přenos'!F35</f>
        <v>0</v>
      </c>
      <c r="BA105" s="141">
        <f>'SO 01_PCO - Dálkový přenos'!F36</f>
        <v>0</v>
      </c>
      <c r="BB105" s="141">
        <f>'SO 01_PCO - Dálkový přenos'!F37</f>
        <v>0</v>
      </c>
      <c r="BC105" s="141">
        <f>'SO 01_PCO - Dálkový přenos'!F38</f>
        <v>0</v>
      </c>
      <c r="BD105" s="143">
        <f>'SO 01_PCO - Dálkový přenos'!F39</f>
        <v>0</v>
      </c>
      <c r="BE105" s="4"/>
      <c r="BT105" s="144" t="s">
        <v>93</v>
      </c>
      <c r="BV105" s="144" t="s">
        <v>86</v>
      </c>
      <c r="BW105" s="144" t="s">
        <v>125</v>
      </c>
      <c r="BX105" s="144" t="s">
        <v>92</v>
      </c>
      <c r="CL105" s="144" t="s">
        <v>1</v>
      </c>
    </row>
    <row r="106" s="4" customFormat="1" ht="23.25" customHeight="1">
      <c r="A106" s="135" t="s">
        <v>94</v>
      </c>
      <c r="B106" s="73"/>
      <c r="C106" s="136"/>
      <c r="D106" s="136"/>
      <c r="E106" s="137" t="s">
        <v>126</v>
      </c>
      <c r="F106" s="137"/>
      <c r="G106" s="137"/>
      <c r="H106" s="137"/>
      <c r="I106" s="137"/>
      <c r="J106" s="136"/>
      <c r="K106" s="137" t="s">
        <v>127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8">
        <f>'SO 01_MaR - Měření a regu...'!J32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 t="s">
        <v>97</v>
      </c>
      <c r="AR106" s="75"/>
      <c r="AS106" s="140">
        <v>0</v>
      </c>
      <c r="AT106" s="141">
        <f>ROUND(SUM(AV106:AW106),2)</f>
        <v>0</v>
      </c>
      <c r="AU106" s="142">
        <f>'SO 01_MaR - Měření a regu...'!P135</f>
        <v>0</v>
      </c>
      <c r="AV106" s="141">
        <f>'SO 01_MaR - Měření a regu...'!J35</f>
        <v>0</v>
      </c>
      <c r="AW106" s="141">
        <f>'SO 01_MaR - Měření a regu...'!J36</f>
        <v>0</v>
      </c>
      <c r="AX106" s="141">
        <f>'SO 01_MaR - Měření a regu...'!J37</f>
        <v>0</v>
      </c>
      <c r="AY106" s="141">
        <f>'SO 01_MaR - Měření a regu...'!J38</f>
        <v>0</v>
      </c>
      <c r="AZ106" s="141">
        <f>'SO 01_MaR - Měření a regu...'!F35</f>
        <v>0</v>
      </c>
      <c r="BA106" s="141">
        <f>'SO 01_MaR - Měření a regu...'!F36</f>
        <v>0</v>
      </c>
      <c r="BB106" s="141">
        <f>'SO 01_MaR - Měření a regu...'!F37</f>
        <v>0</v>
      </c>
      <c r="BC106" s="141">
        <f>'SO 01_MaR - Měření a regu...'!F38</f>
        <v>0</v>
      </c>
      <c r="BD106" s="143">
        <f>'SO 01_MaR - Měření a regu...'!F39</f>
        <v>0</v>
      </c>
      <c r="BE106" s="4"/>
      <c r="BT106" s="144" t="s">
        <v>93</v>
      </c>
      <c r="BV106" s="144" t="s">
        <v>86</v>
      </c>
      <c r="BW106" s="144" t="s">
        <v>128</v>
      </c>
      <c r="BX106" s="144" t="s">
        <v>92</v>
      </c>
      <c r="CL106" s="144" t="s">
        <v>1</v>
      </c>
    </row>
    <row r="107" s="7" customFormat="1" ht="16.5" customHeight="1">
      <c r="A107" s="135" t="s">
        <v>94</v>
      </c>
      <c r="B107" s="122"/>
      <c r="C107" s="123"/>
      <c r="D107" s="124" t="s">
        <v>129</v>
      </c>
      <c r="E107" s="124"/>
      <c r="F107" s="124"/>
      <c r="G107" s="124"/>
      <c r="H107" s="124"/>
      <c r="I107" s="125"/>
      <c r="J107" s="124" t="s">
        <v>130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7">
        <f>'SO 02 - Komunikace a zpev...'!J30</f>
        <v>0</v>
      </c>
      <c r="AH107" s="125"/>
      <c r="AI107" s="125"/>
      <c r="AJ107" s="125"/>
      <c r="AK107" s="125"/>
      <c r="AL107" s="125"/>
      <c r="AM107" s="125"/>
      <c r="AN107" s="127">
        <f>SUM(AG107,AT107)</f>
        <v>0</v>
      </c>
      <c r="AO107" s="125"/>
      <c r="AP107" s="125"/>
      <c r="AQ107" s="128" t="s">
        <v>90</v>
      </c>
      <c r="AR107" s="129"/>
      <c r="AS107" s="130">
        <v>0</v>
      </c>
      <c r="AT107" s="131">
        <f>ROUND(SUM(AV107:AW107),2)</f>
        <v>0</v>
      </c>
      <c r="AU107" s="132">
        <f>'SO 02 - Komunikace a zpev...'!P142</f>
        <v>0</v>
      </c>
      <c r="AV107" s="131">
        <f>'SO 02 - Komunikace a zpev...'!J33</f>
        <v>0</v>
      </c>
      <c r="AW107" s="131">
        <f>'SO 02 - Komunikace a zpev...'!J34</f>
        <v>0</v>
      </c>
      <c r="AX107" s="131">
        <f>'SO 02 - Komunikace a zpev...'!J35</f>
        <v>0</v>
      </c>
      <c r="AY107" s="131">
        <f>'SO 02 - Komunikace a zpev...'!J36</f>
        <v>0</v>
      </c>
      <c r="AZ107" s="131">
        <f>'SO 02 - Komunikace a zpev...'!F33</f>
        <v>0</v>
      </c>
      <c r="BA107" s="131">
        <f>'SO 02 - Komunikace a zpev...'!F34</f>
        <v>0</v>
      </c>
      <c r="BB107" s="131">
        <f>'SO 02 - Komunikace a zpev...'!F35</f>
        <v>0</v>
      </c>
      <c r="BC107" s="131">
        <f>'SO 02 - Komunikace a zpev...'!F36</f>
        <v>0</v>
      </c>
      <c r="BD107" s="133">
        <f>'SO 02 - Komunikace a zpev...'!F37</f>
        <v>0</v>
      </c>
      <c r="BE107" s="7"/>
      <c r="BT107" s="134" t="s">
        <v>91</v>
      </c>
      <c r="BV107" s="134" t="s">
        <v>86</v>
      </c>
      <c r="BW107" s="134" t="s">
        <v>131</v>
      </c>
      <c r="BX107" s="134" t="s">
        <v>5</v>
      </c>
      <c r="CL107" s="134" t="s">
        <v>1</v>
      </c>
      <c r="CM107" s="134" t="s">
        <v>93</v>
      </c>
    </row>
    <row r="108" s="7" customFormat="1" ht="16.5" customHeight="1">
      <c r="A108" s="135" t="s">
        <v>94</v>
      </c>
      <c r="B108" s="122"/>
      <c r="C108" s="123"/>
      <c r="D108" s="124" t="s">
        <v>132</v>
      </c>
      <c r="E108" s="124"/>
      <c r="F108" s="124"/>
      <c r="G108" s="124"/>
      <c r="H108" s="124"/>
      <c r="I108" s="125"/>
      <c r="J108" s="124" t="s">
        <v>133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7">
        <f>'SO 03 - Sadové úpravy'!J30</f>
        <v>0</v>
      </c>
      <c r="AH108" s="125"/>
      <c r="AI108" s="125"/>
      <c r="AJ108" s="125"/>
      <c r="AK108" s="125"/>
      <c r="AL108" s="125"/>
      <c r="AM108" s="125"/>
      <c r="AN108" s="127">
        <f>SUM(AG108,AT108)</f>
        <v>0</v>
      </c>
      <c r="AO108" s="125"/>
      <c r="AP108" s="125"/>
      <c r="AQ108" s="128" t="s">
        <v>90</v>
      </c>
      <c r="AR108" s="129"/>
      <c r="AS108" s="130">
        <v>0</v>
      </c>
      <c r="AT108" s="131">
        <f>ROUND(SUM(AV108:AW108),2)</f>
        <v>0</v>
      </c>
      <c r="AU108" s="132">
        <f>'SO 03 - Sadové úpravy'!P128</f>
        <v>0</v>
      </c>
      <c r="AV108" s="131">
        <f>'SO 03 - Sadové úpravy'!J33</f>
        <v>0</v>
      </c>
      <c r="AW108" s="131">
        <f>'SO 03 - Sadové úpravy'!J34</f>
        <v>0</v>
      </c>
      <c r="AX108" s="131">
        <f>'SO 03 - Sadové úpravy'!J35</f>
        <v>0</v>
      </c>
      <c r="AY108" s="131">
        <f>'SO 03 - Sadové úpravy'!J36</f>
        <v>0</v>
      </c>
      <c r="AZ108" s="131">
        <f>'SO 03 - Sadové úpravy'!F33</f>
        <v>0</v>
      </c>
      <c r="BA108" s="131">
        <f>'SO 03 - Sadové úpravy'!F34</f>
        <v>0</v>
      </c>
      <c r="BB108" s="131">
        <f>'SO 03 - Sadové úpravy'!F35</f>
        <v>0</v>
      </c>
      <c r="BC108" s="131">
        <f>'SO 03 - Sadové úpravy'!F36</f>
        <v>0</v>
      </c>
      <c r="BD108" s="133">
        <f>'SO 03 - Sadové úpravy'!F37</f>
        <v>0</v>
      </c>
      <c r="BE108" s="7"/>
      <c r="BT108" s="134" t="s">
        <v>91</v>
      </c>
      <c r="BV108" s="134" t="s">
        <v>86</v>
      </c>
      <c r="BW108" s="134" t="s">
        <v>134</v>
      </c>
      <c r="BX108" s="134" t="s">
        <v>5</v>
      </c>
      <c r="CL108" s="134" t="s">
        <v>1</v>
      </c>
      <c r="CM108" s="134" t="s">
        <v>93</v>
      </c>
    </row>
    <row r="109" s="7" customFormat="1" ht="16.5" customHeight="1">
      <c r="A109" s="135" t="s">
        <v>94</v>
      </c>
      <c r="B109" s="122"/>
      <c r="C109" s="123"/>
      <c r="D109" s="124" t="s">
        <v>135</v>
      </c>
      <c r="E109" s="124"/>
      <c r="F109" s="124"/>
      <c r="G109" s="124"/>
      <c r="H109" s="124"/>
      <c r="I109" s="125"/>
      <c r="J109" s="124" t="s">
        <v>136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7">
        <f>'SO 04 - Automatický závla...'!J30</f>
        <v>0</v>
      </c>
      <c r="AH109" s="125"/>
      <c r="AI109" s="125"/>
      <c r="AJ109" s="125"/>
      <c r="AK109" s="125"/>
      <c r="AL109" s="125"/>
      <c r="AM109" s="125"/>
      <c r="AN109" s="127">
        <f>SUM(AG109,AT109)</f>
        <v>0</v>
      </c>
      <c r="AO109" s="125"/>
      <c r="AP109" s="125"/>
      <c r="AQ109" s="128" t="s">
        <v>90</v>
      </c>
      <c r="AR109" s="129"/>
      <c r="AS109" s="130">
        <v>0</v>
      </c>
      <c r="AT109" s="131">
        <f>ROUND(SUM(AV109:AW109),2)</f>
        <v>0</v>
      </c>
      <c r="AU109" s="132">
        <f>'SO 04 - Automatický závla...'!P121</f>
        <v>0</v>
      </c>
      <c r="AV109" s="131">
        <f>'SO 04 - Automatický závla...'!J33</f>
        <v>0</v>
      </c>
      <c r="AW109" s="131">
        <f>'SO 04 - Automatický závla...'!J34</f>
        <v>0</v>
      </c>
      <c r="AX109" s="131">
        <f>'SO 04 - Automatický závla...'!J35</f>
        <v>0</v>
      </c>
      <c r="AY109" s="131">
        <f>'SO 04 - Automatický závla...'!J36</f>
        <v>0</v>
      </c>
      <c r="AZ109" s="131">
        <f>'SO 04 - Automatický závla...'!F33</f>
        <v>0</v>
      </c>
      <c r="BA109" s="131">
        <f>'SO 04 - Automatický závla...'!F34</f>
        <v>0</v>
      </c>
      <c r="BB109" s="131">
        <f>'SO 04 - Automatický závla...'!F35</f>
        <v>0</v>
      </c>
      <c r="BC109" s="131">
        <f>'SO 04 - Automatický závla...'!F36</f>
        <v>0</v>
      </c>
      <c r="BD109" s="133">
        <f>'SO 04 - Automatický závla...'!F37</f>
        <v>0</v>
      </c>
      <c r="BE109" s="7"/>
      <c r="BT109" s="134" t="s">
        <v>91</v>
      </c>
      <c r="BV109" s="134" t="s">
        <v>86</v>
      </c>
      <c r="BW109" s="134" t="s">
        <v>137</v>
      </c>
      <c r="BX109" s="134" t="s">
        <v>5</v>
      </c>
      <c r="CL109" s="134" t="s">
        <v>1</v>
      </c>
      <c r="CM109" s="134" t="s">
        <v>93</v>
      </c>
    </row>
    <row r="110" s="7" customFormat="1" ht="16.5" customHeight="1">
      <c r="A110" s="135" t="s">
        <v>94</v>
      </c>
      <c r="B110" s="122"/>
      <c r="C110" s="123"/>
      <c r="D110" s="124" t="s">
        <v>138</v>
      </c>
      <c r="E110" s="124"/>
      <c r="F110" s="124"/>
      <c r="G110" s="124"/>
      <c r="H110" s="124"/>
      <c r="I110" s="125"/>
      <c r="J110" s="124" t="s">
        <v>139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7">
        <f>'SO 05 - Areálová kanaliza...'!J30</f>
        <v>0</v>
      </c>
      <c r="AH110" s="125"/>
      <c r="AI110" s="125"/>
      <c r="AJ110" s="125"/>
      <c r="AK110" s="125"/>
      <c r="AL110" s="125"/>
      <c r="AM110" s="125"/>
      <c r="AN110" s="127">
        <f>SUM(AG110,AT110)</f>
        <v>0</v>
      </c>
      <c r="AO110" s="125"/>
      <c r="AP110" s="125"/>
      <c r="AQ110" s="128" t="s">
        <v>90</v>
      </c>
      <c r="AR110" s="129"/>
      <c r="AS110" s="130">
        <v>0</v>
      </c>
      <c r="AT110" s="131">
        <f>ROUND(SUM(AV110:AW110),2)</f>
        <v>0</v>
      </c>
      <c r="AU110" s="132">
        <f>'SO 05 - Areálová kanaliza...'!P123</f>
        <v>0</v>
      </c>
      <c r="AV110" s="131">
        <f>'SO 05 - Areálová kanaliza...'!J33</f>
        <v>0</v>
      </c>
      <c r="AW110" s="131">
        <f>'SO 05 - Areálová kanaliza...'!J34</f>
        <v>0</v>
      </c>
      <c r="AX110" s="131">
        <f>'SO 05 - Areálová kanaliza...'!J35</f>
        <v>0</v>
      </c>
      <c r="AY110" s="131">
        <f>'SO 05 - Areálová kanaliza...'!J36</f>
        <v>0</v>
      </c>
      <c r="AZ110" s="131">
        <f>'SO 05 - Areálová kanaliza...'!F33</f>
        <v>0</v>
      </c>
      <c r="BA110" s="131">
        <f>'SO 05 - Areálová kanaliza...'!F34</f>
        <v>0</v>
      </c>
      <c r="BB110" s="131">
        <f>'SO 05 - Areálová kanaliza...'!F35</f>
        <v>0</v>
      </c>
      <c r="BC110" s="131">
        <f>'SO 05 - Areálová kanaliza...'!F36</f>
        <v>0</v>
      </c>
      <c r="BD110" s="133">
        <f>'SO 05 - Areálová kanaliza...'!F37</f>
        <v>0</v>
      </c>
      <c r="BE110" s="7"/>
      <c r="BT110" s="134" t="s">
        <v>91</v>
      </c>
      <c r="BV110" s="134" t="s">
        <v>86</v>
      </c>
      <c r="BW110" s="134" t="s">
        <v>140</v>
      </c>
      <c r="BX110" s="134" t="s">
        <v>5</v>
      </c>
      <c r="CL110" s="134" t="s">
        <v>1</v>
      </c>
      <c r="CM110" s="134" t="s">
        <v>93</v>
      </c>
    </row>
    <row r="111" s="7" customFormat="1" ht="16.5" customHeight="1">
      <c r="A111" s="135" t="s">
        <v>94</v>
      </c>
      <c r="B111" s="122"/>
      <c r="C111" s="123"/>
      <c r="D111" s="124" t="s">
        <v>141</v>
      </c>
      <c r="E111" s="124"/>
      <c r="F111" s="124"/>
      <c r="G111" s="124"/>
      <c r="H111" s="124"/>
      <c r="I111" s="125"/>
      <c r="J111" s="124" t="s">
        <v>142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7">
        <f>'SO 06 - Retenční nádrž'!J30</f>
        <v>0</v>
      </c>
      <c r="AH111" s="125"/>
      <c r="AI111" s="125"/>
      <c r="AJ111" s="125"/>
      <c r="AK111" s="125"/>
      <c r="AL111" s="125"/>
      <c r="AM111" s="125"/>
      <c r="AN111" s="127">
        <f>SUM(AG111,AT111)</f>
        <v>0</v>
      </c>
      <c r="AO111" s="125"/>
      <c r="AP111" s="125"/>
      <c r="AQ111" s="128" t="s">
        <v>90</v>
      </c>
      <c r="AR111" s="129"/>
      <c r="AS111" s="130">
        <v>0</v>
      </c>
      <c r="AT111" s="131">
        <f>ROUND(SUM(AV111:AW111),2)</f>
        <v>0</v>
      </c>
      <c r="AU111" s="132">
        <f>'SO 06 - Retenční nádrž'!P121</f>
        <v>0</v>
      </c>
      <c r="AV111" s="131">
        <f>'SO 06 - Retenční nádrž'!J33</f>
        <v>0</v>
      </c>
      <c r="AW111" s="131">
        <f>'SO 06 - Retenční nádrž'!J34</f>
        <v>0</v>
      </c>
      <c r="AX111" s="131">
        <f>'SO 06 - Retenční nádrž'!J35</f>
        <v>0</v>
      </c>
      <c r="AY111" s="131">
        <f>'SO 06 - Retenční nádrž'!J36</f>
        <v>0</v>
      </c>
      <c r="AZ111" s="131">
        <f>'SO 06 - Retenční nádrž'!F33</f>
        <v>0</v>
      </c>
      <c r="BA111" s="131">
        <f>'SO 06 - Retenční nádrž'!F34</f>
        <v>0</v>
      </c>
      <c r="BB111" s="131">
        <f>'SO 06 - Retenční nádrž'!F35</f>
        <v>0</v>
      </c>
      <c r="BC111" s="131">
        <f>'SO 06 - Retenční nádrž'!F36</f>
        <v>0</v>
      </c>
      <c r="BD111" s="133">
        <f>'SO 06 - Retenční nádrž'!F37</f>
        <v>0</v>
      </c>
      <c r="BE111" s="7"/>
      <c r="BT111" s="134" t="s">
        <v>91</v>
      </c>
      <c r="BV111" s="134" t="s">
        <v>86</v>
      </c>
      <c r="BW111" s="134" t="s">
        <v>143</v>
      </c>
      <c r="BX111" s="134" t="s">
        <v>5</v>
      </c>
      <c r="CL111" s="134" t="s">
        <v>1</v>
      </c>
      <c r="CM111" s="134" t="s">
        <v>93</v>
      </c>
    </row>
    <row r="112" s="7" customFormat="1" ht="16.5" customHeight="1">
      <c r="A112" s="135" t="s">
        <v>94</v>
      </c>
      <c r="B112" s="122"/>
      <c r="C112" s="123"/>
      <c r="D112" s="124" t="s">
        <v>144</v>
      </c>
      <c r="E112" s="124"/>
      <c r="F112" s="124"/>
      <c r="G112" s="124"/>
      <c r="H112" s="124"/>
      <c r="I112" s="125"/>
      <c r="J112" s="124" t="s">
        <v>145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7">
        <f>'SO 07 - Areálová kanaliza...'!J30</f>
        <v>0</v>
      </c>
      <c r="AH112" s="125"/>
      <c r="AI112" s="125"/>
      <c r="AJ112" s="125"/>
      <c r="AK112" s="125"/>
      <c r="AL112" s="125"/>
      <c r="AM112" s="125"/>
      <c r="AN112" s="127">
        <f>SUM(AG112,AT112)</f>
        <v>0</v>
      </c>
      <c r="AO112" s="125"/>
      <c r="AP112" s="125"/>
      <c r="AQ112" s="128" t="s">
        <v>90</v>
      </c>
      <c r="AR112" s="129"/>
      <c r="AS112" s="130">
        <v>0</v>
      </c>
      <c r="AT112" s="131">
        <f>ROUND(SUM(AV112:AW112),2)</f>
        <v>0</v>
      </c>
      <c r="AU112" s="132">
        <f>'SO 07 - Areálová kanaliza...'!P122</f>
        <v>0</v>
      </c>
      <c r="AV112" s="131">
        <f>'SO 07 - Areálová kanaliza...'!J33</f>
        <v>0</v>
      </c>
      <c r="AW112" s="131">
        <f>'SO 07 - Areálová kanaliza...'!J34</f>
        <v>0</v>
      </c>
      <c r="AX112" s="131">
        <f>'SO 07 - Areálová kanaliza...'!J35</f>
        <v>0</v>
      </c>
      <c r="AY112" s="131">
        <f>'SO 07 - Areálová kanaliza...'!J36</f>
        <v>0</v>
      </c>
      <c r="AZ112" s="131">
        <f>'SO 07 - Areálová kanaliza...'!F33</f>
        <v>0</v>
      </c>
      <c r="BA112" s="131">
        <f>'SO 07 - Areálová kanaliza...'!F34</f>
        <v>0</v>
      </c>
      <c r="BB112" s="131">
        <f>'SO 07 - Areálová kanaliza...'!F35</f>
        <v>0</v>
      </c>
      <c r="BC112" s="131">
        <f>'SO 07 - Areálová kanaliza...'!F36</f>
        <v>0</v>
      </c>
      <c r="BD112" s="133">
        <f>'SO 07 - Areálová kanaliza...'!F37</f>
        <v>0</v>
      </c>
      <c r="BE112" s="7"/>
      <c r="BT112" s="134" t="s">
        <v>91</v>
      </c>
      <c r="BV112" s="134" t="s">
        <v>86</v>
      </c>
      <c r="BW112" s="134" t="s">
        <v>146</v>
      </c>
      <c r="BX112" s="134" t="s">
        <v>5</v>
      </c>
      <c r="CL112" s="134" t="s">
        <v>1</v>
      </c>
      <c r="CM112" s="134" t="s">
        <v>93</v>
      </c>
    </row>
    <row r="113" s="7" customFormat="1" ht="16.5" customHeight="1">
      <c r="A113" s="7"/>
      <c r="B113" s="122"/>
      <c r="C113" s="123"/>
      <c r="D113" s="124" t="s">
        <v>147</v>
      </c>
      <c r="E113" s="124"/>
      <c r="F113" s="124"/>
      <c r="G113" s="124"/>
      <c r="H113" s="124"/>
      <c r="I113" s="125"/>
      <c r="J113" s="124" t="s">
        <v>148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ROUND(SUM(AG114:AG115),2)</f>
        <v>0</v>
      </c>
      <c r="AH113" s="125"/>
      <c r="AI113" s="125"/>
      <c r="AJ113" s="125"/>
      <c r="AK113" s="125"/>
      <c r="AL113" s="125"/>
      <c r="AM113" s="125"/>
      <c r="AN113" s="127">
        <f>SUM(AG113,AT113)</f>
        <v>0</v>
      </c>
      <c r="AO113" s="125"/>
      <c r="AP113" s="125"/>
      <c r="AQ113" s="128" t="s">
        <v>90</v>
      </c>
      <c r="AR113" s="129"/>
      <c r="AS113" s="130">
        <f>ROUND(SUM(AS114:AS115),2)</f>
        <v>0</v>
      </c>
      <c r="AT113" s="131">
        <f>ROUND(SUM(AV113:AW113),2)</f>
        <v>0</v>
      </c>
      <c r="AU113" s="132">
        <f>ROUND(SUM(AU114:AU115),5)</f>
        <v>0</v>
      </c>
      <c r="AV113" s="131">
        <f>ROUND(AZ113*L29,2)</f>
        <v>0</v>
      </c>
      <c r="AW113" s="131">
        <f>ROUND(BA113*L30,2)</f>
        <v>0</v>
      </c>
      <c r="AX113" s="131">
        <f>ROUND(BB113*L29,2)</f>
        <v>0</v>
      </c>
      <c r="AY113" s="131">
        <f>ROUND(BC113*L30,2)</f>
        <v>0</v>
      </c>
      <c r="AZ113" s="131">
        <f>ROUND(SUM(AZ114:AZ115),2)</f>
        <v>0</v>
      </c>
      <c r="BA113" s="131">
        <f>ROUND(SUM(BA114:BA115),2)</f>
        <v>0</v>
      </c>
      <c r="BB113" s="131">
        <f>ROUND(SUM(BB114:BB115),2)</f>
        <v>0</v>
      </c>
      <c r="BC113" s="131">
        <f>ROUND(SUM(BC114:BC115),2)</f>
        <v>0</v>
      </c>
      <c r="BD113" s="133">
        <f>ROUND(SUM(BD114:BD115),2)</f>
        <v>0</v>
      </c>
      <c r="BE113" s="7"/>
      <c r="BS113" s="134" t="s">
        <v>83</v>
      </c>
      <c r="BT113" s="134" t="s">
        <v>91</v>
      </c>
      <c r="BU113" s="134" t="s">
        <v>85</v>
      </c>
      <c r="BV113" s="134" t="s">
        <v>86</v>
      </c>
      <c r="BW113" s="134" t="s">
        <v>149</v>
      </c>
      <c r="BX113" s="134" t="s">
        <v>5</v>
      </c>
      <c r="CL113" s="134" t="s">
        <v>1</v>
      </c>
      <c r="CM113" s="134" t="s">
        <v>93</v>
      </c>
    </row>
    <row r="114" s="4" customFormat="1" ht="16.5" customHeight="1">
      <c r="A114" s="135" t="s">
        <v>94</v>
      </c>
      <c r="B114" s="73"/>
      <c r="C114" s="136"/>
      <c r="D114" s="136"/>
      <c r="E114" s="137" t="s">
        <v>150</v>
      </c>
      <c r="F114" s="137"/>
      <c r="G114" s="137"/>
      <c r="H114" s="137"/>
      <c r="I114" s="137"/>
      <c r="J114" s="136"/>
      <c r="K114" s="137" t="s">
        <v>151</v>
      </c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8">
        <f>'SO 08.1 - NTL plynovod ar...'!J32</f>
        <v>0</v>
      </c>
      <c r="AH114" s="136"/>
      <c r="AI114" s="136"/>
      <c r="AJ114" s="136"/>
      <c r="AK114" s="136"/>
      <c r="AL114" s="136"/>
      <c r="AM114" s="136"/>
      <c r="AN114" s="138">
        <f>SUM(AG114,AT114)</f>
        <v>0</v>
      </c>
      <c r="AO114" s="136"/>
      <c r="AP114" s="136"/>
      <c r="AQ114" s="139" t="s">
        <v>97</v>
      </c>
      <c r="AR114" s="75"/>
      <c r="AS114" s="140">
        <v>0</v>
      </c>
      <c r="AT114" s="141">
        <f>ROUND(SUM(AV114:AW114),2)</f>
        <v>0</v>
      </c>
      <c r="AU114" s="142">
        <f>'SO 08.1 - NTL plynovod ar...'!P125</f>
        <v>0</v>
      </c>
      <c r="AV114" s="141">
        <f>'SO 08.1 - NTL plynovod ar...'!J35</f>
        <v>0</v>
      </c>
      <c r="AW114" s="141">
        <f>'SO 08.1 - NTL plynovod ar...'!J36</f>
        <v>0</v>
      </c>
      <c r="AX114" s="141">
        <f>'SO 08.1 - NTL plynovod ar...'!J37</f>
        <v>0</v>
      </c>
      <c r="AY114" s="141">
        <f>'SO 08.1 - NTL plynovod ar...'!J38</f>
        <v>0</v>
      </c>
      <c r="AZ114" s="141">
        <f>'SO 08.1 - NTL plynovod ar...'!F35</f>
        <v>0</v>
      </c>
      <c r="BA114" s="141">
        <f>'SO 08.1 - NTL plynovod ar...'!F36</f>
        <v>0</v>
      </c>
      <c r="BB114" s="141">
        <f>'SO 08.1 - NTL plynovod ar...'!F37</f>
        <v>0</v>
      </c>
      <c r="BC114" s="141">
        <f>'SO 08.1 - NTL plynovod ar...'!F38</f>
        <v>0</v>
      </c>
      <c r="BD114" s="143">
        <f>'SO 08.1 - NTL plynovod ar...'!F39</f>
        <v>0</v>
      </c>
      <c r="BE114" s="4"/>
      <c r="BT114" s="144" t="s">
        <v>93</v>
      </c>
      <c r="BV114" s="144" t="s">
        <v>86</v>
      </c>
      <c r="BW114" s="144" t="s">
        <v>152</v>
      </c>
      <c r="BX114" s="144" t="s">
        <v>149</v>
      </c>
      <c r="CL114" s="144" t="s">
        <v>1</v>
      </c>
    </row>
    <row r="115" s="4" customFormat="1" ht="16.5" customHeight="1">
      <c r="A115" s="135" t="s">
        <v>94</v>
      </c>
      <c r="B115" s="73"/>
      <c r="C115" s="136"/>
      <c r="D115" s="136"/>
      <c r="E115" s="137" t="s">
        <v>153</v>
      </c>
      <c r="F115" s="137"/>
      <c r="G115" s="137"/>
      <c r="H115" s="137"/>
      <c r="I115" s="137"/>
      <c r="J115" s="136"/>
      <c r="K115" s="137" t="s">
        <v>154</v>
      </c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8">
        <f>'SO 08.2 - Přeložka NTL pl...'!J32</f>
        <v>0</v>
      </c>
      <c r="AH115" s="136"/>
      <c r="AI115" s="136"/>
      <c r="AJ115" s="136"/>
      <c r="AK115" s="136"/>
      <c r="AL115" s="136"/>
      <c r="AM115" s="136"/>
      <c r="AN115" s="138">
        <f>SUM(AG115,AT115)</f>
        <v>0</v>
      </c>
      <c r="AO115" s="136"/>
      <c r="AP115" s="136"/>
      <c r="AQ115" s="139" t="s">
        <v>97</v>
      </c>
      <c r="AR115" s="75"/>
      <c r="AS115" s="140">
        <v>0</v>
      </c>
      <c r="AT115" s="141">
        <f>ROUND(SUM(AV115:AW115),2)</f>
        <v>0</v>
      </c>
      <c r="AU115" s="142">
        <f>'SO 08.2 - Přeložka NTL pl...'!P127</f>
        <v>0</v>
      </c>
      <c r="AV115" s="141">
        <f>'SO 08.2 - Přeložka NTL pl...'!J35</f>
        <v>0</v>
      </c>
      <c r="AW115" s="141">
        <f>'SO 08.2 - Přeložka NTL pl...'!J36</f>
        <v>0</v>
      </c>
      <c r="AX115" s="141">
        <f>'SO 08.2 - Přeložka NTL pl...'!J37</f>
        <v>0</v>
      </c>
      <c r="AY115" s="141">
        <f>'SO 08.2 - Přeložka NTL pl...'!J38</f>
        <v>0</v>
      </c>
      <c r="AZ115" s="141">
        <f>'SO 08.2 - Přeložka NTL pl...'!F35</f>
        <v>0</v>
      </c>
      <c r="BA115" s="141">
        <f>'SO 08.2 - Přeložka NTL pl...'!F36</f>
        <v>0</v>
      </c>
      <c r="BB115" s="141">
        <f>'SO 08.2 - Přeložka NTL pl...'!F37</f>
        <v>0</v>
      </c>
      <c r="BC115" s="141">
        <f>'SO 08.2 - Přeložka NTL pl...'!F38</f>
        <v>0</v>
      </c>
      <c r="BD115" s="143">
        <f>'SO 08.2 - Přeložka NTL pl...'!F39</f>
        <v>0</v>
      </c>
      <c r="BE115" s="4"/>
      <c r="BT115" s="144" t="s">
        <v>93</v>
      </c>
      <c r="BV115" s="144" t="s">
        <v>86</v>
      </c>
      <c r="BW115" s="144" t="s">
        <v>155</v>
      </c>
      <c r="BX115" s="144" t="s">
        <v>149</v>
      </c>
      <c r="CL115" s="144" t="s">
        <v>1</v>
      </c>
    </row>
    <row r="116" s="7" customFormat="1" ht="24.75" customHeight="1">
      <c r="A116" s="135" t="s">
        <v>94</v>
      </c>
      <c r="B116" s="122"/>
      <c r="C116" s="123"/>
      <c r="D116" s="124" t="s">
        <v>156</v>
      </c>
      <c r="E116" s="124"/>
      <c r="F116" s="124"/>
      <c r="G116" s="124"/>
      <c r="H116" s="124"/>
      <c r="I116" s="125"/>
      <c r="J116" s="124" t="s">
        <v>157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7">
        <f>'SO 09 - Přípojka STL plyn...'!J30</f>
        <v>0</v>
      </c>
      <c r="AH116" s="125"/>
      <c r="AI116" s="125"/>
      <c r="AJ116" s="125"/>
      <c r="AK116" s="125"/>
      <c r="AL116" s="125"/>
      <c r="AM116" s="125"/>
      <c r="AN116" s="127">
        <f>SUM(AG116,AT116)</f>
        <v>0</v>
      </c>
      <c r="AO116" s="125"/>
      <c r="AP116" s="125"/>
      <c r="AQ116" s="128" t="s">
        <v>90</v>
      </c>
      <c r="AR116" s="129"/>
      <c r="AS116" s="130">
        <v>0</v>
      </c>
      <c r="AT116" s="131">
        <f>ROUND(SUM(AV116:AW116),2)</f>
        <v>0</v>
      </c>
      <c r="AU116" s="132">
        <f>'SO 09 - Přípojka STL plyn...'!P123</f>
        <v>0</v>
      </c>
      <c r="AV116" s="131">
        <f>'SO 09 - Přípojka STL plyn...'!J33</f>
        <v>0</v>
      </c>
      <c r="AW116" s="131">
        <f>'SO 09 - Přípojka STL plyn...'!J34</f>
        <v>0</v>
      </c>
      <c r="AX116" s="131">
        <f>'SO 09 - Přípojka STL plyn...'!J35</f>
        <v>0</v>
      </c>
      <c r="AY116" s="131">
        <f>'SO 09 - Přípojka STL plyn...'!J36</f>
        <v>0</v>
      </c>
      <c r="AZ116" s="131">
        <f>'SO 09 - Přípojka STL plyn...'!F33</f>
        <v>0</v>
      </c>
      <c r="BA116" s="131">
        <f>'SO 09 - Přípojka STL plyn...'!F34</f>
        <v>0</v>
      </c>
      <c r="BB116" s="131">
        <f>'SO 09 - Přípojka STL plyn...'!F35</f>
        <v>0</v>
      </c>
      <c r="BC116" s="131">
        <f>'SO 09 - Přípojka STL plyn...'!F36</f>
        <v>0</v>
      </c>
      <c r="BD116" s="133">
        <f>'SO 09 - Přípojka STL plyn...'!F37</f>
        <v>0</v>
      </c>
      <c r="BE116" s="7"/>
      <c r="BT116" s="134" t="s">
        <v>91</v>
      </c>
      <c r="BV116" s="134" t="s">
        <v>86</v>
      </c>
      <c r="BW116" s="134" t="s">
        <v>158</v>
      </c>
      <c r="BX116" s="134" t="s">
        <v>5</v>
      </c>
      <c r="CL116" s="134" t="s">
        <v>1</v>
      </c>
      <c r="CM116" s="134" t="s">
        <v>93</v>
      </c>
    </row>
    <row r="117" s="7" customFormat="1" ht="16.5" customHeight="1">
      <c r="A117" s="135" t="s">
        <v>94</v>
      </c>
      <c r="B117" s="122"/>
      <c r="C117" s="123"/>
      <c r="D117" s="124" t="s">
        <v>159</v>
      </c>
      <c r="E117" s="124"/>
      <c r="F117" s="124"/>
      <c r="G117" s="124"/>
      <c r="H117" s="124"/>
      <c r="I117" s="125"/>
      <c r="J117" s="124" t="s">
        <v>160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7">
        <f>'SO 10 - Úprava přípojek k...'!J30</f>
        <v>0</v>
      </c>
      <c r="AH117" s="125"/>
      <c r="AI117" s="125"/>
      <c r="AJ117" s="125"/>
      <c r="AK117" s="125"/>
      <c r="AL117" s="125"/>
      <c r="AM117" s="125"/>
      <c r="AN117" s="127">
        <f>SUM(AG117,AT117)</f>
        <v>0</v>
      </c>
      <c r="AO117" s="125"/>
      <c r="AP117" s="125"/>
      <c r="AQ117" s="128" t="s">
        <v>90</v>
      </c>
      <c r="AR117" s="129"/>
      <c r="AS117" s="130">
        <v>0</v>
      </c>
      <c r="AT117" s="131">
        <f>ROUND(SUM(AV117:AW117),2)</f>
        <v>0</v>
      </c>
      <c r="AU117" s="132">
        <f>'SO 10 - Úprava přípojek k...'!P125</f>
        <v>0</v>
      </c>
      <c r="AV117" s="131">
        <f>'SO 10 - Úprava přípojek k...'!J33</f>
        <v>0</v>
      </c>
      <c r="AW117" s="131">
        <f>'SO 10 - Úprava přípojek k...'!J34</f>
        <v>0</v>
      </c>
      <c r="AX117" s="131">
        <f>'SO 10 - Úprava přípojek k...'!J35</f>
        <v>0</v>
      </c>
      <c r="AY117" s="131">
        <f>'SO 10 - Úprava přípojek k...'!J36</f>
        <v>0</v>
      </c>
      <c r="AZ117" s="131">
        <f>'SO 10 - Úprava přípojek k...'!F33</f>
        <v>0</v>
      </c>
      <c r="BA117" s="131">
        <f>'SO 10 - Úprava přípojek k...'!F34</f>
        <v>0</v>
      </c>
      <c r="BB117" s="131">
        <f>'SO 10 - Úprava přípojek k...'!F35</f>
        <v>0</v>
      </c>
      <c r="BC117" s="131">
        <f>'SO 10 - Úprava přípojek k...'!F36</f>
        <v>0</v>
      </c>
      <c r="BD117" s="133">
        <f>'SO 10 - Úprava přípojek k...'!F37</f>
        <v>0</v>
      </c>
      <c r="BE117" s="7"/>
      <c r="BT117" s="134" t="s">
        <v>91</v>
      </c>
      <c r="BV117" s="134" t="s">
        <v>86</v>
      </c>
      <c r="BW117" s="134" t="s">
        <v>161</v>
      </c>
      <c r="BX117" s="134" t="s">
        <v>5</v>
      </c>
      <c r="CL117" s="134" t="s">
        <v>1</v>
      </c>
      <c r="CM117" s="134" t="s">
        <v>93</v>
      </c>
    </row>
    <row r="118" s="7" customFormat="1" ht="16.5" customHeight="1">
      <c r="A118" s="135" t="s">
        <v>94</v>
      </c>
      <c r="B118" s="122"/>
      <c r="C118" s="123"/>
      <c r="D118" s="124" t="s">
        <v>162</v>
      </c>
      <c r="E118" s="124"/>
      <c r="F118" s="124"/>
      <c r="G118" s="124"/>
      <c r="H118" s="124"/>
      <c r="I118" s="125"/>
      <c r="J118" s="124" t="s">
        <v>163</v>
      </c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7">
        <f>'SO 11 - Areálové osvětlen...'!J30</f>
        <v>0</v>
      </c>
      <c r="AH118" s="125"/>
      <c r="AI118" s="125"/>
      <c r="AJ118" s="125"/>
      <c r="AK118" s="125"/>
      <c r="AL118" s="125"/>
      <c r="AM118" s="125"/>
      <c r="AN118" s="127">
        <f>SUM(AG118,AT118)</f>
        <v>0</v>
      </c>
      <c r="AO118" s="125"/>
      <c r="AP118" s="125"/>
      <c r="AQ118" s="128" t="s">
        <v>90</v>
      </c>
      <c r="AR118" s="129"/>
      <c r="AS118" s="130">
        <v>0</v>
      </c>
      <c r="AT118" s="131">
        <f>ROUND(SUM(AV118:AW118),2)</f>
        <v>0</v>
      </c>
      <c r="AU118" s="132">
        <f>'SO 11 - Areálové osvětlen...'!P128</f>
        <v>0</v>
      </c>
      <c r="AV118" s="131">
        <f>'SO 11 - Areálové osvětlen...'!J33</f>
        <v>0</v>
      </c>
      <c r="AW118" s="131">
        <f>'SO 11 - Areálové osvětlen...'!J34</f>
        <v>0</v>
      </c>
      <c r="AX118" s="131">
        <f>'SO 11 - Areálové osvětlen...'!J35</f>
        <v>0</v>
      </c>
      <c r="AY118" s="131">
        <f>'SO 11 - Areálové osvětlen...'!J36</f>
        <v>0</v>
      </c>
      <c r="AZ118" s="131">
        <f>'SO 11 - Areálové osvětlen...'!F33</f>
        <v>0</v>
      </c>
      <c r="BA118" s="131">
        <f>'SO 11 - Areálové osvětlen...'!F34</f>
        <v>0</v>
      </c>
      <c r="BB118" s="131">
        <f>'SO 11 - Areálové osvětlen...'!F35</f>
        <v>0</v>
      </c>
      <c r="BC118" s="131">
        <f>'SO 11 - Areálové osvětlen...'!F36</f>
        <v>0</v>
      </c>
      <c r="BD118" s="133">
        <f>'SO 11 - Areálové osvětlen...'!F37</f>
        <v>0</v>
      </c>
      <c r="BE118" s="7"/>
      <c r="BT118" s="134" t="s">
        <v>91</v>
      </c>
      <c r="BV118" s="134" t="s">
        <v>86</v>
      </c>
      <c r="BW118" s="134" t="s">
        <v>164</v>
      </c>
      <c r="BX118" s="134" t="s">
        <v>5</v>
      </c>
      <c r="CL118" s="134" t="s">
        <v>42</v>
      </c>
      <c r="CM118" s="134" t="s">
        <v>93</v>
      </c>
    </row>
    <row r="119" s="7" customFormat="1" ht="16.5" customHeight="1">
      <c r="A119" s="135" t="s">
        <v>94</v>
      </c>
      <c r="B119" s="122"/>
      <c r="C119" s="123"/>
      <c r="D119" s="124" t="s">
        <v>165</v>
      </c>
      <c r="E119" s="124"/>
      <c r="F119" s="124"/>
      <c r="G119" s="124"/>
      <c r="H119" s="124"/>
      <c r="I119" s="125"/>
      <c r="J119" s="124" t="s">
        <v>166</v>
      </c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7">
        <f>'SO 12 - Přípojka slaboproudu'!J30</f>
        <v>0</v>
      </c>
      <c r="AH119" s="125"/>
      <c r="AI119" s="125"/>
      <c r="AJ119" s="125"/>
      <c r="AK119" s="125"/>
      <c r="AL119" s="125"/>
      <c r="AM119" s="125"/>
      <c r="AN119" s="127">
        <f>SUM(AG119,AT119)</f>
        <v>0</v>
      </c>
      <c r="AO119" s="125"/>
      <c r="AP119" s="125"/>
      <c r="AQ119" s="128" t="s">
        <v>90</v>
      </c>
      <c r="AR119" s="129"/>
      <c r="AS119" s="130">
        <v>0</v>
      </c>
      <c r="AT119" s="131">
        <f>ROUND(SUM(AV119:AW119),2)</f>
        <v>0</v>
      </c>
      <c r="AU119" s="132">
        <f>'SO 12 - Přípojka slaboproudu'!P117</f>
        <v>0</v>
      </c>
      <c r="AV119" s="131">
        <f>'SO 12 - Přípojka slaboproudu'!J33</f>
        <v>0</v>
      </c>
      <c r="AW119" s="131">
        <f>'SO 12 - Přípojka slaboproudu'!J34</f>
        <v>0</v>
      </c>
      <c r="AX119" s="131">
        <f>'SO 12 - Přípojka slaboproudu'!J35</f>
        <v>0</v>
      </c>
      <c r="AY119" s="131">
        <f>'SO 12 - Přípojka slaboproudu'!J36</f>
        <v>0</v>
      </c>
      <c r="AZ119" s="131">
        <f>'SO 12 - Přípojka slaboproudu'!F33</f>
        <v>0</v>
      </c>
      <c r="BA119" s="131">
        <f>'SO 12 - Přípojka slaboproudu'!F34</f>
        <v>0</v>
      </c>
      <c r="BB119" s="131">
        <f>'SO 12 - Přípojka slaboproudu'!F35</f>
        <v>0</v>
      </c>
      <c r="BC119" s="131">
        <f>'SO 12 - Přípojka slaboproudu'!F36</f>
        <v>0</v>
      </c>
      <c r="BD119" s="133">
        <f>'SO 12 - Přípojka slaboproudu'!F37</f>
        <v>0</v>
      </c>
      <c r="BE119" s="7"/>
      <c r="BT119" s="134" t="s">
        <v>91</v>
      </c>
      <c r="BV119" s="134" t="s">
        <v>86</v>
      </c>
      <c r="BW119" s="134" t="s">
        <v>167</v>
      </c>
      <c r="BX119" s="134" t="s">
        <v>5</v>
      </c>
      <c r="CL119" s="134" t="s">
        <v>1</v>
      </c>
      <c r="CM119" s="134" t="s">
        <v>93</v>
      </c>
    </row>
    <row r="120" s="7" customFormat="1" ht="16.5" customHeight="1">
      <c r="A120" s="135" t="s">
        <v>94</v>
      </c>
      <c r="B120" s="122"/>
      <c r="C120" s="123"/>
      <c r="D120" s="124" t="s">
        <v>168</v>
      </c>
      <c r="E120" s="124"/>
      <c r="F120" s="124"/>
      <c r="G120" s="124"/>
      <c r="H120" s="124"/>
      <c r="I120" s="125"/>
      <c r="J120" s="124" t="s">
        <v>169</v>
      </c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7">
        <f>'SO 13 - Přeložení veřejné...'!J30</f>
        <v>0</v>
      </c>
      <c r="AH120" s="125"/>
      <c r="AI120" s="125"/>
      <c r="AJ120" s="125"/>
      <c r="AK120" s="125"/>
      <c r="AL120" s="125"/>
      <c r="AM120" s="125"/>
      <c r="AN120" s="127">
        <f>SUM(AG120,AT120)</f>
        <v>0</v>
      </c>
      <c r="AO120" s="125"/>
      <c r="AP120" s="125"/>
      <c r="AQ120" s="128" t="s">
        <v>90</v>
      </c>
      <c r="AR120" s="129"/>
      <c r="AS120" s="130">
        <v>0</v>
      </c>
      <c r="AT120" s="131">
        <f>ROUND(SUM(AV120:AW120),2)</f>
        <v>0</v>
      </c>
      <c r="AU120" s="132">
        <f>'SO 13 - Přeložení veřejné...'!P122</f>
        <v>0</v>
      </c>
      <c r="AV120" s="131">
        <f>'SO 13 - Přeložení veřejné...'!J33</f>
        <v>0</v>
      </c>
      <c r="AW120" s="131">
        <f>'SO 13 - Přeložení veřejné...'!J34</f>
        <v>0</v>
      </c>
      <c r="AX120" s="131">
        <f>'SO 13 - Přeložení veřejné...'!J35</f>
        <v>0</v>
      </c>
      <c r="AY120" s="131">
        <f>'SO 13 - Přeložení veřejné...'!J36</f>
        <v>0</v>
      </c>
      <c r="AZ120" s="131">
        <f>'SO 13 - Přeložení veřejné...'!F33</f>
        <v>0</v>
      </c>
      <c r="BA120" s="131">
        <f>'SO 13 - Přeložení veřejné...'!F34</f>
        <v>0</v>
      </c>
      <c r="BB120" s="131">
        <f>'SO 13 - Přeložení veřejné...'!F35</f>
        <v>0</v>
      </c>
      <c r="BC120" s="131">
        <f>'SO 13 - Přeložení veřejné...'!F36</f>
        <v>0</v>
      </c>
      <c r="BD120" s="133">
        <f>'SO 13 - Přeložení veřejné...'!F37</f>
        <v>0</v>
      </c>
      <c r="BE120" s="7"/>
      <c r="BT120" s="134" t="s">
        <v>91</v>
      </c>
      <c r="BV120" s="134" t="s">
        <v>86</v>
      </c>
      <c r="BW120" s="134" t="s">
        <v>170</v>
      </c>
      <c r="BX120" s="134" t="s">
        <v>5</v>
      </c>
      <c r="CL120" s="134" t="s">
        <v>1</v>
      </c>
      <c r="CM120" s="134" t="s">
        <v>93</v>
      </c>
    </row>
    <row r="121" s="7" customFormat="1" ht="24.75" customHeight="1">
      <c r="A121" s="135" t="s">
        <v>94</v>
      </c>
      <c r="B121" s="122"/>
      <c r="C121" s="123"/>
      <c r="D121" s="124" t="s">
        <v>171</v>
      </c>
      <c r="E121" s="124"/>
      <c r="F121" s="124"/>
      <c r="G121" s="124"/>
      <c r="H121" s="124"/>
      <c r="I121" s="125"/>
      <c r="J121" s="124" t="s">
        <v>172</v>
      </c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7">
        <f>'SO 14 - Přeložení stávají...'!J30</f>
        <v>0</v>
      </c>
      <c r="AH121" s="125"/>
      <c r="AI121" s="125"/>
      <c r="AJ121" s="125"/>
      <c r="AK121" s="125"/>
      <c r="AL121" s="125"/>
      <c r="AM121" s="125"/>
      <c r="AN121" s="127">
        <f>SUM(AG121,AT121)</f>
        <v>0</v>
      </c>
      <c r="AO121" s="125"/>
      <c r="AP121" s="125"/>
      <c r="AQ121" s="128" t="s">
        <v>90</v>
      </c>
      <c r="AR121" s="129"/>
      <c r="AS121" s="130">
        <v>0</v>
      </c>
      <c r="AT121" s="131">
        <f>ROUND(SUM(AV121:AW121),2)</f>
        <v>0</v>
      </c>
      <c r="AU121" s="132">
        <f>'SO 14 - Přeložení stávají...'!P126</f>
        <v>0</v>
      </c>
      <c r="AV121" s="131">
        <f>'SO 14 - Přeložení stávají...'!J33</f>
        <v>0</v>
      </c>
      <c r="AW121" s="131">
        <f>'SO 14 - Přeložení stávají...'!J34</f>
        <v>0</v>
      </c>
      <c r="AX121" s="131">
        <f>'SO 14 - Přeložení stávají...'!J35</f>
        <v>0</v>
      </c>
      <c r="AY121" s="131">
        <f>'SO 14 - Přeložení stávají...'!J36</f>
        <v>0</v>
      </c>
      <c r="AZ121" s="131">
        <f>'SO 14 - Přeložení stávají...'!F33</f>
        <v>0</v>
      </c>
      <c r="BA121" s="131">
        <f>'SO 14 - Přeložení stávají...'!F34</f>
        <v>0</v>
      </c>
      <c r="BB121" s="131">
        <f>'SO 14 - Přeložení stávají...'!F35</f>
        <v>0</v>
      </c>
      <c r="BC121" s="131">
        <f>'SO 14 - Přeložení stávají...'!F36</f>
        <v>0</v>
      </c>
      <c r="BD121" s="133">
        <f>'SO 14 - Přeložení stávají...'!F37</f>
        <v>0</v>
      </c>
      <c r="BE121" s="7"/>
      <c r="BT121" s="134" t="s">
        <v>91</v>
      </c>
      <c r="BV121" s="134" t="s">
        <v>86</v>
      </c>
      <c r="BW121" s="134" t="s">
        <v>173</v>
      </c>
      <c r="BX121" s="134" t="s">
        <v>5</v>
      </c>
      <c r="CL121" s="134" t="s">
        <v>42</v>
      </c>
      <c r="CM121" s="134" t="s">
        <v>93</v>
      </c>
    </row>
    <row r="122" s="7" customFormat="1" ht="16.5" customHeight="1">
      <c r="A122" s="135" t="s">
        <v>94</v>
      </c>
      <c r="B122" s="122"/>
      <c r="C122" s="123"/>
      <c r="D122" s="124" t="s">
        <v>174</v>
      </c>
      <c r="E122" s="124"/>
      <c r="F122" s="124"/>
      <c r="G122" s="124"/>
      <c r="H122" s="124"/>
      <c r="I122" s="125"/>
      <c r="J122" s="124" t="s">
        <v>175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7">
        <f>'SO 15 - Přeložky areálový...'!J30</f>
        <v>0</v>
      </c>
      <c r="AH122" s="125"/>
      <c r="AI122" s="125"/>
      <c r="AJ122" s="125"/>
      <c r="AK122" s="125"/>
      <c r="AL122" s="125"/>
      <c r="AM122" s="125"/>
      <c r="AN122" s="127">
        <f>SUM(AG122,AT122)</f>
        <v>0</v>
      </c>
      <c r="AO122" s="125"/>
      <c r="AP122" s="125"/>
      <c r="AQ122" s="128" t="s">
        <v>90</v>
      </c>
      <c r="AR122" s="129"/>
      <c r="AS122" s="130">
        <v>0</v>
      </c>
      <c r="AT122" s="131">
        <f>ROUND(SUM(AV122:AW122),2)</f>
        <v>0</v>
      </c>
      <c r="AU122" s="132">
        <f>'SO 15 - Přeložky areálový...'!P121</f>
        <v>0</v>
      </c>
      <c r="AV122" s="131">
        <f>'SO 15 - Přeložky areálový...'!J33</f>
        <v>0</v>
      </c>
      <c r="AW122" s="131">
        <f>'SO 15 - Přeložky areálový...'!J34</f>
        <v>0</v>
      </c>
      <c r="AX122" s="131">
        <f>'SO 15 - Přeložky areálový...'!J35</f>
        <v>0</v>
      </c>
      <c r="AY122" s="131">
        <f>'SO 15 - Přeložky areálový...'!J36</f>
        <v>0</v>
      </c>
      <c r="AZ122" s="131">
        <f>'SO 15 - Přeložky areálový...'!F33</f>
        <v>0</v>
      </c>
      <c r="BA122" s="131">
        <f>'SO 15 - Přeložky areálový...'!F34</f>
        <v>0</v>
      </c>
      <c r="BB122" s="131">
        <f>'SO 15 - Přeložky areálový...'!F35</f>
        <v>0</v>
      </c>
      <c r="BC122" s="131">
        <f>'SO 15 - Přeložky areálový...'!F36</f>
        <v>0</v>
      </c>
      <c r="BD122" s="133">
        <f>'SO 15 - Přeložky areálový...'!F37</f>
        <v>0</v>
      </c>
      <c r="BE122" s="7"/>
      <c r="BT122" s="134" t="s">
        <v>91</v>
      </c>
      <c r="BV122" s="134" t="s">
        <v>86</v>
      </c>
      <c r="BW122" s="134" t="s">
        <v>176</v>
      </c>
      <c r="BX122" s="134" t="s">
        <v>5</v>
      </c>
      <c r="CL122" s="134" t="s">
        <v>1</v>
      </c>
      <c r="CM122" s="134" t="s">
        <v>93</v>
      </c>
    </row>
    <row r="123" s="7" customFormat="1" ht="24.75" customHeight="1">
      <c r="A123" s="7"/>
      <c r="B123" s="122"/>
      <c r="C123" s="123"/>
      <c r="D123" s="124" t="s">
        <v>177</v>
      </c>
      <c r="E123" s="124"/>
      <c r="F123" s="124"/>
      <c r="G123" s="124"/>
      <c r="H123" s="124"/>
      <c r="I123" s="125"/>
      <c r="J123" s="124" t="s">
        <v>178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6">
        <f>ROUND(SUM(AG124:AG125),2)</f>
        <v>0</v>
      </c>
      <c r="AH123" s="125"/>
      <c r="AI123" s="125"/>
      <c r="AJ123" s="125"/>
      <c r="AK123" s="125"/>
      <c r="AL123" s="125"/>
      <c r="AM123" s="125"/>
      <c r="AN123" s="127">
        <f>SUM(AG123,AT123)</f>
        <v>0</v>
      </c>
      <c r="AO123" s="125"/>
      <c r="AP123" s="125"/>
      <c r="AQ123" s="128" t="s">
        <v>90</v>
      </c>
      <c r="AR123" s="129"/>
      <c r="AS123" s="130">
        <f>ROUND(SUM(AS124:AS125),2)</f>
        <v>0</v>
      </c>
      <c r="AT123" s="131">
        <f>ROUND(SUM(AV123:AW123),2)</f>
        <v>0</v>
      </c>
      <c r="AU123" s="132">
        <f>ROUND(SUM(AU124:AU125),5)</f>
        <v>0</v>
      </c>
      <c r="AV123" s="131">
        <f>ROUND(AZ123*L29,2)</f>
        <v>0</v>
      </c>
      <c r="AW123" s="131">
        <f>ROUND(BA123*L30,2)</f>
        <v>0</v>
      </c>
      <c r="AX123" s="131">
        <f>ROUND(BB123*L29,2)</f>
        <v>0</v>
      </c>
      <c r="AY123" s="131">
        <f>ROUND(BC123*L30,2)</f>
        <v>0</v>
      </c>
      <c r="AZ123" s="131">
        <f>ROUND(SUM(AZ124:AZ125),2)</f>
        <v>0</v>
      </c>
      <c r="BA123" s="131">
        <f>ROUND(SUM(BA124:BA125),2)</f>
        <v>0</v>
      </c>
      <c r="BB123" s="131">
        <f>ROUND(SUM(BB124:BB125),2)</f>
        <v>0</v>
      </c>
      <c r="BC123" s="131">
        <f>ROUND(SUM(BC124:BC125),2)</f>
        <v>0</v>
      </c>
      <c r="BD123" s="133">
        <f>ROUND(SUM(BD124:BD125),2)</f>
        <v>0</v>
      </c>
      <c r="BE123" s="7"/>
      <c r="BS123" s="134" t="s">
        <v>83</v>
      </c>
      <c r="BT123" s="134" t="s">
        <v>91</v>
      </c>
      <c r="BU123" s="134" t="s">
        <v>85</v>
      </c>
      <c r="BV123" s="134" t="s">
        <v>86</v>
      </c>
      <c r="BW123" s="134" t="s">
        <v>179</v>
      </c>
      <c r="BX123" s="134" t="s">
        <v>5</v>
      </c>
      <c r="CL123" s="134" t="s">
        <v>1</v>
      </c>
      <c r="CM123" s="134" t="s">
        <v>93</v>
      </c>
    </row>
    <row r="124" s="4" customFormat="1" ht="16.5" customHeight="1">
      <c r="A124" s="135" t="s">
        <v>94</v>
      </c>
      <c r="B124" s="73"/>
      <c r="C124" s="136"/>
      <c r="D124" s="136"/>
      <c r="E124" s="137" t="s">
        <v>180</v>
      </c>
      <c r="F124" s="137"/>
      <c r="G124" s="137"/>
      <c r="H124" s="137"/>
      <c r="I124" s="137"/>
      <c r="J124" s="136"/>
      <c r="K124" s="137" t="s">
        <v>181</v>
      </c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8">
        <f>'SO 16.1 - Kanalizace'!J32</f>
        <v>0</v>
      </c>
      <c r="AH124" s="136"/>
      <c r="AI124" s="136"/>
      <c r="AJ124" s="136"/>
      <c r="AK124" s="136"/>
      <c r="AL124" s="136"/>
      <c r="AM124" s="136"/>
      <c r="AN124" s="138">
        <f>SUM(AG124,AT124)</f>
        <v>0</v>
      </c>
      <c r="AO124" s="136"/>
      <c r="AP124" s="136"/>
      <c r="AQ124" s="139" t="s">
        <v>97</v>
      </c>
      <c r="AR124" s="75"/>
      <c r="AS124" s="140">
        <v>0</v>
      </c>
      <c r="AT124" s="141">
        <f>ROUND(SUM(AV124:AW124),2)</f>
        <v>0</v>
      </c>
      <c r="AU124" s="142">
        <f>'SO 16.1 - Kanalizace'!P126</f>
        <v>0</v>
      </c>
      <c r="AV124" s="141">
        <f>'SO 16.1 - Kanalizace'!J35</f>
        <v>0</v>
      </c>
      <c r="AW124" s="141">
        <f>'SO 16.1 - Kanalizace'!J36</f>
        <v>0</v>
      </c>
      <c r="AX124" s="141">
        <f>'SO 16.1 - Kanalizace'!J37</f>
        <v>0</v>
      </c>
      <c r="AY124" s="141">
        <f>'SO 16.1 - Kanalizace'!J38</f>
        <v>0</v>
      </c>
      <c r="AZ124" s="141">
        <f>'SO 16.1 - Kanalizace'!F35</f>
        <v>0</v>
      </c>
      <c r="BA124" s="141">
        <f>'SO 16.1 - Kanalizace'!F36</f>
        <v>0</v>
      </c>
      <c r="BB124" s="141">
        <f>'SO 16.1 - Kanalizace'!F37</f>
        <v>0</v>
      </c>
      <c r="BC124" s="141">
        <f>'SO 16.1 - Kanalizace'!F38</f>
        <v>0</v>
      </c>
      <c r="BD124" s="143">
        <f>'SO 16.1 - Kanalizace'!F39</f>
        <v>0</v>
      </c>
      <c r="BE124" s="4"/>
      <c r="BT124" s="144" t="s">
        <v>93</v>
      </c>
      <c r="BV124" s="144" t="s">
        <v>86</v>
      </c>
      <c r="BW124" s="144" t="s">
        <v>182</v>
      </c>
      <c r="BX124" s="144" t="s">
        <v>179</v>
      </c>
      <c r="CL124" s="144" t="s">
        <v>1</v>
      </c>
    </row>
    <row r="125" s="4" customFormat="1" ht="16.5" customHeight="1">
      <c r="A125" s="135" t="s">
        <v>94</v>
      </c>
      <c r="B125" s="73"/>
      <c r="C125" s="136"/>
      <c r="D125" s="136"/>
      <c r="E125" s="137" t="s">
        <v>183</v>
      </c>
      <c r="F125" s="137"/>
      <c r="G125" s="137"/>
      <c r="H125" s="137"/>
      <c r="I125" s="137"/>
      <c r="J125" s="136"/>
      <c r="K125" s="137" t="s">
        <v>184</v>
      </c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8">
        <f>'SO 16.2 - Plynovod'!J32</f>
        <v>0</v>
      </c>
      <c r="AH125" s="136"/>
      <c r="AI125" s="136"/>
      <c r="AJ125" s="136"/>
      <c r="AK125" s="136"/>
      <c r="AL125" s="136"/>
      <c r="AM125" s="136"/>
      <c r="AN125" s="138">
        <f>SUM(AG125,AT125)</f>
        <v>0</v>
      </c>
      <c r="AO125" s="136"/>
      <c r="AP125" s="136"/>
      <c r="AQ125" s="139" t="s">
        <v>97</v>
      </c>
      <c r="AR125" s="75"/>
      <c r="AS125" s="140">
        <v>0</v>
      </c>
      <c r="AT125" s="141">
        <f>ROUND(SUM(AV125:AW125),2)</f>
        <v>0</v>
      </c>
      <c r="AU125" s="142">
        <f>'SO 16.2 - Plynovod'!P126</f>
        <v>0</v>
      </c>
      <c r="AV125" s="141">
        <f>'SO 16.2 - Plynovod'!J35</f>
        <v>0</v>
      </c>
      <c r="AW125" s="141">
        <f>'SO 16.2 - Plynovod'!J36</f>
        <v>0</v>
      </c>
      <c r="AX125" s="141">
        <f>'SO 16.2 - Plynovod'!J37</f>
        <v>0</v>
      </c>
      <c r="AY125" s="141">
        <f>'SO 16.2 - Plynovod'!J38</f>
        <v>0</v>
      </c>
      <c r="AZ125" s="141">
        <f>'SO 16.2 - Plynovod'!F35</f>
        <v>0</v>
      </c>
      <c r="BA125" s="141">
        <f>'SO 16.2 - Plynovod'!F36</f>
        <v>0</v>
      </c>
      <c r="BB125" s="141">
        <f>'SO 16.2 - Plynovod'!F37</f>
        <v>0</v>
      </c>
      <c r="BC125" s="141">
        <f>'SO 16.2 - Plynovod'!F38</f>
        <v>0</v>
      </c>
      <c r="BD125" s="143">
        <f>'SO 16.2 - Plynovod'!F39</f>
        <v>0</v>
      </c>
      <c r="BE125" s="4"/>
      <c r="BT125" s="144" t="s">
        <v>93</v>
      </c>
      <c r="BV125" s="144" t="s">
        <v>86</v>
      </c>
      <c r="BW125" s="144" t="s">
        <v>185</v>
      </c>
      <c r="BX125" s="144" t="s">
        <v>179</v>
      </c>
      <c r="CL125" s="144" t="s">
        <v>1</v>
      </c>
    </row>
    <row r="126" s="7" customFormat="1" ht="16.5" customHeight="1">
      <c r="A126" s="135" t="s">
        <v>94</v>
      </c>
      <c r="B126" s="122"/>
      <c r="C126" s="123"/>
      <c r="D126" s="124" t="s">
        <v>186</v>
      </c>
      <c r="E126" s="124"/>
      <c r="F126" s="124"/>
      <c r="G126" s="124"/>
      <c r="H126" s="124"/>
      <c r="I126" s="125"/>
      <c r="J126" s="124" t="s">
        <v>187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7">
        <f>'VRN - Vedlejší rozpočtové...'!J30</f>
        <v>0</v>
      </c>
      <c r="AH126" s="125"/>
      <c r="AI126" s="125"/>
      <c r="AJ126" s="125"/>
      <c r="AK126" s="125"/>
      <c r="AL126" s="125"/>
      <c r="AM126" s="125"/>
      <c r="AN126" s="127">
        <f>SUM(AG126,AT126)</f>
        <v>0</v>
      </c>
      <c r="AO126" s="125"/>
      <c r="AP126" s="125"/>
      <c r="AQ126" s="128" t="s">
        <v>90</v>
      </c>
      <c r="AR126" s="129"/>
      <c r="AS126" s="145">
        <v>0</v>
      </c>
      <c r="AT126" s="146">
        <f>ROUND(SUM(AV126:AW126),2)</f>
        <v>0</v>
      </c>
      <c r="AU126" s="147">
        <f>'VRN - Vedlejší rozpočtové...'!P123</f>
        <v>0</v>
      </c>
      <c r="AV126" s="146">
        <f>'VRN - Vedlejší rozpočtové...'!J33</f>
        <v>0</v>
      </c>
      <c r="AW126" s="146">
        <f>'VRN - Vedlejší rozpočtové...'!J34</f>
        <v>0</v>
      </c>
      <c r="AX126" s="146">
        <f>'VRN - Vedlejší rozpočtové...'!J35</f>
        <v>0</v>
      </c>
      <c r="AY126" s="146">
        <f>'VRN - Vedlejší rozpočtové...'!J36</f>
        <v>0</v>
      </c>
      <c r="AZ126" s="146">
        <f>'VRN - Vedlejší rozpočtové...'!F33</f>
        <v>0</v>
      </c>
      <c r="BA126" s="146">
        <f>'VRN - Vedlejší rozpočtové...'!F34</f>
        <v>0</v>
      </c>
      <c r="BB126" s="146">
        <f>'VRN - Vedlejší rozpočtové...'!F35</f>
        <v>0</v>
      </c>
      <c r="BC126" s="146">
        <f>'VRN - Vedlejší rozpočtové...'!F36</f>
        <v>0</v>
      </c>
      <c r="BD126" s="148">
        <f>'VRN - Vedlejší rozpočtové...'!F37</f>
        <v>0</v>
      </c>
      <c r="BE126" s="7"/>
      <c r="BT126" s="134" t="s">
        <v>91</v>
      </c>
      <c r="BV126" s="134" t="s">
        <v>86</v>
      </c>
      <c r="BW126" s="134" t="s">
        <v>188</v>
      </c>
      <c r="BX126" s="134" t="s">
        <v>5</v>
      </c>
      <c r="CL126" s="134" t="s">
        <v>1</v>
      </c>
      <c r="CM126" s="134" t="s">
        <v>93</v>
      </c>
    </row>
    <row r="127" s="2" customFormat="1" ht="30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7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</row>
    <row r="128" s="2" customFormat="1" ht="6.96" customHeight="1">
      <c r="A128" s="41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47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</row>
  </sheetData>
  <sheetProtection sheet="1" formatColumns="0" formatRows="0" objects="1" scenarios="1" spinCount="100000" saltValue="9GZFR+m80F4362QprPObxp2zpCYfOAfbTscWRwkTGy7thtCfATarEnFDH8vlVPZTBlj8u+cvLC3tc44Rn4JFeQ==" hashValue="fjdC0LoUQij9lLtIYwpXO7Xb9QscstCkhWy1/gBEu+7HQ1GwyMpfYIqcqabVDOC2B6svTQLohmLUVsU0+9kM8A==" algorithmName="SHA-512" password="CC35"/>
  <mergeCells count="16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E98:I98"/>
    <mergeCell ref="K98:AF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K104:AF104"/>
    <mergeCell ref="E104:I104"/>
    <mergeCell ref="K105:AF105"/>
    <mergeCell ref="E105:I105"/>
    <mergeCell ref="E106:I106"/>
    <mergeCell ref="K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J111:AF111"/>
    <mergeCell ref="D111:H111"/>
    <mergeCell ref="J112:AF112"/>
    <mergeCell ref="D112:H112"/>
    <mergeCell ref="J113:AF113"/>
    <mergeCell ref="D113:H113"/>
    <mergeCell ref="E114:I114"/>
    <mergeCell ref="K114:AF114"/>
    <mergeCell ref="K115:AF115"/>
    <mergeCell ref="E115:I115"/>
    <mergeCell ref="D116:H116"/>
    <mergeCell ref="J116:AF116"/>
    <mergeCell ref="J117:AF117"/>
    <mergeCell ref="D117:H117"/>
    <mergeCell ref="J118:AF118"/>
    <mergeCell ref="D118:H118"/>
    <mergeCell ref="D119:H119"/>
    <mergeCell ref="J119:AF119"/>
    <mergeCell ref="D120:H120"/>
    <mergeCell ref="J120:AF120"/>
    <mergeCell ref="D121:H121"/>
    <mergeCell ref="J121:AF121"/>
    <mergeCell ref="D122:H122"/>
    <mergeCell ref="J122:AF122"/>
    <mergeCell ref="D123:H123"/>
    <mergeCell ref="J123:AF123"/>
    <mergeCell ref="E124:I124"/>
    <mergeCell ref="K124:AF124"/>
    <mergeCell ref="E125:I125"/>
    <mergeCell ref="K125:AF125"/>
    <mergeCell ref="D126:H126"/>
    <mergeCell ref="J126:AF126"/>
  </mergeCells>
  <hyperlinks>
    <hyperlink ref="A96" location="'SO 01_STA - Stavební část'!C2" display="/"/>
    <hyperlink ref="A97" location="'SO 01_ZTI - Zdravotně tec...'!C2" display="/"/>
    <hyperlink ref="A98" location="'SO 01_VZT - Vzduchotechni...'!C2" display="/"/>
    <hyperlink ref="A99" location="'SO 01_ÚT - Vytápění'!C2" display="/"/>
    <hyperlink ref="A100" location="'SO 01_PLYN - Vnitřní plyn...'!C2" display="/"/>
    <hyperlink ref="A101" location="'SO 01_SIL - Elektro silno...'!C2" display="/"/>
    <hyperlink ref="A102" location="'SO 01_SLA - Elektro slabo...'!C2" display="/"/>
    <hyperlink ref="A103" location="'SO 01_EPS_ERO - Požání si...'!C2" display="/"/>
    <hyperlink ref="A104" location="'SO 01_FOT - Fotovoltaika'!C2" display="/"/>
    <hyperlink ref="A105" location="'SO 01_PCO - Dálkový přenos'!C2" display="/"/>
    <hyperlink ref="A106" location="'SO 01_MaR - Měření a regu...'!C2" display="/"/>
    <hyperlink ref="A107" location="'SO 02 - Komunikace a zpev...'!C2" display="/"/>
    <hyperlink ref="A108" location="'SO 03 - Sadové úpravy'!C2" display="/"/>
    <hyperlink ref="A109" location="'SO 04 - Automatický závla...'!C2" display="/"/>
    <hyperlink ref="A110" location="'SO 05 - Areálová kanaliza...'!C2" display="/"/>
    <hyperlink ref="A111" location="'SO 06 - Retenční nádrž'!C2" display="/"/>
    <hyperlink ref="A112" location="'SO 07 - Areálová kanaliza...'!C2" display="/"/>
    <hyperlink ref="A114" location="'SO 08.1 - NTL plynovod ar...'!C2" display="/"/>
    <hyperlink ref="A115" location="'SO 08.2 - Přeložka NTL pl...'!C2" display="/"/>
    <hyperlink ref="A116" location="'SO 09 - Přípojka STL plyn...'!C2" display="/"/>
    <hyperlink ref="A117" location="'SO 10 - Úprava přípojek k...'!C2" display="/"/>
    <hyperlink ref="A118" location="'SO 11 - Areálové osvětlen...'!C2" display="/"/>
    <hyperlink ref="A119" location="'SO 12 - Přípojka slaboproudu'!C2" display="/"/>
    <hyperlink ref="A120" location="'SO 13 - Přeložení veřejné...'!C2" display="/"/>
    <hyperlink ref="A121" location="'SO 14 - Přeložení stávají...'!C2" display="/"/>
    <hyperlink ref="A122" location="'SO 15 - Přeložky areálový...'!C2" display="/"/>
    <hyperlink ref="A124" location="'SO 16.1 - Kanalizace'!C2" display="/"/>
    <hyperlink ref="A125" location="'SO 16.2 - Plynovod'!C2" display="/"/>
    <hyperlink ref="A12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193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23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">
        <v>32</v>
      </c>
      <c r="F17" s="41"/>
      <c r="G17" s="41"/>
      <c r="H17" s="41"/>
      <c r="I17" s="153" t="s">
        <v>33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">
        <v>37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">
        <v>38</v>
      </c>
      <c r="F23" s="41"/>
      <c r="G23" s="41"/>
      <c r="H23" s="41"/>
      <c r="I23" s="153" t="s">
        <v>33</v>
      </c>
      <c r="J23" s="144" t="s">
        <v>39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ROUND(J156,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ROUND((SUM(BE156:BE3661)),  2)</f>
        <v>0</v>
      </c>
      <c r="G35" s="41"/>
      <c r="H35" s="41"/>
      <c r="I35" s="167">
        <v>0.20999999999999999</v>
      </c>
      <c r="J35" s="166">
        <f>ROUND(((SUM(BE156:BE3661))*I35),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ROUND((SUM(BF156:BF3661)),  2)</f>
        <v>0</v>
      </c>
      <c r="G36" s="41"/>
      <c r="H36" s="41"/>
      <c r="I36" s="167">
        <v>0.12</v>
      </c>
      <c r="J36" s="166">
        <f>ROUND(((SUM(BF156:BF3661))*I36),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ROUND((SUM(BG156:BG3661)),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ROUND((SUM(BH156:BH3661)),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ROUND((SUM(BI156:BI3661)),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01_STA - Stavební část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>Jihlava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J156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199</v>
      </c>
      <c r="E99" s="194"/>
      <c r="F99" s="194"/>
      <c r="G99" s="194"/>
      <c r="H99" s="194"/>
      <c r="I99" s="194"/>
      <c r="J99" s="195">
        <f>J157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200</v>
      </c>
      <c r="E100" s="199"/>
      <c r="F100" s="199"/>
      <c r="G100" s="199"/>
      <c r="H100" s="199"/>
      <c r="I100" s="199"/>
      <c r="J100" s="200">
        <f>J158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201</v>
      </c>
      <c r="E101" s="199"/>
      <c r="F101" s="199"/>
      <c r="G101" s="199"/>
      <c r="H101" s="199"/>
      <c r="I101" s="199"/>
      <c r="J101" s="200">
        <f>J205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202</v>
      </c>
      <c r="E102" s="199"/>
      <c r="F102" s="199"/>
      <c r="G102" s="199"/>
      <c r="H102" s="199"/>
      <c r="I102" s="199"/>
      <c r="J102" s="200">
        <f>J400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203</v>
      </c>
      <c r="E103" s="199"/>
      <c r="F103" s="199"/>
      <c r="G103" s="199"/>
      <c r="H103" s="199"/>
      <c r="I103" s="199"/>
      <c r="J103" s="200">
        <f>J637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204</v>
      </c>
      <c r="E104" s="199"/>
      <c r="F104" s="199"/>
      <c r="G104" s="199"/>
      <c r="H104" s="199"/>
      <c r="I104" s="199"/>
      <c r="J104" s="200">
        <f>J719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205</v>
      </c>
      <c r="E105" s="199"/>
      <c r="F105" s="199"/>
      <c r="G105" s="199"/>
      <c r="H105" s="199"/>
      <c r="I105" s="199"/>
      <c r="J105" s="200">
        <f>J741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206</v>
      </c>
      <c r="E106" s="199"/>
      <c r="F106" s="199"/>
      <c r="G106" s="199"/>
      <c r="H106" s="199"/>
      <c r="I106" s="199"/>
      <c r="J106" s="200">
        <f>J1033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207</v>
      </c>
      <c r="E107" s="199"/>
      <c r="F107" s="199"/>
      <c r="G107" s="199"/>
      <c r="H107" s="199"/>
      <c r="I107" s="199"/>
      <c r="J107" s="200">
        <f>J1117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208</v>
      </c>
      <c r="E108" s="194"/>
      <c r="F108" s="194"/>
      <c r="G108" s="194"/>
      <c r="H108" s="194"/>
      <c r="I108" s="194"/>
      <c r="J108" s="195">
        <f>J1120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6"/>
      <c r="D109" s="198" t="s">
        <v>209</v>
      </c>
      <c r="E109" s="199"/>
      <c r="F109" s="199"/>
      <c r="G109" s="199"/>
      <c r="H109" s="199"/>
      <c r="I109" s="199"/>
      <c r="J109" s="200">
        <f>J1121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210</v>
      </c>
      <c r="E110" s="199"/>
      <c r="F110" s="199"/>
      <c r="G110" s="199"/>
      <c r="H110" s="199"/>
      <c r="I110" s="199"/>
      <c r="J110" s="200">
        <f>J1309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211</v>
      </c>
      <c r="E111" s="199"/>
      <c r="F111" s="199"/>
      <c r="G111" s="199"/>
      <c r="H111" s="199"/>
      <c r="I111" s="199"/>
      <c r="J111" s="200">
        <f>J1478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212</v>
      </c>
      <c r="E112" s="199"/>
      <c r="F112" s="199"/>
      <c r="G112" s="199"/>
      <c r="H112" s="199"/>
      <c r="I112" s="199"/>
      <c r="J112" s="200">
        <f>J1588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213</v>
      </c>
      <c r="E113" s="199"/>
      <c r="F113" s="199"/>
      <c r="G113" s="199"/>
      <c r="H113" s="199"/>
      <c r="I113" s="199"/>
      <c r="J113" s="200">
        <f>J1616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214</v>
      </c>
      <c r="E114" s="199"/>
      <c r="F114" s="199"/>
      <c r="G114" s="199"/>
      <c r="H114" s="199"/>
      <c r="I114" s="199"/>
      <c r="J114" s="200">
        <f>J1638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6"/>
      <c r="D115" s="198" t="s">
        <v>215</v>
      </c>
      <c r="E115" s="199"/>
      <c r="F115" s="199"/>
      <c r="G115" s="199"/>
      <c r="H115" s="199"/>
      <c r="I115" s="199"/>
      <c r="J115" s="200">
        <f>J1656</f>
        <v>0</v>
      </c>
      <c r="K115" s="136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6"/>
      <c r="D116" s="198" t="s">
        <v>216</v>
      </c>
      <c r="E116" s="199"/>
      <c r="F116" s="199"/>
      <c r="G116" s="199"/>
      <c r="H116" s="199"/>
      <c r="I116" s="199"/>
      <c r="J116" s="200">
        <f>J1662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217</v>
      </c>
      <c r="E117" s="199"/>
      <c r="F117" s="199"/>
      <c r="G117" s="199"/>
      <c r="H117" s="199"/>
      <c r="I117" s="199"/>
      <c r="J117" s="200">
        <f>J1770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6"/>
      <c r="D118" s="198" t="s">
        <v>218</v>
      </c>
      <c r="E118" s="199"/>
      <c r="F118" s="199"/>
      <c r="G118" s="199"/>
      <c r="H118" s="199"/>
      <c r="I118" s="199"/>
      <c r="J118" s="200">
        <f>J1774</f>
        <v>0</v>
      </c>
      <c r="K118" s="136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6"/>
      <c r="D119" s="198" t="s">
        <v>219</v>
      </c>
      <c r="E119" s="199"/>
      <c r="F119" s="199"/>
      <c r="G119" s="199"/>
      <c r="H119" s="199"/>
      <c r="I119" s="199"/>
      <c r="J119" s="200">
        <f>J1787</f>
        <v>0</v>
      </c>
      <c r="K119" s="136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6"/>
      <c r="D120" s="198" t="s">
        <v>220</v>
      </c>
      <c r="E120" s="199"/>
      <c r="F120" s="199"/>
      <c r="G120" s="199"/>
      <c r="H120" s="199"/>
      <c r="I120" s="199"/>
      <c r="J120" s="200">
        <f>J1797</f>
        <v>0</v>
      </c>
      <c r="K120" s="136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6"/>
      <c r="D121" s="198" t="s">
        <v>221</v>
      </c>
      <c r="E121" s="199"/>
      <c r="F121" s="199"/>
      <c r="G121" s="199"/>
      <c r="H121" s="199"/>
      <c r="I121" s="199"/>
      <c r="J121" s="200">
        <f>J1835</f>
        <v>0</v>
      </c>
      <c r="K121" s="136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6"/>
      <c r="D122" s="198" t="s">
        <v>222</v>
      </c>
      <c r="E122" s="199"/>
      <c r="F122" s="199"/>
      <c r="G122" s="199"/>
      <c r="H122" s="199"/>
      <c r="I122" s="199"/>
      <c r="J122" s="200">
        <f>J2047</f>
        <v>0</v>
      </c>
      <c r="K122" s="136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6"/>
      <c r="D123" s="198" t="s">
        <v>223</v>
      </c>
      <c r="E123" s="199"/>
      <c r="F123" s="199"/>
      <c r="G123" s="199"/>
      <c r="H123" s="199"/>
      <c r="I123" s="199"/>
      <c r="J123" s="200">
        <f>J2131</f>
        <v>0</v>
      </c>
      <c r="K123" s="136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6"/>
      <c r="D124" s="198" t="s">
        <v>224</v>
      </c>
      <c r="E124" s="199"/>
      <c r="F124" s="199"/>
      <c r="G124" s="199"/>
      <c r="H124" s="199"/>
      <c r="I124" s="199"/>
      <c r="J124" s="200">
        <f>J2565</f>
        <v>0</v>
      </c>
      <c r="K124" s="136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6"/>
      <c r="D125" s="198" t="s">
        <v>225</v>
      </c>
      <c r="E125" s="199"/>
      <c r="F125" s="199"/>
      <c r="G125" s="199"/>
      <c r="H125" s="199"/>
      <c r="I125" s="199"/>
      <c r="J125" s="200">
        <f>J3366</f>
        <v>0</v>
      </c>
      <c r="K125" s="136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7"/>
      <c r="C126" s="136"/>
      <c r="D126" s="198" t="s">
        <v>226</v>
      </c>
      <c r="E126" s="199"/>
      <c r="F126" s="199"/>
      <c r="G126" s="199"/>
      <c r="H126" s="199"/>
      <c r="I126" s="199"/>
      <c r="J126" s="200">
        <f>J3406</f>
        <v>0</v>
      </c>
      <c r="K126" s="136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7"/>
      <c r="C127" s="136"/>
      <c r="D127" s="198" t="s">
        <v>227</v>
      </c>
      <c r="E127" s="199"/>
      <c r="F127" s="199"/>
      <c r="G127" s="199"/>
      <c r="H127" s="199"/>
      <c r="I127" s="199"/>
      <c r="J127" s="200">
        <f>J3438</f>
        <v>0</v>
      </c>
      <c r="K127" s="136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6"/>
      <c r="D128" s="198" t="s">
        <v>228</v>
      </c>
      <c r="E128" s="199"/>
      <c r="F128" s="199"/>
      <c r="G128" s="199"/>
      <c r="H128" s="199"/>
      <c r="I128" s="199"/>
      <c r="J128" s="200">
        <f>J3484</f>
        <v>0</v>
      </c>
      <c r="K128" s="136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6"/>
      <c r="D129" s="198" t="s">
        <v>229</v>
      </c>
      <c r="E129" s="199"/>
      <c r="F129" s="199"/>
      <c r="G129" s="199"/>
      <c r="H129" s="199"/>
      <c r="I129" s="199"/>
      <c r="J129" s="200">
        <f>J3583</f>
        <v>0</v>
      </c>
      <c r="K129" s="136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6"/>
      <c r="D130" s="198" t="s">
        <v>230</v>
      </c>
      <c r="E130" s="199"/>
      <c r="F130" s="199"/>
      <c r="G130" s="199"/>
      <c r="H130" s="199"/>
      <c r="I130" s="199"/>
      <c r="J130" s="200">
        <f>J3623</f>
        <v>0</v>
      </c>
      <c r="K130" s="136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7"/>
      <c r="C131" s="136"/>
      <c r="D131" s="198" t="s">
        <v>231</v>
      </c>
      <c r="E131" s="199"/>
      <c r="F131" s="199"/>
      <c r="G131" s="199"/>
      <c r="H131" s="199"/>
      <c r="I131" s="199"/>
      <c r="J131" s="200">
        <f>J3630</f>
        <v>0</v>
      </c>
      <c r="K131" s="136"/>
      <c r="L131" s="20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9" customFormat="1" ht="24.96" customHeight="1">
      <c r="A132" s="9"/>
      <c r="B132" s="191"/>
      <c r="C132" s="192"/>
      <c r="D132" s="193" t="s">
        <v>232</v>
      </c>
      <c r="E132" s="194"/>
      <c r="F132" s="194"/>
      <c r="G132" s="194"/>
      <c r="H132" s="194"/>
      <c r="I132" s="194"/>
      <c r="J132" s="195">
        <f>J3651</f>
        <v>0</v>
      </c>
      <c r="K132" s="192"/>
      <c r="L132" s="196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="10" customFormat="1" ht="19.92" customHeight="1">
      <c r="A133" s="10"/>
      <c r="B133" s="197"/>
      <c r="C133" s="136"/>
      <c r="D133" s="198" t="s">
        <v>233</v>
      </c>
      <c r="E133" s="199"/>
      <c r="F133" s="199"/>
      <c r="G133" s="199"/>
      <c r="H133" s="199"/>
      <c r="I133" s="199"/>
      <c r="J133" s="200">
        <f>J3652</f>
        <v>0</v>
      </c>
      <c r="K133" s="136"/>
      <c r="L133" s="20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7"/>
      <c r="C134" s="136"/>
      <c r="D134" s="198" t="s">
        <v>234</v>
      </c>
      <c r="E134" s="199"/>
      <c r="F134" s="199"/>
      <c r="G134" s="199"/>
      <c r="H134" s="199"/>
      <c r="I134" s="199"/>
      <c r="J134" s="200">
        <f>J3660</f>
        <v>0</v>
      </c>
      <c r="K134" s="136"/>
      <c r="L134" s="20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2" customFormat="1" ht="21.84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69"/>
      <c r="C136" s="70"/>
      <c r="D136" s="70"/>
      <c r="E136" s="70"/>
      <c r="F136" s="70"/>
      <c r="G136" s="70"/>
      <c r="H136" s="70"/>
      <c r="I136" s="70"/>
      <c r="J136" s="70"/>
      <c r="K136" s="70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40" s="2" customFormat="1" ht="6.96" customHeight="1">
      <c r="A140" s="41"/>
      <c r="B140" s="71"/>
      <c r="C140" s="72"/>
      <c r="D140" s="72"/>
      <c r="E140" s="72"/>
      <c r="F140" s="72"/>
      <c r="G140" s="72"/>
      <c r="H140" s="72"/>
      <c r="I140" s="72"/>
      <c r="J140" s="72"/>
      <c r="K140" s="72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24.96" customHeight="1">
      <c r="A141" s="41"/>
      <c r="B141" s="42"/>
      <c r="C141" s="25" t="s">
        <v>235</v>
      </c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6.96" customHeight="1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2" customHeight="1">
      <c r="A143" s="41"/>
      <c r="B143" s="42"/>
      <c r="C143" s="34" t="s">
        <v>16</v>
      </c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26.25" customHeight="1">
      <c r="A144" s="41"/>
      <c r="B144" s="42"/>
      <c r="C144" s="43"/>
      <c r="D144" s="43"/>
      <c r="E144" s="186" t="str">
        <f>E7</f>
        <v>STUDENTSKÉ KOLEJE VYSOKÉ ŠKOLY POLYTECHNICKÉ JIHLAVA</v>
      </c>
      <c r="F144" s="34"/>
      <c r="G144" s="34"/>
      <c r="H144" s="34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" customFormat="1" ht="12" customHeight="1">
      <c r="B145" s="23"/>
      <c r="C145" s="34" t="s">
        <v>190</v>
      </c>
      <c r="D145" s="24"/>
      <c r="E145" s="24"/>
      <c r="F145" s="24"/>
      <c r="G145" s="24"/>
      <c r="H145" s="24"/>
      <c r="I145" s="24"/>
      <c r="J145" s="24"/>
      <c r="K145" s="24"/>
      <c r="L145" s="22"/>
    </row>
    <row r="146" s="2" customFormat="1" ht="16.5" customHeight="1">
      <c r="A146" s="41"/>
      <c r="B146" s="42"/>
      <c r="C146" s="43"/>
      <c r="D146" s="43"/>
      <c r="E146" s="186" t="s">
        <v>191</v>
      </c>
      <c r="F146" s="43"/>
      <c r="G146" s="43"/>
      <c r="H146" s="43"/>
      <c r="I146" s="43"/>
      <c r="J146" s="43"/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12" customHeight="1">
      <c r="A147" s="41"/>
      <c r="B147" s="42"/>
      <c r="C147" s="34" t="s">
        <v>192</v>
      </c>
      <c r="D147" s="43"/>
      <c r="E147" s="43"/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6.5" customHeight="1">
      <c r="A148" s="41"/>
      <c r="B148" s="42"/>
      <c r="C148" s="43"/>
      <c r="D148" s="43"/>
      <c r="E148" s="79" t="str">
        <f>E11</f>
        <v>SO 01_STA - Stavební část</v>
      </c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6.96" customHeight="1">
      <c r="A149" s="41"/>
      <c r="B149" s="42"/>
      <c r="C149" s="43"/>
      <c r="D149" s="43"/>
      <c r="E149" s="43"/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12" customHeight="1">
      <c r="A150" s="41"/>
      <c r="B150" s="42"/>
      <c r="C150" s="34" t="s">
        <v>22</v>
      </c>
      <c r="D150" s="43"/>
      <c r="E150" s="43"/>
      <c r="F150" s="29" t="str">
        <f>F14</f>
        <v>Jihlava</v>
      </c>
      <c r="G150" s="43"/>
      <c r="H150" s="43"/>
      <c r="I150" s="34" t="s">
        <v>24</v>
      </c>
      <c r="J150" s="82" t="str">
        <f>IF(J14="","",J14)</f>
        <v>25. 11. 2022</v>
      </c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6.96" customHeight="1">
      <c r="A151" s="41"/>
      <c r="B151" s="42"/>
      <c r="C151" s="43"/>
      <c r="D151" s="43"/>
      <c r="E151" s="43"/>
      <c r="F151" s="43"/>
      <c r="G151" s="43"/>
      <c r="H151" s="43"/>
      <c r="I151" s="43"/>
      <c r="J151" s="43"/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15.15" customHeight="1">
      <c r="A152" s="41"/>
      <c r="B152" s="42"/>
      <c r="C152" s="34" t="s">
        <v>30</v>
      </c>
      <c r="D152" s="43"/>
      <c r="E152" s="43"/>
      <c r="F152" s="29" t="str">
        <f>E17</f>
        <v>Vysoká škola polytechnická Jihlava</v>
      </c>
      <c r="G152" s="43"/>
      <c r="H152" s="43"/>
      <c r="I152" s="34" t="s">
        <v>36</v>
      </c>
      <c r="J152" s="39" t="str">
        <f>E23</f>
        <v>A32 spol. s r. o.</v>
      </c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15.15" customHeight="1">
      <c r="A153" s="41"/>
      <c r="B153" s="42"/>
      <c r="C153" s="34" t="s">
        <v>34</v>
      </c>
      <c r="D153" s="43"/>
      <c r="E153" s="43"/>
      <c r="F153" s="29" t="str">
        <f>IF(E20="","",E20)</f>
        <v>Vyplň údaj</v>
      </c>
      <c r="G153" s="43"/>
      <c r="H153" s="43"/>
      <c r="I153" s="34" t="s">
        <v>41</v>
      </c>
      <c r="J153" s="39" t="str">
        <f>E26</f>
        <v xml:space="preserve"> 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0.32" customHeight="1">
      <c r="A154" s="41"/>
      <c r="B154" s="42"/>
      <c r="C154" s="43"/>
      <c r="D154" s="43"/>
      <c r="E154" s="43"/>
      <c r="F154" s="43"/>
      <c r="G154" s="43"/>
      <c r="H154" s="43"/>
      <c r="I154" s="43"/>
      <c r="J154" s="43"/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11" customFormat="1" ht="29.28" customHeight="1">
      <c r="A155" s="202"/>
      <c r="B155" s="203"/>
      <c r="C155" s="204" t="s">
        <v>236</v>
      </c>
      <c r="D155" s="205" t="s">
        <v>69</v>
      </c>
      <c r="E155" s="205" t="s">
        <v>65</v>
      </c>
      <c r="F155" s="205" t="s">
        <v>66</v>
      </c>
      <c r="G155" s="205" t="s">
        <v>237</v>
      </c>
      <c r="H155" s="205" t="s">
        <v>238</v>
      </c>
      <c r="I155" s="205" t="s">
        <v>239</v>
      </c>
      <c r="J155" s="206" t="s">
        <v>196</v>
      </c>
      <c r="K155" s="207" t="s">
        <v>240</v>
      </c>
      <c r="L155" s="208"/>
      <c r="M155" s="103" t="s">
        <v>1</v>
      </c>
      <c r="N155" s="104" t="s">
        <v>48</v>
      </c>
      <c r="O155" s="104" t="s">
        <v>241</v>
      </c>
      <c r="P155" s="104" t="s">
        <v>242</v>
      </c>
      <c r="Q155" s="104" t="s">
        <v>243</v>
      </c>
      <c r="R155" s="104" t="s">
        <v>244</v>
      </c>
      <c r="S155" s="104" t="s">
        <v>245</v>
      </c>
      <c r="T155" s="105" t="s">
        <v>246</v>
      </c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</row>
    <row r="156" s="2" customFormat="1" ht="22.8" customHeight="1">
      <c r="A156" s="41"/>
      <c r="B156" s="42"/>
      <c r="C156" s="110" t="s">
        <v>247</v>
      </c>
      <c r="D156" s="43"/>
      <c r="E156" s="43"/>
      <c r="F156" s="43"/>
      <c r="G156" s="43"/>
      <c r="H156" s="43"/>
      <c r="I156" s="43"/>
      <c r="J156" s="209">
        <f>BK156</f>
        <v>0</v>
      </c>
      <c r="K156" s="43"/>
      <c r="L156" s="47"/>
      <c r="M156" s="106"/>
      <c r="N156" s="210"/>
      <c r="O156" s="107"/>
      <c r="P156" s="211">
        <f>P157+P1120+P3651</f>
        <v>0</v>
      </c>
      <c r="Q156" s="107"/>
      <c r="R156" s="211">
        <f>R157+R1120+R3651</f>
        <v>11006.343417649632</v>
      </c>
      <c r="S156" s="107"/>
      <c r="T156" s="212">
        <f>T157+T1120+T3651</f>
        <v>3.8240150000000002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83</v>
      </c>
      <c r="AU156" s="19" t="s">
        <v>198</v>
      </c>
      <c r="BK156" s="213">
        <f>BK157+BK1120+BK3651</f>
        <v>0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248</v>
      </c>
      <c r="F157" s="217" t="s">
        <v>249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P158+P205+P400+P637+P719+P741+P1033+P1117</f>
        <v>0</v>
      </c>
      <c r="Q157" s="222"/>
      <c r="R157" s="223">
        <f>R158+R205+R400+R637+R719+R741+R1033+R1117</f>
        <v>10481.892738436023</v>
      </c>
      <c r="S157" s="222"/>
      <c r="T157" s="224">
        <f>T158+T205+T400+T637+T719+T741+T1033+T1117</f>
        <v>0.0020150000000000003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91</v>
      </c>
      <c r="AT157" s="226" t="s">
        <v>83</v>
      </c>
      <c r="AU157" s="226" t="s">
        <v>84</v>
      </c>
      <c r="AY157" s="225" t="s">
        <v>250</v>
      </c>
      <c r="BK157" s="227">
        <f>BK158+BK205+BK400+BK637+BK719+BK741+BK1033+BK1117</f>
        <v>0</v>
      </c>
    </row>
    <row r="158" s="12" customFormat="1" ht="22.8" customHeight="1">
      <c r="A158" s="12"/>
      <c r="B158" s="214"/>
      <c r="C158" s="215"/>
      <c r="D158" s="216" t="s">
        <v>83</v>
      </c>
      <c r="E158" s="228" t="s">
        <v>91</v>
      </c>
      <c r="F158" s="228" t="s">
        <v>251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SUM(P159:P204)</f>
        <v>0</v>
      </c>
      <c r="Q158" s="222"/>
      <c r="R158" s="223">
        <f>SUM(R159:R204)</f>
        <v>0.00097901999999999993</v>
      </c>
      <c r="S158" s="222"/>
      <c r="T158" s="224">
        <f>SUM(T159:T204)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91</v>
      </c>
      <c r="AY158" s="225" t="s">
        <v>250</v>
      </c>
      <c r="BK158" s="227">
        <f>SUM(BK159:BK204)</f>
        <v>0</v>
      </c>
    </row>
    <row r="159" s="2" customFormat="1" ht="24.15" customHeight="1">
      <c r="A159" s="41"/>
      <c r="B159" s="42"/>
      <c r="C159" s="230" t="s">
        <v>91</v>
      </c>
      <c r="D159" s="230" t="s">
        <v>252</v>
      </c>
      <c r="E159" s="231" t="s">
        <v>253</v>
      </c>
      <c r="F159" s="232" t="s">
        <v>254</v>
      </c>
      <c r="G159" s="233" t="s">
        <v>255</v>
      </c>
      <c r="H159" s="234">
        <v>30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3.2634E-05</v>
      </c>
      <c r="R159" s="240">
        <f>Q159*H159</f>
        <v>0.00097901999999999993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93</v>
      </c>
    </row>
    <row r="160" s="2" customFormat="1">
      <c r="A160" s="41"/>
      <c r="B160" s="42"/>
      <c r="C160" s="43"/>
      <c r="D160" s="244" t="s">
        <v>257</v>
      </c>
      <c r="E160" s="43"/>
      <c r="F160" s="245" t="s">
        <v>258</v>
      </c>
      <c r="G160" s="43"/>
      <c r="H160" s="43"/>
      <c r="I160" s="246"/>
      <c r="J160" s="43"/>
      <c r="K160" s="43"/>
      <c r="L160" s="47"/>
      <c r="M160" s="247"/>
      <c r="N160" s="248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257</v>
      </c>
      <c r="AU160" s="19" t="s">
        <v>93</v>
      </c>
    </row>
    <row r="161" s="13" customFormat="1">
      <c r="A161" s="13"/>
      <c r="B161" s="249"/>
      <c r="C161" s="250"/>
      <c r="D161" s="251" t="s">
        <v>259</v>
      </c>
      <c r="E161" s="252" t="s">
        <v>1</v>
      </c>
      <c r="F161" s="253" t="s">
        <v>260</v>
      </c>
      <c r="G161" s="250"/>
      <c r="H161" s="254">
        <v>30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259</v>
      </c>
      <c r="AU161" s="260" t="s">
        <v>93</v>
      </c>
      <c r="AV161" s="13" t="s">
        <v>93</v>
      </c>
      <c r="AW161" s="13" t="s">
        <v>40</v>
      </c>
      <c r="AX161" s="13" t="s">
        <v>84</v>
      </c>
      <c r="AY161" s="260" t="s">
        <v>250</v>
      </c>
    </row>
    <row r="162" s="14" customFormat="1">
      <c r="A162" s="14"/>
      <c r="B162" s="261"/>
      <c r="C162" s="262"/>
      <c r="D162" s="251" t="s">
        <v>259</v>
      </c>
      <c r="E162" s="263" t="s">
        <v>1</v>
      </c>
      <c r="F162" s="264" t="s">
        <v>261</v>
      </c>
      <c r="G162" s="262"/>
      <c r="H162" s="265">
        <v>30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259</v>
      </c>
      <c r="AU162" s="271" t="s">
        <v>93</v>
      </c>
      <c r="AV162" s="14" t="s">
        <v>256</v>
      </c>
      <c r="AW162" s="14" t="s">
        <v>40</v>
      </c>
      <c r="AX162" s="14" t="s">
        <v>91</v>
      </c>
      <c r="AY162" s="271" t="s">
        <v>250</v>
      </c>
    </row>
    <row r="163" s="2" customFormat="1" ht="24.15" customHeight="1">
      <c r="A163" s="41"/>
      <c r="B163" s="42"/>
      <c r="C163" s="230" t="s">
        <v>93</v>
      </c>
      <c r="D163" s="230" t="s">
        <v>252</v>
      </c>
      <c r="E163" s="231" t="s">
        <v>262</v>
      </c>
      <c r="F163" s="232" t="s">
        <v>263</v>
      </c>
      <c r="G163" s="233" t="s">
        <v>264</v>
      </c>
      <c r="H163" s="234">
        <v>5754.1940000000004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256</v>
      </c>
    </row>
    <row r="164" s="2" customFormat="1">
      <c r="A164" s="41"/>
      <c r="B164" s="42"/>
      <c r="C164" s="43"/>
      <c r="D164" s="244" t="s">
        <v>257</v>
      </c>
      <c r="E164" s="43"/>
      <c r="F164" s="245" t="s">
        <v>265</v>
      </c>
      <c r="G164" s="43"/>
      <c r="H164" s="43"/>
      <c r="I164" s="246"/>
      <c r="J164" s="43"/>
      <c r="K164" s="43"/>
      <c r="L164" s="47"/>
      <c r="M164" s="247"/>
      <c r="N164" s="248"/>
      <c r="O164" s="94"/>
      <c r="P164" s="94"/>
      <c r="Q164" s="94"/>
      <c r="R164" s="94"/>
      <c r="S164" s="94"/>
      <c r="T164" s="95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257</v>
      </c>
      <c r="AU164" s="19" t="s">
        <v>93</v>
      </c>
    </row>
    <row r="165" s="15" customFormat="1">
      <c r="A165" s="15"/>
      <c r="B165" s="272"/>
      <c r="C165" s="273"/>
      <c r="D165" s="251" t="s">
        <v>259</v>
      </c>
      <c r="E165" s="274" t="s">
        <v>1</v>
      </c>
      <c r="F165" s="275" t="s">
        <v>266</v>
      </c>
      <c r="G165" s="273"/>
      <c r="H165" s="274" t="s">
        <v>1</v>
      </c>
      <c r="I165" s="276"/>
      <c r="J165" s="273"/>
      <c r="K165" s="273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259</v>
      </c>
      <c r="AU165" s="281" t="s">
        <v>93</v>
      </c>
      <c r="AV165" s="15" t="s">
        <v>91</v>
      </c>
      <c r="AW165" s="15" t="s">
        <v>40</v>
      </c>
      <c r="AX165" s="15" t="s">
        <v>84</v>
      </c>
      <c r="AY165" s="281" t="s">
        <v>250</v>
      </c>
    </row>
    <row r="166" s="13" customFormat="1">
      <c r="A166" s="13"/>
      <c r="B166" s="249"/>
      <c r="C166" s="250"/>
      <c r="D166" s="251" t="s">
        <v>259</v>
      </c>
      <c r="E166" s="252" t="s">
        <v>1</v>
      </c>
      <c r="F166" s="253" t="s">
        <v>267</v>
      </c>
      <c r="G166" s="250"/>
      <c r="H166" s="254">
        <v>3216.7800000000002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259</v>
      </c>
      <c r="AU166" s="260" t="s">
        <v>93</v>
      </c>
      <c r="AV166" s="13" t="s">
        <v>93</v>
      </c>
      <c r="AW166" s="13" t="s">
        <v>40</v>
      </c>
      <c r="AX166" s="13" t="s">
        <v>84</v>
      </c>
      <c r="AY166" s="260" t="s">
        <v>250</v>
      </c>
    </row>
    <row r="167" s="13" customFormat="1">
      <c r="A167" s="13"/>
      <c r="B167" s="249"/>
      <c r="C167" s="250"/>
      <c r="D167" s="251" t="s">
        <v>259</v>
      </c>
      <c r="E167" s="252" t="s">
        <v>1</v>
      </c>
      <c r="F167" s="253" t="s">
        <v>268</v>
      </c>
      <c r="G167" s="250"/>
      <c r="H167" s="254">
        <v>2458.96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259</v>
      </c>
      <c r="AU167" s="260" t="s">
        <v>93</v>
      </c>
      <c r="AV167" s="13" t="s">
        <v>93</v>
      </c>
      <c r="AW167" s="13" t="s">
        <v>40</v>
      </c>
      <c r="AX167" s="13" t="s">
        <v>84</v>
      </c>
      <c r="AY167" s="260" t="s">
        <v>250</v>
      </c>
    </row>
    <row r="168" s="13" customFormat="1">
      <c r="A168" s="13"/>
      <c r="B168" s="249"/>
      <c r="C168" s="250"/>
      <c r="D168" s="251" t="s">
        <v>259</v>
      </c>
      <c r="E168" s="252" t="s">
        <v>1</v>
      </c>
      <c r="F168" s="253" t="s">
        <v>269</v>
      </c>
      <c r="G168" s="250"/>
      <c r="H168" s="254">
        <v>23.974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259</v>
      </c>
      <c r="AU168" s="260" t="s">
        <v>93</v>
      </c>
      <c r="AV168" s="13" t="s">
        <v>93</v>
      </c>
      <c r="AW168" s="13" t="s">
        <v>40</v>
      </c>
      <c r="AX168" s="13" t="s">
        <v>84</v>
      </c>
      <c r="AY168" s="260" t="s">
        <v>250</v>
      </c>
    </row>
    <row r="169" s="13" customFormat="1">
      <c r="A169" s="13"/>
      <c r="B169" s="249"/>
      <c r="C169" s="250"/>
      <c r="D169" s="251" t="s">
        <v>259</v>
      </c>
      <c r="E169" s="252" t="s">
        <v>1</v>
      </c>
      <c r="F169" s="253" t="s">
        <v>270</v>
      </c>
      <c r="G169" s="250"/>
      <c r="H169" s="254">
        <v>15.298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259</v>
      </c>
      <c r="AU169" s="260" t="s">
        <v>93</v>
      </c>
      <c r="AV169" s="13" t="s">
        <v>93</v>
      </c>
      <c r="AW169" s="13" t="s">
        <v>40</v>
      </c>
      <c r="AX169" s="13" t="s">
        <v>84</v>
      </c>
      <c r="AY169" s="260" t="s">
        <v>250</v>
      </c>
    </row>
    <row r="170" s="13" customFormat="1">
      <c r="A170" s="13"/>
      <c r="B170" s="249"/>
      <c r="C170" s="250"/>
      <c r="D170" s="251" t="s">
        <v>259</v>
      </c>
      <c r="E170" s="252" t="s">
        <v>1</v>
      </c>
      <c r="F170" s="253" t="s">
        <v>271</v>
      </c>
      <c r="G170" s="250"/>
      <c r="H170" s="254">
        <v>39.182000000000002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259</v>
      </c>
      <c r="AU170" s="260" t="s">
        <v>93</v>
      </c>
      <c r="AV170" s="13" t="s">
        <v>93</v>
      </c>
      <c r="AW170" s="13" t="s">
        <v>40</v>
      </c>
      <c r="AX170" s="13" t="s">
        <v>84</v>
      </c>
      <c r="AY170" s="260" t="s">
        <v>250</v>
      </c>
    </row>
    <row r="171" s="14" customFormat="1">
      <c r="A171" s="14"/>
      <c r="B171" s="261"/>
      <c r="C171" s="262"/>
      <c r="D171" s="251" t="s">
        <v>259</v>
      </c>
      <c r="E171" s="263" t="s">
        <v>1</v>
      </c>
      <c r="F171" s="264" t="s">
        <v>261</v>
      </c>
      <c r="G171" s="262"/>
      <c r="H171" s="265">
        <v>5754.1940000000004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259</v>
      </c>
      <c r="AU171" s="271" t="s">
        <v>93</v>
      </c>
      <c r="AV171" s="14" t="s">
        <v>256</v>
      </c>
      <c r="AW171" s="14" t="s">
        <v>40</v>
      </c>
      <c r="AX171" s="14" t="s">
        <v>91</v>
      </c>
      <c r="AY171" s="271" t="s">
        <v>250</v>
      </c>
    </row>
    <row r="172" s="2" customFormat="1" ht="37.8" customHeight="1">
      <c r="A172" s="41"/>
      <c r="B172" s="42"/>
      <c r="C172" s="230" t="s">
        <v>272</v>
      </c>
      <c r="D172" s="230" t="s">
        <v>252</v>
      </c>
      <c r="E172" s="231" t="s">
        <v>273</v>
      </c>
      <c r="F172" s="232" t="s">
        <v>274</v>
      </c>
      <c r="G172" s="233" t="s">
        <v>264</v>
      </c>
      <c r="H172" s="234">
        <v>2617.6489999999999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275</v>
      </c>
    </row>
    <row r="173" s="2" customFormat="1">
      <c r="A173" s="41"/>
      <c r="B173" s="42"/>
      <c r="C173" s="43"/>
      <c r="D173" s="244" t="s">
        <v>257</v>
      </c>
      <c r="E173" s="43"/>
      <c r="F173" s="245" t="s">
        <v>276</v>
      </c>
      <c r="G173" s="43"/>
      <c r="H173" s="43"/>
      <c r="I173" s="246"/>
      <c r="J173" s="43"/>
      <c r="K173" s="43"/>
      <c r="L173" s="47"/>
      <c r="M173" s="247"/>
      <c r="N173" s="248"/>
      <c r="O173" s="94"/>
      <c r="P173" s="94"/>
      <c r="Q173" s="94"/>
      <c r="R173" s="94"/>
      <c r="S173" s="94"/>
      <c r="T173" s="95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257</v>
      </c>
      <c r="AU173" s="19" t="s">
        <v>93</v>
      </c>
    </row>
    <row r="174" s="13" customFormat="1">
      <c r="A174" s="13"/>
      <c r="B174" s="249"/>
      <c r="C174" s="250"/>
      <c r="D174" s="251" t="s">
        <v>259</v>
      </c>
      <c r="E174" s="252" t="s">
        <v>1</v>
      </c>
      <c r="F174" s="253" t="s">
        <v>277</v>
      </c>
      <c r="G174" s="250"/>
      <c r="H174" s="254">
        <v>2617.6489999999999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259</v>
      </c>
      <c r="AU174" s="260" t="s">
        <v>93</v>
      </c>
      <c r="AV174" s="13" t="s">
        <v>93</v>
      </c>
      <c r="AW174" s="13" t="s">
        <v>40</v>
      </c>
      <c r="AX174" s="13" t="s">
        <v>84</v>
      </c>
      <c r="AY174" s="260" t="s">
        <v>250</v>
      </c>
    </row>
    <row r="175" s="14" customFormat="1">
      <c r="A175" s="14"/>
      <c r="B175" s="261"/>
      <c r="C175" s="262"/>
      <c r="D175" s="251" t="s">
        <v>259</v>
      </c>
      <c r="E175" s="263" t="s">
        <v>1</v>
      </c>
      <c r="F175" s="264" t="s">
        <v>261</v>
      </c>
      <c r="G175" s="262"/>
      <c r="H175" s="265">
        <v>2617.6489999999999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259</v>
      </c>
      <c r="AU175" s="271" t="s">
        <v>93</v>
      </c>
      <c r="AV175" s="14" t="s">
        <v>256</v>
      </c>
      <c r="AW175" s="14" t="s">
        <v>40</v>
      </c>
      <c r="AX175" s="14" t="s">
        <v>91</v>
      </c>
      <c r="AY175" s="271" t="s">
        <v>250</v>
      </c>
    </row>
    <row r="176" s="2" customFormat="1" ht="37.8" customHeight="1">
      <c r="A176" s="41"/>
      <c r="B176" s="42"/>
      <c r="C176" s="230" t="s">
        <v>256</v>
      </c>
      <c r="D176" s="230" t="s">
        <v>252</v>
      </c>
      <c r="E176" s="231" t="s">
        <v>278</v>
      </c>
      <c r="F176" s="232" t="s">
        <v>279</v>
      </c>
      <c r="G176" s="233" t="s">
        <v>264</v>
      </c>
      <c r="H176" s="234">
        <v>3136.5450000000001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280</v>
      </c>
    </row>
    <row r="177" s="2" customFormat="1">
      <c r="A177" s="41"/>
      <c r="B177" s="42"/>
      <c r="C177" s="43"/>
      <c r="D177" s="244" t="s">
        <v>257</v>
      </c>
      <c r="E177" s="43"/>
      <c r="F177" s="245" t="s">
        <v>281</v>
      </c>
      <c r="G177" s="43"/>
      <c r="H177" s="43"/>
      <c r="I177" s="246"/>
      <c r="J177" s="43"/>
      <c r="K177" s="43"/>
      <c r="L177" s="47"/>
      <c r="M177" s="247"/>
      <c r="N177" s="248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257</v>
      </c>
      <c r="AU177" s="19" t="s">
        <v>93</v>
      </c>
    </row>
    <row r="178" s="13" customFormat="1">
      <c r="A178" s="13"/>
      <c r="B178" s="249"/>
      <c r="C178" s="250"/>
      <c r="D178" s="251" t="s">
        <v>259</v>
      </c>
      <c r="E178" s="252" t="s">
        <v>1</v>
      </c>
      <c r="F178" s="253" t="s">
        <v>282</v>
      </c>
      <c r="G178" s="250"/>
      <c r="H178" s="254">
        <v>3136.5450000000001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259</v>
      </c>
      <c r="AU178" s="260" t="s">
        <v>93</v>
      </c>
      <c r="AV178" s="13" t="s">
        <v>93</v>
      </c>
      <c r="AW178" s="13" t="s">
        <v>40</v>
      </c>
      <c r="AX178" s="13" t="s">
        <v>84</v>
      </c>
      <c r="AY178" s="260" t="s">
        <v>250</v>
      </c>
    </row>
    <row r="179" s="14" customFormat="1">
      <c r="A179" s="14"/>
      <c r="B179" s="261"/>
      <c r="C179" s="262"/>
      <c r="D179" s="251" t="s">
        <v>259</v>
      </c>
      <c r="E179" s="263" t="s">
        <v>1</v>
      </c>
      <c r="F179" s="264" t="s">
        <v>261</v>
      </c>
      <c r="G179" s="262"/>
      <c r="H179" s="265">
        <v>3136.5450000000001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259</v>
      </c>
      <c r="AU179" s="271" t="s">
        <v>93</v>
      </c>
      <c r="AV179" s="14" t="s">
        <v>256</v>
      </c>
      <c r="AW179" s="14" t="s">
        <v>40</v>
      </c>
      <c r="AX179" s="14" t="s">
        <v>91</v>
      </c>
      <c r="AY179" s="271" t="s">
        <v>250</v>
      </c>
    </row>
    <row r="180" s="2" customFormat="1" ht="37.8" customHeight="1">
      <c r="A180" s="41"/>
      <c r="B180" s="42"/>
      <c r="C180" s="230" t="s">
        <v>283</v>
      </c>
      <c r="D180" s="230" t="s">
        <v>252</v>
      </c>
      <c r="E180" s="231" t="s">
        <v>284</v>
      </c>
      <c r="F180" s="232" t="s">
        <v>285</v>
      </c>
      <c r="G180" s="233" t="s">
        <v>264</v>
      </c>
      <c r="H180" s="234">
        <v>47048.175000000003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286</v>
      </c>
    </row>
    <row r="181" s="2" customFormat="1">
      <c r="A181" s="41"/>
      <c r="B181" s="42"/>
      <c r="C181" s="43"/>
      <c r="D181" s="244" t="s">
        <v>257</v>
      </c>
      <c r="E181" s="43"/>
      <c r="F181" s="245" t="s">
        <v>287</v>
      </c>
      <c r="G181" s="43"/>
      <c r="H181" s="43"/>
      <c r="I181" s="246"/>
      <c r="J181" s="43"/>
      <c r="K181" s="43"/>
      <c r="L181" s="47"/>
      <c r="M181" s="247"/>
      <c r="N181" s="248"/>
      <c r="O181" s="94"/>
      <c r="P181" s="94"/>
      <c r="Q181" s="94"/>
      <c r="R181" s="94"/>
      <c r="S181" s="94"/>
      <c r="T181" s="95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257</v>
      </c>
      <c r="AU181" s="19" t="s">
        <v>93</v>
      </c>
    </row>
    <row r="182" s="2" customFormat="1">
      <c r="A182" s="41"/>
      <c r="B182" s="42"/>
      <c r="C182" s="43"/>
      <c r="D182" s="251" t="s">
        <v>288</v>
      </c>
      <c r="E182" s="43"/>
      <c r="F182" s="282" t="s">
        <v>289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288</v>
      </c>
      <c r="AU182" s="19" t="s">
        <v>93</v>
      </c>
    </row>
    <row r="183" s="2" customFormat="1" ht="24.15" customHeight="1">
      <c r="A183" s="41"/>
      <c r="B183" s="42"/>
      <c r="C183" s="230" t="s">
        <v>275</v>
      </c>
      <c r="D183" s="230" t="s">
        <v>252</v>
      </c>
      <c r="E183" s="231" t="s">
        <v>290</v>
      </c>
      <c r="F183" s="232" t="s">
        <v>291</v>
      </c>
      <c r="G183" s="233" t="s">
        <v>264</v>
      </c>
      <c r="H183" s="234">
        <v>2617.6489999999999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8</v>
      </c>
    </row>
    <row r="184" s="2" customFormat="1">
      <c r="A184" s="41"/>
      <c r="B184" s="42"/>
      <c r="C184" s="43"/>
      <c r="D184" s="244" t="s">
        <v>257</v>
      </c>
      <c r="E184" s="43"/>
      <c r="F184" s="245" t="s">
        <v>292</v>
      </c>
      <c r="G184" s="43"/>
      <c r="H184" s="43"/>
      <c r="I184" s="246"/>
      <c r="J184" s="43"/>
      <c r="K184" s="43"/>
      <c r="L184" s="47"/>
      <c r="M184" s="247"/>
      <c r="N184" s="248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257</v>
      </c>
      <c r="AU184" s="19" t="s">
        <v>93</v>
      </c>
    </row>
    <row r="185" s="13" customFormat="1">
      <c r="A185" s="13"/>
      <c r="B185" s="249"/>
      <c r="C185" s="250"/>
      <c r="D185" s="251" t="s">
        <v>259</v>
      </c>
      <c r="E185" s="252" t="s">
        <v>1</v>
      </c>
      <c r="F185" s="253" t="s">
        <v>293</v>
      </c>
      <c r="G185" s="250"/>
      <c r="H185" s="254">
        <v>2617.6489999999999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259</v>
      </c>
      <c r="AU185" s="260" t="s">
        <v>93</v>
      </c>
      <c r="AV185" s="13" t="s">
        <v>93</v>
      </c>
      <c r="AW185" s="13" t="s">
        <v>40</v>
      </c>
      <c r="AX185" s="13" t="s">
        <v>84</v>
      </c>
      <c r="AY185" s="260" t="s">
        <v>250</v>
      </c>
    </row>
    <row r="186" s="14" customFormat="1">
      <c r="A186" s="14"/>
      <c r="B186" s="261"/>
      <c r="C186" s="262"/>
      <c r="D186" s="251" t="s">
        <v>259</v>
      </c>
      <c r="E186" s="263" t="s">
        <v>1</v>
      </c>
      <c r="F186" s="264" t="s">
        <v>261</v>
      </c>
      <c r="G186" s="262"/>
      <c r="H186" s="265">
        <v>2617.6489999999999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259</v>
      </c>
      <c r="AU186" s="271" t="s">
        <v>93</v>
      </c>
      <c r="AV186" s="14" t="s">
        <v>256</v>
      </c>
      <c r="AW186" s="14" t="s">
        <v>40</v>
      </c>
      <c r="AX186" s="14" t="s">
        <v>91</v>
      </c>
      <c r="AY186" s="271" t="s">
        <v>250</v>
      </c>
    </row>
    <row r="187" s="2" customFormat="1" ht="33" customHeight="1">
      <c r="A187" s="41"/>
      <c r="B187" s="42"/>
      <c r="C187" s="230" t="s">
        <v>294</v>
      </c>
      <c r="D187" s="230" t="s">
        <v>252</v>
      </c>
      <c r="E187" s="231" t="s">
        <v>295</v>
      </c>
      <c r="F187" s="232" t="s">
        <v>296</v>
      </c>
      <c r="G187" s="233" t="s">
        <v>297</v>
      </c>
      <c r="H187" s="234">
        <v>5332.1270000000004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298</v>
      </c>
    </row>
    <row r="188" s="2" customFormat="1">
      <c r="A188" s="41"/>
      <c r="B188" s="42"/>
      <c r="C188" s="43"/>
      <c r="D188" s="244" t="s">
        <v>257</v>
      </c>
      <c r="E188" s="43"/>
      <c r="F188" s="245" t="s">
        <v>299</v>
      </c>
      <c r="G188" s="43"/>
      <c r="H188" s="43"/>
      <c r="I188" s="246"/>
      <c r="J188" s="43"/>
      <c r="K188" s="43"/>
      <c r="L188" s="47"/>
      <c r="M188" s="247"/>
      <c r="N188" s="248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257</v>
      </c>
      <c r="AU188" s="19" t="s">
        <v>93</v>
      </c>
    </row>
    <row r="189" s="2" customFormat="1">
      <c r="A189" s="41"/>
      <c r="B189" s="42"/>
      <c r="C189" s="43"/>
      <c r="D189" s="251" t="s">
        <v>288</v>
      </c>
      <c r="E189" s="43"/>
      <c r="F189" s="282" t="s">
        <v>300</v>
      </c>
      <c r="G189" s="43"/>
      <c r="H189" s="43"/>
      <c r="I189" s="246"/>
      <c r="J189" s="43"/>
      <c r="K189" s="43"/>
      <c r="L189" s="47"/>
      <c r="M189" s="247"/>
      <c r="N189" s="248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288</v>
      </c>
      <c r="AU189" s="19" t="s">
        <v>93</v>
      </c>
    </row>
    <row r="190" s="2" customFormat="1" ht="16.5" customHeight="1">
      <c r="A190" s="41"/>
      <c r="B190" s="42"/>
      <c r="C190" s="230" t="s">
        <v>280</v>
      </c>
      <c r="D190" s="230" t="s">
        <v>252</v>
      </c>
      <c r="E190" s="231" t="s">
        <v>301</v>
      </c>
      <c r="F190" s="232" t="s">
        <v>302</v>
      </c>
      <c r="G190" s="233" t="s">
        <v>264</v>
      </c>
      <c r="H190" s="234">
        <v>3136.5450000000001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303</v>
      </c>
    </row>
    <row r="191" s="2" customFormat="1">
      <c r="A191" s="41"/>
      <c r="B191" s="42"/>
      <c r="C191" s="43"/>
      <c r="D191" s="244" t="s">
        <v>257</v>
      </c>
      <c r="E191" s="43"/>
      <c r="F191" s="245" t="s">
        <v>304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257</v>
      </c>
      <c r="AU191" s="19" t="s">
        <v>93</v>
      </c>
    </row>
    <row r="192" s="13" customFormat="1">
      <c r="A192" s="13"/>
      <c r="B192" s="249"/>
      <c r="C192" s="250"/>
      <c r="D192" s="251" t="s">
        <v>259</v>
      </c>
      <c r="E192" s="252" t="s">
        <v>1</v>
      </c>
      <c r="F192" s="253" t="s">
        <v>282</v>
      </c>
      <c r="G192" s="250"/>
      <c r="H192" s="254">
        <v>3136.5450000000001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259</v>
      </c>
      <c r="AU192" s="260" t="s">
        <v>93</v>
      </c>
      <c r="AV192" s="13" t="s">
        <v>93</v>
      </c>
      <c r="AW192" s="13" t="s">
        <v>40</v>
      </c>
      <c r="AX192" s="13" t="s">
        <v>84</v>
      </c>
      <c r="AY192" s="260" t="s">
        <v>250</v>
      </c>
    </row>
    <row r="193" s="14" customFormat="1">
      <c r="A193" s="14"/>
      <c r="B193" s="261"/>
      <c r="C193" s="262"/>
      <c r="D193" s="251" t="s">
        <v>259</v>
      </c>
      <c r="E193" s="263" t="s">
        <v>1</v>
      </c>
      <c r="F193" s="264" t="s">
        <v>261</v>
      </c>
      <c r="G193" s="262"/>
      <c r="H193" s="265">
        <v>3136.5450000000001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259</v>
      </c>
      <c r="AU193" s="271" t="s">
        <v>93</v>
      </c>
      <c r="AV193" s="14" t="s">
        <v>256</v>
      </c>
      <c r="AW193" s="14" t="s">
        <v>40</v>
      </c>
      <c r="AX193" s="14" t="s">
        <v>91</v>
      </c>
      <c r="AY193" s="271" t="s">
        <v>250</v>
      </c>
    </row>
    <row r="194" s="2" customFormat="1" ht="24.15" customHeight="1">
      <c r="A194" s="41"/>
      <c r="B194" s="42"/>
      <c r="C194" s="230" t="s">
        <v>305</v>
      </c>
      <c r="D194" s="230" t="s">
        <v>252</v>
      </c>
      <c r="E194" s="231" t="s">
        <v>306</v>
      </c>
      <c r="F194" s="232" t="s">
        <v>307</v>
      </c>
      <c r="G194" s="233" t="s">
        <v>264</v>
      </c>
      <c r="H194" s="234">
        <v>2617.6489999999999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308</v>
      </c>
    </row>
    <row r="195" s="2" customFormat="1">
      <c r="A195" s="41"/>
      <c r="B195" s="42"/>
      <c r="C195" s="43"/>
      <c r="D195" s="244" t="s">
        <v>257</v>
      </c>
      <c r="E195" s="43"/>
      <c r="F195" s="245" t="s">
        <v>309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257</v>
      </c>
      <c r="AU195" s="19" t="s">
        <v>93</v>
      </c>
    </row>
    <row r="196" s="15" customFormat="1">
      <c r="A196" s="15"/>
      <c r="B196" s="272"/>
      <c r="C196" s="273"/>
      <c r="D196" s="251" t="s">
        <v>259</v>
      </c>
      <c r="E196" s="274" t="s">
        <v>1</v>
      </c>
      <c r="F196" s="275" t="s">
        <v>266</v>
      </c>
      <c r="G196" s="273"/>
      <c r="H196" s="274" t="s">
        <v>1</v>
      </c>
      <c r="I196" s="276"/>
      <c r="J196" s="273"/>
      <c r="K196" s="273"/>
      <c r="L196" s="277"/>
      <c r="M196" s="278"/>
      <c r="N196" s="279"/>
      <c r="O196" s="279"/>
      <c r="P196" s="279"/>
      <c r="Q196" s="279"/>
      <c r="R196" s="279"/>
      <c r="S196" s="279"/>
      <c r="T196" s="28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1" t="s">
        <v>259</v>
      </c>
      <c r="AU196" s="281" t="s">
        <v>93</v>
      </c>
      <c r="AV196" s="15" t="s">
        <v>91</v>
      </c>
      <c r="AW196" s="15" t="s">
        <v>40</v>
      </c>
      <c r="AX196" s="15" t="s">
        <v>84</v>
      </c>
      <c r="AY196" s="281" t="s">
        <v>250</v>
      </c>
    </row>
    <row r="197" s="13" customFormat="1">
      <c r="A197" s="13"/>
      <c r="B197" s="249"/>
      <c r="C197" s="250"/>
      <c r="D197" s="251" t="s">
        <v>259</v>
      </c>
      <c r="E197" s="252" t="s">
        <v>1</v>
      </c>
      <c r="F197" s="253" t="s">
        <v>310</v>
      </c>
      <c r="G197" s="250"/>
      <c r="H197" s="254">
        <v>2458.96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259</v>
      </c>
      <c r="AU197" s="260" t="s">
        <v>93</v>
      </c>
      <c r="AV197" s="13" t="s">
        <v>93</v>
      </c>
      <c r="AW197" s="13" t="s">
        <v>40</v>
      </c>
      <c r="AX197" s="13" t="s">
        <v>84</v>
      </c>
      <c r="AY197" s="260" t="s">
        <v>250</v>
      </c>
    </row>
    <row r="198" s="13" customFormat="1">
      <c r="A198" s="13"/>
      <c r="B198" s="249"/>
      <c r="C198" s="250"/>
      <c r="D198" s="251" t="s">
        <v>259</v>
      </c>
      <c r="E198" s="252" t="s">
        <v>1</v>
      </c>
      <c r="F198" s="253" t="s">
        <v>311</v>
      </c>
      <c r="G198" s="250"/>
      <c r="H198" s="254">
        <v>23.974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259</v>
      </c>
      <c r="AU198" s="260" t="s">
        <v>93</v>
      </c>
      <c r="AV198" s="13" t="s">
        <v>93</v>
      </c>
      <c r="AW198" s="13" t="s">
        <v>40</v>
      </c>
      <c r="AX198" s="13" t="s">
        <v>84</v>
      </c>
      <c r="AY198" s="260" t="s">
        <v>250</v>
      </c>
    </row>
    <row r="199" s="15" customFormat="1">
      <c r="A199" s="15"/>
      <c r="B199" s="272"/>
      <c r="C199" s="273"/>
      <c r="D199" s="251" t="s">
        <v>259</v>
      </c>
      <c r="E199" s="274" t="s">
        <v>1</v>
      </c>
      <c r="F199" s="275" t="s">
        <v>312</v>
      </c>
      <c r="G199" s="273"/>
      <c r="H199" s="274" t="s">
        <v>1</v>
      </c>
      <c r="I199" s="276"/>
      <c r="J199" s="273"/>
      <c r="K199" s="273"/>
      <c r="L199" s="277"/>
      <c r="M199" s="278"/>
      <c r="N199" s="279"/>
      <c r="O199" s="279"/>
      <c r="P199" s="279"/>
      <c r="Q199" s="279"/>
      <c r="R199" s="279"/>
      <c r="S199" s="279"/>
      <c r="T199" s="28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1" t="s">
        <v>259</v>
      </c>
      <c r="AU199" s="281" t="s">
        <v>93</v>
      </c>
      <c r="AV199" s="15" t="s">
        <v>91</v>
      </c>
      <c r="AW199" s="15" t="s">
        <v>40</v>
      </c>
      <c r="AX199" s="15" t="s">
        <v>84</v>
      </c>
      <c r="AY199" s="281" t="s">
        <v>250</v>
      </c>
    </row>
    <row r="200" s="13" customFormat="1">
      <c r="A200" s="13"/>
      <c r="B200" s="249"/>
      <c r="C200" s="250"/>
      <c r="D200" s="251" t="s">
        <v>259</v>
      </c>
      <c r="E200" s="252" t="s">
        <v>1</v>
      </c>
      <c r="F200" s="253" t="s">
        <v>313</v>
      </c>
      <c r="G200" s="250"/>
      <c r="H200" s="254">
        <v>198.471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259</v>
      </c>
      <c r="AU200" s="260" t="s">
        <v>93</v>
      </c>
      <c r="AV200" s="13" t="s">
        <v>93</v>
      </c>
      <c r="AW200" s="13" t="s">
        <v>40</v>
      </c>
      <c r="AX200" s="13" t="s">
        <v>84</v>
      </c>
      <c r="AY200" s="260" t="s">
        <v>250</v>
      </c>
    </row>
    <row r="201" s="13" customFormat="1">
      <c r="A201" s="13"/>
      <c r="B201" s="249"/>
      <c r="C201" s="250"/>
      <c r="D201" s="251" t="s">
        <v>259</v>
      </c>
      <c r="E201" s="252" t="s">
        <v>1</v>
      </c>
      <c r="F201" s="253" t="s">
        <v>314</v>
      </c>
      <c r="G201" s="250"/>
      <c r="H201" s="254">
        <v>101.983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259</v>
      </c>
      <c r="AU201" s="260" t="s">
        <v>93</v>
      </c>
      <c r="AV201" s="13" t="s">
        <v>93</v>
      </c>
      <c r="AW201" s="13" t="s">
        <v>40</v>
      </c>
      <c r="AX201" s="13" t="s">
        <v>84</v>
      </c>
      <c r="AY201" s="260" t="s">
        <v>250</v>
      </c>
    </row>
    <row r="202" s="13" customFormat="1">
      <c r="A202" s="13"/>
      <c r="B202" s="249"/>
      <c r="C202" s="250"/>
      <c r="D202" s="251" t="s">
        <v>259</v>
      </c>
      <c r="E202" s="252" t="s">
        <v>1</v>
      </c>
      <c r="F202" s="253" t="s">
        <v>315</v>
      </c>
      <c r="G202" s="250"/>
      <c r="H202" s="254">
        <v>-137.68899999999999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259</v>
      </c>
      <c r="AU202" s="260" t="s">
        <v>93</v>
      </c>
      <c r="AV202" s="13" t="s">
        <v>93</v>
      </c>
      <c r="AW202" s="13" t="s">
        <v>40</v>
      </c>
      <c r="AX202" s="13" t="s">
        <v>84</v>
      </c>
      <c r="AY202" s="260" t="s">
        <v>250</v>
      </c>
    </row>
    <row r="203" s="13" customFormat="1">
      <c r="A203" s="13"/>
      <c r="B203" s="249"/>
      <c r="C203" s="250"/>
      <c r="D203" s="251" t="s">
        <v>259</v>
      </c>
      <c r="E203" s="252" t="s">
        <v>1</v>
      </c>
      <c r="F203" s="253" t="s">
        <v>316</v>
      </c>
      <c r="G203" s="250"/>
      <c r="H203" s="254">
        <v>-28.050000000000001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259</v>
      </c>
      <c r="AU203" s="260" t="s">
        <v>93</v>
      </c>
      <c r="AV203" s="13" t="s">
        <v>93</v>
      </c>
      <c r="AW203" s="13" t="s">
        <v>40</v>
      </c>
      <c r="AX203" s="13" t="s">
        <v>84</v>
      </c>
      <c r="AY203" s="260" t="s">
        <v>250</v>
      </c>
    </row>
    <row r="204" s="14" customFormat="1">
      <c r="A204" s="14"/>
      <c r="B204" s="261"/>
      <c r="C204" s="262"/>
      <c r="D204" s="251" t="s">
        <v>259</v>
      </c>
      <c r="E204" s="263" t="s">
        <v>1</v>
      </c>
      <c r="F204" s="264" t="s">
        <v>261</v>
      </c>
      <c r="G204" s="262"/>
      <c r="H204" s="265">
        <v>2617.6489999999999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259</v>
      </c>
      <c r="AU204" s="271" t="s">
        <v>93</v>
      </c>
      <c r="AV204" s="14" t="s">
        <v>256</v>
      </c>
      <c r="AW204" s="14" t="s">
        <v>40</v>
      </c>
      <c r="AX204" s="14" t="s">
        <v>91</v>
      </c>
      <c r="AY204" s="271" t="s">
        <v>250</v>
      </c>
    </row>
    <row r="205" s="12" customFormat="1" ht="22.8" customHeight="1">
      <c r="A205" s="12"/>
      <c r="B205" s="214"/>
      <c r="C205" s="215"/>
      <c r="D205" s="216" t="s">
        <v>83</v>
      </c>
      <c r="E205" s="228" t="s">
        <v>93</v>
      </c>
      <c r="F205" s="228" t="s">
        <v>317</v>
      </c>
      <c r="G205" s="215"/>
      <c r="H205" s="215"/>
      <c r="I205" s="218"/>
      <c r="J205" s="229">
        <f>BK205</f>
        <v>0</v>
      </c>
      <c r="K205" s="215"/>
      <c r="L205" s="220"/>
      <c r="M205" s="221"/>
      <c r="N205" s="222"/>
      <c r="O205" s="222"/>
      <c r="P205" s="223">
        <f>SUM(P206:P399)</f>
        <v>0</v>
      </c>
      <c r="Q205" s="222"/>
      <c r="R205" s="223">
        <f>SUM(R206:R399)</f>
        <v>1798.1743143266747</v>
      </c>
      <c r="S205" s="222"/>
      <c r="T205" s="224">
        <f>SUM(T206:T399)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5" t="s">
        <v>91</v>
      </c>
      <c r="AT205" s="226" t="s">
        <v>83</v>
      </c>
      <c r="AU205" s="226" t="s">
        <v>91</v>
      </c>
      <c r="AY205" s="225" t="s">
        <v>250</v>
      </c>
      <c r="BK205" s="227">
        <f>SUM(BK206:BK399)</f>
        <v>0</v>
      </c>
    </row>
    <row r="206" s="2" customFormat="1" ht="24.15" customHeight="1">
      <c r="A206" s="41"/>
      <c r="B206" s="42"/>
      <c r="C206" s="230" t="s">
        <v>286</v>
      </c>
      <c r="D206" s="230" t="s">
        <v>252</v>
      </c>
      <c r="E206" s="231" t="s">
        <v>318</v>
      </c>
      <c r="F206" s="232" t="s">
        <v>319</v>
      </c>
      <c r="G206" s="233" t="s">
        <v>320</v>
      </c>
      <c r="H206" s="234">
        <v>560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4.422E-05</v>
      </c>
      <c r="R206" s="240">
        <f>Q206*H206</f>
        <v>0.024763199999999999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321</v>
      </c>
    </row>
    <row r="207" s="2" customFormat="1">
      <c r="A207" s="41"/>
      <c r="B207" s="42"/>
      <c r="C207" s="43"/>
      <c r="D207" s="244" t="s">
        <v>257</v>
      </c>
      <c r="E207" s="43"/>
      <c r="F207" s="245" t="s">
        <v>322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257</v>
      </c>
      <c r="AU207" s="19" t="s">
        <v>93</v>
      </c>
    </row>
    <row r="208" s="15" customFormat="1">
      <c r="A208" s="15"/>
      <c r="B208" s="272"/>
      <c r="C208" s="273"/>
      <c r="D208" s="251" t="s">
        <v>259</v>
      </c>
      <c r="E208" s="274" t="s">
        <v>1</v>
      </c>
      <c r="F208" s="275" t="s">
        <v>323</v>
      </c>
      <c r="G208" s="273"/>
      <c r="H208" s="274" t="s">
        <v>1</v>
      </c>
      <c r="I208" s="276"/>
      <c r="J208" s="273"/>
      <c r="K208" s="273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259</v>
      </c>
      <c r="AU208" s="281" t="s">
        <v>93</v>
      </c>
      <c r="AV208" s="15" t="s">
        <v>91</v>
      </c>
      <c r="AW208" s="15" t="s">
        <v>40</v>
      </c>
      <c r="AX208" s="15" t="s">
        <v>84</v>
      </c>
      <c r="AY208" s="281" t="s">
        <v>250</v>
      </c>
    </row>
    <row r="209" s="15" customFormat="1">
      <c r="A209" s="15"/>
      <c r="B209" s="272"/>
      <c r="C209" s="273"/>
      <c r="D209" s="251" t="s">
        <v>259</v>
      </c>
      <c r="E209" s="274" t="s">
        <v>1</v>
      </c>
      <c r="F209" s="275" t="s">
        <v>324</v>
      </c>
      <c r="G209" s="273"/>
      <c r="H209" s="274" t="s">
        <v>1</v>
      </c>
      <c r="I209" s="276"/>
      <c r="J209" s="273"/>
      <c r="K209" s="273"/>
      <c r="L209" s="277"/>
      <c r="M209" s="278"/>
      <c r="N209" s="279"/>
      <c r="O209" s="279"/>
      <c r="P209" s="279"/>
      <c r="Q209" s="279"/>
      <c r="R209" s="279"/>
      <c r="S209" s="279"/>
      <c r="T209" s="28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1" t="s">
        <v>259</v>
      </c>
      <c r="AU209" s="281" t="s">
        <v>93</v>
      </c>
      <c r="AV209" s="15" t="s">
        <v>91</v>
      </c>
      <c r="AW209" s="15" t="s">
        <v>40</v>
      </c>
      <c r="AX209" s="15" t="s">
        <v>84</v>
      </c>
      <c r="AY209" s="281" t="s">
        <v>250</v>
      </c>
    </row>
    <row r="210" s="13" customFormat="1">
      <c r="A210" s="13"/>
      <c r="B210" s="249"/>
      <c r="C210" s="250"/>
      <c r="D210" s="251" t="s">
        <v>259</v>
      </c>
      <c r="E210" s="252" t="s">
        <v>1</v>
      </c>
      <c r="F210" s="253" t="s">
        <v>325</v>
      </c>
      <c r="G210" s="250"/>
      <c r="H210" s="254">
        <v>208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259</v>
      </c>
      <c r="AU210" s="260" t="s">
        <v>93</v>
      </c>
      <c r="AV210" s="13" t="s">
        <v>93</v>
      </c>
      <c r="AW210" s="13" t="s">
        <v>40</v>
      </c>
      <c r="AX210" s="13" t="s">
        <v>84</v>
      </c>
      <c r="AY210" s="260" t="s">
        <v>250</v>
      </c>
    </row>
    <row r="211" s="13" customFormat="1">
      <c r="A211" s="13"/>
      <c r="B211" s="249"/>
      <c r="C211" s="250"/>
      <c r="D211" s="251" t="s">
        <v>259</v>
      </c>
      <c r="E211" s="252" t="s">
        <v>1</v>
      </c>
      <c r="F211" s="253" t="s">
        <v>326</v>
      </c>
      <c r="G211" s="250"/>
      <c r="H211" s="254">
        <v>112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259</v>
      </c>
      <c r="AU211" s="260" t="s">
        <v>93</v>
      </c>
      <c r="AV211" s="13" t="s">
        <v>93</v>
      </c>
      <c r="AW211" s="13" t="s">
        <v>40</v>
      </c>
      <c r="AX211" s="13" t="s">
        <v>84</v>
      </c>
      <c r="AY211" s="260" t="s">
        <v>250</v>
      </c>
    </row>
    <row r="212" s="13" customFormat="1">
      <c r="A212" s="13"/>
      <c r="B212" s="249"/>
      <c r="C212" s="250"/>
      <c r="D212" s="251" t="s">
        <v>259</v>
      </c>
      <c r="E212" s="252" t="s">
        <v>1</v>
      </c>
      <c r="F212" s="253" t="s">
        <v>327</v>
      </c>
      <c r="G212" s="250"/>
      <c r="H212" s="254">
        <v>128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259</v>
      </c>
      <c r="AU212" s="260" t="s">
        <v>93</v>
      </c>
      <c r="AV212" s="13" t="s">
        <v>93</v>
      </c>
      <c r="AW212" s="13" t="s">
        <v>40</v>
      </c>
      <c r="AX212" s="13" t="s">
        <v>84</v>
      </c>
      <c r="AY212" s="260" t="s">
        <v>250</v>
      </c>
    </row>
    <row r="213" s="16" customFormat="1">
      <c r="A213" s="16"/>
      <c r="B213" s="283"/>
      <c r="C213" s="284"/>
      <c r="D213" s="251" t="s">
        <v>259</v>
      </c>
      <c r="E213" s="285" t="s">
        <v>1</v>
      </c>
      <c r="F213" s="286" t="s">
        <v>328</v>
      </c>
      <c r="G213" s="284"/>
      <c r="H213" s="287">
        <v>448</v>
      </c>
      <c r="I213" s="288"/>
      <c r="J213" s="284"/>
      <c r="K213" s="284"/>
      <c r="L213" s="289"/>
      <c r="M213" s="290"/>
      <c r="N213" s="291"/>
      <c r="O213" s="291"/>
      <c r="P213" s="291"/>
      <c r="Q213" s="291"/>
      <c r="R213" s="291"/>
      <c r="S213" s="291"/>
      <c r="T213" s="29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93" t="s">
        <v>259</v>
      </c>
      <c r="AU213" s="293" t="s">
        <v>93</v>
      </c>
      <c r="AV213" s="16" t="s">
        <v>272</v>
      </c>
      <c r="AW213" s="16" t="s">
        <v>40</v>
      </c>
      <c r="AX213" s="16" t="s">
        <v>84</v>
      </c>
      <c r="AY213" s="293" t="s">
        <v>250</v>
      </c>
    </row>
    <row r="214" s="15" customFormat="1">
      <c r="A214" s="15"/>
      <c r="B214" s="272"/>
      <c r="C214" s="273"/>
      <c r="D214" s="251" t="s">
        <v>259</v>
      </c>
      <c r="E214" s="274" t="s">
        <v>1</v>
      </c>
      <c r="F214" s="275" t="s">
        <v>329</v>
      </c>
      <c r="G214" s="273"/>
      <c r="H214" s="274" t="s">
        <v>1</v>
      </c>
      <c r="I214" s="276"/>
      <c r="J214" s="273"/>
      <c r="K214" s="273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259</v>
      </c>
      <c r="AU214" s="281" t="s">
        <v>93</v>
      </c>
      <c r="AV214" s="15" t="s">
        <v>91</v>
      </c>
      <c r="AW214" s="15" t="s">
        <v>40</v>
      </c>
      <c r="AX214" s="15" t="s">
        <v>84</v>
      </c>
      <c r="AY214" s="281" t="s">
        <v>250</v>
      </c>
    </row>
    <row r="215" s="13" customFormat="1">
      <c r="A215" s="13"/>
      <c r="B215" s="249"/>
      <c r="C215" s="250"/>
      <c r="D215" s="251" t="s">
        <v>259</v>
      </c>
      <c r="E215" s="252" t="s">
        <v>1</v>
      </c>
      <c r="F215" s="253" t="s">
        <v>330</v>
      </c>
      <c r="G215" s="250"/>
      <c r="H215" s="254">
        <v>56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259</v>
      </c>
      <c r="AU215" s="260" t="s">
        <v>93</v>
      </c>
      <c r="AV215" s="13" t="s">
        <v>93</v>
      </c>
      <c r="AW215" s="13" t="s">
        <v>40</v>
      </c>
      <c r="AX215" s="13" t="s">
        <v>84</v>
      </c>
      <c r="AY215" s="260" t="s">
        <v>250</v>
      </c>
    </row>
    <row r="216" s="13" customFormat="1">
      <c r="A216" s="13"/>
      <c r="B216" s="249"/>
      <c r="C216" s="250"/>
      <c r="D216" s="251" t="s">
        <v>259</v>
      </c>
      <c r="E216" s="252" t="s">
        <v>1</v>
      </c>
      <c r="F216" s="253" t="s">
        <v>331</v>
      </c>
      <c r="G216" s="250"/>
      <c r="H216" s="254">
        <v>56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259</v>
      </c>
      <c r="AU216" s="260" t="s">
        <v>93</v>
      </c>
      <c r="AV216" s="13" t="s">
        <v>93</v>
      </c>
      <c r="AW216" s="13" t="s">
        <v>40</v>
      </c>
      <c r="AX216" s="13" t="s">
        <v>84</v>
      </c>
      <c r="AY216" s="260" t="s">
        <v>250</v>
      </c>
    </row>
    <row r="217" s="16" customFormat="1">
      <c r="A217" s="16"/>
      <c r="B217" s="283"/>
      <c r="C217" s="284"/>
      <c r="D217" s="251" t="s">
        <v>259</v>
      </c>
      <c r="E217" s="285" t="s">
        <v>1</v>
      </c>
      <c r="F217" s="286" t="s">
        <v>328</v>
      </c>
      <c r="G217" s="284"/>
      <c r="H217" s="287">
        <v>112</v>
      </c>
      <c r="I217" s="288"/>
      <c r="J217" s="284"/>
      <c r="K217" s="284"/>
      <c r="L217" s="289"/>
      <c r="M217" s="290"/>
      <c r="N217" s="291"/>
      <c r="O217" s="291"/>
      <c r="P217" s="291"/>
      <c r="Q217" s="291"/>
      <c r="R217" s="291"/>
      <c r="S217" s="291"/>
      <c r="T217" s="292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93" t="s">
        <v>259</v>
      </c>
      <c r="AU217" s="293" t="s">
        <v>93</v>
      </c>
      <c r="AV217" s="16" t="s">
        <v>272</v>
      </c>
      <c r="AW217" s="16" t="s">
        <v>40</v>
      </c>
      <c r="AX217" s="16" t="s">
        <v>84</v>
      </c>
      <c r="AY217" s="293" t="s">
        <v>250</v>
      </c>
    </row>
    <row r="218" s="14" customFormat="1">
      <c r="A218" s="14"/>
      <c r="B218" s="261"/>
      <c r="C218" s="262"/>
      <c r="D218" s="251" t="s">
        <v>259</v>
      </c>
      <c r="E218" s="263" t="s">
        <v>1</v>
      </c>
      <c r="F218" s="264" t="s">
        <v>261</v>
      </c>
      <c r="G218" s="262"/>
      <c r="H218" s="265">
        <v>560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259</v>
      </c>
      <c r="AU218" s="271" t="s">
        <v>93</v>
      </c>
      <c r="AV218" s="14" t="s">
        <v>256</v>
      </c>
      <c r="AW218" s="14" t="s">
        <v>40</v>
      </c>
      <c r="AX218" s="14" t="s">
        <v>91</v>
      </c>
      <c r="AY218" s="271" t="s">
        <v>250</v>
      </c>
    </row>
    <row r="219" s="2" customFormat="1" ht="33" customHeight="1">
      <c r="A219" s="41"/>
      <c r="B219" s="42"/>
      <c r="C219" s="230" t="s">
        <v>332</v>
      </c>
      <c r="D219" s="230" t="s">
        <v>252</v>
      </c>
      <c r="E219" s="231" t="s">
        <v>333</v>
      </c>
      <c r="F219" s="232" t="s">
        <v>334</v>
      </c>
      <c r="G219" s="233" t="s">
        <v>320</v>
      </c>
      <c r="H219" s="234">
        <v>560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335</v>
      </c>
    </row>
    <row r="220" s="2" customFormat="1">
      <c r="A220" s="41"/>
      <c r="B220" s="42"/>
      <c r="C220" s="43"/>
      <c r="D220" s="244" t="s">
        <v>257</v>
      </c>
      <c r="E220" s="43"/>
      <c r="F220" s="245" t="s">
        <v>336</v>
      </c>
      <c r="G220" s="43"/>
      <c r="H220" s="43"/>
      <c r="I220" s="246"/>
      <c r="J220" s="43"/>
      <c r="K220" s="43"/>
      <c r="L220" s="47"/>
      <c r="M220" s="247"/>
      <c r="N220" s="248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257</v>
      </c>
      <c r="AU220" s="19" t="s">
        <v>93</v>
      </c>
    </row>
    <row r="221" s="15" customFormat="1">
      <c r="A221" s="15"/>
      <c r="B221" s="272"/>
      <c r="C221" s="273"/>
      <c r="D221" s="251" t="s">
        <v>259</v>
      </c>
      <c r="E221" s="274" t="s">
        <v>1</v>
      </c>
      <c r="F221" s="275" t="s">
        <v>323</v>
      </c>
      <c r="G221" s="273"/>
      <c r="H221" s="274" t="s">
        <v>1</v>
      </c>
      <c r="I221" s="276"/>
      <c r="J221" s="273"/>
      <c r="K221" s="273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259</v>
      </c>
      <c r="AU221" s="281" t="s">
        <v>93</v>
      </c>
      <c r="AV221" s="15" t="s">
        <v>91</v>
      </c>
      <c r="AW221" s="15" t="s">
        <v>40</v>
      </c>
      <c r="AX221" s="15" t="s">
        <v>84</v>
      </c>
      <c r="AY221" s="281" t="s">
        <v>250</v>
      </c>
    </row>
    <row r="222" s="15" customFormat="1">
      <c r="A222" s="15"/>
      <c r="B222" s="272"/>
      <c r="C222" s="273"/>
      <c r="D222" s="251" t="s">
        <v>259</v>
      </c>
      <c r="E222" s="274" t="s">
        <v>1</v>
      </c>
      <c r="F222" s="275" t="s">
        <v>324</v>
      </c>
      <c r="G222" s="273"/>
      <c r="H222" s="274" t="s">
        <v>1</v>
      </c>
      <c r="I222" s="276"/>
      <c r="J222" s="273"/>
      <c r="K222" s="273"/>
      <c r="L222" s="277"/>
      <c r="M222" s="278"/>
      <c r="N222" s="279"/>
      <c r="O222" s="279"/>
      <c r="P222" s="279"/>
      <c r="Q222" s="279"/>
      <c r="R222" s="279"/>
      <c r="S222" s="279"/>
      <c r="T222" s="28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1" t="s">
        <v>259</v>
      </c>
      <c r="AU222" s="281" t="s">
        <v>93</v>
      </c>
      <c r="AV222" s="15" t="s">
        <v>91</v>
      </c>
      <c r="AW222" s="15" t="s">
        <v>40</v>
      </c>
      <c r="AX222" s="15" t="s">
        <v>84</v>
      </c>
      <c r="AY222" s="281" t="s">
        <v>250</v>
      </c>
    </row>
    <row r="223" s="13" customFormat="1">
      <c r="A223" s="13"/>
      <c r="B223" s="249"/>
      <c r="C223" s="250"/>
      <c r="D223" s="251" t="s">
        <v>259</v>
      </c>
      <c r="E223" s="252" t="s">
        <v>1</v>
      </c>
      <c r="F223" s="253" t="s">
        <v>325</v>
      </c>
      <c r="G223" s="250"/>
      <c r="H223" s="254">
        <v>208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259</v>
      </c>
      <c r="AU223" s="260" t="s">
        <v>93</v>
      </c>
      <c r="AV223" s="13" t="s">
        <v>93</v>
      </c>
      <c r="AW223" s="13" t="s">
        <v>40</v>
      </c>
      <c r="AX223" s="13" t="s">
        <v>84</v>
      </c>
      <c r="AY223" s="260" t="s">
        <v>250</v>
      </c>
    </row>
    <row r="224" s="13" customFormat="1">
      <c r="A224" s="13"/>
      <c r="B224" s="249"/>
      <c r="C224" s="250"/>
      <c r="D224" s="251" t="s">
        <v>259</v>
      </c>
      <c r="E224" s="252" t="s">
        <v>1</v>
      </c>
      <c r="F224" s="253" t="s">
        <v>326</v>
      </c>
      <c r="G224" s="250"/>
      <c r="H224" s="254">
        <v>112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259</v>
      </c>
      <c r="AU224" s="260" t="s">
        <v>93</v>
      </c>
      <c r="AV224" s="13" t="s">
        <v>93</v>
      </c>
      <c r="AW224" s="13" t="s">
        <v>40</v>
      </c>
      <c r="AX224" s="13" t="s">
        <v>84</v>
      </c>
      <c r="AY224" s="260" t="s">
        <v>250</v>
      </c>
    </row>
    <row r="225" s="13" customFormat="1">
      <c r="A225" s="13"/>
      <c r="B225" s="249"/>
      <c r="C225" s="250"/>
      <c r="D225" s="251" t="s">
        <v>259</v>
      </c>
      <c r="E225" s="252" t="s">
        <v>1</v>
      </c>
      <c r="F225" s="253" t="s">
        <v>327</v>
      </c>
      <c r="G225" s="250"/>
      <c r="H225" s="254">
        <v>128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259</v>
      </c>
      <c r="AU225" s="260" t="s">
        <v>93</v>
      </c>
      <c r="AV225" s="13" t="s">
        <v>93</v>
      </c>
      <c r="AW225" s="13" t="s">
        <v>40</v>
      </c>
      <c r="AX225" s="13" t="s">
        <v>84</v>
      </c>
      <c r="AY225" s="260" t="s">
        <v>250</v>
      </c>
    </row>
    <row r="226" s="16" customFormat="1">
      <c r="A226" s="16"/>
      <c r="B226" s="283"/>
      <c r="C226" s="284"/>
      <c r="D226" s="251" t="s">
        <v>259</v>
      </c>
      <c r="E226" s="285" t="s">
        <v>1</v>
      </c>
      <c r="F226" s="286" t="s">
        <v>328</v>
      </c>
      <c r="G226" s="284"/>
      <c r="H226" s="287">
        <v>448</v>
      </c>
      <c r="I226" s="288"/>
      <c r="J226" s="284"/>
      <c r="K226" s="284"/>
      <c r="L226" s="289"/>
      <c r="M226" s="290"/>
      <c r="N226" s="291"/>
      <c r="O226" s="291"/>
      <c r="P226" s="291"/>
      <c r="Q226" s="291"/>
      <c r="R226" s="291"/>
      <c r="S226" s="291"/>
      <c r="T226" s="292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93" t="s">
        <v>259</v>
      </c>
      <c r="AU226" s="293" t="s">
        <v>93</v>
      </c>
      <c r="AV226" s="16" t="s">
        <v>272</v>
      </c>
      <c r="AW226" s="16" t="s">
        <v>40</v>
      </c>
      <c r="AX226" s="16" t="s">
        <v>84</v>
      </c>
      <c r="AY226" s="293" t="s">
        <v>250</v>
      </c>
    </row>
    <row r="227" s="15" customFormat="1">
      <c r="A227" s="15"/>
      <c r="B227" s="272"/>
      <c r="C227" s="273"/>
      <c r="D227" s="251" t="s">
        <v>259</v>
      </c>
      <c r="E227" s="274" t="s">
        <v>1</v>
      </c>
      <c r="F227" s="275" t="s">
        <v>329</v>
      </c>
      <c r="G227" s="273"/>
      <c r="H227" s="274" t="s">
        <v>1</v>
      </c>
      <c r="I227" s="276"/>
      <c r="J227" s="273"/>
      <c r="K227" s="273"/>
      <c r="L227" s="277"/>
      <c r="M227" s="278"/>
      <c r="N227" s="279"/>
      <c r="O227" s="279"/>
      <c r="P227" s="279"/>
      <c r="Q227" s="279"/>
      <c r="R227" s="279"/>
      <c r="S227" s="279"/>
      <c r="T227" s="28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1" t="s">
        <v>259</v>
      </c>
      <c r="AU227" s="281" t="s">
        <v>93</v>
      </c>
      <c r="AV227" s="15" t="s">
        <v>91</v>
      </c>
      <c r="AW227" s="15" t="s">
        <v>40</v>
      </c>
      <c r="AX227" s="15" t="s">
        <v>84</v>
      </c>
      <c r="AY227" s="281" t="s">
        <v>250</v>
      </c>
    </row>
    <row r="228" s="13" customFormat="1">
      <c r="A228" s="13"/>
      <c r="B228" s="249"/>
      <c r="C228" s="250"/>
      <c r="D228" s="251" t="s">
        <v>259</v>
      </c>
      <c r="E228" s="252" t="s">
        <v>1</v>
      </c>
      <c r="F228" s="253" t="s">
        <v>330</v>
      </c>
      <c r="G228" s="250"/>
      <c r="H228" s="254">
        <v>56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259</v>
      </c>
      <c r="AU228" s="260" t="s">
        <v>93</v>
      </c>
      <c r="AV228" s="13" t="s">
        <v>93</v>
      </c>
      <c r="AW228" s="13" t="s">
        <v>40</v>
      </c>
      <c r="AX228" s="13" t="s">
        <v>84</v>
      </c>
      <c r="AY228" s="260" t="s">
        <v>250</v>
      </c>
    </row>
    <row r="229" s="13" customFormat="1">
      <c r="A229" s="13"/>
      <c r="B229" s="249"/>
      <c r="C229" s="250"/>
      <c r="D229" s="251" t="s">
        <v>259</v>
      </c>
      <c r="E229" s="252" t="s">
        <v>1</v>
      </c>
      <c r="F229" s="253" t="s">
        <v>331</v>
      </c>
      <c r="G229" s="250"/>
      <c r="H229" s="254">
        <v>56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259</v>
      </c>
      <c r="AU229" s="260" t="s">
        <v>93</v>
      </c>
      <c r="AV229" s="13" t="s">
        <v>93</v>
      </c>
      <c r="AW229" s="13" t="s">
        <v>40</v>
      </c>
      <c r="AX229" s="13" t="s">
        <v>84</v>
      </c>
      <c r="AY229" s="260" t="s">
        <v>250</v>
      </c>
    </row>
    <row r="230" s="16" customFormat="1">
      <c r="A230" s="16"/>
      <c r="B230" s="283"/>
      <c r="C230" s="284"/>
      <c r="D230" s="251" t="s">
        <v>259</v>
      </c>
      <c r="E230" s="285" t="s">
        <v>1</v>
      </c>
      <c r="F230" s="286" t="s">
        <v>328</v>
      </c>
      <c r="G230" s="284"/>
      <c r="H230" s="287">
        <v>112</v>
      </c>
      <c r="I230" s="288"/>
      <c r="J230" s="284"/>
      <c r="K230" s="284"/>
      <c r="L230" s="289"/>
      <c r="M230" s="290"/>
      <c r="N230" s="291"/>
      <c r="O230" s="291"/>
      <c r="P230" s="291"/>
      <c r="Q230" s="291"/>
      <c r="R230" s="291"/>
      <c r="S230" s="291"/>
      <c r="T230" s="29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93" t="s">
        <v>259</v>
      </c>
      <c r="AU230" s="293" t="s">
        <v>93</v>
      </c>
      <c r="AV230" s="16" t="s">
        <v>272</v>
      </c>
      <c r="AW230" s="16" t="s">
        <v>40</v>
      </c>
      <c r="AX230" s="16" t="s">
        <v>84</v>
      </c>
      <c r="AY230" s="293" t="s">
        <v>250</v>
      </c>
    </row>
    <row r="231" s="14" customFormat="1">
      <c r="A231" s="14"/>
      <c r="B231" s="261"/>
      <c r="C231" s="262"/>
      <c r="D231" s="251" t="s">
        <v>259</v>
      </c>
      <c r="E231" s="263" t="s">
        <v>1</v>
      </c>
      <c r="F231" s="264" t="s">
        <v>261</v>
      </c>
      <c r="G231" s="262"/>
      <c r="H231" s="265">
        <v>560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259</v>
      </c>
      <c r="AU231" s="271" t="s">
        <v>93</v>
      </c>
      <c r="AV231" s="14" t="s">
        <v>256</v>
      </c>
      <c r="AW231" s="14" t="s">
        <v>40</v>
      </c>
      <c r="AX231" s="14" t="s">
        <v>91</v>
      </c>
      <c r="AY231" s="271" t="s">
        <v>250</v>
      </c>
    </row>
    <row r="232" s="2" customFormat="1" ht="16.5" customHeight="1">
      <c r="A232" s="41"/>
      <c r="B232" s="42"/>
      <c r="C232" s="294" t="s">
        <v>8</v>
      </c>
      <c r="D232" s="294" t="s">
        <v>337</v>
      </c>
      <c r="E232" s="295" t="s">
        <v>338</v>
      </c>
      <c r="F232" s="296" t="s">
        <v>339</v>
      </c>
      <c r="G232" s="297" t="s">
        <v>264</v>
      </c>
      <c r="H232" s="298">
        <v>391.88299999999998</v>
      </c>
      <c r="I232" s="299"/>
      <c r="J232" s="300">
        <f>ROUND(I232*H232,2)</f>
        <v>0</v>
      </c>
      <c r="K232" s="301"/>
      <c r="L232" s="302"/>
      <c r="M232" s="303" t="s">
        <v>1</v>
      </c>
      <c r="N232" s="304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280</v>
      </c>
      <c r="AT232" s="242" t="s">
        <v>337</v>
      </c>
      <c r="AU232" s="242" t="s">
        <v>93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340</v>
      </c>
    </row>
    <row r="233" s="2" customFormat="1">
      <c r="A233" s="41"/>
      <c r="B233" s="42"/>
      <c r="C233" s="43"/>
      <c r="D233" s="251" t="s">
        <v>288</v>
      </c>
      <c r="E233" s="43"/>
      <c r="F233" s="282" t="s">
        <v>341</v>
      </c>
      <c r="G233" s="43"/>
      <c r="H233" s="43"/>
      <c r="I233" s="246"/>
      <c r="J233" s="43"/>
      <c r="K233" s="43"/>
      <c r="L233" s="47"/>
      <c r="M233" s="247"/>
      <c r="N233" s="248"/>
      <c r="O233" s="94"/>
      <c r="P233" s="94"/>
      <c r="Q233" s="94"/>
      <c r="R233" s="94"/>
      <c r="S233" s="94"/>
      <c r="T233" s="95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288</v>
      </c>
      <c r="AU233" s="19" t="s">
        <v>93</v>
      </c>
    </row>
    <row r="234" s="15" customFormat="1">
      <c r="A234" s="15"/>
      <c r="B234" s="272"/>
      <c r="C234" s="273"/>
      <c r="D234" s="251" t="s">
        <v>259</v>
      </c>
      <c r="E234" s="274" t="s">
        <v>1</v>
      </c>
      <c r="F234" s="275" t="s">
        <v>323</v>
      </c>
      <c r="G234" s="273"/>
      <c r="H234" s="274" t="s">
        <v>1</v>
      </c>
      <c r="I234" s="276"/>
      <c r="J234" s="273"/>
      <c r="K234" s="273"/>
      <c r="L234" s="277"/>
      <c r="M234" s="278"/>
      <c r="N234" s="279"/>
      <c r="O234" s="279"/>
      <c r="P234" s="279"/>
      <c r="Q234" s="279"/>
      <c r="R234" s="279"/>
      <c r="S234" s="279"/>
      <c r="T234" s="28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1" t="s">
        <v>259</v>
      </c>
      <c r="AU234" s="281" t="s">
        <v>93</v>
      </c>
      <c r="AV234" s="15" t="s">
        <v>91</v>
      </c>
      <c r="AW234" s="15" t="s">
        <v>40</v>
      </c>
      <c r="AX234" s="15" t="s">
        <v>84</v>
      </c>
      <c r="AY234" s="281" t="s">
        <v>250</v>
      </c>
    </row>
    <row r="235" s="15" customFormat="1">
      <c r="A235" s="15"/>
      <c r="B235" s="272"/>
      <c r="C235" s="273"/>
      <c r="D235" s="251" t="s">
        <v>259</v>
      </c>
      <c r="E235" s="274" t="s">
        <v>1</v>
      </c>
      <c r="F235" s="275" t="s">
        <v>324</v>
      </c>
      <c r="G235" s="273"/>
      <c r="H235" s="274" t="s">
        <v>1</v>
      </c>
      <c r="I235" s="276"/>
      <c r="J235" s="273"/>
      <c r="K235" s="273"/>
      <c r="L235" s="277"/>
      <c r="M235" s="278"/>
      <c r="N235" s="279"/>
      <c r="O235" s="279"/>
      <c r="P235" s="279"/>
      <c r="Q235" s="279"/>
      <c r="R235" s="279"/>
      <c r="S235" s="279"/>
      <c r="T235" s="28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1" t="s">
        <v>259</v>
      </c>
      <c r="AU235" s="281" t="s">
        <v>93</v>
      </c>
      <c r="AV235" s="15" t="s">
        <v>91</v>
      </c>
      <c r="AW235" s="15" t="s">
        <v>40</v>
      </c>
      <c r="AX235" s="15" t="s">
        <v>84</v>
      </c>
      <c r="AY235" s="281" t="s">
        <v>250</v>
      </c>
    </row>
    <row r="236" s="13" customFormat="1">
      <c r="A236" s="13"/>
      <c r="B236" s="249"/>
      <c r="C236" s="250"/>
      <c r="D236" s="251" t="s">
        <v>259</v>
      </c>
      <c r="E236" s="252" t="s">
        <v>1</v>
      </c>
      <c r="F236" s="253" t="s">
        <v>342</v>
      </c>
      <c r="G236" s="250"/>
      <c r="H236" s="254">
        <v>132.32400000000001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259</v>
      </c>
      <c r="AU236" s="260" t="s">
        <v>93</v>
      </c>
      <c r="AV236" s="13" t="s">
        <v>93</v>
      </c>
      <c r="AW236" s="13" t="s">
        <v>40</v>
      </c>
      <c r="AX236" s="13" t="s">
        <v>84</v>
      </c>
      <c r="AY236" s="260" t="s">
        <v>250</v>
      </c>
    </row>
    <row r="237" s="13" customFormat="1">
      <c r="A237" s="13"/>
      <c r="B237" s="249"/>
      <c r="C237" s="250"/>
      <c r="D237" s="251" t="s">
        <v>259</v>
      </c>
      <c r="E237" s="252" t="s">
        <v>1</v>
      </c>
      <c r="F237" s="253" t="s">
        <v>343</v>
      </c>
      <c r="G237" s="250"/>
      <c r="H237" s="254">
        <v>71.251000000000005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259</v>
      </c>
      <c r="AU237" s="260" t="s">
        <v>93</v>
      </c>
      <c r="AV237" s="13" t="s">
        <v>93</v>
      </c>
      <c r="AW237" s="13" t="s">
        <v>40</v>
      </c>
      <c r="AX237" s="13" t="s">
        <v>84</v>
      </c>
      <c r="AY237" s="260" t="s">
        <v>250</v>
      </c>
    </row>
    <row r="238" s="13" customFormat="1">
      <c r="A238" s="13"/>
      <c r="B238" s="249"/>
      <c r="C238" s="250"/>
      <c r="D238" s="251" t="s">
        <v>259</v>
      </c>
      <c r="E238" s="252" t="s">
        <v>1</v>
      </c>
      <c r="F238" s="253" t="s">
        <v>344</v>
      </c>
      <c r="G238" s="250"/>
      <c r="H238" s="254">
        <v>81.430000000000007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259</v>
      </c>
      <c r="AU238" s="260" t="s">
        <v>93</v>
      </c>
      <c r="AV238" s="13" t="s">
        <v>93</v>
      </c>
      <c r="AW238" s="13" t="s">
        <v>40</v>
      </c>
      <c r="AX238" s="13" t="s">
        <v>84</v>
      </c>
      <c r="AY238" s="260" t="s">
        <v>250</v>
      </c>
    </row>
    <row r="239" s="16" customFormat="1">
      <c r="A239" s="16"/>
      <c r="B239" s="283"/>
      <c r="C239" s="284"/>
      <c r="D239" s="251" t="s">
        <v>259</v>
      </c>
      <c r="E239" s="285" t="s">
        <v>1</v>
      </c>
      <c r="F239" s="286" t="s">
        <v>328</v>
      </c>
      <c r="G239" s="284"/>
      <c r="H239" s="287">
        <v>285.005</v>
      </c>
      <c r="I239" s="288"/>
      <c r="J239" s="284"/>
      <c r="K239" s="284"/>
      <c r="L239" s="289"/>
      <c r="M239" s="290"/>
      <c r="N239" s="291"/>
      <c r="O239" s="291"/>
      <c r="P239" s="291"/>
      <c r="Q239" s="291"/>
      <c r="R239" s="291"/>
      <c r="S239" s="291"/>
      <c r="T239" s="29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93" t="s">
        <v>259</v>
      </c>
      <c r="AU239" s="293" t="s">
        <v>93</v>
      </c>
      <c r="AV239" s="16" t="s">
        <v>272</v>
      </c>
      <c r="AW239" s="16" t="s">
        <v>40</v>
      </c>
      <c r="AX239" s="16" t="s">
        <v>84</v>
      </c>
      <c r="AY239" s="293" t="s">
        <v>250</v>
      </c>
    </row>
    <row r="240" s="15" customFormat="1">
      <c r="A240" s="15"/>
      <c r="B240" s="272"/>
      <c r="C240" s="273"/>
      <c r="D240" s="251" t="s">
        <v>259</v>
      </c>
      <c r="E240" s="274" t="s">
        <v>1</v>
      </c>
      <c r="F240" s="275" t="s">
        <v>329</v>
      </c>
      <c r="G240" s="273"/>
      <c r="H240" s="274" t="s">
        <v>1</v>
      </c>
      <c r="I240" s="276"/>
      <c r="J240" s="273"/>
      <c r="K240" s="273"/>
      <c r="L240" s="277"/>
      <c r="M240" s="278"/>
      <c r="N240" s="279"/>
      <c r="O240" s="279"/>
      <c r="P240" s="279"/>
      <c r="Q240" s="279"/>
      <c r="R240" s="279"/>
      <c r="S240" s="279"/>
      <c r="T240" s="28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1" t="s">
        <v>259</v>
      </c>
      <c r="AU240" s="281" t="s">
        <v>93</v>
      </c>
      <c r="AV240" s="15" t="s">
        <v>91</v>
      </c>
      <c r="AW240" s="15" t="s">
        <v>40</v>
      </c>
      <c r="AX240" s="15" t="s">
        <v>84</v>
      </c>
      <c r="AY240" s="281" t="s">
        <v>250</v>
      </c>
    </row>
    <row r="241" s="13" customFormat="1">
      <c r="A241" s="13"/>
      <c r="B241" s="249"/>
      <c r="C241" s="250"/>
      <c r="D241" s="251" t="s">
        <v>259</v>
      </c>
      <c r="E241" s="252" t="s">
        <v>1</v>
      </c>
      <c r="F241" s="253" t="s">
        <v>345</v>
      </c>
      <c r="G241" s="250"/>
      <c r="H241" s="254">
        <v>35.625999999999998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259</v>
      </c>
      <c r="AU241" s="260" t="s">
        <v>93</v>
      </c>
      <c r="AV241" s="13" t="s">
        <v>93</v>
      </c>
      <c r="AW241" s="13" t="s">
        <v>40</v>
      </c>
      <c r="AX241" s="13" t="s">
        <v>84</v>
      </c>
      <c r="AY241" s="260" t="s">
        <v>250</v>
      </c>
    </row>
    <row r="242" s="13" customFormat="1">
      <c r="A242" s="13"/>
      <c r="B242" s="249"/>
      <c r="C242" s="250"/>
      <c r="D242" s="251" t="s">
        <v>259</v>
      </c>
      <c r="E242" s="252" t="s">
        <v>1</v>
      </c>
      <c r="F242" s="253" t="s">
        <v>346</v>
      </c>
      <c r="G242" s="250"/>
      <c r="H242" s="254">
        <v>35.625999999999998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259</v>
      </c>
      <c r="AU242" s="260" t="s">
        <v>93</v>
      </c>
      <c r="AV242" s="13" t="s">
        <v>93</v>
      </c>
      <c r="AW242" s="13" t="s">
        <v>40</v>
      </c>
      <c r="AX242" s="13" t="s">
        <v>84</v>
      </c>
      <c r="AY242" s="260" t="s">
        <v>250</v>
      </c>
    </row>
    <row r="243" s="16" customFormat="1">
      <c r="A243" s="16"/>
      <c r="B243" s="283"/>
      <c r="C243" s="284"/>
      <c r="D243" s="251" t="s">
        <v>259</v>
      </c>
      <c r="E243" s="285" t="s">
        <v>1</v>
      </c>
      <c r="F243" s="286" t="s">
        <v>328</v>
      </c>
      <c r="G243" s="284"/>
      <c r="H243" s="287">
        <v>71.251999999999995</v>
      </c>
      <c r="I243" s="288"/>
      <c r="J243" s="284"/>
      <c r="K243" s="284"/>
      <c r="L243" s="289"/>
      <c r="M243" s="290"/>
      <c r="N243" s="291"/>
      <c r="O243" s="291"/>
      <c r="P243" s="291"/>
      <c r="Q243" s="291"/>
      <c r="R243" s="291"/>
      <c r="S243" s="291"/>
      <c r="T243" s="292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3" t="s">
        <v>259</v>
      </c>
      <c r="AU243" s="293" t="s">
        <v>93</v>
      </c>
      <c r="AV243" s="16" t="s">
        <v>272</v>
      </c>
      <c r="AW243" s="16" t="s">
        <v>40</v>
      </c>
      <c r="AX243" s="16" t="s">
        <v>84</v>
      </c>
      <c r="AY243" s="293" t="s">
        <v>250</v>
      </c>
    </row>
    <row r="244" s="14" customFormat="1">
      <c r="A244" s="14"/>
      <c r="B244" s="261"/>
      <c r="C244" s="262"/>
      <c r="D244" s="251" t="s">
        <v>259</v>
      </c>
      <c r="E244" s="263" t="s">
        <v>1</v>
      </c>
      <c r="F244" s="264" t="s">
        <v>261</v>
      </c>
      <c r="G244" s="262"/>
      <c r="H244" s="265">
        <v>356.257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259</v>
      </c>
      <c r="AU244" s="271" t="s">
        <v>93</v>
      </c>
      <c r="AV244" s="14" t="s">
        <v>256</v>
      </c>
      <c r="AW244" s="14" t="s">
        <v>40</v>
      </c>
      <c r="AX244" s="14" t="s">
        <v>84</v>
      </c>
      <c r="AY244" s="271" t="s">
        <v>250</v>
      </c>
    </row>
    <row r="245" s="13" customFormat="1">
      <c r="A245" s="13"/>
      <c r="B245" s="249"/>
      <c r="C245" s="250"/>
      <c r="D245" s="251" t="s">
        <v>259</v>
      </c>
      <c r="E245" s="252" t="s">
        <v>1</v>
      </c>
      <c r="F245" s="253" t="s">
        <v>347</v>
      </c>
      <c r="G245" s="250"/>
      <c r="H245" s="254">
        <v>391.88299999999998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259</v>
      </c>
      <c r="AU245" s="260" t="s">
        <v>93</v>
      </c>
      <c r="AV245" s="13" t="s">
        <v>93</v>
      </c>
      <c r="AW245" s="13" t="s">
        <v>40</v>
      </c>
      <c r="AX245" s="13" t="s">
        <v>84</v>
      </c>
      <c r="AY245" s="260" t="s">
        <v>250</v>
      </c>
    </row>
    <row r="246" s="14" customFormat="1">
      <c r="A246" s="14"/>
      <c r="B246" s="261"/>
      <c r="C246" s="262"/>
      <c r="D246" s="251" t="s">
        <v>259</v>
      </c>
      <c r="E246" s="263" t="s">
        <v>1</v>
      </c>
      <c r="F246" s="264" t="s">
        <v>261</v>
      </c>
      <c r="G246" s="262"/>
      <c r="H246" s="265">
        <v>391.88299999999998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1" t="s">
        <v>259</v>
      </c>
      <c r="AU246" s="271" t="s">
        <v>93</v>
      </c>
      <c r="AV246" s="14" t="s">
        <v>256</v>
      </c>
      <c r="AW246" s="14" t="s">
        <v>40</v>
      </c>
      <c r="AX246" s="14" t="s">
        <v>91</v>
      </c>
      <c r="AY246" s="271" t="s">
        <v>250</v>
      </c>
    </row>
    <row r="247" s="2" customFormat="1" ht="24.15" customHeight="1">
      <c r="A247" s="41"/>
      <c r="B247" s="42"/>
      <c r="C247" s="230" t="s">
        <v>348</v>
      </c>
      <c r="D247" s="230" t="s">
        <v>252</v>
      </c>
      <c r="E247" s="231" t="s">
        <v>349</v>
      </c>
      <c r="F247" s="232" t="s">
        <v>350</v>
      </c>
      <c r="G247" s="233" t="s">
        <v>297</v>
      </c>
      <c r="H247" s="234">
        <v>16.032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1.113810228</v>
      </c>
      <c r="R247" s="240">
        <f>Q247*H247</f>
        <v>17.856605575296001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93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351</v>
      </c>
    </row>
    <row r="248" s="2" customFormat="1">
      <c r="A248" s="41"/>
      <c r="B248" s="42"/>
      <c r="C248" s="43"/>
      <c r="D248" s="244" t="s">
        <v>257</v>
      </c>
      <c r="E248" s="43"/>
      <c r="F248" s="245" t="s">
        <v>352</v>
      </c>
      <c r="G248" s="43"/>
      <c r="H248" s="43"/>
      <c r="I248" s="246"/>
      <c r="J248" s="43"/>
      <c r="K248" s="43"/>
      <c r="L248" s="47"/>
      <c r="M248" s="247"/>
      <c r="N248" s="248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257</v>
      </c>
      <c r="AU248" s="19" t="s">
        <v>93</v>
      </c>
    </row>
    <row r="249" s="2" customFormat="1">
      <c r="A249" s="41"/>
      <c r="B249" s="42"/>
      <c r="C249" s="43"/>
      <c r="D249" s="251" t="s">
        <v>288</v>
      </c>
      <c r="E249" s="43"/>
      <c r="F249" s="282" t="s">
        <v>353</v>
      </c>
      <c r="G249" s="43"/>
      <c r="H249" s="43"/>
      <c r="I249" s="246"/>
      <c r="J249" s="43"/>
      <c r="K249" s="43"/>
      <c r="L249" s="47"/>
      <c r="M249" s="247"/>
      <c r="N249" s="248"/>
      <c r="O249" s="94"/>
      <c r="P249" s="94"/>
      <c r="Q249" s="94"/>
      <c r="R249" s="94"/>
      <c r="S249" s="94"/>
      <c r="T249" s="95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288</v>
      </c>
      <c r="AU249" s="19" t="s">
        <v>93</v>
      </c>
    </row>
    <row r="250" s="15" customFormat="1">
      <c r="A250" s="15"/>
      <c r="B250" s="272"/>
      <c r="C250" s="273"/>
      <c r="D250" s="251" t="s">
        <v>259</v>
      </c>
      <c r="E250" s="274" t="s">
        <v>1</v>
      </c>
      <c r="F250" s="275" t="s">
        <v>323</v>
      </c>
      <c r="G250" s="273"/>
      <c r="H250" s="274" t="s">
        <v>1</v>
      </c>
      <c r="I250" s="276"/>
      <c r="J250" s="273"/>
      <c r="K250" s="273"/>
      <c r="L250" s="277"/>
      <c r="M250" s="278"/>
      <c r="N250" s="279"/>
      <c r="O250" s="279"/>
      <c r="P250" s="279"/>
      <c r="Q250" s="279"/>
      <c r="R250" s="279"/>
      <c r="S250" s="279"/>
      <c r="T250" s="280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1" t="s">
        <v>259</v>
      </c>
      <c r="AU250" s="281" t="s">
        <v>93</v>
      </c>
      <c r="AV250" s="15" t="s">
        <v>91</v>
      </c>
      <c r="AW250" s="15" t="s">
        <v>40</v>
      </c>
      <c r="AX250" s="15" t="s">
        <v>84</v>
      </c>
      <c r="AY250" s="281" t="s">
        <v>250</v>
      </c>
    </row>
    <row r="251" s="15" customFormat="1">
      <c r="A251" s="15"/>
      <c r="B251" s="272"/>
      <c r="C251" s="273"/>
      <c r="D251" s="251" t="s">
        <v>259</v>
      </c>
      <c r="E251" s="274" t="s">
        <v>1</v>
      </c>
      <c r="F251" s="275" t="s">
        <v>324</v>
      </c>
      <c r="G251" s="273"/>
      <c r="H251" s="274" t="s">
        <v>1</v>
      </c>
      <c r="I251" s="276"/>
      <c r="J251" s="273"/>
      <c r="K251" s="273"/>
      <c r="L251" s="277"/>
      <c r="M251" s="278"/>
      <c r="N251" s="279"/>
      <c r="O251" s="279"/>
      <c r="P251" s="279"/>
      <c r="Q251" s="279"/>
      <c r="R251" s="279"/>
      <c r="S251" s="279"/>
      <c r="T251" s="28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1" t="s">
        <v>259</v>
      </c>
      <c r="AU251" s="281" t="s">
        <v>93</v>
      </c>
      <c r="AV251" s="15" t="s">
        <v>91</v>
      </c>
      <c r="AW251" s="15" t="s">
        <v>40</v>
      </c>
      <c r="AX251" s="15" t="s">
        <v>84</v>
      </c>
      <c r="AY251" s="281" t="s">
        <v>250</v>
      </c>
    </row>
    <row r="252" s="13" customFormat="1">
      <c r="A252" s="13"/>
      <c r="B252" s="249"/>
      <c r="C252" s="250"/>
      <c r="D252" s="251" t="s">
        <v>259</v>
      </c>
      <c r="E252" s="252" t="s">
        <v>1</v>
      </c>
      <c r="F252" s="253" t="s">
        <v>342</v>
      </c>
      <c r="G252" s="250"/>
      <c r="H252" s="254">
        <v>132.32400000000001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259</v>
      </c>
      <c r="AU252" s="260" t="s">
        <v>93</v>
      </c>
      <c r="AV252" s="13" t="s">
        <v>93</v>
      </c>
      <c r="AW252" s="13" t="s">
        <v>40</v>
      </c>
      <c r="AX252" s="13" t="s">
        <v>84</v>
      </c>
      <c r="AY252" s="260" t="s">
        <v>250</v>
      </c>
    </row>
    <row r="253" s="13" customFormat="1">
      <c r="A253" s="13"/>
      <c r="B253" s="249"/>
      <c r="C253" s="250"/>
      <c r="D253" s="251" t="s">
        <v>259</v>
      </c>
      <c r="E253" s="252" t="s">
        <v>1</v>
      </c>
      <c r="F253" s="253" t="s">
        <v>343</v>
      </c>
      <c r="G253" s="250"/>
      <c r="H253" s="254">
        <v>71.251000000000005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259</v>
      </c>
      <c r="AU253" s="260" t="s">
        <v>93</v>
      </c>
      <c r="AV253" s="13" t="s">
        <v>93</v>
      </c>
      <c r="AW253" s="13" t="s">
        <v>40</v>
      </c>
      <c r="AX253" s="13" t="s">
        <v>84</v>
      </c>
      <c r="AY253" s="260" t="s">
        <v>250</v>
      </c>
    </row>
    <row r="254" s="13" customFormat="1">
      <c r="A254" s="13"/>
      <c r="B254" s="249"/>
      <c r="C254" s="250"/>
      <c r="D254" s="251" t="s">
        <v>259</v>
      </c>
      <c r="E254" s="252" t="s">
        <v>1</v>
      </c>
      <c r="F254" s="253" t="s">
        <v>344</v>
      </c>
      <c r="G254" s="250"/>
      <c r="H254" s="254">
        <v>81.430000000000007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259</v>
      </c>
      <c r="AU254" s="260" t="s">
        <v>93</v>
      </c>
      <c r="AV254" s="13" t="s">
        <v>93</v>
      </c>
      <c r="AW254" s="13" t="s">
        <v>40</v>
      </c>
      <c r="AX254" s="13" t="s">
        <v>84</v>
      </c>
      <c r="AY254" s="260" t="s">
        <v>250</v>
      </c>
    </row>
    <row r="255" s="16" customFormat="1">
      <c r="A255" s="16"/>
      <c r="B255" s="283"/>
      <c r="C255" s="284"/>
      <c r="D255" s="251" t="s">
        <v>259</v>
      </c>
      <c r="E255" s="285" t="s">
        <v>1</v>
      </c>
      <c r="F255" s="286" t="s">
        <v>328</v>
      </c>
      <c r="G255" s="284"/>
      <c r="H255" s="287">
        <v>285.005</v>
      </c>
      <c r="I255" s="288"/>
      <c r="J255" s="284"/>
      <c r="K255" s="284"/>
      <c r="L255" s="289"/>
      <c r="M255" s="290"/>
      <c r="N255" s="291"/>
      <c r="O255" s="291"/>
      <c r="P255" s="291"/>
      <c r="Q255" s="291"/>
      <c r="R255" s="291"/>
      <c r="S255" s="291"/>
      <c r="T255" s="292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93" t="s">
        <v>259</v>
      </c>
      <c r="AU255" s="293" t="s">
        <v>93</v>
      </c>
      <c r="AV255" s="16" t="s">
        <v>272</v>
      </c>
      <c r="AW255" s="16" t="s">
        <v>40</v>
      </c>
      <c r="AX255" s="16" t="s">
        <v>84</v>
      </c>
      <c r="AY255" s="293" t="s">
        <v>250</v>
      </c>
    </row>
    <row r="256" s="15" customFormat="1">
      <c r="A256" s="15"/>
      <c r="B256" s="272"/>
      <c r="C256" s="273"/>
      <c r="D256" s="251" t="s">
        <v>259</v>
      </c>
      <c r="E256" s="274" t="s">
        <v>1</v>
      </c>
      <c r="F256" s="275" t="s">
        <v>329</v>
      </c>
      <c r="G256" s="273"/>
      <c r="H256" s="274" t="s">
        <v>1</v>
      </c>
      <c r="I256" s="276"/>
      <c r="J256" s="273"/>
      <c r="K256" s="273"/>
      <c r="L256" s="277"/>
      <c r="M256" s="278"/>
      <c r="N256" s="279"/>
      <c r="O256" s="279"/>
      <c r="P256" s="279"/>
      <c r="Q256" s="279"/>
      <c r="R256" s="279"/>
      <c r="S256" s="279"/>
      <c r="T256" s="28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1" t="s">
        <v>259</v>
      </c>
      <c r="AU256" s="281" t="s">
        <v>93</v>
      </c>
      <c r="AV256" s="15" t="s">
        <v>91</v>
      </c>
      <c r="AW256" s="15" t="s">
        <v>40</v>
      </c>
      <c r="AX256" s="15" t="s">
        <v>84</v>
      </c>
      <c r="AY256" s="281" t="s">
        <v>250</v>
      </c>
    </row>
    <row r="257" s="13" customFormat="1">
      <c r="A257" s="13"/>
      <c r="B257" s="249"/>
      <c r="C257" s="250"/>
      <c r="D257" s="251" t="s">
        <v>259</v>
      </c>
      <c r="E257" s="252" t="s">
        <v>1</v>
      </c>
      <c r="F257" s="253" t="s">
        <v>345</v>
      </c>
      <c r="G257" s="250"/>
      <c r="H257" s="254">
        <v>35.625999999999998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259</v>
      </c>
      <c r="AU257" s="260" t="s">
        <v>93</v>
      </c>
      <c r="AV257" s="13" t="s">
        <v>93</v>
      </c>
      <c r="AW257" s="13" t="s">
        <v>40</v>
      </c>
      <c r="AX257" s="13" t="s">
        <v>84</v>
      </c>
      <c r="AY257" s="260" t="s">
        <v>250</v>
      </c>
    </row>
    <row r="258" s="13" customFormat="1">
      <c r="A258" s="13"/>
      <c r="B258" s="249"/>
      <c r="C258" s="250"/>
      <c r="D258" s="251" t="s">
        <v>259</v>
      </c>
      <c r="E258" s="252" t="s">
        <v>1</v>
      </c>
      <c r="F258" s="253" t="s">
        <v>346</v>
      </c>
      <c r="G258" s="250"/>
      <c r="H258" s="254">
        <v>35.625999999999998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259</v>
      </c>
      <c r="AU258" s="260" t="s">
        <v>93</v>
      </c>
      <c r="AV258" s="13" t="s">
        <v>93</v>
      </c>
      <c r="AW258" s="13" t="s">
        <v>40</v>
      </c>
      <c r="AX258" s="13" t="s">
        <v>84</v>
      </c>
      <c r="AY258" s="260" t="s">
        <v>250</v>
      </c>
    </row>
    <row r="259" s="16" customFormat="1">
      <c r="A259" s="16"/>
      <c r="B259" s="283"/>
      <c r="C259" s="284"/>
      <c r="D259" s="251" t="s">
        <v>259</v>
      </c>
      <c r="E259" s="285" t="s">
        <v>1</v>
      </c>
      <c r="F259" s="286" t="s">
        <v>328</v>
      </c>
      <c r="G259" s="284"/>
      <c r="H259" s="287">
        <v>71.251999999999995</v>
      </c>
      <c r="I259" s="288"/>
      <c r="J259" s="284"/>
      <c r="K259" s="284"/>
      <c r="L259" s="289"/>
      <c r="M259" s="290"/>
      <c r="N259" s="291"/>
      <c r="O259" s="291"/>
      <c r="P259" s="291"/>
      <c r="Q259" s="291"/>
      <c r="R259" s="291"/>
      <c r="S259" s="291"/>
      <c r="T259" s="292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93" t="s">
        <v>259</v>
      </c>
      <c r="AU259" s="293" t="s">
        <v>93</v>
      </c>
      <c r="AV259" s="16" t="s">
        <v>272</v>
      </c>
      <c r="AW259" s="16" t="s">
        <v>40</v>
      </c>
      <c r="AX259" s="16" t="s">
        <v>84</v>
      </c>
      <c r="AY259" s="293" t="s">
        <v>250</v>
      </c>
    </row>
    <row r="260" s="14" customFormat="1">
      <c r="A260" s="14"/>
      <c r="B260" s="261"/>
      <c r="C260" s="262"/>
      <c r="D260" s="251" t="s">
        <v>259</v>
      </c>
      <c r="E260" s="263" t="s">
        <v>1</v>
      </c>
      <c r="F260" s="264" t="s">
        <v>261</v>
      </c>
      <c r="G260" s="262"/>
      <c r="H260" s="265">
        <v>356.257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259</v>
      </c>
      <c r="AU260" s="271" t="s">
        <v>93</v>
      </c>
      <c r="AV260" s="14" t="s">
        <v>256</v>
      </c>
      <c r="AW260" s="14" t="s">
        <v>40</v>
      </c>
      <c r="AX260" s="14" t="s">
        <v>84</v>
      </c>
      <c r="AY260" s="271" t="s">
        <v>250</v>
      </c>
    </row>
    <row r="261" s="13" customFormat="1">
      <c r="A261" s="13"/>
      <c r="B261" s="249"/>
      <c r="C261" s="250"/>
      <c r="D261" s="251" t="s">
        <v>259</v>
      </c>
      <c r="E261" s="252" t="s">
        <v>1</v>
      </c>
      <c r="F261" s="253" t="s">
        <v>354</v>
      </c>
      <c r="G261" s="250"/>
      <c r="H261" s="254">
        <v>16.032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259</v>
      </c>
      <c r="AU261" s="260" t="s">
        <v>93</v>
      </c>
      <c r="AV261" s="13" t="s">
        <v>93</v>
      </c>
      <c r="AW261" s="13" t="s">
        <v>40</v>
      </c>
      <c r="AX261" s="13" t="s">
        <v>84</v>
      </c>
      <c r="AY261" s="260" t="s">
        <v>250</v>
      </c>
    </row>
    <row r="262" s="14" customFormat="1">
      <c r="A262" s="14"/>
      <c r="B262" s="261"/>
      <c r="C262" s="262"/>
      <c r="D262" s="251" t="s">
        <v>259</v>
      </c>
      <c r="E262" s="263" t="s">
        <v>1</v>
      </c>
      <c r="F262" s="264" t="s">
        <v>261</v>
      </c>
      <c r="G262" s="262"/>
      <c r="H262" s="265">
        <v>16.032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259</v>
      </c>
      <c r="AU262" s="271" t="s">
        <v>93</v>
      </c>
      <c r="AV262" s="14" t="s">
        <v>256</v>
      </c>
      <c r="AW262" s="14" t="s">
        <v>40</v>
      </c>
      <c r="AX262" s="14" t="s">
        <v>91</v>
      </c>
      <c r="AY262" s="271" t="s">
        <v>250</v>
      </c>
    </row>
    <row r="263" s="2" customFormat="1" ht="16.5" customHeight="1">
      <c r="A263" s="41"/>
      <c r="B263" s="42"/>
      <c r="C263" s="230" t="s">
        <v>298</v>
      </c>
      <c r="D263" s="230" t="s">
        <v>252</v>
      </c>
      <c r="E263" s="231" t="s">
        <v>355</v>
      </c>
      <c r="F263" s="232" t="s">
        <v>356</v>
      </c>
      <c r="G263" s="233" t="s">
        <v>264</v>
      </c>
      <c r="H263" s="234">
        <v>12.526999999999999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2.3010222040000001</v>
      </c>
      <c r="R263" s="240">
        <f>Q263*H263</f>
        <v>28.824905149507998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93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357</v>
      </c>
    </row>
    <row r="264" s="2" customFormat="1">
      <c r="A264" s="41"/>
      <c r="B264" s="42"/>
      <c r="C264" s="43"/>
      <c r="D264" s="244" t="s">
        <v>257</v>
      </c>
      <c r="E264" s="43"/>
      <c r="F264" s="245" t="s">
        <v>358</v>
      </c>
      <c r="G264" s="43"/>
      <c r="H264" s="43"/>
      <c r="I264" s="246"/>
      <c r="J264" s="43"/>
      <c r="K264" s="43"/>
      <c r="L264" s="47"/>
      <c r="M264" s="247"/>
      <c r="N264" s="248"/>
      <c r="O264" s="94"/>
      <c r="P264" s="94"/>
      <c r="Q264" s="94"/>
      <c r="R264" s="94"/>
      <c r="S264" s="94"/>
      <c r="T264" s="95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257</v>
      </c>
      <c r="AU264" s="19" t="s">
        <v>93</v>
      </c>
    </row>
    <row r="265" s="13" customFormat="1">
      <c r="A265" s="13"/>
      <c r="B265" s="249"/>
      <c r="C265" s="250"/>
      <c r="D265" s="251" t="s">
        <v>259</v>
      </c>
      <c r="E265" s="252" t="s">
        <v>1</v>
      </c>
      <c r="F265" s="253" t="s">
        <v>359</v>
      </c>
      <c r="G265" s="250"/>
      <c r="H265" s="254">
        <v>12.526999999999999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259</v>
      </c>
      <c r="AU265" s="260" t="s">
        <v>93</v>
      </c>
      <c r="AV265" s="13" t="s">
        <v>93</v>
      </c>
      <c r="AW265" s="13" t="s">
        <v>40</v>
      </c>
      <c r="AX265" s="13" t="s">
        <v>84</v>
      </c>
      <c r="AY265" s="260" t="s">
        <v>250</v>
      </c>
    </row>
    <row r="266" s="14" customFormat="1">
      <c r="A266" s="14"/>
      <c r="B266" s="261"/>
      <c r="C266" s="262"/>
      <c r="D266" s="251" t="s">
        <v>259</v>
      </c>
      <c r="E266" s="263" t="s">
        <v>1</v>
      </c>
      <c r="F266" s="264" t="s">
        <v>261</v>
      </c>
      <c r="G266" s="262"/>
      <c r="H266" s="265">
        <v>12.526999999999999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259</v>
      </c>
      <c r="AU266" s="271" t="s">
        <v>93</v>
      </c>
      <c r="AV266" s="14" t="s">
        <v>256</v>
      </c>
      <c r="AW266" s="14" t="s">
        <v>40</v>
      </c>
      <c r="AX266" s="14" t="s">
        <v>91</v>
      </c>
      <c r="AY266" s="271" t="s">
        <v>250</v>
      </c>
    </row>
    <row r="267" s="2" customFormat="1" ht="24.15" customHeight="1">
      <c r="A267" s="41"/>
      <c r="B267" s="42"/>
      <c r="C267" s="230" t="s">
        <v>360</v>
      </c>
      <c r="D267" s="230" t="s">
        <v>252</v>
      </c>
      <c r="E267" s="231" t="s">
        <v>361</v>
      </c>
      <c r="F267" s="232" t="s">
        <v>362</v>
      </c>
      <c r="G267" s="233" t="s">
        <v>264</v>
      </c>
      <c r="H267" s="234">
        <v>115.237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2.5018722040000001</v>
      </c>
      <c r="R267" s="240">
        <f>Q267*H267</f>
        <v>288.30824717234799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256</v>
      </c>
      <c r="AT267" s="242" t="s">
        <v>252</v>
      </c>
      <c r="AU267" s="242" t="s">
        <v>93</v>
      </c>
      <c r="AY267" s="19" t="s">
        <v>250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256</v>
      </c>
      <c r="BM267" s="242" t="s">
        <v>363</v>
      </c>
    </row>
    <row r="268" s="2" customFormat="1">
      <c r="A268" s="41"/>
      <c r="B268" s="42"/>
      <c r="C268" s="43"/>
      <c r="D268" s="244" t="s">
        <v>257</v>
      </c>
      <c r="E268" s="43"/>
      <c r="F268" s="245" t="s">
        <v>364</v>
      </c>
      <c r="G268" s="43"/>
      <c r="H268" s="43"/>
      <c r="I268" s="246"/>
      <c r="J268" s="43"/>
      <c r="K268" s="43"/>
      <c r="L268" s="47"/>
      <c r="M268" s="247"/>
      <c r="N268" s="248"/>
      <c r="O268" s="94"/>
      <c r="P268" s="94"/>
      <c r="Q268" s="94"/>
      <c r="R268" s="94"/>
      <c r="S268" s="94"/>
      <c r="T268" s="95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257</v>
      </c>
      <c r="AU268" s="19" t="s">
        <v>93</v>
      </c>
    </row>
    <row r="269" s="15" customFormat="1">
      <c r="A269" s="15"/>
      <c r="B269" s="272"/>
      <c r="C269" s="273"/>
      <c r="D269" s="251" t="s">
        <v>259</v>
      </c>
      <c r="E269" s="274" t="s">
        <v>1</v>
      </c>
      <c r="F269" s="275" t="s">
        <v>266</v>
      </c>
      <c r="G269" s="273"/>
      <c r="H269" s="274" t="s">
        <v>1</v>
      </c>
      <c r="I269" s="276"/>
      <c r="J269" s="273"/>
      <c r="K269" s="273"/>
      <c r="L269" s="277"/>
      <c r="M269" s="278"/>
      <c r="N269" s="279"/>
      <c r="O269" s="279"/>
      <c r="P269" s="279"/>
      <c r="Q269" s="279"/>
      <c r="R269" s="279"/>
      <c r="S269" s="279"/>
      <c r="T269" s="28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1" t="s">
        <v>259</v>
      </c>
      <c r="AU269" s="281" t="s">
        <v>93</v>
      </c>
      <c r="AV269" s="15" t="s">
        <v>91</v>
      </c>
      <c r="AW269" s="15" t="s">
        <v>40</v>
      </c>
      <c r="AX269" s="15" t="s">
        <v>84</v>
      </c>
      <c r="AY269" s="281" t="s">
        <v>250</v>
      </c>
    </row>
    <row r="270" s="15" customFormat="1">
      <c r="A270" s="15"/>
      <c r="B270" s="272"/>
      <c r="C270" s="273"/>
      <c r="D270" s="251" t="s">
        <v>259</v>
      </c>
      <c r="E270" s="274" t="s">
        <v>1</v>
      </c>
      <c r="F270" s="275" t="s">
        <v>365</v>
      </c>
      <c r="G270" s="273"/>
      <c r="H270" s="274" t="s">
        <v>1</v>
      </c>
      <c r="I270" s="276"/>
      <c r="J270" s="273"/>
      <c r="K270" s="273"/>
      <c r="L270" s="277"/>
      <c r="M270" s="278"/>
      <c r="N270" s="279"/>
      <c r="O270" s="279"/>
      <c r="P270" s="279"/>
      <c r="Q270" s="279"/>
      <c r="R270" s="279"/>
      <c r="S270" s="279"/>
      <c r="T270" s="28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1" t="s">
        <v>259</v>
      </c>
      <c r="AU270" s="281" t="s">
        <v>93</v>
      </c>
      <c r="AV270" s="15" t="s">
        <v>91</v>
      </c>
      <c r="AW270" s="15" t="s">
        <v>40</v>
      </c>
      <c r="AX270" s="15" t="s">
        <v>84</v>
      </c>
      <c r="AY270" s="281" t="s">
        <v>250</v>
      </c>
    </row>
    <row r="271" s="13" customFormat="1">
      <c r="A271" s="13"/>
      <c r="B271" s="249"/>
      <c r="C271" s="250"/>
      <c r="D271" s="251" t="s">
        <v>259</v>
      </c>
      <c r="E271" s="252" t="s">
        <v>1</v>
      </c>
      <c r="F271" s="253" t="s">
        <v>366</v>
      </c>
      <c r="G271" s="250"/>
      <c r="H271" s="254">
        <v>1.147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259</v>
      </c>
      <c r="AU271" s="260" t="s">
        <v>93</v>
      </c>
      <c r="AV271" s="13" t="s">
        <v>93</v>
      </c>
      <c r="AW271" s="13" t="s">
        <v>40</v>
      </c>
      <c r="AX271" s="13" t="s">
        <v>84</v>
      </c>
      <c r="AY271" s="260" t="s">
        <v>250</v>
      </c>
    </row>
    <row r="272" s="13" customFormat="1">
      <c r="A272" s="13"/>
      <c r="B272" s="249"/>
      <c r="C272" s="250"/>
      <c r="D272" s="251" t="s">
        <v>259</v>
      </c>
      <c r="E272" s="252" t="s">
        <v>1</v>
      </c>
      <c r="F272" s="253" t="s">
        <v>367</v>
      </c>
      <c r="G272" s="250"/>
      <c r="H272" s="254">
        <v>73.078000000000003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259</v>
      </c>
      <c r="AU272" s="260" t="s">
        <v>93</v>
      </c>
      <c r="AV272" s="13" t="s">
        <v>93</v>
      </c>
      <c r="AW272" s="13" t="s">
        <v>40</v>
      </c>
      <c r="AX272" s="13" t="s">
        <v>84</v>
      </c>
      <c r="AY272" s="260" t="s">
        <v>250</v>
      </c>
    </row>
    <row r="273" s="13" customFormat="1">
      <c r="A273" s="13"/>
      <c r="B273" s="249"/>
      <c r="C273" s="250"/>
      <c r="D273" s="251" t="s">
        <v>259</v>
      </c>
      <c r="E273" s="252" t="s">
        <v>1</v>
      </c>
      <c r="F273" s="253" t="s">
        <v>368</v>
      </c>
      <c r="G273" s="250"/>
      <c r="H273" s="254">
        <v>6.5540000000000003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259</v>
      </c>
      <c r="AU273" s="260" t="s">
        <v>93</v>
      </c>
      <c r="AV273" s="13" t="s">
        <v>93</v>
      </c>
      <c r="AW273" s="13" t="s">
        <v>40</v>
      </c>
      <c r="AX273" s="13" t="s">
        <v>84</v>
      </c>
      <c r="AY273" s="260" t="s">
        <v>250</v>
      </c>
    </row>
    <row r="274" s="13" customFormat="1">
      <c r="A274" s="13"/>
      <c r="B274" s="249"/>
      <c r="C274" s="250"/>
      <c r="D274" s="251" t="s">
        <v>259</v>
      </c>
      <c r="E274" s="252" t="s">
        <v>1</v>
      </c>
      <c r="F274" s="253" t="s">
        <v>369</v>
      </c>
      <c r="G274" s="250"/>
      <c r="H274" s="254">
        <v>32.567999999999998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259</v>
      </c>
      <c r="AU274" s="260" t="s">
        <v>93</v>
      </c>
      <c r="AV274" s="13" t="s">
        <v>93</v>
      </c>
      <c r="AW274" s="13" t="s">
        <v>40</v>
      </c>
      <c r="AX274" s="13" t="s">
        <v>84</v>
      </c>
      <c r="AY274" s="260" t="s">
        <v>250</v>
      </c>
    </row>
    <row r="275" s="13" customFormat="1">
      <c r="A275" s="13"/>
      <c r="B275" s="249"/>
      <c r="C275" s="250"/>
      <c r="D275" s="251" t="s">
        <v>259</v>
      </c>
      <c r="E275" s="252" t="s">
        <v>1</v>
      </c>
      <c r="F275" s="253" t="s">
        <v>370</v>
      </c>
      <c r="G275" s="250"/>
      <c r="H275" s="254">
        <v>0.99299999999999999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259</v>
      </c>
      <c r="AU275" s="260" t="s">
        <v>93</v>
      </c>
      <c r="AV275" s="13" t="s">
        <v>93</v>
      </c>
      <c r="AW275" s="13" t="s">
        <v>40</v>
      </c>
      <c r="AX275" s="13" t="s">
        <v>84</v>
      </c>
      <c r="AY275" s="260" t="s">
        <v>250</v>
      </c>
    </row>
    <row r="276" s="13" customFormat="1">
      <c r="A276" s="13"/>
      <c r="B276" s="249"/>
      <c r="C276" s="250"/>
      <c r="D276" s="251" t="s">
        <v>259</v>
      </c>
      <c r="E276" s="252" t="s">
        <v>1</v>
      </c>
      <c r="F276" s="253" t="s">
        <v>371</v>
      </c>
      <c r="G276" s="250"/>
      <c r="H276" s="254">
        <v>0.89700000000000002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259</v>
      </c>
      <c r="AU276" s="260" t="s">
        <v>93</v>
      </c>
      <c r="AV276" s="13" t="s">
        <v>93</v>
      </c>
      <c r="AW276" s="13" t="s">
        <v>40</v>
      </c>
      <c r="AX276" s="13" t="s">
        <v>84</v>
      </c>
      <c r="AY276" s="260" t="s">
        <v>250</v>
      </c>
    </row>
    <row r="277" s="14" customFormat="1">
      <c r="A277" s="14"/>
      <c r="B277" s="261"/>
      <c r="C277" s="262"/>
      <c r="D277" s="251" t="s">
        <v>259</v>
      </c>
      <c r="E277" s="263" t="s">
        <v>1</v>
      </c>
      <c r="F277" s="264" t="s">
        <v>261</v>
      </c>
      <c r="G277" s="262"/>
      <c r="H277" s="265">
        <v>115.237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259</v>
      </c>
      <c r="AU277" s="271" t="s">
        <v>93</v>
      </c>
      <c r="AV277" s="14" t="s">
        <v>256</v>
      </c>
      <c r="AW277" s="14" t="s">
        <v>40</v>
      </c>
      <c r="AX277" s="14" t="s">
        <v>91</v>
      </c>
      <c r="AY277" s="271" t="s">
        <v>250</v>
      </c>
    </row>
    <row r="278" s="2" customFormat="1" ht="24.15" customHeight="1">
      <c r="A278" s="41"/>
      <c r="B278" s="42"/>
      <c r="C278" s="230" t="s">
        <v>303</v>
      </c>
      <c r="D278" s="230" t="s">
        <v>252</v>
      </c>
      <c r="E278" s="231" t="s">
        <v>372</v>
      </c>
      <c r="F278" s="232" t="s">
        <v>373</v>
      </c>
      <c r="G278" s="233" t="s">
        <v>264</v>
      </c>
      <c r="H278" s="234">
        <v>396.07900000000001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2.5018722040000001</v>
      </c>
      <c r="R278" s="240">
        <f>Q278*H278</f>
        <v>990.93904068811605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256</v>
      </c>
      <c r="AT278" s="242" t="s">
        <v>252</v>
      </c>
      <c r="AU278" s="242" t="s">
        <v>93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256</v>
      </c>
      <c r="BM278" s="242" t="s">
        <v>374</v>
      </c>
    </row>
    <row r="279" s="2" customFormat="1">
      <c r="A279" s="41"/>
      <c r="B279" s="42"/>
      <c r="C279" s="43"/>
      <c r="D279" s="244" t="s">
        <v>257</v>
      </c>
      <c r="E279" s="43"/>
      <c r="F279" s="245" t="s">
        <v>375</v>
      </c>
      <c r="G279" s="43"/>
      <c r="H279" s="43"/>
      <c r="I279" s="246"/>
      <c r="J279" s="43"/>
      <c r="K279" s="43"/>
      <c r="L279" s="47"/>
      <c r="M279" s="247"/>
      <c r="N279" s="248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257</v>
      </c>
      <c r="AU279" s="19" t="s">
        <v>93</v>
      </c>
    </row>
    <row r="280" s="2" customFormat="1">
      <c r="A280" s="41"/>
      <c r="B280" s="42"/>
      <c r="C280" s="43"/>
      <c r="D280" s="251" t="s">
        <v>288</v>
      </c>
      <c r="E280" s="43"/>
      <c r="F280" s="282" t="s">
        <v>376</v>
      </c>
      <c r="G280" s="43"/>
      <c r="H280" s="43"/>
      <c r="I280" s="246"/>
      <c r="J280" s="43"/>
      <c r="K280" s="43"/>
      <c r="L280" s="47"/>
      <c r="M280" s="247"/>
      <c r="N280" s="248"/>
      <c r="O280" s="94"/>
      <c r="P280" s="94"/>
      <c r="Q280" s="94"/>
      <c r="R280" s="94"/>
      <c r="S280" s="94"/>
      <c r="T280" s="95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288</v>
      </c>
      <c r="AU280" s="19" t="s">
        <v>93</v>
      </c>
    </row>
    <row r="281" s="15" customFormat="1">
      <c r="A281" s="15"/>
      <c r="B281" s="272"/>
      <c r="C281" s="273"/>
      <c r="D281" s="251" t="s">
        <v>259</v>
      </c>
      <c r="E281" s="274" t="s">
        <v>1</v>
      </c>
      <c r="F281" s="275" t="s">
        <v>377</v>
      </c>
      <c r="G281" s="273"/>
      <c r="H281" s="274" t="s">
        <v>1</v>
      </c>
      <c r="I281" s="276"/>
      <c r="J281" s="273"/>
      <c r="K281" s="273"/>
      <c r="L281" s="277"/>
      <c r="M281" s="278"/>
      <c r="N281" s="279"/>
      <c r="O281" s="279"/>
      <c r="P281" s="279"/>
      <c r="Q281" s="279"/>
      <c r="R281" s="279"/>
      <c r="S281" s="279"/>
      <c r="T281" s="28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1" t="s">
        <v>259</v>
      </c>
      <c r="AU281" s="281" t="s">
        <v>93</v>
      </c>
      <c r="AV281" s="15" t="s">
        <v>91</v>
      </c>
      <c r="AW281" s="15" t="s">
        <v>40</v>
      </c>
      <c r="AX281" s="15" t="s">
        <v>84</v>
      </c>
      <c r="AY281" s="281" t="s">
        <v>250</v>
      </c>
    </row>
    <row r="282" s="15" customFormat="1">
      <c r="A282" s="15"/>
      <c r="B282" s="272"/>
      <c r="C282" s="273"/>
      <c r="D282" s="251" t="s">
        <v>259</v>
      </c>
      <c r="E282" s="274" t="s">
        <v>1</v>
      </c>
      <c r="F282" s="275" t="s">
        <v>378</v>
      </c>
      <c r="G282" s="273"/>
      <c r="H282" s="274" t="s">
        <v>1</v>
      </c>
      <c r="I282" s="276"/>
      <c r="J282" s="273"/>
      <c r="K282" s="273"/>
      <c r="L282" s="277"/>
      <c r="M282" s="278"/>
      <c r="N282" s="279"/>
      <c r="O282" s="279"/>
      <c r="P282" s="279"/>
      <c r="Q282" s="279"/>
      <c r="R282" s="279"/>
      <c r="S282" s="279"/>
      <c r="T282" s="28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1" t="s">
        <v>259</v>
      </c>
      <c r="AU282" s="281" t="s">
        <v>93</v>
      </c>
      <c r="AV282" s="15" t="s">
        <v>91</v>
      </c>
      <c r="AW282" s="15" t="s">
        <v>40</v>
      </c>
      <c r="AX282" s="15" t="s">
        <v>84</v>
      </c>
      <c r="AY282" s="281" t="s">
        <v>250</v>
      </c>
    </row>
    <row r="283" s="13" customFormat="1">
      <c r="A283" s="13"/>
      <c r="B283" s="249"/>
      <c r="C283" s="250"/>
      <c r="D283" s="251" t="s">
        <v>259</v>
      </c>
      <c r="E283" s="252" t="s">
        <v>1</v>
      </c>
      <c r="F283" s="253" t="s">
        <v>379</v>
      </c>
      <c r="G283" s="250"/>
      <c r="H283" s="254">
        <v>3.7989999999999999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259</v>
      </c>
      <c r="AU283" s="260" t="s">
        <v>93</v>
      </c>
      <c r="AV283" s="13" t="s">
        <v>93</v>
      </c>
      <c r="AW283" s="13" t="s">
        <v>40</v>
      </c>
      <c r="AX283" s="13" t="s">
        <v>84</v>
      </c>
      <c r="AY283" s="260" t="s">
        <v>250</v>
      </c>
    </row>
    <row r="284" s="13" customFormat="1">
      <c r="A284" s="13"/>
      <c r="B284" s="249"/>
      <c r="C284" s="250"/>
      <c r="D284" s="251" t="s">
        <v>259</v>
      </c>
      <c r="E284" s="252" t="s">
        <v>1</v>
      </c>
      <c r="F284" s="253" t="s">
        <v>380</v>
      </c>
      <c r="G284" s="250"/>
      <c r="H284" s="254">
        <v>265.27199999999999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259</v>
      </c>
      <c r="AU284" s="260" t="s">
        <v>93</v>
      </c>
      <c r="AV284" s="13" t="s">
        <v>93</v>
      </c>
      <c r="AW284" s="13" t="s">
        <v>40</v>
      </c>
      <c r="AX284" s="13" t="s">
        <v>84</v>
      </c>
      <c r="AY284" s="260" t="s">
        <v>250</v>
      </c>
    </row>
    <row r="285" s="13" customFormat="1">
      <c r="A285" s="13"/>
      <c r="B285" s="249"/>
      <c r="C285" s="250"/>
      <c r="D285" s="251" t="s">
        <v>259</v>
      </c>
      <c r="E285" s="252" t="s">
        <v>1</v>
      </c>
      <c r="F285" s="253" t="s">
        <v>381</v>
      </c>
      <c r="G285" s="250"/>
      <c r="H285" s="254">
        <v>14.628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259</v>
      </c>
      <c r="AU285" s="260" t="s">
        <v>93</v>
      </c>
      <c r="AV285" s="13" t="s">
        <v>93</v>
      </c>
      <c r="AW285" s="13" t="s">
        <v>40</v>
      </c>
      <c r="AX285" s="13" t="s">
        <v>84</v>
      </c>
      <c r="AY285" s="260" t="s">
        <v>250</v>
      </c>
    </row>
    <row r="286" s="13" customFormat="1">
      <c r="A286" s="13"/>
      <c r="B286" s="249"/>
      <c r="C286" s="250"/>
      <c r="D286" s="251" t="s">
        <v>259</v>
      </c>
      <c r="E286" s="252" t="s">
        <v>1</v>
      </c>
      <c r="F286" s="253" t="s">
        <v>382</v>
      </c>
      <c r="G286" s="250"/>
      <c r="H286" s="254">
        <v>5.7000000000000002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259</v>
      </c>
      <c r="AU286" s="260" t="s">
        <v>93</v>
      </c>
      <c r="AV286" s="13" t="s">
        <v>93</v>
      </c>
      <c r="AW286" s="13" t="s">
        <v>40</v>
      </c>
      <c r="AX286" s="13" t="s">
        <v>84</v>
      </c>
      <c r="AY286" s="260" t="s">
        <v>250</v>
      </c>
    </row>
    <row r="287" s="13" customFormat="1">
      <c r="A287" s="13"/>
      <c r="B287" s="249"/>
      <c r="C287" s="250"/>
      <c r="D287" s="251" t="s">
        <v>259</v>
      </c>
      <c r="E287" s="252" t="s">
        <v>1</v>
      </c>
      <c r="F287" s="253" t="s">
        <v>383</v>
      </c>
      <c r="G287" s="250"/>
      <c r="H287" s="254">
        <v>92.778000000000006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259</v>
      </c>
      <c r="AU287" s="260" t="s">
        <v>93</v>
      </c>
      <c r="AV287" s="13" t="s">
        <v>93</v>
      </c>
      <c r="AW287" s="13" t="s">
        <v>40</v>
      </c>
      <c r="AX287" s="13" t="s">
        <v>84</v>
      </c>
      <c r="AY287" s="260" t="s">
        <v>250</v>
      </c>
    </row>
    <row r="288" s="13" customFormat="1">
      <c r="A288" s="13"/>
      <c r="B288" s="249"/>
      <c r="C288" s="250"/>
      <c r="D288" s="251" t="s">
        <v>259</v>
      </c>
      <c r="E288" s="252" t="s">
        <v>1</v>
      </c>
      <c r="F288" s="253" t="s">
        <v>384</v>
      </c>
      <c r="G288" s="250"/>
      <c r="H288" s="254">
        <v>13.901999999999999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259</v>
      </c>
      <c r="AU288" s="260" t="s">
        <v>93</v>
      </c>
      <c r="AV288" s="13" t="s">
        <v>93</v>
      </c>
      <c r="AW288" s="13" t="s">
        <v>40</v>
      </c>
      <c r="AX288" s="13" t="s">
        <v>84</v>
      </c>
      <c r="AY288" s="260" t="s">
        <v>250</v>
      </c>
    </row>
    <row r="289" s="14" customFormat="1">
      <c r="A289" s="14"/>
      <c r="B289" s="261"/>
      <c r="C289" s="262"/>
      <c r="D289" s="251" t="s">
        <v>259</v>
      </c>
      <c r="E289" s="263" t="s">
        <v>1</v>
      </c>
      <c r="F289" s="264" t="s">
        <v>261</v>
      </c>
      <c r="G289" s="262"/>
      <c r="H289" s="265">
        <v>396.07900000000001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1" t="s">
        <v>259</v>
      </c>
      <c r="AU289" s="271" t="s">
        <v>93</v>
      </c>
      <c r="AV289" s="14" t="s">
        <v>256</v>
      </c>
      <c r="AW289" s="14" t="s">
        <v>40</v>
      </c>
      <c r="AX289" s="14" t="s">
        <v>91</v>
      </c>
      <c r="AY289" s="271" t="s">
        <v>250</v>
      </c>
    </row>
    <row r="290" s="2" customFormat="1" ht="16.5" customHeight="1">
      <c r="A290" s="41"/>
      <c r="B290" s="42"/>
      <c r="C290" s="230" t="s">
        <v>385</v>
      </c>
      <c r="D290" s="230" t="s">
        <v>252</v>
      </c>
      <c r="E290" s="231" t="s">
        <v>386</v>
      </c>
      <c r="F290" s="232" t="s">
        <v>387</v>
      </c>
      <c r="G290" s="233" t="s">
        <v>388</v>
      </c>
      <c r="H290" s="234">
        <v>180.43600000000001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0.0024719</v>
      </c>
      <c r="R290" s="240">
        <f>Q290*H290</f>
        <v>0.44601974840000003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256</v>
      </c>
      <c r="AT290" s="242" t="s">
        <v>252</v>
      </c>
      <c r="AU290" s="242" t="s">
        <v>93</v>
      </c>
      <c r="AY290" s="19" t="s">
        <v>250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256</v>
      </c>
      <c r="BM290" s="242" t="s">
        <v>389</v>
      </c>
    </row>
    <row r="291" s="2" customFormat="1">
      <c r="A291" s="41"/>
      <c r="B291" s="42"/>
      <c r="C291" s="43"/>
      <c r="D291" s="244" t="s">
        <v>257</v>
      </c>
      <c r="E291" s="43"/>
      <c r="F291" s="245" t="s">
        <v>390</v>
      </c>
      <c r="G291" s="43"/>
      <c r="H291" s="43"/>
      <c r="I291" s="246"/>
      <c r="J291" s="43"/>
      <c r="K291" s="43"/>
      <c r="L291" s="47"/>
      <c r="M291" s="247"/>
      <c r="N291" s="248"/>
      <c r="O291" s="94"/>
      <c r="P291" s="94"/>
      <c r="Q291" s="94"/>
      <c r="R291" s="94"/>
      <c r="S291" s="94"/>
      <c r="T291" s="95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257</v>
      </c>
      <c r="AU291" s="19" t="s">
        <v>93</v>
      </c>
    </row>
    <row r="292" s="15" customFormat="1">
      <c r="A292" s="15"/>
      <c r="B292" s="272"/>
      <c r="C292" s="273"/>
      <c r="D292" s="251" t="s">
        <v>259</v>
      </c>
      <c r="E292" s="274" t="s">
        <v>1</v>
      </c>
      <c r="F292" s="275" t="s">
        <v>377</v>
      </c>
      <c r="G292" s="273"/>
      <c r="H292" s="274" t="s">
        <v>1</v>
      </c>
      <c r="I292" s="276"/>
      <c r="J292" s="273"/>
      <c r="K292" s="273"/>
      <c r="L292" s="277"/>
      <c r="M292" s="278"/>
      <c r="N292" s="279"/>
      <c r="O292" s="279"/>
      <c r="P292" s="279"/>
      <c r="Q292" s="279"/>
      <c r="R292" s="279"/>
      <c r="S292" s="279"/>
      <c r="T292" s="28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1" t="s">
        <v>259</v>
      </c>
      <c r="AU292" s="281" t="s">
        <v>93</v>
      </c>
      <c r="AV292" s="15" t="s">
        <v>91</v>
      </c>
      <c r="AW292" s="15" t="s">
        <v>40</v>
      </c>
      <c r="AX292" s="15" t="s">
        <v>84</v>
      </c>
      <c r="AY292" s="281" t="s">
        <v>250</v>
      </c>
    </row>
    <row r="293" s="13" customFormat="1">
      <c r="A293" s="13"/>
      <c r="B293" s="249"/>
      <c r="C293" s="250"/>
      <c r="D293" s="251" t="s">
        <v>259</v>
      </c>
      <c r="E293" s="252" t="s">
        <v>1</v>
      </c>
      <c r="F293" s="253" t="s">
        <v>391</v>
      </c>
      <c r="G293" s="250"/>
      <c r="H293" s="254">
        <v>5.016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259</v>
      </c>
      <c r="AU293" s="260" t="s">
        <v>93</v>
      </c>
      <c r="AV293" s="13" t="s">
        <v>93</v>
      </c>
      <c r="AW293" s="13" t="s">
        <v>40</v>
      </c>
      <c r="AX293" s="13" t="s">
        <v>84</v>
      </c>
      <c r="AY293" s="260" t="s">
        <v>250</v>
      </c>
    </row>
    <row r="294" s="13" customFormat="1">
      <c r="A294" s="13"/>
      <c r="B294" s="249"/>
      <c r="C294" s="250"/>
      <c r="D294" s="251" t="s">
        <v>259</v>
      </c>
      <c r="E294" s="252" t="s">
        <v>1</v>
      </c>
      <c r="F294" s="253" t="s">
        <v>392</v>
      </c>
      <c r="G294" s="250"/>
      <c r="H294" s="254">
        <v>100.86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259</v>
      </c>
      <c r="AU294" s="260" t="s">
        <v>93</v>
      </c>
      <c r="AV294" s="13" t="s">
        <v>93</v>
      </c>
      <c r="AW294" s="13" t="s">
        <v>40</v>
      </c>
      <c r="AX294" s="13" t="s">
        <v>84</v>
      </c>
      <c r="AY294" s="260" t="s">
        <v>250</v>
      </c>
    </row>
    <row r="295" s="13" customFormat="1">
      <c r="A295" s="13"/>
      <c r="B295" s="249"/>
      <c r="C295" s="250"/>
      <c r="D295" s="251" t="s">
        <v>259</v>
      </c>
      <c r="E295" s="252" t="s">
        <v>1</v>
      </c>
      <c r="F295" s="253" t="s">
        <v>393</v>
      </c>
      <c r="G295" s="250"/>
      <c r="H295" s="254">
        <v>17.808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259</v>
      </c>
      <c r="AU295" s="260" t="s">
        <v>93</v>
      </c>
      <c r="AV295" s="13" t="s">
        <v>93</v>
      </c>
      <c r="AW295" s="13" t="s">
        <v>40</v>
      </c>
      <c r="AX295" s="13" t="s">
        <v>84</v>
      </c>
      <c r="AY295" s="260" t="s">
        <v>250</v>
      </c>
    </row>
    <row r="296" s="13" customFormat="1">
      <c r="A296" s="13"/>
      <c r="B296" s="249"/>
      <c r="C296" s="250"/>
      <c r="D296" s="251" t="s">
        <v>259</v>
      </c>
      <c r="E296" s="252" t="s">
        <v>1</v>
      </c>
      <c r="F296" s="253" t="s">
        <v>394</v>
      </c>
      <c r="G296" s="250"/>
      <c r="H296" s="254">
        <v>8.1899999999999995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259</v>
      </c>
      <c r="AU296" s="260" t="s">
        <v>93</v>
      </c>
      <c r="AV296" s="13" t="s">
        <v>93</v>
      </c>
      <c r="AW296" s="13" t="s">
        <v>40</v>
      </c>
      <c r="AX296" s="13" t="s">
        <v>84</v>
      </c>
      <c r="AY296" s="260" t="s">
        <v>250</v>
      </c>
    </row>
    <row r="297" s="13" customFormat="1">
      <c r="A297" s="13"/>
      <c r="B297" s="249"/>
      <c r="C297" s="250"/>
      <c r="D297" s="251" t="s">
        <v>259</v>
      </c>
      <c r="E297" s="252" t="s">
        <v>1</v>
      </c>
      <c r="F297" s="253" t="s">
        <v>395</v>
      </c>
      <c r="G297" s="250"/>
      <c r="H297" s="254">
        <v>32.881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259</v>
      </c>
      <c r="AU297" s="260" t="s">
        <v>93</v>
      </c>
      <c r="AV297" s="13" t="s">
        <v>93</v>
      </c>
      <c r="AW297" s="13" t="s">
        <v>40</v>
      </c>
      <c r="AX297" s="13" t="s">
        <v>84</v>
      </c>
      <c r="AY297" s="260" t="s">
        <v>250</v>
      </c>
    </row>
    <row r="298" s="13" customFormat="1">
      <c r="A298" s="13"/>
      <c r="B298" s="249"/>
      <c r="C298" s="250"/>
      <c r="D298" s="251" t="s">
        <v>259</v>
      </c>
      <c r="E298" s="252" t="s">
        <v>1</v>
      </c>
      <c r="F298" s="253" t="s">
        <v>396</v>
      </c>
      <c r="G298" s="250"/>
      <c r="H298" s="254">
        <v>15.680999999999999</v>
      </c>
      <c r="I298" s="255"/>
      <c r="J298" s="250"/>
      <c r="K298" s="250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259</v>
      </c>
      <c r="AU298" s="260" t="s">
        <v>93</v>
      </c>
      <c r="AV298" s="13" t="s">
        <v>93</v>
      </c>
      <c r="AW298" s="13" t="s">
        <v>40</v>
      </c>
      <c r="AX298" s="13" t="s">
        <v>84</v>
      </c>
      <c r="AY298" s="260" t="s">
        <v>250</v>
      </c>
    </row>
    <row r="299" s="14" customFormat="1">
      <c r="A299" s="14"/>
      <c r="B299" s="261"/>
      <c r="C299" s="262"/>
      <c r="D299" s="251" t="s">
        <v>259</v>
      </c>
      <c r="E299" s="263" t="s">
        <v>1</v>
      </c>
      <c r="F299" s="264" t="s">
        <v>261</v>
      </c>
      <c r="G299" s="262"/>
      <c r="H299" s="265">
        <v>180.43600000000001</v>
      </c>
      <c r="I299" s="266"/>
      <c r="J299" s="262"/>
      <c r="K299" s="262"/>
      <c r="L299" s="267"/>
      <c r="M299" s="268"/>
      <c r="N299" s="269"/>
      <c r="O299" s="269"/>
      <c r="P299" s="269"/>
      <c r="Q299" s="269"/>
      <c r="R299" s="269"/>
      <c r="S299" s="269"/>
      <c r="T299" s="27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1" t="s">
        <v>259</v>
      </c>
      <c r="AU299" s="271" t="s">
        <v>93</v>
      </c>
      <c r="AV299" s="14" t="s">
        <v>256</v>
      </c>
      <c r="AW299" s="14" t="s">
        <v>40</v>
      </c>
      <c r="AX299" s="14" t="s">
        <v>91</v>
      </c>
      <c r="AY299" s="271" t="s">
        <v>250</v>
      </c>
    </row>
    <row r="300" s="2" customFormat="1" ht="16.5" customHeight="1">
      <c r="A300" s="41"/>
      <c r="B300" s="42"/>
      <c r="C300" s="230" t="s">
        <v>308</v>
      </c>
      <c r="D300" s="230" t="s">
        <v>252</v>
      </c>
      <c r="E300" s="231" t="s">
        <v>397</v>
      </c>
      <c r="F300" s="232" t="s">
        <v>398</v>
      </c>
      <c r="G300" s="233" t="s">
        <v>388</v>
      </c>
      <c r="H300" s="234">
        <v>180.43600000000001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256</v>
      </c>
      <c r="AT300" s="242" t="s">
        <v>252</v>
      </c>
      <c r="AU300" s="242" t="s">
        <v>93</v>
      </c>
      <c r="AY300" s="19" t="s">
        <v>250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256</v>
      </c>
      <c r="BM300" s="242" t="s">
        <v>399</v>
      </c>
    </row>
    <row r="301" s="2" customFormat="1">
      <c r="A301" s="41"/>
      <c r="B301" s="42"/>
      <c r="C301" s="43"/>
      <c r="D301" s="244" t="s">
        <v>257</v>
      </c>
      <c r="E301" s="43"/>
      <c r="F301" s="245" t="s">
        <v>400</v>
      </c>
      <c r="G301" s="43"/>
      <c r="H301" s="43"/>
      <c r="I301" s="246"/>
      <c r="J301" s="43"/>
      <c r="K301" s="43"/>
      <c r="L301" s="47"/>
      <c r="M301" s="247"/>
      <c r="N301" s="248"/>
      <c r="O301" s="94"/>
      <c r="P301" s="94"/>
      <c r="Q301" s="94"/>
      <c r="R301" s="94"/>
      <c r="S301" s="94"/>
      <c r="T301" s="95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257</v>
      </c>
      <c r="AU301" s="19" t="s">
        <v>93</v>
      </c>
    </row>
    <row r="302" s="15" customFormat="1">
      <c r="A302" s="15"/>
      <c r="B302" s="272"/>
      <c r="C302" s="273"/>
      <c r="D302" s="251" t="s">
        <v>259</v>
      </c>
      <c r="E302" s="274" t="s">
        <v>1</v>
      </c>
      <c r="F302" s="275" t="s">
        <v>377</v>
      </c>
      <c r="G302" s="273"/>
      <c r="H302" s="274" t="s">
        <v>1</v>
      </c>
      <c r="I302" s="276"/>
      <c r="J302" s="273"/>
      <c r="K302" s="273"/>
      <c r="L302" s="277"/>
      <c r="M302" s="278"/>
      <c r="N302" s="279"/>
      <c r="O302" s="279"/>
      <c r="P302" s="279"/>
      <c r="Q302" s="279"/>
      <c r="R302" s="279"/>
      <c r="S302" s="279"/>
      <c r="T302" s="28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1" t="s">
        <v>259</v>
      </c>
      <c r="AU302" s="281" t="s">
        <v>93</v>
      </c>
      <c r="AV302" s="15" t="s">
        <v>91</v>
      </c>
      <c r="AW302" s="15" t="s">
        <v>40</v>
      </c>
      <c r="AX302" s="15" t="s">
        <v>84</v>
      </c>
      <c r="AY302" s="281" t="s">
        <v>250</v>
      </c>
    </row>
    <row r="303" s="13" customFormat="1">
      <c r="A303" s="13"/>
      <c r="B303" s="249"/>
      <c r="C303" s="250"/>
      <c r="D303" s="251" t="s">
        <v>259</v>
      </c>
      <c r="E303" s="252" t="s">
        <v>1</v>
      </c>
      <c r="F303" s="253" t="s">
        <v>391</v>
      </c>
      <c r="G303" s="250"/>
      <c r="H303" s="254">
        <v>5.016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259</v>
      </c>
      <c r="AU303" s="260" t="s">
        <v>93</v>
      </c>
      <c r="AV303" s="13" t="s">
        <v>93</v>
      </c>
      <c r="AW303" s="13" t="s">
        <v>40</v>
      </c>
      <c r="AX303" s="13" t="s">
        <v>84</v>
      </c>
      <c r="AY303" s="260" t="s">
        <v>250</v>
      </c>
    </row>
    <row r="304" s="13" customFormat="1">
      <c r="A304" s="13"/>
      <c r="B304" s="249"/>
      <c r="C304" s="250"/>
      <c r="D304" s="251" t="s">
        <v>259</v>
      </c>
      <c r="E304" s="252" t="s">
        <v>1</v>
      </c>
      <c r="F304" s="253" t="s">
        <v>392</v>
      </c>
      <c r="G304" s="250"/>
      <c r="H304" s="254">
        <v>100.86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259</v>
      </c>
      <c r="AU304" s="260" t="s">
        <v>93</v>
      </c>
      <c r="AV304" s="13" t="s">
        <v>93</v>
      </c>
      <c r="AW304" s="13" t="s">
        <v>40</v>
      </c>
      <c r="AX304" s="13" t="s">
        <v>84</v>
      </c>
      <c r="AY304" s="260" t="s">
        <v>250</v>
      </c>
    </row>
    <row r="305" s="13" customFormat="1">
      <c r="A305" s="13"/>
      <c r="B305" s="249"/>
      <c r="C305" s="250"/>
      <c r="D305" s="251" t="s">
        <v>259</v>
      </c>
      <c r="E305" s="252" t="s">
        <v>1</v>
      </c>
      <c r="F305" s="253" t="s">
        <v>393</v>
      </c>
      <c r="G305" s="250"/>
      <c r="H305" s="254">
        <v>17.808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259</v>
      </c>
      <c r="AU305" s="260" t="s">
        <v>93</v>
      </c>
      <c r="AV305" s="13" t="s">
        <v>93</v>
      </c>
      <c r="AW305" s="13" t="s">
        <v>40</v>
      </c>
      <c r="AX305" s="13" t="s">
        <v>84</v>
      </c>
      <c r="AY305" s="260" t="s">
        <v>250</v>
      </c>
    </row>
    <row r="306" s="13" customFormat="1">
      <c r="A306" s="13"/>
      <c r="B306" s="249"/>
      <c r="C306" s="250"/>
      <c r="D306" s="251" t="s">
        <v>259</v>
      </c>
      <c r="E306" s="252" t="s">
        <v>1</v>
      </c>
      <c r="F306" s="253" t="s">
        <v>394</v>
      </c>
      <c r="G306" s="250"/>
      <c r="H306" s="254">
        <v>8.1899999999999995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259</v>
      </c>
      <c r="AU306" s="260" t="s">
        <v>93</v>
      </c>
      <c r="AV306" s="13" t="s">
        <v>93</v>
      </c>
      <c r="AW306" s="13" t="s">
        <v>40</v>
      </c>
      <c r="AX306" s="13" t="s">
        <v>84</v>
      </c>
      <c r="AY306" s="260" t="s">
        <v>250</v>
      </c>
    </row>
    <row r="307" s="13" customFormat="1">
      <c r="A307" s="13"/>
      <c r="B307" s="249"/>
      <c r="C307" s="250"/>
      <c r="D307" s="251" t="s">
        <v>259</v>
      </c>
      <c r="E307" s="252" t="s">
        <v>1</v>
      </c>
      <c r="F307" s="253" t="s">
        <v>395</v>
      </c>
      <c r="G307" s="250"/>
      <c r="H307" s="254">
        <v>32.881</v>
      </c>
      <c r="I307" s="255"/>
      <c r="J307" s="250"/>
      <c r="K307" s="250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259</v>
      </c>
      <c r="AU307" s="260" t="s">
        <v>93</v>
      </c>
      <c r="AV307" s="13" t="s">
        <v>93</v>
      </c>
      <c r="AW307" s="13" t="s">
        <v>40</v>
      </c>
      <c r="AX307" s="13" t="s">
        <v>84</v>
      </c>
      <c r="AY307" s="260" t="s">
        <v>250</v>
      </c>
    </row>
    <row r="308" s="13" customFormat="1">
      <c r="A308" s="13"/>
      <c r="B308" s="249"/>
      <c r="C308" s="250"/>
      <c r="D308" s="251" t="s">
        <v>259</v>
      </c>
      <c r="E308" s="252" t="s">
        <v>1</v>
      </c>
      <c r="F308" s="253" t="s">
        <v>396</v>
      </c>
      <c r="G308" s="250"/>
      <c r="H308" s="254">
        <v>15.680999999999999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259</v>
      </c>
      <c r="AU308" s="260" t="s">
        <v>93</v>
      </c>
      <c r="AV308" s="13" t="s">
        <v>93</v>
      </c>
      <c r="AW308" s="13" t="s">
        <v>40</v>
      </c>
      <c r="AX308" s="13" t="s">
        <v>84</v>
      </c>
      <c r="AY308" s="260" t="s">
        <v>250</v>
      </c>
    </row>
    <row r="309" s="14" customFormat="1">
      <c r="A309" s="14"/>
      <c r="B309" s="261"/>
      <c r="C309" s="262"/>
      <c r="D309" s="251" t="s">
        <v>259</v>
      </c>
      <c r="E309" s="263" t="s">
        <v>1</v>
      </c>
      <c r="F309" s="264" t="s">
        <v>261</v>
      </c>
      <c r="G309" s="262"/>
      <c r="H309" s="265">
        <v>180.43600000000001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1" t="s">
        <v>259</v>
      </c>
      <c r="AU309" s="271" t="s">
        <v>93</v>
      </c>
      <c r="AV309" s="14" t="s">
        <v>256</v>
      </c>
      <c r="AW309" s="14" t="s">
        <v>40</v>
      </c>
      <c r="AX309" s="14" t="s">
        <v>91</v>
      </c>
      <c r="AY309" s="271" t="s">
        <v>250</v>
      </c>
    </row>
    <row r="310" s="2" customFormat="1" ht="21.75" customHeight="1">
      <c r="A310" s="41"/>
      <c r="B310" s="42"/>
      <c r="C310" s="230" t="s">
        <v>401</v>
      </c>
      <c r="D310" s="230" t="s">
        <v>252</v>
      </c>
      <c r="E310" s="231" t="s">
        <v>402</v>
      </c>
      <c r="F310" s="232" t="s">
        <v>403</v>
      </c>
      <c r="G310" s="233" t="s">
        <v>297</v>
      </c>
      <c r="H310" s="234">
        <v>47.529000000000003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1.0606207999999999</v>
      </c>
      <c r="R310" s="240">
        <f>Q310*H310</f>
        <v>50.410246003200001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256</v>
      </c>
      <c r="AT310" s="242" t="s">
        <v>252</v>
      </c>
      <c r="AU310" s="242" t="s">
        <v>93</v>
      </c>
      <c r="AY310" s="19" t="s">
        <v>250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256</v>
      </c>
      <c r="BM310" s="242" t="s">
        <v>404</v>
      </c>
    </row>
    <row r="311" s="2" customFormat="1">
      <c r="A311" s="41"/>
      <c r="B311" s="42"/>
      <c r="C311" s="43"/>
      <c r="D311" s="244" t="s">
        <v>257</v>
      </c>
      <c r="E311" s="43"/>
      <c r="F311" s="245" t="s">
        <v>405</v>
      </c>
      <c r="G311" s="43"/>
      <c r="H311" s="43"/>
      <c r="I311" s="246"/>
      <c r="J311" s="43"/>
      <c r="K311" s="43"/>
      <c r="L311" s="47"/>
      <c r="M311" s="247"/>
      <c r="N311" s="248"/>
      <c r="O311" s="94"/>
      <c r="P311" s="94"/>
      <c r="Q311" s="94"/>
      <c r="R311" s="94"/>
      <c r="S311" s="94"/>
      <c r="T311" s="95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257</v>
      </c>
      <c r="AU311" s="19" t="s">
        <v>93</v>
      </c>
    </row>
    <row r="312" s="2" customFormat="1">
      <c r="A312" s="41"/>
      <c r="B312" s="42"/>
      <c r="C312" s="43"/>
      <c r="D312" s="251" t="s">
        <v>288</v>
      </c>
      <c r="E312" s="43"/>
      <c r="F312" s="282" t="s">
        <v>406</v>
      </c>
      <c r="G312" s="43"/>
      <c r="H312" s="43"/>
      <c r="I312" s="246"/>
      <c r="J312" s="43"/>
      <c r="K312" s="43"/>
      <c r="L312" s="47"/>
      <c r="M312" s="247"/>
      <c r="N312" s="248"/>
      <c r="O312" s="94"/>
      <c r="P312" s="94"/>
      <c r="Q312" s="94"/>
      <c r="R312" s="94"/>
      <c r="S312" s="94"/>
      <c r="T312" s="95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288</v>
      </c>
      <c r="AU312" s="19" t="s">
        <v>93</v>
      </c>
    </row>
    <row r="313" s="15" customFormat="1">
      <c r="A313" s="15"/>
      <c r="B313" s="272"/>
      <c r="C313" s="273"/>
      <c r="D313" s="251" t="s">
        <v>259</v>
      </c>
      <c r="E313" s="274" t="s">
        <v>1</v>
      </c>
      <c r="F313" s="275" t="s">
        <v>377</v>
      </c>
      <c r="G313" s="273"/>
      <c r="H313" s="274" t="s">
        <v>1</v>
      </c>
      <c r="I313" s="276"/>
      <c r="J313" s="273"/>
      <c r="K313" s="273"/>
      <c r="L313" s="277"/>
      <c r="M313" s="278"/>
      <c r="N313" s="279"/>
      <c r="O313" s="279"/>
      <c r="P313" s="279"/>
      <c r="Q313" s="279"/>
      <c r="R313" s="279"/>
      <c r="S313" s="279"/>
      <c r="T313" s="280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1" t="s">
        <v>259</v>
      </c>
      <c r="AU313" s="281" t="s">
        <v>93</v>
      </c>
      <c r="AV313" s="15" t="s">
        <v>91</v>
      </c>
      <c r="AW313" s="15" t="s">
        <v>40</v>
      </c>
      <c r="AX313" s="15" t="s">
        <v>84</v>
      </c>
      <c r="AY313" s="281" t="s">
        <v>250</v>
      </c>
    </row>
    <row r="314" s="13" customFormat="1">
      <c r="A314" s="13"/>
      <c r="B314" s="249"/>
      <c r="C314" s="250"/>
      <c r="D314" s="251" t="s">
        <v>259</v>
      </c>
      <c r="E314" s="252" t="s">
        <v>1</v>
      </c>
      <c r="F314" s="253" t="s">
        <v>379</v>
      </c>
      <c r="G314" s="250"/>
      <c r="H314" s="254">
        <v>3.7989999999999999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259</v>
      </c>
      <c r="AU314" s="260" t="s">
        <v>93</v>
      </c>
      <c r="AV314" s="13" t="s">
        <v>93</v>
      </c>
      <c r="AW314" s="13" t="s">
        <v>40</v>
      </c>
      <c r="AX314" s="13" t="s">
        <v>84</v>
      </c>
      <c r="AY314" s="260" t="s">
        <v>250</v>
      </c>
    </row>
    <row r="315" s="13" customFormat="1">
      <c r="A315" s="13"/>
      <c r="B315" s="249"/>
      <c r="C315" s="250"/>
      <c r="D315" s="251" t="s">
        <v>259</v>
      </c>
      <c r="E315" s="252" t="s">
        <v>1</v>
      </c>
      <c r="F315" s="253" t="s">
        <v>380</v>
      </c>
      <c r="G315" s="250"/>
      <c r="H315" s="254">
        <v>265.27199999999999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259</v>
      </c>
      <c r="AU315" s="260" t="s">
        <v>93</v>
      </c>
      <c r="AV315" s="13" t="s">
        <v>93</v>
      </c>
      <c r="AW315" s="13" t="s">
        <v>40</v>
      </c>
      <c r="AX315" s="13" t="s">
        <v>84</v>
      </c>
      <c r="AY315" s="260" t="s">
        <v>250</v>
      </c>
    </row>
    <row r="316" s="13" customFormat="1">
      <c r="A316" s="13"/>
      <c r="B316" s="249"/>
      <c r="C316" s="250"/>
      <c r="D316" s="251" t="s">
        <v>259</v>
      </c>
      <c r="E316" s="252" t="s">
        <v>1</v>
      </c>
      <c r="F316" s="253" t="s">
        <v>381</v>
      </c>
      <c r="G316" s="250"/>
      <c r="H316" s="254">
        <v>14.628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259</v>
      </c>
      <c r="AU316" s="260" t="s">
        <v>93</v>
      </c>
      <c r="AV316" s="13" t="s">
        <v>93</v>
      </c>
      <c r="AW316" s="13" t="s">
        <v>40</v>
      </c>
      <c r="AX316" s="13" t="s">
        <v>84</v>
      </c>
      <c r="AY316" s="260" t="s">
        <v>250</v>
      </c>
    </row>
    <row r="317" s="13" customFormat="1">
      <c r="A317" s="13"/>
      <c r="B317" s="249"/>
      <c r="C317" s="250"/>
      <c r="D317" s="251" t="s">
        <v>259</v>
      </c>
      <c r="E317" s="252" t="s">
        <v>1</v>
      </c>
      <c r="F317" s="253" t="s">
        <v>382</v>
      </c>
      <c r="G317" s="250"/>
      <c r="H317" s="254">
        <v>5.7000000000000002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259</v>
      </c>
      <c r="AU317" s="260" t="s">
        <v>93</v>
      </c>
      <c r="AV317" s="13" t="s">
        <v>93</v>
      </c>
      <c r="AW317" s="13" t="s">
        <v>40</v>
      </c>
      <c r="AX317" s="13" t="s">
        <v>84</v>
      </c>
      <c r="AY317" s="260" t="s">
        <v>250</v>
      </c>
    </row>
    <row r="318" s="13" customFormat="1">
      <c r="A318" s="13"/>
      <c r="B318" s="249"/>
      <c r="C318" s="250"/>
      <c r="D318" s="251" t="s">
        <v>259</v>
      </c>
      <c r="E318" s="252" t="s">
        <v>1</v>
      </c>
      <c r="F318" s="253" t="s">
        <v>383</v>
      </c>
      <c r="G318" s="250"/>
      <c r="H318" s="254">
        <v>92.778000000000006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259</v>
      </c>
      <c r="AU318" s="260" t="s">
        <v>93</v>
      </c>
      <c r="AV318" s="13" t="s">
        <v>93</v>
      </c>
      <c r="AW318" s="13" t="s">
        <v>40</v>
      </c>
      <c r="AX318" s="13" t="s">
        <v>84</v>
      </c>
      <c r="AY318" s="260" t="s">
        <v>250</v>
      </c>
    </row>
    <row r="319" s="13" customFormat="1">
      <c r="A319" s="13"/>
      <c r="B319" s="249"/>
      <c r="C319" s="250"/>
      <c r="D319" s="251" t="s">
        <v>259</v>
      </c>
      <c r="E319" s="252" t="s">
        <v>1</v>
      </c>
      <c r="F319" s="253" t="s">
        <v>384</v>
      </c>
      <c r="G319" s="250"/>
      <c r="H319" s="254">
        <v>13.901999999999999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259</v>
      </c>
      <c r="AU319" s="260" t="s">
        <v>93</v>
      </c>
      <c r="AV319" s="13" t="s">
        <v>93</v>
      </c>
      <c r="AW319" s="13" t="s">
        <v>40</v>
      </c>
      <c r="AX319" s="13" t="s">
        <v>84</v>
      </c>
      <c r="AY319" s="260" t="s">
        <v>250</v>
      </c>
    </row>
    <row r="320" s="14" customFormat="1">
      <c r="A320" s="14"/>
      <c r="B320" s="261"/>
      <c r="C320" s="262"/>
      <c r="D320" s="251" t="s">
        <v>259</v>
      </c>
      <c r="E320" s="263" t="s">
        <v>1</v>
      </c>
      <c r="F320" s="264" t="s">
        <v>261</v>
      </c>
      <c r="G320" s="262"/>
      <c r="H320" s="265">
        <v>396.07900000000001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1" t="s">
        <v>259</v>
      </c>
      <c r="AU320" s="271" t="s">
        <v>93</v>
      </c>
      <c r="AV320" s="14" t="s">
        <v>256</v>
      </c>
      <c r="AW320" s="14" t="s">
        <v>40</v>
      </c>
      <c r="AX320" s="14" t="s">
        <v>84</v>
      </c>
      <c r="AY320" s="271" t="s">
        <v>250</v>
      </c>
    </row>
    <row r="321" s="13" customFormat="1">
      <c r="A321" s="13"/>
      <c r="B321" s="249"/>
      <c r="C321" s="250"/>
      <c r="D321" s="251" t="s">
        <v>259</v>
      </c>
      <c r="E321" s="252" t="s">
        <v>1</v>
      </c>
      <c r="F321" s="253" t="s">
        <v>407</v>
      </c>
      <c r="G321" s="250"/>
      <c r="H321" s="254">
        <v>47.529000000000003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259</v>
      </c>
      <c r="AU321" s="260" t="s">
        <v>93</v>
      </c>
      <c r="AV321" s="13" t="s">
        <v>93</v>
      </c>
      <c r="AW321" s="13" t="s">
        <v>40</v>
      </c>
      <c r="AX321" s="13" t="s">
        <v>84</v>
      </c>
      <c r="AY321" s="260" t="s">
        <v>250</v>
      </c>
    </row>
    <row r="322" s="14" customFormat="1">
      <c r="A322" s="14"/>
      <c r="B322" s="261"/>
      <c r="C322" s="262"/>
      <c r="D322" s="251" t="s">
        <v>259</v>
      </c>
      <c r="E322" s="263" t="s">
        <v>1</v>
      </c>
      <c r="F322" s="264" t="s">
        <v>261</v>
      </c>
      <c r="G322" s="262"/>
      <c r="H322" s="265">
        <v>47.529000000000003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259</v>
      </c>
      <c r="AU322" s="271" t="s">
        <v>93</v>
      </c>
      <c r="AV322" s="14" t="s">
        <v>256</v>
      </c>
      <c r="AW322" s="14" t="s">
        <v>40</v>
      </c>
      <c r="AX322" s="14" t="s">
        <v>91</v>
      </c>
      <c r="AY322" s="271" t="s">
        <v>250</v>
      </c>
    </row>
    <row r="323" s="2" customFormat="1" ht="16.5" customHeight="1">
      <c r="A323" s="41"/>
      <c r="B323" s="42"/>
      <c r="C323" s="230" t="s">
        <v>408</v>
      </c>
      <c r="D323" s="230" t="s">
        <v>252</v>
      </c>
      <c r="E323" s="231" t="s">
        <v>409</v>
      </c>
      <c r="F323" s="232" t="s">
        <v>410</v>
      </c>
      <c r="G323" s="233" t="s">
        <v>297</v>
      </c>
      <c r="H323" s="234">
        <v>11.523999999999999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1.0627727797</v>
      </c>
      <c r="R323" s="240">
        <f>Q323*H323</f>
        <v>12.247393513262798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256</v>
      </c>
      <c r="AT323" s="242" t="s">
        <v>252</v>
      </c>
      <c r="AU323" s="242" t="s">
        <v>93</v>
      </c>
      <c r="AY323" s="19" t="s">
        <v>250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256</v>
      </c>
      <c r="BM323" s="242" t="s">
        <v>411</v>
      </c>
    </row>
    <row r="324" s="2" customFormat="1">
      <c r="A324" s="41"/>
      <c r="B324" s="42"/>
      <c r="C324" s="43"/>
      <c r="D324" s="244" t="s">
        <v>257</v>
      </c>
      <c r="E324" s="43"/>
      <c r="F324" s="245" t="s">
        <v>412</v>
      </c>
      <c r="G324" s="43"/>
      <c r="H324" s="43"/>
      <c r="I324" s="246"/>
      <c r="J324" s="43"/>
      <c r="K324" s="43"/>
      <c r="L324" s="47"/>
      <c r="M324" s="247"/>
      <c r="N324" s="248"/>
      <c r="O324" s="94"/>
      <c r="P324" s="94"/>
      <c r="Q324" s="94"/>
      <c r="R324" s="94"/>
      <c r="S324" s="94"/>
      <c r="T324" s="95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257</v>
      </c>
      <c r="AU324" s="19" t="s">
        <v>93</v>
      </c>
    </row>
    <row r="325" s="15" customFormat="1">
      <c r="A325" s="15"/>
      <c r="B325" s="272"/>
      <c r="C325" s="273"/>
      <c r="D325" s="251" t="s">
        <v>259</v>
      </c>
      <c r="E325" s="274" t="s">
        <v>1</v>
      </c>
      <c r="F325" s="275" t="s">
        <v>266</v>
      </c>
      <c r="G325" s="273"/>
      <c r="H325" s="274" t="s">
        <v>1</v>
      </c>
      <c r="I325" s="276"/>
      <c r="J325" s="273"/>
      <c r="K325" s="273"/>
      <c r="L325" s="277"/>
      <c r="M325" s="278"/>
      <c r="N325" s="279"/>
      <c r="O325" s="279"/>
      <c r="P325" s="279"/>
      <c r="Q325" s="279"/>
      <c r="R325" s="279"/>
      <c r="S325" s="279"/>
      <c r="T325" s="28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1" t="s">
        <v>259</v>
      </c>
      <c r="AU325" s="281" t="s">
        <v>93</v>
      </c>
      <c r="AV325" s="15" t="s">
        <v>91</v>
      </c>
      <c r="AW325" s="15" t="s">
        <v>40</v>
      </c>
      <c r="AX325" s="15" t="s">
        <v>84</v>
      </c>
      <c r="AY325" s="281" t="s">
        <v>250</v>
      </c>
    </row>
    <row r="326" s="15" customFormat="1">
      <c r="A326" s="15"/>
      <c r="B326" s="272"/>
      <c r="C326" s="273"/>
      <c r="D326" s="251" t="s">
        <v>259</v>
      </c>
      <c r="E326" s="274" t="s">
        <v>1</v>
      </c>
      <c r="F326" s="275" t="s">
        <v>413</v>
      </c>
      <c r="G326" s="273"/>
      <c r="H326" s="274" t="s">
        <v>1</v>
      </c>
      <c r="I326" s="276"/>
      <c r="J326" s="273"/>
      <c r="K326" s="273"/>
      <c r="L326" s="277"/>
      <c r="M326" s="278"/>
      <c r="N326" s="279"/>
      <c r="O326" s="279"/>
      <c r="P326" s="279"/>
      <c r="Q326" s="279"/>
      <c r="R326" s="279"/>
      <c r="S326" s="279"/>
      <c r="T326" s="28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1" t="s">
        <v>259</v>
      </c>
      <c r="AU326" s="281" t="s">
        <v>93</v>
      </c>
      <c r="AV326" s="15" t="s">
        <v>91</v>
      </c>
      <c r="AW326" s="15" t="s">
        <v>40</v>
      </c>
      <c r="AX326" s="15" t="s">
        <v>84</v>
      </c>
      <c r="AY326" s="281" t="s">
        <v>250</v>
      </c>
    </row>
    <row r="327" s="15" customFormat="1">
      <c r="A327" s="15"/>
      <c r="B327" s="272"/>
      <c r="C327" s="273"/>
      <c r="D327" s="251" t="s">
        <v>259</v>
      </c>
      <c r="E327" s="274" t="s">
        <v>1</v>
      </c>
      <c r="F327" s="275" t="s">
        <v>414</v>
      </c>
      <c r="G327" s="273"/>
      <c r="H327" s="274" t="s">
        <v>1</v>
      </c>
      <c r="I327" s="276"/>
      <c r="J327" s="273"/>
      <c r="K327" s="273"/>
      <c r="L327" s="277"/>
      <c r="M327" s="278"/>
      <c r="N327" s="279"/>
      <c r="O327" s="279"/>
      <c r="P327" s="279"/>
      <c r="Q327" s="279"/>
      <c r="R327" s="279"/>
      <c r="S327" s="279"/>
      <c r="T327" s="28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1" t="s">
        <v>259</v>
      </c>
      <c r="AU327" s="281" t="s">
        <v>93</v>
      </c>
      <c r="AV327" s="15" t="s">
        <v>91</v>
      </c>
      <c r="AW327" s="15" t="s">
        <v>40</v>
      </c>
      <c r="AX327" s="15" t="s">
        <v>84</v>
      </c>
      <c r="AY327" s="281" t="s">
        <v>250</v>
      </c>
    </row>
    <row r="328" s="13" customFormat="1">
      <c r="A328" s="13"/>
      <c r="B328" s="249"/>
      <c r="C328" s="250"/>
      <c r="D328" s="251" t="s">
        <v>259</v>
      </c>
      <c r="E328" s="252" t="s">
        <v>1</v>
      </c>
      <c r="F328" s="253" t="s">
        <v>415</v>
      </c>
      <c r="G328" s="250"/>
      <c r="H328" s="254">
        <v>0.11500000000000001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259</v>
      </c>
      <c r="AU328" s="260" t="s">
        <v>93</v>
      </c>
      <c r="AV328" s="13" t="s">
        <v>93</v>
      </c>
      <c r="AW328" s="13" t="s">
        <v>40</v>
      </c>
      <c r="AX328" s="13" t="s">
        <v>84</v>
      </c>
      <c r="AY328" s="260" t="s">
        <v>250</v>
      </c>
    </row>
    <row r="329" s="13" customFormat="1">
      <c r="A329" s="13"/>
      <c r="B329" s="249"/>
      <c r="C329" s="250"/>
      <c r="D329" s="251" t="s">
        <v>259</v>
      </c>
      <c r="E329" s="252" t="s">
        <v>1</v>
      </c>
      <c r="F329" s="253" t="s">
        <v>416</v>
      </c>
      <c r="G329" s="250"/>
      <c r="H329" s="254">
        <v>7.3079999999999998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259</v>
      </c>
      <c r="AU329" s="260" t="s">
        <v>93</v>
      </c>
      <c r="AV329" s="13" t="s">
        <v>93</v>
      </c>
      <c r="AW329" s="13" t="s">
        <v>40</v>
      </c>
      <c r="AX329" s="13" t="s">
        <v>84</v>
      </c>
      <c r="AY329" s="260" t="s">
        <v>250</v>
      </c>
    </row>
    <row r="330" s="13" customFormat="1">
      <c r="A330" s="13"/>
      <c r="B330" s="249"/>
      <c r="C330" s="250"/>
      <c r="D330" s="251" t="s">
        <v>259</v>
      </c>
      <c r="E330" s="252" t="s">
        <v>1</v>
      </c>
      <c r="F330" s="253" t="s">
        <v>417</v>
      </c>
      <c r="G330" s="250"/>
      <c r="H330" s="254">
        <v>0.65500000000000003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259</v>
      </c>
      <c r="AU330" s="260" t="s">
        <v>93</v>
      </c>
      <c r="AV330" s="13" t="s">
        <v>93</v>
      </c>
      <c r="AW330" s="13" t="s">
        <v>40</v>
      </c>
      <c r="AX330" s="13" t="s">
        <v>84</v>
      </c>
      <c r="AY330" s="260" t="s">
        <v>250</v>
      </c>
    </row>
    <row r="331" s="13" customFormat="1">
      <c r="A331" s="13"/>
      <c r="B331" s="249"/>
      <c r="C331" s="250"/>
      <c r="D331" s="251" t="s">
        <v>259</v>
      </c>
      <c r="E331" s="252" t="s">
        <v>1</v>
      </c>
      <c r="F331" s="253" t="s">
        <v>418</v>
      </c>
      <c r="G331" s="250"/>
      <c r="H331" s="254">
        <v>3.2570000000000001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259</v>
      </c>
      <c r="AU331" s="260" t="s">
        <v>93</v>
      </c>
      <c r="AV331" s="13" t="s">
        <v>93</v>
      </c>
      <c r="AW331" s="13" t="s">
        <v>40</v>
      </c>
      <c r="AX331" s="13" t="s">
        <v>84</v>
      </c>
      <c r="AY331" s="260" t="s">
        <v>250</v>
      </c>
    </row>
    <row r="332" s="13" customFormat="1">
      <c r="A332" s="13"/>
      <c r="B332" s="249"/>
      <c r="C332" s="250"/>
      <c r="D332" s="251" t="s">
        <v>259</v>
      </c>
      <c r="E332" s="252" t="s">
        <v>1</v>
      </c>
      <c r="F332" s="253" t="s">
        <v>419</v>
      </c>
      <c r="G332" s="250"/>
      <c r="H332" s="254">
        <v>0.099000000000000005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259</v>
      </c>
      <c r="AU332" s="260" t="s">
        <v>93</v>
      </c>
      <c r="AV332" s="13" t="s">
        <v>93</v>
      </c>
      <c r="AW332" s="13" t="s">
        <v>40</v>
      </c>
      <c r="AX332" s="13" t="s">
        <v>84</v>
      </c>
      <c r="AY332" s="260" t="s">
        <v>250</v>
      </c>
    </row>
    <row r="333" s="13" customFormat="1">
      <c r="A333" s="13"/>
      <c r="B333" s="249"/>
      <c r="C333" s="250"/>
      <c r="D333" s="251" t="s">
        <v>259</v>
      </c>
      <c r="E333" s="252" t="s">
        <v>1</v>
      </c>
      <c r="F333" s="253" t="s">
        <v>420</v>
      </c>
      <c r="G333" s="250"/>
      <c r="H333" s="254">
        <v>0.089999999999999997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259</v>
      </c>
      <c r="AU333" s="260" t="s">
        <v>93</v>
      </c>
      <c r="AV333" s="13" t="s">
        <v>93</v>
      </c>
      <c r="AW333" s="13" t="s">
        <v>40</v>
      </c>
      <c r="AX333" s="13" t="s">
        <v>84</v>
      </c>
      <c r="AY333" s="260" t="s">
        <v>250</v>
      </c>
    </row>
    <row r="334" s="14" customFormat="1">
      <c r="A334" s="14"/>
      <c r="B334" s="261"/>
      <c r="C334" s="262"/>
      <c r="D334" s="251" t="s">
        <v>259</v>
      </c>
      <c r="E334" s="263" t="s">
        <v>1</v>
      </c>
      <c r="F334" s="264" t="s">
        <v>261</v>
      </c>
      <c r="G334" s="262"/>
      <c r="H334" s="265">
        <v>11.523999999999999</v>
      </c>
      <c r="I334" s="266"/>
      <c r="J334" s="262"/>
      <c r="K334" s="262"/>
      <c r="L334" s="267"/>
      <c r="M334" s="268"/>
      <c r="N334" s="269"/>
      <c r="O334" s="269"/>
      <c r="P334" s="269"/>
      <c r="Q334" s="269"/>
      <c r="R334" s="269"/>
      <c r="S334" s="269"/>
      <c r="T334" s="27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1" t="s">
        <v>259</v>
      </c>
      <c r="AU334" s="271" t="s">
        <v>93</v>
      </c>
      <c r="AV334" s="14" t="s">
        <v>256</v>
      </c>
      <c r="AW334" s="14" t="s">
        <v>40</v>
      </c>
      <c r="AX334" s="14" t="s">
        <v>91</v>
      </c>
      <c r="AY334" s="271" t="s">
        <v>250</v>
      </c>
    </row>
    <row r="335" s="2" customFormat="1" ht="16.5" customHeight="1">
      <c r="A335" s="41"/>
      <c r="B335" s="42"/>
      <c r="C335" s="230" t="s">
        <v>7</v>
      </c>
      <c r="D335" s="230" t="s">
        <v>252</v>
      </c>
      <c r="E335" s="231" t="s">
        <v>421</v>
      </c>
      <c r="F335" s="232" t="s">
        <v>422</v>
      </c>
      <c r="G335" s="233" t="s">
        <v>264</v>
      </c>
      <c r="H335" s="234">
        <v>97.885999999999996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2.5018722040000001</v>
      </c>
      <c r="R335" s="240">
        <f>Q335*H335</f>
        <v>244.898262560744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256</v>
      </c>
      <c r="AT335" s="242" t="s">
        <v>252</v>
      </c>
      <c r="AU335" s="242" t="s">
        <v>93</v>
      </c>
      <c r="AY335" s="19" t="s">
        <v>250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256</v>
      </c>
      <c r="BM335" s="242" t="s">
        <v>423</v>
      </c>
    </row>
    <row r="336" s="2" customFormat="1">
      <c r="A336" s="41"/>
      <c r="B336" s="42"/>
      <c r="C336" s="43"/>
      <c r="D336" s="244" t="s">
        <v>257</v>
      </c>
      <c r="E336" s="43"/>
      <c r="F336" s="245" t="s">
        <v>424</v>
      </c>
      <c r="G336" s="43"/>
      <c r="H336" s="43"/>
      <c r="I336" s="246"/>
      <c r="J336" s="43"/>
      <c r="K336" s="43"/>
      <c r="L336" s="47"/>
      <c r="M336" s="247"/>
      <c r="N336" s="248"/>
      <c r="O336" s="94"/>
      <c r="P336" s="94"/>
      <c r="Q336" s="94"/>
      <c r="R336" s="94"/>
      <c r="S336" s="94"/>
      <c r="T336" s="95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257</v>
      </c>
      <c r="AU336" s="19" t="s">
        <v>93</v>
      </c>
    </row>
    <row r="337" s="15" customFormat="1">
      <c r="A337" s="15"/>
      <c r="B337" s="272"/>
      <c r="C337" s="273"/>
      <c r="D337" s="251" t="s">
        <v>259</v>
      </c>
      <c r="E337" s="274" t="s">
        <v>1</v>
      </c>
      <c r="F337" s="275" t="s">
        <v>425</v>
      </c>
      <c r="G337" s="273"/>
      <c r="H337" s="274" t="s">
        <v>1</v>
      </c>
      <c r="I337" s="276"/>
      <c r="J337" s="273"/>
      <c r="K337" s="273"/>
      <c r="L337" s="277"/>
      <c r="M337" s="278"/>
      <c r="N337" s="279"/>
      <c r="O337" s="279"/>
      <c r="P337" s="279"/>
      <c r="Q337" s="279"/>
      <c r="R337" s="279"/>
      <c r="S337" s="279"/>
      <c r="T337" s="28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1" t="s">
        <v>259</v>
      </c>
      <c r="AU337" s="281" t="s">
        <v>93</v>
      </c>
      <c r="AV337" s="15" t="s">
        <v>91</v>
      </c>
      <c r="AW337" s="15" t="s">
        <v>40</v>
      </c>
      <c r="AX337" s="15" t="s">
        <v>84</v>
      </c>
      <c r="AY337" s="281" t="s">
        <v>250</v>
      </c>
    </row>
    <row r="338" s="13" customFormat="1">
      <c r="A338" s="13"/>
      <c r="B338" s="249"/>
      <c r="C338" s="250"/>
      <c r="D338" s="251" t="s">
        <v>259</v>
      </c>
      <c r="E338" s="252" t="s">
        <v>1</v>
      </c>
      <c r="F338" s="253" t="s">
        <v>426</v>
      </c>
      <c r="G338" s="250"/>
      <c r="H338" s="254">
        <v>25.699999999999999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259</v>
      </c>
      <c r="AU338" s="260" t="s">
        <v>93</v>
      </c>
      <c r="AV338" s="13" t="s">
        <v>93</v>
      </c>
      <c r="AW338" s="13" t="s">
        <v>40</v>
      </c>
      <c r="AX338" s="13" t="s">
        <v>84</v>
      </c>
      <c r="AY338" s="260" t="s">
        <v>250</v>
      </c>
    </row>
    <row r="339" s="15" customFormat="1">
      <c r="A339" s="15"/>
      <c r="B339" s="272"/>
      <c r="C339" s="273"/>
      <c r="D339" s="251" t="s">
        <v>259</v>
      </c>
      <c r="E339" s="274" t="s">
        <v>1</v>
      </c>
      <c r="F339" s="275" t="s">
        <v>427</v>
      </c>
      <c r="G339" s="273"/>
      <c r="H339" s="274" t="s">
        <v>1</v>
      </c>
      <c r="I339" s="276"/>
      <c r="J339" s="273"/>
      <c r="K339" s="273"/>
      <c r="L339" s="277"/>
      <c r="M339" s="278"/>
      <c r="N339" s="279"/>
      <c r="O339" s="279"/>
      <c r="P339" s="279"/>
      <c r="Q339" s="279"/>
      <c r="R339" s="279"/>
      <c r="S339" s="279"/>
      <c r="T339" s="280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1" t="s">
        <v>259</v>
      </c>
      <c r="AU339" s="281" t="s">
        <v>93</v>
      </c>
      <c r="AV339" s="15" t="s">
        <v>91</v>
      </c>
      <c r="AW339" s="15" t="s">
        <v>40</v>
      </c>
      <c r="AX339" s="15" t="s">
        <v>84</v>
      </c>
      <c r="AY339" s="281" t="s">
        <v>250</v>
      </c>
    </row>
    <row r="340" s="13" customFormat="1">
      <c r="A340" s="13"/>
      <c r="B340" s="249"/>
      <c r="C340" s="250"/>
      <c r="D340" s="251" t="s">
        <v>259</v>
      </c>
      <c r="E340" s="252" t="s">
        <v>1</v>
      </c>
      <c r="F340" s="253" t="s">
        <v>428</v>
      </c>
      <c r="G340" s="250"/>
      <c r="H340" s="254">
        <v>56.113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259</v>
      </c>
      <c r="AU340" s="260" t="s">
        <v>93</v>
      </c>
      <c r="AV340" s="13" t="s">
        <v>93</v>
      </c>
      <c r="AW340" s="13" t="s">
        <v>40</v>
      </c>
      <c r="AX340" s="13" t="s">
        <v>84</v>
      </c>
      <c r="AY340" s="260" t="s">
        <v>250</v>
      </c>
    </row>
    <row r="341" s="13" customFormat="1">
      <c r="A341" s="13"/>
      <c r="B341" s="249"/>
      <c r="C341" s="250"/>
      <c r="D341" s="251" t="s">
        <v>259</v>
      </c>
      <c r="E341" s="252" t="s">
        <v>1</v>
      </c>
      <c r="F341" s="253" t="s">
        <v>429</v>
      </c>
      <c r="G341" s="250"/>
      <c r="H341" s="254">
        <v>16.073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259</v>
      </c>
      <c r="AU341" s="260" t="s">
        <v>93</v>
      </c>
      <c r="AV341" s="13" t="s">
        <v>93</v>
      </c>
      <c r="AW341" s="13" t="s">
        <v>40</v>
      </c>
      <c r="AX341" s="13" t="s">
        <v>84</v>
      </c>
      <c r="AY341" s="260" t="s">
        <v>250</v>
      </c>
    </row>
    <row r="342" s="14" customFormat="1">
      <c r="A342" s="14"/>
      <c r="B342" s="261"/>
      <c r="C342" s="262"/>
      <c r="D342" s="251" t="s">
        <v>259</v>
      </c>
      <c r="E342" s="263" t="s">
        <v>1</v>
      </c>
      <c r="F342" s="264" t="s">
        <v>261</v>
      </c>
      <c r="G342" s="262"/>
      <c r="H342" s="265">
        <v>97.885999999999996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259</v>
      </c>
      <c r="AU342" s="271" t="s">
        <v>93</v>
      </c>
      <c r="AV342" s="14" t="s">
        <v>256</v>
      </c>
      <c r="AW342" s="14" t="s">
        <v>40</v>
      </c>
      <c r="AX342" s="14" t="s">
        <v>91</v>
      </c>
      <c r="AY342" s="271" t="s">
        <v>250</v>
      </c>
    </row>
    <row r="343" s="2" customFormat="1" ht="24.15" customHeight="1">
      <c r="A343" s="41"/>
      <c r="B343" s="42"/>
      <c r="C343" s="230" t="s">
        <v>321</v>
      </c>
      <c r="D343" s="230" t="s">
        <v>252</v>
      </c>
      <c r="E343" s="231" t="s">
        <v>430</v>
      </c>
      <c r="F343" s="232" t="s">
        <v>431</v>
      </c>
      <c r="G343" s="233" t="s">
        <v>264</v>
      </c>
      <c r="H343" s="234">
        <v>24.129999999999999</v>
      </c>
      <c r="I343" s="235"/>
      <c r="J343" s="236">
        <f>ROUND(I343*H343,2)</f>
        <v>0</v>
      </c>
      <c r="K343" s="237"/>
      <c r="L343" s="47"/>
      <c r="M343" s="238" t="s">
        <v>1</v>
      </c>
      <c r="N343" s="239" t="s">
        <v>49</v>
      </c>
      <c r="O343" s="94"/>
      <c r="P343" s="240">
        <f>O343*H343</f>
        <v>0</v>
      </c>
      <c r="Q343" s="240">
        <v>2.5018722040000001</v>
      </c>
      <c r="R343" s="240">
        <f>Q343*H343</f>
        <v>60.370176282519999</v>
      </c>
      <c r="S343" s="240">
        <v>0</v>
      </c>
      <c r="T343" s="241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256</v>
      </c>
      <c r="AT343" s="242" t="s">
        <v>252</v>
      </c>
      <c r="AU343" s="242" t="s">
        <v>93</v>
      </c>
      <c r="AY343" s="19" t="s">
        <v>250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256</v>
      </c>
      <c r="BM343" s="242" t="s">
        <v>432</v>
      </c>
    </row>
    <row r="344" s="2" customFormat="1">
      <c r="A344" s="41"/>
      <c r="B344" s="42"/>
      <c r="C344" s="43"/>
      <c r="D344" s="244" t="s">
        <v>257</v>
      </c>
      <c r="E344" s="43"/>
      <c r="F344" s="245" t="s">
        <v>433</v>
      </c>
      <c r="G344" s="43"/>
      <c r="H344" s="43"/>
      <c r="I344" s="246"/>
      <c r="J344" s="43"/>
      <c r="K344" s="43"/>
      <c r="L344" s="47"/>
      <c r="M344" s="247"/>
      <c r="N344" s="248"/>
      <c r="O344" s="94"/>
      <c r="P344" s="94"/>
      <c r="Q344" s="94"/>
      <c r="R344" s="94"/>
      <c r="S344" s="94"/>
      <c r="T344" s="95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257</v>
      </c>
      <c r="AU344" s="19" t="s">
        <v>93</v>
      </c>
    </row>
    <row r="345" s="15" customFormat="1">
      <c r="A345" s="15"/>
      <c r="B345" s="272"/>
      <c r="C345" s="273"/>
      <c r="D345" s="251" t="s">
        <v>259</v>
      </c>
      <c r="E345" s="274" t="s">
        <v>1</v>
      </c>
      <c r="F345" s="275" t="s">
        <v>434</v>
      </c>
      <c r="G345" s="273"/>
      <c r="H345" s="274" t="s">
        <v>1</v>
      </c>
      <c r="I345" s="276"/>
      <c r="J345" s="273"/>
      <c r="K345" s="273"/>
      <c r="L345" s="277"/>
      <c r="M345" s="278"/>
      <c r="N345" s="279"/>
      <c r="O345" s="279"/>
      <c r="P345" s="279"/>
      <c r="Q345" s="279"/>
      <c r="R345" s="279"/>
      <c r="S345" s="279"/>
      <c r="T345" s="280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1" t="s">
        <v>259</v>
      </c>
      <c r="AU345" s="281" t="s">
        <v>93</v>
      </c>
      <c r="AV345" s="15" t="s">
        <v>91</v>
      </c>
      <c r="AW345" s="15" t="s">
        <v>40</v>
      </c>
      <c r="AX345" s="15" t="s">
        <v>84</v>
      </c>
      <c r="AY345" s="281" t="s">
        <v>250</v>
      </c>
    </row>
    <row r="346" s="13" customFormat="1">
      <c r="A346" s="13"/>
      <c r="B346" s="249"/>
      <c r="C346" s="250"/>
      <c r="D346" s="251" t="s">
        <v>259</v>
      </c>
      <c r="E346" s="252" t="s">
        <v>1</v>
      </c>
      <c r="F346" s="253" t="s">
        <v>435</v>
      </c>
      <c r="G346" s="250"/>
      <c r="H346" s="254">
        <v>24.129999999999999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259</v>
      </c>
      <c r="AU346" s="260" t="s">
        <v>93</v>
      </c>
      <c r="AV346" s="13" t="s">
        <v>93</v>
      </c>
      <c r="AW346" s="13" t="s">
        <v>40</v>
      </c>
      <c r="AX346" s="13" t="s">
        <v>84</v>
      </c>
      <c r="AY346" s="260" t="s">
        <v>250</v>
      </c>
    </row>
    <row r="347" s="14" customFormat="1">
      <c r="A347" s="14"/>
      <c r="B347" s="261"/>
      <c r="C347" s="262"/>
      <c r="D347" s="251" t="s">
        <v>259</v>
      </c>
      <c r="E347" s="263" t="s">
        <v>1</v>
      </c>
      <c r="F347" s="264" t="s">
        <v>261</v>
      </c>
      <c r="G347" s="262"/>
      <c r="H347" s="265">
        <v>24.129999999999999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259</v>
      </c>
      <c r="AU347" s="271" t="s">
        <v>93</v>
      </c>
      <c r="AV347" s="14" t="s">
        <v>256</v>
      </c>
      <c r="AW347" s="14" t="s">
        <v>40</v>
      </c>
      <c r="AX347" s="14" t="s">
        <v>91</v>
      </c>
      <c r="AY347" s="271" t="s">
        <v>250</v>
      </c>
    </row>
    <row r="348" s="2" customFormat="1" ht="16.5" customHeight="1">
      <c r="A348" s="41"/>
      <c r="B348" s="42"/>
      <c r="C348" s="230" t="s">
        <v>436</v>
      </c>
      <c r="D348" s="230" t="s">
        <v>252</v>
      </c>
      <c r="E348" s="231" t="s">
        <v>437</v>
      </c>
      <c r="F348" s="232" t="s">
        <v>438</v>
      </c>
      <c r="G348" s="233" t="s">
        <v>388</v>
      </c>
      <c r="H348" s="234">
        <v>328.89800000000002</v>
      </c>
      <c r="I348" s="235"/>
      <c r="J348" s="236">
        <f>ROUND(I348*H348,2)</f>
        <v>0</v>
      </c>
      <c r="K348" s="237"/>
      <c r="L348" s="47"/>
      <c r="M348" s="238" t="s">
        <v>1</v>
      </c>
      <c r="N348" s="239" t="s">
        <v>49</v>
      </c>
      <c r="O348" s="94"/>
      <c r="P348" s="240">
        <f>O348*H348</f>
        <v>0</v>
      </c>
      <c r="Q348" s="240">
        <v>0.0026919000000000001</v>
      </c>
      <c r="R348" s="240">
        <f>Q348*H348</f>
        <v>0.88536052620000005</v>
      </c>
      <c r="S348" s="240">
        <v>0</v>
      </c>
      <c r="T348" s="24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2" t="s">
        <v>256</v>
      </c>
      <c r="AT348" s="242" t="s">
        <v>252</v>
      </c>
      <c r="AU348" s="242" t="s">
        <v>93</v>
      </c>
      <c r="AY348" s="19" t="s">
        <v>250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9" t="s">
        <v>91</v>
      </c>
      <c r="BK348" s="243">
        <f>ROUND(I348*H348,2)</f>
        <v>0</v>
      </c>
      <c r="BL348" s="19" t="s">
        <v>256</v>
      </c>
      <c r="BM348" s="242" t="s">
        <v>439</v>
      </c>
    </row>
    <row r="349" s="2" customFormat="1">
      <c r="A349" s="41"/>
      <c r="B349" s="42"/>
      <c r="C349" s="43"/>
      <c r="D349" s="244" t="s">
        <v>257</v>
      </c>
      <c r="E349" s="43"/>
      <c r="F349" s="245" t="s">
        <v>440</v>
      </c>
      <c r="G349" s="43"/>
      <c r="H349" s="43"/>
      <c r="I349" s="246"/>
      <c r="J349" s="43"/>
      <c r="K349" s="43"/>
      <c r="L349" s="47"/>
      <c r="M349" s="247"/>
      <c r="N349" s="248"/>
      <c r="O349" s="94"/>
      <c r="P349" s="94"/>
      <c r="Q349" s="94"/>
      <c r="R349" s="94"/>
      <c r="S349" s="94"/>
      <c r="T349" s="95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257</v>
      </c>
      <c r="AU349" s="19" t="s">
        <v>93</v>
      </c>
    </row>
    <row r="350" s="15" customFormat="1">
      <c r="A350" s="15"/>
      <c r="B350" s="272"/>
      <c r="C350" s="273"/>
      <c r="D350" s="251" t="s">
        <v>259</v>
      </c>
      <c r="E350" s="274" t="s">
        <v>1</v>
      </c>
      <c r="F350" s="275" t="s">
        <v>425</v>
      </c>
      <c r="G350" s="273"/>
      <c r="H350" s="274" t="s">
        <v>1</v>
      </c>
      <c r="I350" s="276"/>
      <c r="J350" s="273"/>
      <c r="K350" s="273"/>
      <c r="L350" s="277"/>
      <c r="M350" s="278"/>
      <c r="N350" s="279"/>
      <c r="O350" s="279"/>
      <c r="P350" s="279"/>
      <c r="Q350" s="279"/>
      <c r="R350" s="279"/>
      <c r="S350" s="279"/>
      <c r="T350" s="28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1" t="s">
        <v>259</v>
      </c>
      <c r="AU350" s="281" t="s">
        <v>93</v>
      </c>
      <c r="AV350" s="15" t="s">
        <v>91</v>
      </c>
      <c r="AW350" s="15" t="s">
        <v>40</v>
      </c>
      <c r="AX350" s="15" t="s">
        <v>84</v>
      </c>
      <c r="AY350" s="281" t="s">
        <v>250</v>
      </c>
    </row>
    <row r="351" s="13" customFormat="1">
      <c r="A351" s="13"/>
      <c r="B351" s="249"/>
      <c r="C351" s="250"/>
      <c r="D351" s="251" t="s">
        <v>259</v>
      </c>
      <c r="E351" s="252" t="s">
        <v>1</v>
      </c>
      <c r="F351" s="253" t="s">
        <v>441</v>
      </c>
      <c r="G351" s="250"/>
      <c r="H351" s="254">
        <v>85.665000000000006</v>
      </c>
      <c r="I351" s="255"/>
      <c r="J351" s="250"/>
      <c r="K351" s="250"/>
      <c r="L351" s="256"/>
      <c r="M351" s="257"/>
      <c r="N351" s="258"/>
      <c r="O351" s="258"/>
      <c r="P351" s="258"/>
      <c r="Q351" s="258"/>
      <c r="R351" s="258"/>
      <c r="S351" s="258"/>
      <c r="T351" s="25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0" t="s">
        <v>259</v>
      </c>
      <c r="AU351" s="260" t="s">
        <v>93</v>
      </c>
      <c r="AV351" s="13" t="s">
        <v>93</v>
      </c>
      <c r="AW351" s="13" t="s">
        <v>40</v>
      </c>
      <c r="AX351" s="13" t="s">
        <v>84</v>
      </c>
      <c r="AY351" s="260" t="s">
        <v>250</v>
      </c>
    </row>
    <row r="352" s="15" customFormat="1">
      <c r="A352" s="15"/>
      <c r="B352" s="272"/>
      <c r="C352" s="273"/>
      <c r="D352" s="251" t="s">
        <v>259</v>
      </c>
      <c r="E352" s="274" t="s">
        <v>1</v>
      </c>
      <c r="F352" s="275" t="s">
        <v>427</v>
      </c>
      <c r="G352" s="273"/>
      <c r="H352" s="274" t="s">
        <v>1</v>
      </c>
      <c r="I352" s="276"/>
      <c r="J352" s="273"/>
      <c r="K352" s="273"/>
      <c r="L352" s="277"/>
      <c r="M352" s="278"/>
      <c r="N352" s="279"/>
      <c r="O352" s="279"/>
      <c r="P352" s="279"/>
      <c r="Q352" s="279"/>
      <c r="R352" s="279"/>
      <c r="S352" s="279"/>
      <c r="T352" s="280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1" t="s">
        <v>259</v>
      </c>
      <c r="AU352" s="281" t="s">
        <v>93</v>
      </c>
      <c r="AV352" s="15" t="s">
        <v>91</v>
      </c>
      <c r="AW352" s="15" t="s">
        <v>40</v>
      </c>
      <c r="AX352" s="15" t="s">
        <v>84</v>
      </c>
      <c r="AY352" s="281" t="s">
        <v>250</v>
      </c>
    </row>
    <row r="353" s="13" customFormat="1">
      <c r="A353" s="13"/>
      <c r="B353" s="249"/>
      <c r="C353" s="250"/>
      <c r="D353" s="251" t="s">
        <v>259</v>
      </c>
      <c r="E353" s="252" t="s">
        <v>1</v>
      </c>
      <c r="F353" s="253" t="s">
        <v>442</v>
      </c>
      <c r="G353" s="250"/>
      <c r="H353" s="254">
        <v>130.625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259</v>
      </c>
      <c r="AU353" s="260" t="s">
        <v>93</v>
      </c>
      <c r="AV353" s="13" t="s">
        <v>93</v>
      </c>
      <c r="AW353" s="13" t="s">
        <v>40</v>
      </c>
      <c r="AX353" s="13" t="s">
        <v>84</v>
      </c>
      <c r="AY353" s="260" t="s">
        <v>250</v>
      </c>
    </row>
    <row r="354" s="13" customFormat="1">
      <c r="A354" s="13"/>
      <c r="B354" s="249"/>
      <c r="C354" s="250"/>
      <c r="D354" s="251" t="s">
        <v>259</v>
      </c>
      <c r="E354" s="252" t="s">
        <v>1</v>
      </c>
      <c r="F354" s="253" t="s">
        <v>443</v>
      </c>
      <c r="G354" s="250"/>
      <c r="H354" s="254">
        <v>28.335999999999999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259</v>
      </c>
      <c r="AU354" s="260" t="s">
        <v>93</v>
      </c>
      <c r="AV354" s="13" t="s">
        <v>93</v>
      </c>
      <c r="AW354" s="13" t="s">
        <v>40</v>
      </c>
      <c r="AX354" s="13" t="s">
        <v>84</v>
      </c>
      <c r="AY354" s="260" t="s">
        <v>250</v>
      </c>
    </row>
    <row r="355" s="13" customFormat="1">
      <c r="A355" s="13"/>
      <c r="B355" s="249"/>
      <c r="C355" s="250"/>
      <c r="D355" s="251" t="s">
        <v>259</v>
      </c>
      <c r="E355" s="252" t="s">
        <v>1</v>
      </c>
      <c r="F355" s="253" t="s">
        <v>444</v>
      </c>
      <c r="G355" s="250"/>
      <c r="H355" s="254">
        <v>84.272000000000006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259</v>
      </c>
      <c r="AU355" s="260" t="s">
        <v>93</v>
      </c>
      <c r="AV355" s="13" t="s">
        <v>93</v>
      </c>
      <c r="AW355" s="13" t="s">
        <v>40</v>
      </c>
      <c r="AX355" s="13" t="s">
        <v>84</v>
      </c>
      <c r="AY355" s="260" t="s">
        <v>250</v>
      </c>
    </row>
    <row r="356" s="14" customFormat="1">
      <c r="A356" s="14"/>
      <c r="B356" s="261"/>
      <c r="C356" s="262"/>
      <c r="D356" s="251" t="s">
        <v>259</v>
      </c>
      <c r="E356" s="263" t="s">
        <v>1</v>
      </c>
      <c r="F356" s="264" t="s">
        <v>261</v>
      </c>
      <c r="G356" s="262"/>
      <c r="H356" s="265">
        <v>328.89800000000002</v>
      </c>
      <c r="I356" s="266"/>
      <c r="J356" s="262"/>
      <c r="K356" s="262"/>
      <c r="L356" s="267"/>
      <c r="M356" s="268"/>
      <c r="N356" s="269"/>
      <c r="O356" s="269"/>
      <c r="P356" s="269"/>
      <c r="Q356" s="269"/>
      <c r="R356" s="269"/>
      <c r="S356" s="269"/>
      <c r="T356" s="27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1" t="s">
        <v>259</v>
      </c>
      <c r="AU356" s="271" t="s">
        <v>93</v>
      </c>
      <c r="AV356" s="14" t="s">
        <v>256</v>
      </c>
      <c r="AW356" s="14" t="s">
        <v>40</v>
      </c>
      <c r="AX356" s="14" t="s">
        <v>91</v>
      </c>
      <c r="AY356" s="271" t="s">
        <v>250</v>
      </c>
    </row>
    <row r="357" s="2" customFormat="1" ht="16.5" customHeight="1">
      <c r="A357" s="41"/>
      <c r="B357" s="42"/>
      <c r="C357" s="230" t="s">
        <v>335</v>
      </c>
      <c r="D357" s="230" t="s">
        <v>252</v>
      </c>
      <c r="E357" s="231" t="s">
        <v>445</v>
      </c>
      <c r="F357" s="232" t="s">
        <v>446</v>
      </c>
      <c r="G357" s="233" t="s">
        <v>388</v>
      </c>
      <c r="H357" s="234">
        <v>328.89800000000002</v>
      </c>
      <c r="I357" s="235"/>
      <c r="J357" s="236">
        <f>ROUND(I357*H357,2)</f>
        <v>0</v>
      </c>
      <c r="K357" s="237"/>
      <c r="L357" s="47"/>
      <c r="M357" s="238" t="s">
        <v>1</v>
      </c>
      <c r="N357" s="239" t="s">
        <v>49</v>
      </c>
      <c r="O357" s="94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2" t="s">
        <v>256</v>
      </c>
      <c r="AT357" s="242" t="s">
        <v>252</v>
      </c>
      <c r="AU357" s="242" t="s">
        <v>93</v>
      </c>
      <c r="AY357" s="19" t="s">
        <v>250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9" t="s">
        <v>91</v>
      </c>
      <c r="BK357" s="243">
        <f>ROUND(I357*H357,2)</f>
        <v>0</v>
      </c>
      <c r="BL357" s="19" t="s">
        <v>256</v>
      </c>
      <c r="BM357" s="242" t="s">
        <v>447</v>
      </c>
    </row>
    <row r="358" s="2" customFormat="1">
      <c r="A358" s="41"/>
      <c r="B358" s="42"/>
      <c r="C358" s="43"/>
      <c r="D358" s="244" t="s">
        <v>257</v>
      </c>
      <c r="E358" s="43"/>
      <c r="F358" s="245" t="s">
        <v>448</v>
      </c>
      <c r="G358" s="43"/>
      <c r="H358" s="43"/>
      <c r="I358" s="246"/>
      <c r="J358" s="43"/>
      <c r="K358" s="43"/>
      <c r="L358" s="47"/>
      <c r="M358" s="247"/>
      <c r="N358" s="248"/>
      <c r="O358" s="94"/>
      <c r="P358" s="94"/>
      <c r="Q358" s="94"/>
      <c r="R358" s="94"/>
      <c r="S358" s="94"/>
      <c r="T358" s="95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19" t="s">
        <v>257</v>
      </c>
      <c r="AU358" s="19" t="s">
        <v>93</v>
      </c>
    </row>
    <row r="359" s="15" customFormat="1">
      <c r="A359" s="15"/>
      <c r="B359" s="272"/>
      <c r="C359" s="273"/>
      <c r="D359" s="251" t="s">
        <v>259</v>
      </c>
      <c r="E359" s="274" t="s">
        <v>1</v>
      </c>
      <c r="F359" s="275" t="s">
        <v>425</v>
      </c>
      <c r="G359" s="273"/>
      <c r="H359" s="274" t="s">
        <v>1</v>
      </c>
      <c r="I359" s="276"/>
      <c r="J359" s="273"/>
      <c r="K359" s="273"/>
      <c r="L359" s="277"/>
      <c r="M359" s="278"/>
      <c r="N359" s="279"/>
      <c r="O359" s="279"/>
      <c r="P359" s="279"/>
      <c r="Q359" s="279"/>
      <c r="R359" s="279"/>
      <c r="S359" s="279"/>
      <c r="T359" s="28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1" t="s">
        <v>259</v>
      </c>
      <c r="AU359" s="281" t="s">
        <v>93</v>
      </c>
      <c r="AV359" s="15" t="s">
        <v>91</v>
      </c>
      <c r="AW359" s="15" t="s">
        <v>40</v>
      </c>
      <c r="AX359" s="15" t="s">
        <v>84</v>
      </c>
      <c r="AY359" s="281" t="s">
        <v>250</v>
      </c>
    </row>
    <row r="360" s="13" customFormat="1">
      <c r="A360" s="13"/>
      <c r="B360" s="249"/>
      <c r="C360" s="250"/>
      <c r="D360" s="251" t="s">
        <v>259</v>
      </c>
      <c r="E360" s="252" t="s">
        <v>1</v>
      </c>
      <c r="F360" s="253" t="s">
        <v>441</v>
      </c>
      <c r="G360" s="250"/>
      <c r="H360" s="254">
        <v>85.665000000000006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259</v>
      </c>
      <c r="AU360" s="260" t="s">
        <v>93</v>
      </c>
      <c r="AV360" s="13" t="s">
        <v>93</v>
      </c>
      <c r="AW360" s="13" t="s">
        <v>40</v>
      </c>
      <c r="AX360" s="13" t="s">
        <v>84</v>
      </c>
      <c r="AY360" s="260" t="s">
        <v>250</v>
      </c>
    </row>
    <row r="361" s="15" customFormat="1">
      <c r="A361" s="15"/>
      <c r="B361" s="272"/>
      <c r="C361" s="273"/>
      <c r="D361" s="251" t="s">
        <v>259</v>
      </c>
      <c r="E361" s="274" t="s">
        <v>1</v>
      </c>
      <c r="F361" s="275" t="s">
        <v>427</v>
      </c>
      <c r="G361" s="273"/>
      <c r="H361" s="274" t="s">
        <v>1</v>
      </c>
      <c r="I361" s="276"/>
      <c r="J361" s="273"/>
      <c r="K361" s="273"/>
      <c r="L361" s="277"/>
      <c r="M361" s="278"/>
      <c r="N361" s="279"/>
      <c r="O361" s="279"/>
      <c r="P361" s="279"/>
      <c r="Q361" s="279"/>
      <c r="R361" s="279"/>
      <c r="S361" s="279"/>
      <c r="T361" s="28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1" t="s">
        <v>259</v>
      </c>
      <c r="AU361" s="281" t="s">
        <v>93</v>
      </c>
      <c r="AV361" s="15" t="s">
        <v>91</v>
      </c>
      <c r="AW361" s="15" t="s">
        <v>40</v>
      </c>
      <c r="AX361" s="15" t="s">
        <v>84</v>
      </c>
      <c r="AY361" s="281" t="s">
        <v>250</v>
      </c>
    </row>
    <row r="362" s="13" customFormat="1">
      <c r="A362" s="13"/>
      <c r="B362" s="249"/>
      <c r="C362" s="250"/>
      <c r="D362" s="251" t="s">
        <v>259</v>
      </c>
      <c r="E362" s="252" t="s">
        <v>1</v>
      </c>
      <c r="F362" s="253" t="s">
        <v>442</v>
      </c>
      <c r="G362" s="250"/>
      <c r="H362" s="254">
        <v>130.625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259</v>
      </c>
      <c r="AU362" s="260" t="s">
        <v>93</v>
      </c>
      <c r="AV362" s="13" t="s">
        <v>93</v>
      </c>
      <c r="AW362" s="13" t="s">
        <v>40</v>
      </c>
      <c r="AX362" s="13" t="s">
        <v>84</v>
      </c>
      <c r="AY362" s="260" t="s">
        <v>250</v>
      </c>
    </row>
    <row r="363" s="13" customFormat="1">
      <c r="A363" s="13"/>
      <c r="B363" s="249"/>
      <c r="C363" s="250"/>
      <c r="D363" s="251" t="s">
        <v>259</v>
      </c>
      <c r="E363" s="252" t="s">
        <v>1</v>
      </c>
      <c r="F363" s="253" t="s">
        <v>443</v>
      </c>
      <c r="G363" s="250"/>
      <c r="H363" s="254">
        <v>28.335999999999999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259</v>
      </c>
      <c r="AU363" s="260" t="s">
        <v>93</v>
      </c>
      <c r="AV363" s="13" t="s">
        <v>93</v>
      </c>
      <c r="AW363" s="13" t="s">
        <v>40</v>
      </c>
      <c r="AX363" s="13" t="s">
        <v>84</v>
      </c>
      <c r="AY363" s="260" t="s">
        <v>250</v>
      </c>
    </row>
    <row r="364" s="13" customFormat="1">
      <c r="A364" s="13"/>
      <c r="B364" s="249"/>
      <c r="C364" s="250"/>
      <c r="D364" s="251" t="s">
        <v>259</v>
      </c>
      <c r="E364" s="252" t="s">
        <v>1</v>
      </c>
      <c r="F364" s="253" t="s">
        <v>444</v>
      </c>
      <c r="G364" s="250"/>
      <c r="H364" s="254">
        <v>84.272000000000006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259</v>
      </c>
      <c r="AU364" s="260" t="s">
        <v>93</v>
      </c>
      <c r="AV364" s="13" t="s">
        <v>93</v>
      </c>
      <c r="AW364" s="13" t="s">
        <v>40</v>
      </c>
      <c r="AX364" s="13" t="s">
        <v>84</v>
      </c>
      <c r="AY364" s="260" t="s">
        <v>250</v>
      </c>
    </row>
    <row r="365" s="14" customFormat="1">
      <c r="A365" s="14"/>
      <c r="B365" s="261"/>
      <c r="C365" s="262"/>
      <c r="D365" s="251" t="s">
        <v>259</v>
      </c>
      <c r="E365" s="263" t="s">
        <v>1</v>
      </c>
      <c r="F365" s="264" t="s">
        <v>261</v>
      </c>
      <c r="G365" s="262"/>
      <c r="H365" s="265">
        <v>328.89800000000002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1" t="s">
        <v>259</v>
      </c>
      <c r="AU365" s="271" t="s">
        <v>93</v>
      </c>
      <c r="AV365" s="14" t="s">
        <v>256</v>
      </c>
      <c r="AW365" s="14" t="s">
        <v>40</v>
      </c>
      <c r="AX365" s="14" t="s">
        <v>91</v>
      </c>
      <c r="AY365" s="271" t="s">
        <v>250</v>
      </c>
    </row>
    <row r="366" s="2" customFormat="1" ht="21.75" customHeight="1">
      <c r="A366" s="41"/>
      <c r="B366" s="42"/>
      <c r="C366" s="230" t="s">
        <v>449</v>
      </c>
      <c r="D366" s="230" t="s">
        <v>252</v>
      </c>
      <c r="E366" s="231" t="s">
        <v>450</v>
      </c>
      <c r="F366" s="232" t="s">
        <v>451</v>
      </c>
      <c r="G366" s="233" t="s">
        <v>297</v>
      </c>
      <c r="H366" s="234">
        <v>2.4129999999999998</v>
      </c>
      <c r="I366" s="235"/>
      <c r="J366" s="236">
        <f>ROUND(I366*H366,2)</f>
        <v>0</v>
      </c>
      <c r="K366" s="237"/>
      <c r="L366" s="47"/>
      <c r="M366" s="238" t="s">
        <v>1</v>
      </c>
      <c r="N366" s="239" t="s">
        <v>49</v>
      </c>
      <c r="O366" s="94"/>
      <c r="P366" s="240">
        <f>O366*H366</f>
        <v>0</v>
      </c>
      <c r="Q366" s="240">
        <v>1.0606207999999999</v>
      </c>
      <c r="R366" s="240">
        <f>Q366*H366</f>
        <v>2.5592779903999996</v>
      </c>
      <c r="S366" s="240">
        <v>0</v>
      </c>
      <c r="T366" s="24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42" t="s">
        <v>256</v>
      </c>
      <c r="AT366" s="242" t="s">
        <v>252</v>
      </c>
      <c r="AU366" s="242" t="s">
        <v>93</v>
      </c>
      <c r="AY366" s="19" t="s">
        <v>250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9" t="s">
        <v>91</v>
      </c>
      <c r="BK366" s="243">
        <f>ROUND(I366*H366,2)</f>
        <v>0</v>
      </c>
      <c r="BL366" s="19" t="s">
        <v>256</v>
      </c>
      <c r="BM366" s="242" t="s">
        <v>452</v>
      </c>
    </row>
    <row r="367" s="2" customFormat="1">
      <c r="A367" s="41"/>
      <c r="B367" s="42"/>
      <c r="C367" s="43"/>
      <c r="D367" s="244" t="s">
        <v>257</v>
      </c>
      <c r="E367" s="43"/>
      <c r="F367" s="245" t="s">
        <v>453</v>
      </c>
      <c r="G367" s="43"/>
      <c r="H367" s="43"/>
      <c r="I367" s="246"/>
      <c r="J367" s="43"/>
      <c r="K367" s="43"/>
      <c r="L367" s="47"/>
      <c r="M367" s="247"/>
      <c r="N367" s="248"/>
      <c r="O367" s="94"/>
      <c r="P367" s="94"/>
      <c r="Q367" s="94"/>
      <c r="R367" s="94"/>
      <c r="S367" s="94"/>
      <c r="T367" s="95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257</v>
      </c>
      <c r="AU367" s="19" t="s">
        <v>93</v>
      </c>
    </row>
    <row r="368" s="2" customFormat="1">
      <c r="A368" s="41"/>
      <c r="B368" s="42"/>
      <c r="C368" s="43"/>
      <c r="D368" s="251" t="s">
        <v>288</v>
      </c>
      <c r="E368" s="43"/>
      <c r="F368" s="282" t="s">
        <v>454</v>
      </c>
      <c r="G368" s="43"/>
      <c r="H368" s="43"/>
      <c r="I368" s="246"/>
      <c r="J368" s="43"/>
      <c r="K368" s="43"/>
      <c r="L368" s="47"/>
      <c r="M368" s="247"/>
      <c r="N368" s="248"/>
      <c r="O368" s="94"/>
      <c r="P368" s="94"/>
      <c r="Q368" s="94"/>
      <c r="R368" s="94"/>
      <c r="S368" s="94"/>
      <c r="T368" s="95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288</v>
      </c>
      <c r="AU368" s="19" t="s">
        <v>93</v>
      </c>
    </row>
    <row r="369" s="2" customFormat="1" ht="24.15" customHeight="1">
      <c r="A369" s="41"/>
      <c r="B369" s="42"/>
      <c r="C369" s="230" t="s">
        <v>340</v>
      </c>
      <c r="D369" s="230" t="s">
        <v>252</v>
      </c>
      <c r="E369" s="231" t="s">
        <v>455</v>
      </c>
      <c r="F369" s="232" t="s">
        <v>456</v>
      </c>
      <c r="G369" s="233" t="s">
        <v>264</v>
      </c>
      <c r="H369" s="234">
        <v>7.8399999999999999</v>
      </c>
      <c r="I369" s="235"/>
      <c r="J369" s="236">
        <f>ROUND(I369*H369,2)</f>
        <v>0</v>
      </c>
      <c r="K369" s="237"/>
      <c r="L369" s="47"/>
      <c r="M369" s="238" t="s">
        <v>1</v>
      </c>
      <c r="N369" s="239" t="s">
        <v>49</v>
      </c>
      <c r="O369" s="94"/>
      <c r="P369" s="240">
        <f>O369*H369</f>
        <v>0</v>
      </c>
      <c r="Q369" s="240">
        <v>2.5018722040000001</v>
      </c>
      <c r="R369" s="240">
        <f>Q369*H369</f>
        <v>19.614678079360001</v>
      </c>
      <c r="S369" s="240">
        <v>0</v>
      </c>
      <c r="T369" s="24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2" t="s">
        <v>256</v>
      </c>
      <c r="AT369" s="242" t="s">
        <v>252</v>
      </c>
      <c r="AU369" s="242" t="s">
        <v>93</v>
      </c>
      <c r="AY369" s="19" t="s">
        <v>250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9" t="s">
        <v>91</v>
      </c>
      <c r="BK369" s="243">
        <f>ROUND(I369*H369,2)</f>
        <v>0</v>
      </c>
      <c r="BL369" s="19" t="s">
        <v>256</v>
      </c>
      <c r="BM369" s="242" t="s">
        <v>457</v>
      </c>
    </row>
    <row r="370" s="2" customFormat="1">
      <c r="A370" s="41"/>
      <c r="B370" s="42"/>
      <c r="C370" s="43"/>
      <c r="D370" s="244" t="s">
        <v>257</v>
      </c>
      <c r="E370" s="43"/>
      <c r="F370" s="245" t="s">
        <v>458</v>
      </c>
      <c r="G370" s="43"/>
      <c r="H370" s="43"/>
      <c r="I370" s="246"/>
      <c r="J370" s="43"/>
      <c r="K370" s="43"/>
      <c r="L370" s="47"/>
      <c r="M370" s="247"/>
      <c r="N370" s="248"/>
      <c r="O370" s="94"/>
      <c r="P370" s="94"/>
      <c r="Q370" s="94"/>
      <c r="R370" s="94"/>
      <c r="S370" s="94"/>
      <c r="T370" s="95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257</v>
      </c>
      <c r="AU370" s="19" t="s">
        <v>93</v>
      </c>
    </row>
    <row r="371" s="15" customFormat="1">
      <c r="A371" s="15"/>
      <c r="B371" s="272"/>
      <c r="C371" s="273"/>
      <c r="D371" s="251" t="s">
        <v>259</v>
      </c>
      <c r="E371" s="274" t="s">
        <v>1</v>
      </c>
      <c r="F371" s="275" t="s">
        <v>459</v>
      </c>
      <c r="G371" s="273"/>
      <c r="H371" s="274" t="s">
        <v>1</v>
      </c>
      <c r="I371" s="276"/>
      <c r="J371" s="273"/>
      <c r="K371" s="273"/>
      <c r="L371" s="277"/>
      <c r="M371" s="278"/>
      <c r="N371" s="279"/>
      <c r="O371" s="279"/>
      <c r="P371" s="279"/>
      <c r="Q371" s="279"/>
      <c r="R371" s="279"/>
      <c r="S371" s="279"/>
      <c r="T371" s="280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1" t="s">
        <v>259</v>
      </c>
      <c r="AU371" s="281" t="s">
        <v>93</v>
      </c>
      <c r="AV371" s="15" t="s">
        <v>91</v>
      </c>
      <c r="AW371" s="15" t="s">
        <v>40</v>
      </c>
      <c r="AX371" s="15" t="s">
        <v>84</v>
      </c>
      <c r="AY371" s="281" t="s">
        <v>250</v>
      </c>
    </row>
    <row r="372" s="13" customFormat="1">
      <c r="A372" s="13"/>
      <c r="B372" s="249"/>
      <c r="C372" s="250"/>
      <c r="D372" s="251" t="s">
        <v>259</v>
      </c>
      <c r="E372" s="252" t="s">
        <v>1</v>
      </c>
      <c r="F372" s="253" t="s">
        <v>460</v>
      </c>
      <c r="G372" s="250"/>
      <c r="H372" s="254">
        <v>7.8399999999999999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259</v>
      </c>
      <c r="AU372" s="260" t="s">
        <v>93</v>
      </c>
      <c r="AV372" s="13" t="s">
        <v>93</v>
      </c>
      <c r="AW372" s="13" t="s">
        <v>40</v>
      </c>
      <c r="AX372" s="13" t="s">
        <v>84</v>
      </c>
      <c r="AY372" s="260" t="s">
        <v>250</v>
      </c>
    </row>
    <row r="373" s="14" customFormat="1">
      <c r="A373" s="14"/>
      <c r="B373" s="261"/>
      <c r="C373" s="262"/>
      <c r="D373" s="251" t="s">
        <v>259</v>
      </c>
      <c r="E373" s="263" t="s">
        <v>1</v>
      </c>
      <c r="F373" s="264" t="s">
        <v>261</v>
      </c>
      <c r="G373" s="262"/>
      <c r="H373" s="265">
        <v>7.8399999999999999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259</v>
      </c>
      <c r="AU373" s="271" t="s">
        <v>93</v>
      </c>
      <c r="AV373" s="14" t="s">
        <v>256</v>
      </c>
      <c r="AW373" s="14" t="s">
        <v>40</v>
      </c>
      <c r="AX373" s="14" t="s">
        <v>91</v>
      </c>
      <c r="AY373" s="271" t="s">
        <v>250</v>
      </c>
    </row>
    <row r="374" s="2" customFormat="1" ht="16.5" customHeight="1">
      <c r="A374" s="41"/>
      <c r="B374" s="42"/>
      <c r="C374" s="230" t="s">
        <v>461</v>
      </c>
      <c r="D374" s="230" t="s">
        <v>252</v>
      </c>
      <c r="E374" s="231" t="s">
        <v>462</v>
      </c>
      <c r="F374" s="232" t="s">
        <v>463</v>
      </c>
      <c r="G374" s="233" t="s">
        <v>388</v>
      </c>
      <c r="H374" s="234">
        <v>44.799999999999997</v>
      </c>
      <c r="I374" s="235"/>
      <c r="J374" s="236">
        <f>ROUND(I374*H374,2)</f>
        <v>0</v>
      </c>
      <c r="K374" s="237"/>
      <c r="L374" s="47"/>
      <c r="M374" s="238" t="s">
        <v>1</v>
      </c>
      <c r="N374" s="239" t="s">
        <v>49</v>
      </c>
      <c r="O374" s="94"/>
      <c r="P374" s="240">
        <f>O374*H374</f>
        <v>0</v>
      </c>
      <c r="Q374" s="240">
        <v>0.0026369000000000002</v>
      </c>
      <c r="R374" s="240">
        <f>Q374*H374</f>
        <v>0.11813311999999999</v>
      </c>
      <c r="S374" s="240">
        <v>0</v>
      </c>
      <c r="T374" s="241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42" t="s">
        <v>256</v>
      </c>
      <c r="AT374" s="242" t="s">
        <v>252</v>
      </c>
      <c r="AU374" s="242" t="s">
        <v>93</v>
      </c>
      <c r="AY374" s="19" t="s">
        <v>250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9" t="s">
        <v>91</v>
      </c>
      <c r="BK374" s="243">
        <f>ROUND(I374*H374,2)</f>
        <v>0</v>
      </c>
      <c r="BL374" s="19" t="s">
        <v>256</v>
      </c>
      <c r="BM374" s="242" t="s">
        <v>464</v>
      </c>
    </row>
    <row r="375" s="2" customFormat="1">
      <c r="A375" s="41"/>
      <c r="B375" s="42"/>
      <c r="C375" s="43"/>
      <c r="D375" s="244" t="s">
        <v>257</v>
      </c>
      <c r="E375" s="43"/>
      <c r="F375" s="245" t="s">
        <v>465</v>
      </c>
      <c r="G375" s="43"/>
      <c r="H375" s="43"/>
      <c r="I375" s="246"/>
      <c r="J375" s="43"/>
      <c r="K375" s="43"/>
      <c r="L375" s="47"/>
      <c r="M375" s="247"/>
      <c r="N375" s="248"/>
      <c r="O375" s="94"/>
      <c r="P375" s="94"/>
      <c r="Q375" s="94"/>
      <c r="R375" s="94"/>
      <c r="S375" s="94"/>
      <c r="T375" s="95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19" t="s">
        <v>257</v>
      </c>
      <c r="AU375" s="19" t="s">
        <v>93</v>
      </c>
    </row>
    <row r="376" s="15" customFormat="1">
      <c r="A376" s="15"/>
      <c r="B376" s="272"/>
      <c r="C376" s="273"/>
      <c r="D376" s="251" t="s">
        <v>259</v>
      </c>
      <c r="E376" s="274" t="s">
        <v>1</v>
      </c>
      <c r="F376" s="275" t="s">
        <v>459</v>
      </c>
      <c r="G376" s="273"/>
      <c r="H376" s="274" t="s">
        <v>1</v>
      </c>
      <c r="I376" s="276"/>
      <c r="J376" s="273"/>
      <c r="K376" s="273"/>
      <c r="L376" s="277"/>
      <c r="M376" s="278"/>
      <c r="N376" s="279"/>
      <c r="O376" s="279"/>
      <c r="P376" s="279"/>
      <c r="Q376" s="279"/>
      <c r="R376" s="279"/>
      <c r="S376" s="279"/>
      <c r="T376" s="28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1" t="s">
        <v>259</v>
      </c>
      <c r="AU376" s="281" t="s">
        <v>93</v>
      </c>
      <c r="AV376" s="15" t="s">
        <v>91</v>
      </c>
      <c r="AW376" s="15" t="s">
        <v>40</v>
      </c>
      <c r="AX376" s="15" t="s">
        <v>84</v>
      </c>
      <c r="AY376" s="281" t="s">
        <v>250</v>
      </c>
    </row>
    <row r="377" s="13" customFormat="1">
      <c r="A377" s="13"/>
      <c r="B377" s="249"/>
      <c r="C377" s="250"/>
      <c r="D377" s="251" t="s">
        <v>259</v>
      </c>
      <c r="E377" s="252" t="s">
        <v>1</v>
      </c>
      <c r="F377" s="253" t="s">
        <v>466</v>
      </c>
      <c r="G377" s="250"/>
      <c r="H377" s="254">
        <v>44.799999999999997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259</v>
      </c>
      <c r="AU377" s="260" t="s">
        <v>93</v>
      </c>
      <c r="AV377" s="13" t="s">
        <v>93</v>
      </c>
      <c r="AW377" s="13" t="s">
        <v>40</v>
      </c>
      <c r="AX377" s="13" t="s">
        <v>84</v>
      </c>
      <c r="AY377" s="260" t="s">
        <v>250</v>
      </c>
    </row>
    <row r="378" s="14" customFormat="1">
      <c r="A378" s="14"/>
      <c r="B378" s="261"/>
      <c r="C378" s="262"/>
      <c r="D378" s="251" t="s">
        <v>259</v>
      </c>
      <c r="E378" s="263" t="s">
        <v>1</v>
      </c>
      <c r="F378" s="264" t="s">
        <v>261</v>
      </c>
      <c r="G378" s="262"/>
      <c r="H378" s="265">
        <v>44.799999999999997</v>
      </c>
      <c r="I378" s="266"/>
      <c r="J378" s="262"/>
      <c r="K378" s="262"/>
      <c r="L378" s="267"/>
      <c r="M378" s="268"/>
      <c r="N378" s="269"/>
      <c r="O378" s="269"/>
      <c r="P378" s="269"/>
      <c r="Q378" s="269"/>
      <c r="R378" s="269"/>
      <c r="S378" s="269"/>
      <c r="T378" s="27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1" t="s">
        <v>259</v>
      </c>
      <c r="AU378" s="271" t="s">
        <v>93</v>
      </c>
      <c r="AV378" s="14" t="s">
        <v>256</v>
      </c>
      <c r="AW378" s="14" t="s">
        <v>40</v>
      </c>
      <c r="AX378" s="14" t="s">
        <v>91</v>
      </c>
      <c r="AY378" s="271" t="s">
        <v>250</v>
      </c>
    </row>
    <row r="379" s="2" customFormat="1" ht="16.5" customHeight="1">
      <c r="A379" s="41"/>
      <c r="B379" s="42"/>
      <c r="C379" s="230" t="s">
        <v>351</v>
      </c>
      <c r="D379" s="230" t="s">
        <v>252</v>
      </c>
      <c r="E379" s="231" t="s">
        <v>467</v>
      </c>
      <c r="F379" s="232" t="s">
        <v>468</v>
      </c>
      <c r="G379" s="233" t="s">
        <v>388</v>
      </c>
      <c r="H379" s="234">
        <v>44.799999999999997</v>
      </c>
      <c r="I379" s="235"/>
      <c r="J379" s="236">
        <f>ROUND(I379*H379,2)</f>
        <v>0</v>
      </c>
      <c r="K379" s="237"/>
      <c r="L379" s="47"/>
      <c r="M379" s="238" t="s">
        <v>1</v>
      </c>
      <c r="N379" s="239" t="s">
        <v>49</v>
      </c>
      <c r="O379" s="94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42" t="s">
        <v>256</v>
      </c>
      <c r="AT379" s="242" t="s">
        <v>252</v>
      </c>
      <c r="AU379" s="242" t="s">
        <v>93</v>
      </c>
      <c r="AY379" s="19" t="s">
        <v>250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9" t="s">
        <v>91</v>
      </c>
      <c r="BK379" s="243">
        <f>ROUND(I379*H379,2)</f>
        <v>0</v>
      </c>
      <c r="BL379" s="19" t="s">
        <v>256</v>
      </c>
      <c r="BM379" s="242" t="s">
        <v>469</v>
      </c>
    </row>
    <row r="380" s="2" customFormat="1">
      <c r="A380" s="41"/>
      <c r="B380" s="42"/>
      <c r="C380" s="43"/>
      <c r="D380" s="244" t="s">
        <v>257</v>
      </c>
      <c r="E380" s="43"/>
      <c r="F380" s="245" t="s">
        <v>470</v>
      </c>
      <c r="G380" s="43"/>
      <c r="H380" s="43"/>
      <c r="I380" s="246"/>
      <c r="J380" s="43"/>
      <c r="K380" s="43"/>
      <c r="L380" s="47"/>
      <c r="M380" s="247"/>
      <c r="N380" s="248"/>
      <c r="O380" s="94"/>
      <c r="P380" s="94"/>
      <c r="Q380" s="94"/>
      <c r="R380" s="94"/>
      <c r="S380" s="94"/>
      <c r="T380" s="95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257</v>
      </c>
      <c r="AU380" s="19" t="s">
        <v>93</v>
      </c>
    </row>
    <row r="381" s="15" customFormat="1">
      <c r="A381" s="15"/>
      <c r="B381" s="272"/>
      <c r="C381" s="273"/>
      <c r="D381" s="251" t="s">
        <v>259</v>
      </c>
      <c r="E381" s="274" t="s">
        <v>1</v>
      </c>
      <c r="F381" s="275" t="s">
        <v>459</v>
      </c>
      <c r="G381" s="273"/>
      <c r="H381" s="274" t="s">
        <v>1</v>
      </c>
      <c r="I381" s="276"/>
      <c r="J381" s="273"/>
      <c r="K381" s="273"/>
      <c r="L381" s="277"/>
      <c r="M381" s="278"/>
      <c r="N381" s="279"/>
      <c r="O381" s="279"/>
      <c r="P381" s="279"/>
      <c r="Q381" s="279"/>
      <c r="R381" s="279"/>
      <c r="S381" s="279"/>
      <c r="T381" s="28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1" t="s">
        <v>259</v>
      </c>
      <c r="AU381" s="281" t="s">
        <v>93</v>
      </c>
      <c r="AV381" s="15" t="s">
        <v>91</v>
      </c>
      <c r="AW381" s="15" t="s">
        <v>40</v>
      </c>
      <c r="AX381" s="15" t="s">
        <v>84</v>
      </c>
      <c r="AY381" s="281" t="s">
        <v>250</v>
      </c>
    </row>
    <row r="382" s="13" customFormat="1">
      <c r="A382" s="13"/>
      <c r="B382" s="249"/>
      <c r="C382" s="250"/>
      <c r="D382" s="251" t="s">
        <v>259</v>
      </c>
      <c r="E382" s="252" t="s">
        <v>1</v>
      </c>
      <c r="F382" s="253" t="s">
        <v>466</v>
      </c>
      <c r="G382" s="250"/>
      <c r="H382" s="254">
        <v>44.799999999999997</v>
      </c>
      <c r="I382" s="255"/>
      <c r="J382" s="250"/>
      <c r="K382" s="250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259</v>
      </c>
      <c r="AU382" s="260" t="s">
        <v>93</v>
      </c>
      <c r="AV382" s="13" t="s">
        <v>93</v>
      </c>
      <c r="AW382" s="13" t="s">
        <v>40</v>
      </c>
      <c r="AX382" s="13" t="s">
        <v>84</v>
      </c>
      <c r="AY382" s="260" t="s">
        <v>250</v>
      </c>
    </row>
    <row r="383" s="14" customFormat="1">
      <c r="A383" s="14"/>
      <c r="B383" s="261"/>
      <c r="C383" s="262"/>
      <c r="D383" s="251" t="s">
        <v>259</v>
      </c>
      <c r="E383" s="263" t="s">
        <v>1</v>
      </c>
      <c r="F383" s="264" t="s">
        <v>261</v>
      </c>
      <c r="G383" s="262"/>
      <c r="H383" s="265">
        <v>44.799999999999997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1" t="s">
        <v>259</v>
      </c>
      <c r="AU383" s="271" t="s">
        <v>93</v>
      </c>
      <c r="AV383" s="14" t="s">
        <v>256</v>
      </c>
      <c r="AW383" s="14" t="s">
        <v>40</v>
      </c>
      <c r="AX383" s="14" t="s">
        <v>91</v>
      </c>
      <c r="AY383" s="271" t="s">
        <v>250</v>
      </c>
    </row>
    <row r="384" s="2" customFormat="1" ht="21.75" customHeight="1">
      <c r="A384" s="41"/>
      <c r="B384" s="42"/>
      <c r="C384" s="230" t="s">
        <v>471</v>
      </c>
      <c r="D384" s="230" t="s">
        <v>252</v>
      </c>
      <c r="E384" s="231" t="s">
        <v>472</v>
      </c>
      <c r="F384" s="232" t="s">
        <v>473</v>
      </c>
      <c r="G384" s="233" t="s">
        <v>297</v>
      </c>
      <c r="H384" s="234">
        <v>1.1759999999999999</v>
      </c>
      <c r="I384" s="235"/>
      <c r="J384" s="236">
        <f>ROUND(I384*H384,2)</f>
        <v>0</v>
      </c>
      <c r="K384" s="237"/>
      <c r="L384" s="47"/>
      <c r="M384" s="238" t="s">
        <v>1</v>
      </c>
      <c r="N384" s="239" t="s">
        <v>49</v>
      </c>
      <c r="O384" s="94"/>
      <c r="P384" s="240">
        <f>O384*H384</f>
        <v>0</v>
      </c>
      <c r="Q384" s="240">
        <v>1.0606207999999999</v>
      </c>
      <c r="R384" s="240">
        <f>Q384*H384</f>
        <v>1.2472900607999999</v>
      </c>
      <c r="S384" s="240">
        <v>0</v>
      </c>
      <c r="T384" s="241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42" t="s">
        <v>256</v>
      </c>
      <c r="AT384" s="242" t="s">
        <v>252</v>
      </c>
      <c r="AU384" s="242" t="s">
        <v>93</v>
      </c>
      <c r="AY384" s="19" t="s">
        <v>250</v>
      </c>
      <c r="BE384" s="243">
        <f>IF(N384="základní",J384,0)</f>
        <v>0</v>
      </c>
      <c r="BF384" s="243">
        <f>IF(N384="snížená",J384,0)</f>
        <v>0</v>
      </c>
      <c r="BG384" s="243">
        <f>IF(N384="zákl. přenesená",J384,0)</f>
        <v>0</v>
      </c>
      <c r="BH384" s="243">
        <f>IF(N384="sníž. přenesená",J384,0)</f>
        <v>0</v>
      </c>
      <c r="BI384" s="243">
        <f>IF(N384="nulová",J384,0)</f>
        <v>0</v>
      </c>
      <c r="BJ384" s="19" t="s">
        <v>91</v>
      </c>
      <c r="BK384" s="243">
        <f>ROUND(I384*H384,2)</f>
        <v>0</v>
      </c>
      <c r="BL384" s="19" t="s">
        <v>256</v>
      </c>
      <c r="BM384" s="242" t="s">
        <v>474</v>
      </c>
    </row>
    <row r="385" s="2" customFormat="1">
      <c r="A385" s="41"/>
      <c r="B385" s="42"/>
      <c r="C385" s="43"/>
      <c r="D385" s="244" t="s">
        <v>257</v>
      </c>
      <c r="E385" s="43"/>
      <c r="F385" s="245" t="s">
        <v>475</v>
      </c>
      <c r="G385" s="43"/>
      <c r="H385" s="43"/>
      <c r="I385" s="246"/>
      <c r="J385" s="43"/>
      <c r="K385" s="43"/>
      <c r="L385" s="47"/>
      <c r="M385" s="247"/>
      <c r="N385" s="248"/>
      <c r="O385" s="94"/>
      <c r="P385" s="94"/>
      <c r="Q385" s="94"/>
      <c r="R385" s="94"/>
      <c r="S385" s="94"/>
      <c r="T385" s="95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19" t="s">
        <v>257</v>
      </c>
      <c r="AU385" s="19" t="s">
        <v>93</v>
      </c>
    </row>
    <row r="386" s="2" customFormat="1">
      <c r="A386" s="41"/>
      <c r="B386" s="42"/>
      <c r="C386" s="43"/>
      <c r="D386" s="251" t="s">
        <v>288</v>
      </c>
      <c r="E386" s="43"/>
      <c r="F386" s="282" t="s">
        <v>476</v>
      </c>
      <c r="G386" s="43"/>
      <c r="H386" s="43"/>
      <c r="I386" s="246"/>
      <c r="J386" s="43"/>
      <c r="K386" s="43"/>
      <c r="L386" s="47"/>
      <c r="M386" s="247"/>
      <c r="N386" s="248"/>
      <c r="O386" s="94"/>
      <c r="P386" s="94"/>
      <c r="Q386" s="94"/>
      <c r="R386" s="94"/>
      <c r="S386" s="94"/>
      <c r="T386" s="95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288</v>
      </c>
      <c r="AU386" s="19" t="s">
        <v>93</v>
      </c>
    </row>
    <row r="387" s="2" customFormat="1" ht="24.15" customHeight="1">
      <c r="A387" s="41"/>
      <c r="B387" s="42"/>
      <c r="C387" s="230" t="s">
        <v>357</v>
      </c>
      <c r="D387" s="230" t="s">
        <v>252</v>
      </c>
      <c r="E387" s="231" t="s">
        <v>477</v>
      </c>
      <c r="F387" s="232" t="s">
        <v>478</v>
      </c>
      <c r="G387" s="233" t="s">
        <v>388</v>
      </c>
      <c r="H387" s="234">
        <v>212.726</v>
      </c>
      <c r="I387" s="235"/>
      <c r="J387" s="236">
        <f>ROUND(I387*H387,2)</f>
        <v>0</v>
      </c>
      <c r="K387" s="237"/>
      <c r="L387" s="47"/>
      <c r="M387" s="238" t="s">
        <v>1</v>
      </c>
      <c r="N387" s="239" t="s">
        <v>49</v>
      </c>
      <c r="O387" s="94"/>
      <c r="P387" s="240">
        <f>O387*H387</f>
        <v>0</v>
      </c>
      <c r="Q387" s="240">
        <v>0.36276977999999999</v>
      </c>
      <c r="R387" s="240">
        <f>Q387*H387</f>
        <v>77.170564220279999</v>
      </c>
      <c r="S387" s="240">
        <v>0</v>
      </c>
      <c r="T387" s="241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42" t="s">
        <v>256</v>
      </c>
      <c r="AT387" s="242" t="s">
        <v>252</v>
      </c>
      <c r="AU387" s="242" t="s">
        <v>93</v>
      </c>
      <c r="AY387" s="19" t="s">
        <v>250</v>
      </c>
      <c r="BE387" s="243">
        <f>IF(N387="základní",J387,0)</f>
        <v>0</v>
      </c>
      <c r="BF387" s="243">
        <f>IF(N387="snížená",J387,0)</f>
        <v>0</v>
      </c>
      <c r="BG387" s="243">
        <f>IF(N387="zákl. přenesená",J387,0)</f>
        <v>0</v>
      </c>
      <c r="BH387" s="243">
        <f>IF(N387="sníž. přenesená",J387,0)</f>
        <v>0</v>
      </c>
      <c r="BI387" s="243">
        <f>IF(N387="nulová",J387,0)</f>
        <v>0</v>
      </c>
      <c r="BJ387" s="19" t="s">
        <v>91</v>
      </c>
      <c r="BK387" s="243">
        <f>ROUND(I387*H387,2)</f>
        <v>0</v>
      </c>
      <c r="BL387" s="19" t="s">
        <v>256</v>
      </c>
      <c r="BM387" s="242" t="s">
        <v>479</v>
      </c>
    </row>
    <row r="388" s="2" customFormat="1">
      <c r="A388" s="41"/>
      <c r="B388" s="42"/>
      <c r="C388" s="43"/>
      <c r="D388" s="244" t="s">
        <v>257</v>
      </c>
      <c r="E388" s="43"/>
      <c r="F388" s="245" t="s">
        <v>480</v>
      </c>
      <c r="G388" s="43"/>
      <c r="H388" s="43"/>
      <c r="I388" s="246"/>
      <c r="J388" s="43"/>
      <c r="K388" s="43"/>
      <c r="L388" s="47"/>
      <c r="M388" s="247"/>
      <c r="N388" s="248"/>
      <c r="O388" s="94"/>
      <c r="P388" s="94"/>
      <c r="Q388" s="94"/>
      <c r="R388" s="94"/>
      <c r="S388" s="94"/>
      <c r="T388" s="95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19" t="s">
        <v>257</v>
      </c>
      <c r="AU388" s="19" t="s">
        <v>93</v>
      </c>
    </row>
    <row r="389" s="13" customFormat="1">
      <c r="A389" s="13"/>
      <c r="B389" s="249"/>
      <c r="C389" s="250"/>
      <c r="D389" s="251" t="s">
        <v>259</v>
      </c>
      <c r="E389" s="252" t="s">
        <v>1</v>
      </c>
      <c r="F389" s="253" t="s">
        <v>481</v>
      </c>
      <c r="G389" s="250"/>
      <c r="H389" s="254">
        <v>48.412999999999997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259</v>
      </c>
      <c r="AU389" s="260" t="s">
        <v>93</v>
      </c>
      <c r="AV389" s="13" t="s">
        <v>93</v>
      </c>
      <c r="AW389" s="13" t="s">
        <v>40</v>
      </c>
      <c r="AX389" s="13" t="s">
        <v>84</v>
      </c>
      <c r="AY389" s="260" t="s">
        <v>250</v>
      </c>
    </row>
    <row r="390" s="13" customFormat="1">
      <c r="A390" s="13"/>
      <c r="B390" s="249"/>
      <c r="C390" s="250"/>
      <c r="D390" s="251" t="s">
        <v>259</v>
      </c>
      <c r="E390" s="252" t="s">
        <v>1</v>
      </c>
      <c r="F390" s="253" t="s">
        <v>482</v>
      </c>
      <c r="G390" s="250"/>
      <c r="H390" s="254">
        <v>49.084000000000003</v>
      </c>
      <c r="I390" s="255"/>
      <c r="J390" s="250"/>
      <c r="K390" s="250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259</v>
      </c>
      <c r="AU390" s="260" t="s">
        <v>93</v>
      </c>
      <c r="AV390" s="13" t="s">
        <v>93</v>
      </c>
      <c r="AW390" s="13" t="s">
        <v>40</v>
      </c>
      <c r="AX390" s="13" t="s">
        <v>84</v>
      </c>
      <c r="AY390" s="260" t="s">
        <v>250</v>
      </c>
    </row>
    <row r="391" s="13" customFormat="1">
      <c r="A391" s="13"/>
      <c r="B391" s="249"/>
      <c r="C391" s="250"/>
      <c r="D391" s="251" t="s">
        <v>259</v>
      </c>
      <c r="E391" s="252" t="s">
        <v>1</v>
      </c>
      <c r="F391" s="253" t="s">
        <v>483</v>
      </c>
      <c r="G391" s="250"/>
      <c r="H391" s="254">
        <v>31.050000000000001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259</v>
      </c>
      <c r="AU391" s="260" t="s">
        <v>93</v>
      </c>
      <c r="AV391" s="13" t="s">
        <v>93</v>
      </c>
      <c r="AW391" s="13" t="s">
        <v>40</v>
      </c>
      <c r="AX391" s="13" t="s">
        <v>84</v>
      </c>
      <c r="AY391" s="260" t="s">
        <v>250</v>
      </c>
    </row>
    <row r="392" s="13" customFormat="1">
      <c r="A392" s="13"/>
      <c r="B392" s="249"/>
      <c r="C392" s="250"/>
      <c r="D392" s="251" t="s">
        <v>259</v>
      </c>
      <c r="E392" s="252" t="s">
        <v>1</v>
      </c>
      <c r="F392" s="253" t="s">
        <v>484</v>
      </c>
      <c r="G392" s="250"/>
      <c r="H392" s="254">
        <v>39.485999999999997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259</v>
      </c>
      <c r="AU392" s="260" t="s">
        <v>93</v>
      </c>
      <c r="AV392" s="13" t="s">
        <v>93</v>
      </c>
      <c r="AW392" s="13" t="s">
        <v>40</v>
      </c>
      <c r="AX392" s="13" t="s">
        <v>84</v>
      </c>
      <c r="AY392" s="260" t="s">
        <v>250</v>
      </c>
    </row>
    <row r="393" s="13" customFormat="1">
      <c r="A393" s="13"/>
      <c r="B393" s="249"/>
      <c r="C393" s="250"/>
      <c r="D393" s="251" t="s">
        <v>259</v>
      </c>
      <c r="E393" s="252" t="s">
        <v>1</v>
      </c>
      <c r="F393" s="253" t="s">
        <v>485</v>
      </c>
      <c r="G393" s="250"/>
      <c r="H393" s="254">
        <v>36.469000000000001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259</v>
      </c>
      <c r="AU393" s="260" t="s">
        <v>93</v>
      </c>
      <c r="AV393" s="13" t="s">
        <v>93</v>
      </c>
      <c r="AW393" s="13" t="s">
        <v>40</v>
      </c>
      <c r="AX393" s="13" t="s">
        <v>84</v>
      </c>
      <c r="AY393" s="260" t="s">
        <v>250</v>
      </c>
    </row>
    <row r="394" s="13" customFormat="1">
      <c r="A394" s="13"/>
      <c r="B394" s="249"/>
      <c r="C394" s="250"/>
      <c r="D394" s="251" t="s">
        <v>259</v>
      </c>
      <c r="E394" s="252" t="s">
        <v>1</v>
      </c>
      <c r="F394" s="253" t="s">
        <v>486</v>
      </c>
      <c r="G394" s="250"/>
      <c r="H394" s="254">
        <v>8.2240000000000002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259</v>
      </c>
      <c r="AU394" s="260" t="s">
        <v>93</v>
      </c>
      <c r="AV394" s="13" t="s">
        <v>93</v>
      </c>
      <c r="AW394" s="13" t="s">
        <v>40</v>
      </c>
      <c r="AX394" s="13" t="s">
        <v>84</v>
      </c>
      <c r="AY394" s="260" t="s">
        <v>250</v>
      </c>
    </row>
    <row r="395" s="14" customFormat="1">
      <c r="A395" s="14"/>
      <c r="B395" s="261"/>
      <c r="C395" s="262"/>
      <c r="D395" s="251" t="s">
        <v>259</v>
      </c>
      <c r="E395" s="263" t="s">
        <v>1</v>
      </c>
      <c r="F395" s="264" t="s">
        <v>261</v>
      </c>
      <c r="G395" s="262"/>
      <c r="H395" s="265">
        <v>212.726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259</v>
      </c>
      <c r="AU395" s="271" t="s">
        <v>93</v>
      </c>
      <c r="AV395" s="14" t="s">
        <v>256</v>
      </c>
      <c r="AW395" s="14" t="s">
        <v>40</v>
      </c>
      <c r="AX395" s="14" t="s">
        <v>91</v>
      </c>
      <c r="AY395" s="271" t="s">
        <v>250</v>
      </c>
    </row>
    <row r="396" s="2" customFormat="1" ht="24.15" customHeight="1">
      <c r="A396" s="41"/>
      <c r="B396" s="42"/>
      <c r="C396" s="230" t="s">
        <v>487</v>
      </c>
      <c r="D396" s="230" t="s">
        <v>252</v>
      </c>
      <c r="E396" s="231" t="s">
        <v>488</v>
      </c>
      <c r="F396" s="232" t="s">
        <v>489</v>
      </c>
      <c r="G396" s="233" t="s">
        <v>297</v>
      </c>
      <c r="H396" s="234">
        <v>2.1269999999999998</v>
      </c>
      <c r="I396" s="235"/>
      <c r="J396" s="236">
        <f>ROUND(I396*H396,2)</f>
        <v>0</v>
      </c>
      <c r="K396" s="237"/>
      <c r="L396" s="47"/>
      <c r="M396" s="238" t="s">
        <v>1</v>
      </c>
      <c r="N396" s="239" t="s">
        <v>49</v>
      </c>
      <c r="O396" s="94"/>
      <c r="P396" s="240">
        <f>O396*H396</f>
        <v>0</v>
      </c>
      <c r="Q396" s="240">
        <v>1.05940312</v>
      </c>
      <c r="R396" s="240">
        <f>Q396*H396</f>
        <v>2.2533504362399999</v>
      </c>
      <c r="S396" s="240">
        <v>0</v>
      </c>
      <c r="T396" s="241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42" t="s">
        <v>256</v>
      </c>
      <c r="AT396" s="242" t="s">
        <v>252</v>
      </c>
      <c r="AU396" s="242" t="s">
        <v>93</v>
      </c>
      <c r="AY396" s="19" t="s">
        <v>250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9" t="s">
        <v>91</v>
      </c>
      <c r="BK396" s="243">
        <f>ROUND(I396*H396,2)</f>
        <v>0</v>
      </c>
      <c r="BL396" s="19" t="s">
        <v>256</v>
      </c>
      <c r="BM396" s="242" t="s">
        <v>490</v>
      </c>
    </row>
    <row r="397" s="2" customFormat="1">
      <c r="A397" s="41"/>
      <c r="B397" s="42"/>
      <c r="C397" s="43"/>
      <c r="D397" s="244" t="s">
        <v>257</v>
      </c>
      <c r="E397" s="43"/>
      <c r="F397" s="245" t="s">
        <v>491</v>
      </c>
      <c r="G397" s="43"/>
      <c r="H397" s="43"/>
      <c r="I397" s="246"/>
      <c r="J397" s="43"/>
      <c r="K397" s="43"/>
      <c r="L397" s="47"/>
      <c r="M397" s="247"/>
      <c r="N397" s="248"/>
      <c r="O397" s="94"/>
      <c r="P397" s="94"/>
      <c r="Q397" s="94"/>
      <c r="R397" s="94"/>
      <c r="S397" s="94"/>
      <c r="T397" s="95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19" t="s">
        <v>257</v>
      </c>
      <c r="AU397" s="19" t="s">
        <v>93</v>
      </c>
    </row>
    <row r="398" s="13" customFormat="1">
      <c r="A398" s="13"/>
      <c r="B398" s="249"/>
      <c r="C398" s="250"/>
      <c r="D398" s="251" t="s">
        <v>259</v>
      </c>
      <c r="E398" s="252" t="s">
        <v>1</v>
      </c>
      <c r="F398" s="253" t="s">
        <v>492</v>
      </c>
      <c r="G398" s="250"/>
      <c r="H398" s="254">
        <v>2.1269999999999998</v>
      </c>
      <c r="I398" s="255"/>
      <c r="J398" s="250"/>
      <c r="K398" s="250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259</v>
      </c>
      <c r="AU398" s="260" t="s">
        <v>93</v>
      </c>
      <c r="AV398" s="13" t="s">
        <v>93</v>
      </c>
      <c r="AW398" s="13" t="s">
        <v>40</v>
      </c>
      <c r="AX398" s="13" t="s">
        <v>84</v>
      </c>
      <c r="AY398" s="260" t="s">
        <v>250</v>
      </c>
    </row>
    <row r="399" s="14" customFormat="1">
      <c r="A399" s="14"/>
      <c r="B399" s="261"/>
      <c r="C399" s="262"/>
      <c r="D399" s="251" t="s">
        <v>259</v>
      </c>
      <c r="E399" s="263" t="s">
        <v>1</v>
      </c>
      <c r="F399" s="264" t="s">
        <v>261</v>
      </c>
      <c r="G399" s="262"/>
      <c r="H399" s="265">
        <v>2.1269999999999998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259</v>
      </c>
      <c r="AU399" s="271" t="s">
        <v>93</v>
      </c>
      <c r="AV399" s="14" t="s">
        <v>256</v>
      </c>
      <c r="AW399" s="14" t="s">
        <v>40</v>
      </c>
      <c r="AX399" s="14" t="s">
        <v>91</v>
      </c>
      <c r="AY399" s="271" t="s">
        <v>250</v>
      </c>
    </row>
    <row r="400" s="12" customFormat="1" ht="22.8" customHeight="1">
      <c r="A400" s="12"/>
      <c r="B400" s="214"/>
      <c r="C400" s="215"/>
      <c r="D400" s="216" t="s">
        <v>83</v>
      </c>
      <c r="E400" s="228" t="s">
        <v>272</v>
      </c>
      <c r="F400" s="228" t="s">
        <v>493</v>
      </c>
      <c r="G400" s="215"/>
      <c r="H400" s="215"/>
      <c r="I400" s="218"/>
      <c r="J400" s="229">
        <f>BK400</f>
        <v>0</v>
      </c>
      <c r="K400" s="215"/>
      <c r="L400" s="220"/>
      <c r="M400" s="221"/>
      <c r="N400" s="222"/>
      <c r="O400" s="222"/>
      <c r="P400" s="223">
        <f>SUM(P401:P636)</f>
        <v>0</v>
      </c>
      <c r="Q400" s="222"/>
      <c r="R400" s="223">
        <f>SUM(R401:R636)</f>
        <v>4067.596652658</v>
      </c>
      <c r="S400" s="222"/>
      <c r="T400" s="224">
        <f>SUM(T401:T636)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5" t="s">
        <v>91</v>
      </c>
      <c r="AT400" s="226" t="s">
        <v>83</v>
      </c>
      <c r="AU400" s="226" t="s">
        <v>91</v>
      </c>
      <c r="AY400" s="225" t="s">
        <v>250</v>
      </c>
      <c r="BK400" s="227">
        <f>SUM(BK401:BK636)</f>
        <v>0</v>
      </c>
    </row>
    <row r="401" s="2" customFormat="1" ht="16.5" customHeight="1">
      <c r="A401" s="41"/>
      <c r="B401" s="42"/>
      <c r="C401" s="230" t="s">
        <v>363</v>
      </c>
      <c r="D401" s="230" t="s">
        <v>252</v>
      </c>
      <c r="E401" s="231" t="s">
        <v>494</v>
      </c>
      <c r="F401" s="232" t="s">
        <v>495</v>
      </c>
      <c r="G401" s="233" t="s">
        <v>264</v>
      </c>
      <c r="H401" s="234">
        <v>1476.0250000000001</v>
      </c>
      <c r="I401" s="235"/>
      <c r="J401" s="236">
        <f>ROUND(I401*H401,2)</f>
        <v>0</v>
      </c>
      <c r="K401" s="237"/>
      <c r="L401" s="47"/>
      <c r="M401" s="238" t="s">
        <v>1</v>
      </c>
      <c r="N401" s="239" t="s">
        <v>49</v>
      </c>
      <c r="O401" s="94"/>
      <c r="P401" s="240">
        <f>O401*H401</f>
        <v>0</v>
      </c>
      <c r="Q401" s="240">
        <v>2.5018722040000001</v>
      </c>
      <c r="R401" s="240">
        <f>Q401*H401</f>
        <v>3692.8259199091003</v>
      </c>
      <c r="S401" s="240">
        <v>0</v>
      </c>
      <c r="T401" s="241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42" t="s">
        <v>256</v>
      </c>
      <c r="AT401" s="242" t="s">
        <v>252</v>
      </c>
      <c r="AU401" s="242" t="s">
        <v>93</v>
      </c>
      <c r="AY401" s="19" t="s">
        <v>250</v>
      </c>
      <c r="BE401" s="243">
        <f>IF(N401="základní",J401,0)</f>
        <v>0</v>
      </c>
      <c r="BF401" s="243">
        <f>IF(N401="snížená",J401,0)</f>
        <v>0</v>
      </c>
      <c r="BG401" s="243">
        <f>IF(N401="zákl. přenesená",J401,0)</f>
        <v>0</v>
      </c>
      <c r="BH401" s="243">
        <f>IF(N401="sníž. přenesená",J401,0)</f>
        <v>0</v>
      </c>
      <c r="BI401" s="243">
        <f>IF(N401="nulová",J401,0)</f>
        <v>0</v>
      </c>
      <c r="BJ401" s="19" t="s">
        <v>91</v>
      </c>
      <c r="BK401" s="243">
        <f>ROUND(I401*H401,2)</f>
        <v>0</v>
      </c>
      <c r="BL401" s="19" t="s">
        <v>256</v>
      </c>
      <c r="BM401" s="242" t="s">
        <v>496</v>
      </c>
    </row>
    <row r="402" s="2" customFormat="1">
      <c r="A402" s="41"/>
      <c r="B402" s="42"/>
      <c r="C402" s="43"/>
      <c r="D402" s="244" t="s">
        <v>257</v>
      </c>
      <c r="E402" s="43"/>
      <c r="F402" s="245" t="s">
        <v>497</v>
      </c>
      <c r="G402" s="43"/>
      <c r="H402" s="43"/>
      <c r="I402" s="246"/>
      <c r="J402" s="43"/>
      <c r="K402" s="43"/>
      <c r="L402" s="47"/>
      <c r="M402" s="247"/>
      <c r="N402" s="248"/>
      <c r="O402" s="94"/>
      <c r="P402" s="94"/>
      <c r="Q402" s="94"/>
      <c r="R402" s="94"/>
      <c r="S402" s="94"/>
      <c r="T402" s="95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9" t="s">
        <v>257</v>
      </c>
      <c r="AU402" s="19" t="s">
        <v>93</v>
      </c>
    </row>
    <row r="403" s="15" customFormat="1">
      <c r="A403" s="15"/>
      <c r="B403" s="272"/>
      <c r="C403" s="273"/>
      <c r="D403" s="251" t="s">
        <v>259</v>
      </c>
      <c r="E403" s="274" t="s">
        <v>1</v>
      </c>
      <c r="F403" s="275" t="s">
        <v>498</v>
      </c>
      <c r="G403" s="273"/>
      <c r="H403" s="274" t="s">
        <v>1</v>
      </c>
      <c r="I403" s="276"/>
      <c r="J403" s="273"/>
      <c r="K403" s="273"/>
      <c r="L403" s="277"/>
      <c r="M403" s="278"/>
      <c r="N403" s="279"/>
      <c r="O403" s="279"/>
      <c r="P403" s="279"/>
      <c r="Q403" s="279"/>
      <c r="R403" s="279"/>
      <c r="S403" s="279"/>
      <c r="T403" s="280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1" t="s">
        <v>259</v>
      </c>
      <c r="AU403" s="281" t="s">
        <v>93</v>
      </c>
      <c r="AV403" s="15" t="s">
        <v>91</v>
      </c>
      <c r="AW403" s="15" t="s">
        <v>40</v>
      </c>
      <c r="AX403" s="15" t="s">
        <v>84</v>
      </c>
      <c r="AY403" s="281" t="s">
        <v>250</v>
      </c>
    </row>
    <row r="404" s="13" customFormat="1">
      <c r="A404" s="13"/>
      <c r="B404" s="249"/>
      <c r="C404" s="250"/>
      <c r="D404" s="251" t="s">
        <v>259</v>
      </c>
      <c r="E404" s="252" t="s">
        <v>1</v>
      </c>
      <c r="F404" s="253" t="s">
        <v>499</v>
      </c>
      <c r="G404" s="250"/>
      <c r="H404" s="254">
        <v>112.884</v>
      </c>
      <c r="I404" s="255"/>
      <c r="J404" s="250"/>
      <c r="K404" s="250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259</v>
      </c>
      <c r="AU404" s="260" t="s">
        <v>93</v>
      </c>
      <c r="AV404" s="13" t="s">
        <v>93</v>
      </c>
      <c r="AW404" s="13" t="s">
        <v>40</v>
      </c>
      <c r="AX404" s="13" t="s">
        <v>84</v>
      </c>
      <c r="AY404" s="260" t="s">
        <v>250</v>
      </c>
    </row>
    <row r="405" s="13" customFormat="1">
      <c r="A405" s="13"/>
      <c r="B405" s="249"/>
      <c r="C405" s="250"/>
      <c r="D405" s="251" t="s">
        <v>259</v>
      </c>
      <c r="E405" s="252" t="s">
        <v>1</v>
      </c>
      <c r="F405" s="253" t="s">
        <v>500</v>
      </c>
      <c r="G405" s="250"/>
      <c r="H405" s="254">
        <v>121.789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259</v>
      </c>
      <c r="AU405" s="260" t="s">
        <v>93</v>
      </c>
      <c r="AV405" s="13" t="s">
        <v>93</v>
      </c>
      <c r="AW405" s="13" t="s">
        <v>40</v>
      </c>
      <c r="AX405" s="13" t="s">
        <v>84</v>
      </c>
      <c r="AY405" s="260" t="s">
        <v>250</v>
      </c>
    </row>
    <row r="406" s="13" customFormat="1">
      <c r="A406" s="13"/>
      <c r="B406" s="249"/>
      <c r="C406" s="250"/>
      <c r="D406" s="251" t="s">
        <v>259</v>
      </c>
      <c r="E406" s="252" t="s">
        <v>1</v>
      </c>
      <c r="F406" s="253" t="s">
        <v>501</v>
      </c>
      <c r="G406" s="250"/>
      <c r="H406" s="254">
        <v>3.9039999999999999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259</v>
      </c>
      <c r="AU406" s="260" t="s">
        <v>93</v>
      </c>
      <c r="AV406" s="13" t="s">
        <v>93</v>
      </c>
      <c r="AW406" s="13" t="s">
        <v>40</v>
      </c>
      <c r="AX406" s="13" t="s">
        <v>84</v>
      </c>
      <c r="AY406" s="260" t="s">
        <v>250</v>
      </c>
    </row>
    <row r="407" s="13" customFormat="1">
      <c r="A407" s="13"/>
      <c r="B407" s="249"/>
      <c r="C407" s="250"/>
      <c r="D407" s="251" t="s">
        <v>259</v>
      </c>
      <c r="E407" s="252" t="s">
        <v>1</v>
      </c>
      <c r="F407" s="253" t="s">
        <v>502</v>
      </c>
      <c r="G407" s="250"/>
      <c r="H407" s="254">
        <v>69.897000000000006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259</v>
      </c>
      <c r="AU407" s="260" t="s">
        <v>93</v>
      </c>
      <c r="AV407" s="13" t="s">
        <v>93</v>
      </c>
      <c r="AW407" s="13" t="s">
        <v>40</v>
      </c>
      <c r="AX407" s="13" t="s">
        <v>84</v>
      </c>
      <c r="AY407" s="260" t="s">
        <v>250</v>
      </c>
    </row>
    <row r="408" s="13" customFormat="1">
      <c r="A408" s="13"/>
      <c r="B408" s="249"/>
      <c r="C408" s="250"/>
      <c r="D408" s="251" t="s">
        <v>259</v>
      </c>
      <c r="E408" s="252" t="s">
        <v>1</v>
      </c>
      <c r="F408" s="253" t="s">
        <v>503</v>
      </c>
      <c r="G408" s="250"/>
      <c r="H408" s="254">
        <v>5.1879999999999997</v>
      </c>
      <c r="I408" s="255"/>
      <c r="J408" s="250"/>
      <c r="K408" s="250"/>
      <c r="L408" s="256"/>
      <c r="M408" s="257"/>
      <c r="N408" s="258"/>
      <c r="O408" s="258"/>
      <c r="P408" s="258"/>
      <c r="Q408" s="258"/>
      <c r="R408" s="258"/>
      <c r="S408" s="258"/>
      <c r="T408" s="25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0" t="s">
        <v>259</v>
      </c>
      <c r="AU408" s="260" t="s">
        <v>93</v>
      </c>
      <c r="AV408" s="13" t="s">
        <v>93</v>
      </c>
      <c r="AW408" s="13" t="s">
        <v>40</v>
      </c>
      <c r="AX408" s="13" t="s">
        <v>84</v>
      </c>
      <c r="AY408" s="260" t="s">
        <v>250</v>
      </c>
    </row>
    <row r="409" s="16" customFormat="1">
      <c r="A409" s="16"/>
      <c r="B409" s="283"/>
      <c r="C409" s="284"/>
      <c r="D409" s="251" t="s">
        <v>259</v>
      </c>
      <c r="E409" s="285" t="s">
        <v>1</v>
      </c>
      <c r="F409" s="286" t="s">
        <v>328</v>
      </c>
      <c r="G409" s="284"/>
      <c r="H409" s="287">
        <v>313.66199999999998</v>
      </c>
      <c r="I409" s="288"/>
      <c r="J409" s="284"/>
      <c r="K409" s="284"/>
      <c r="L409" s="289"/>
      <c r="M409" s="290"/>
      <c r="N409" s="291"/>
      <c r="O409" s="291"/>
      <c r="P409" s="291"/>
      <c r="Q409" s="291"/>
      <c r="R409" s="291"/>
      <c r="S409" s="291"/>
      <c r="T409" s="292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93" t="s">
        <v>259</v>
      </c>
      <c r="AU409" s="293" t="s">
        <v>93</v>
      </c>
      <c r="AV409" s="16" t="s">
        <v>272</v>
      </c>
      <c r="AW409" s="16" t="s">
        <v>40</v>
      </c>
      <c r="AX409" s="16" t="s">
        <v>84</v>
      </c>
      <c r="AY409" s="293" t="s">
        <v>250</v>
      </c>
    </row>
    <row r="410" s="15" customFormat="1">
      <c r="A410" s="15"/>
      <c r="B410" s="272"/>
      <c r="C410" s="273"/>
      <c r="D410" s="251" t="s">
        <v>259</v>
      </c>
      <c r="E410" s="274" t="s">
        <v>1</v>
      </c>
      <c r="F410" s="275" t="s">
        <v>504</v>
      </c>
      <c r="G410" s="273"/>
      <c r="H410" s="274" t="s">
        <v>1</v>
      </c>
      <c r="I410" s="276"/>
      <c r="J410" s="273"/>
      <c r="K410" s="273"/>
      <c r="L410" s="277"/>
      <c r="M410" s="278"/>
      <c r="N410" s="279"/>
      <c r="O410" s="279"/>
      <c r="P410" s="279"/>
      <c r="Q410" s="279"/>
      <c r="R410" s="279"/>
      <c r="S410" s="279"/>
      <c r="T410" s="28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1" t="s">
        <v>259</v>
      </c>
      <c r="AU410" s="281" t="s">
        <v>93</v>
      </c>
      <c r="AV410" s="15" t="s">
        <v>91</v>
      </c>
      <c r="AW410" s="15" t="s">
        <v>40</v>
      </c>
      <c r="AX410" s="15" t="s">
        <v>84</v>
      </c>
      <c r="AY410" s="281" t="s">
        <v>250</v>
      </c>
    </row>
    <row r="411" s="13" customFormat="1">
      <c r="A411" s="13"/>
      <c r="B411" s="249"/>
      <c r="C411" s="250"/>
      <c r="D411" s="251" t="s">
        <v>259</v>
      </c>
      <c r="E411" s="252" t="s">
        <v>1</v>
      </c>
      <c r="F411" s="253" t="s">
        <v>505</v>
      </c>
      <c r="G411" s="250"/>
      <c r="H411" s="254">
        <v>67.625</v>
      </c>
      <c r="I411" s="255"/>
      <c r="J411" s="250"/>
      <c r="K411" s="250"/>
      <c r="L411" s="256"/>
      <c r="M411" s="257"/>
      <c r="N411" s="258"/>
      <c r="O411" s="258"/>
      <c r="P411" s="258"/>
      <c r="Q411" s="258"/>
      <c r="R411" s="258"/>
      <c r="S411" s="258"/>
      <c r="T411" s="25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0" t="s">
        <v>259</v>
      </c>
      <c r="AU411" s="260" t="s">
        <v>93</v>
      </c>
      <c r="AV411" s="13" t="s">
        <v>93</v>
      </c>
      <c r="AW411" s="13" t="s">
        <v>40</v>
      </c>
      <c r="AX411" s="13" t="s">
        <v>84</v>
      </c>
      <c r="AY411" s="260" t="s">
        <v>250</v>
      </c>
    </row>
    <row r="412" s="13" customFormat="1">
      <c r="A412" s="13"/>
      <c r="B412" s="249"/>
      <c r="C412" s="250"/>
      <c r="D412" s="251" t="s">
        <v>259</v>
      </c>
      <c r="E412" s="252" t="s">
        <v>1</v>
      </c>
      <c r="F412" s="253" t="s">
        <v>506</v>
      </c>
      <c r="G412" s="250"/>
      <c r="H412" s="254">
        <v>26.331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259</v>
      </c>
      <c r="AU412" s="260" t="s">
        <v>93</v>
      </c>
      <c r="AV412" s="13" t="s">
        <v>93</v>
      </c>
      <c r="AW412" s="13" t="s">
        <v>40</v>
      </c>
      <c r="AX412" s="13" t="s">
        <v>84</v>
      </c>
      <c r="AY412" s="260" t="s">
        <v>250</v>
      </c>
    </row>
    <row r="413" s="13" customFormat="1">
      <c r="A413" s="13"/>
      <c r="B413" s="249"/>
      <c r="C413" s="250"/>
      <c r="D413" s="251" t="s">
        <v>259</v>
      </c>
      <c r="E413" s="252" t="s">
        <v>1</v>
      </c>
      <c r="F413" s="253" t="s">
        <v>507</v>
      </c>
      <c r="G413" s="250"/>
      <c r="H413" s="254">
        <v>113.456</v>
      </c>
      <c r="I413" s="255"/>
      <c r="J413" s="250"/>
      <c r="K413" s="250"/>
      <c r="L413" s="256"/>
      <c r="M413" s="257"/>
      <c r="N413" s="258"/>
      <c r="O413" s="258"/>
      <c r="P413" s="258"/>
      <c r="Q413" s="258"/>
      <c r="R413" s="258"/>
      <c r="S413" s="258"/>
      <c r="T413" s="25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0" t="s">
        <v>259</v>
      </c>
      <c r="AU413" s="260" t="s">
        <v>93</v>
      </c>
      <c r="AV413" s="13" t="s">
        <v>93</v>
      </c>
      <c r="AW413" s="13" t="s">
        <v>40</v>
      </c>
      <c r="AX413" s="13" t="s">
        <v>84</v>
      </c>
      <c r="AY413" s="260" t="s">
        <v>250</v>
      </c>
    </row>
    <row r="414" s="13" customFormat="1">
      <c r="A414" s="13"/>
      <c r="B414" s="249"/>
      <c r="C414" s="250"/>
      <c r="D414" s="251" t="s">
        <v>259</v>
      </c>
      <c r="E414" s="252" t="s">
        <v>1</v>
      </c>
      <c r="F414" s="253" t="s">
        <v>508</v>
      </c>
      <c r="G414" s="250"/>
      <c r="H414" s="254">
        <v>5.0090000000000003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259</v>
      </c>
      <c r="AU414" s="260" t="s">
        <v>93</v>
      </c>
      <c r="AV414" s="13" t="s">
        <v>93</v>
      </c>
      <c r="AW414" s="13" t="s">
        <v>40</v>
      </c>
      <c r="AX414" s="13" t="s">
        <v>84</v>
      </c>
      <c r="AY414" s="260" t="s">
        <v>250</v>
      </c>
    </row>
    <row r="415" s="13" customFormat="1">
      <c r="A415" s="13"/>
      <c r="B415" s="249"/>
      <c r="C415" s="250"/>
      <c r="D415" s="251" t="s">
        <v>259</v>
      </c>
      <c r="E415" s="252" t="s">
        <v>1</v>
      </c>
      <c r="F415" s="253" t="s">
        <v>509</v>
      </c>
      <c r="G415" s="250"/>
      <c r="H415" s="254">
        <v>38.573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259</v>
      </c>
      <c r="AU415" s="260" t="s">
        <v>93</v>
      </c>
      <c r="AV415" s="13" t="s">
        <v>93</v>
      </c>
      <c r="AW415" s="13" t="s">
        <v>40</v>
      </c>
      <c r="AX415" s="13" t="s">
        <v>84</v>
      </c>
      <c r="AY415" s="260" t="s">
        <v>250</v>
      </c>
    </row>
    <row r="416" s="16" customFormat="1">
      <c r="A416" s="16"/>
      <c r="B416" s="283"/>
      <c r="C416" s="284"/>
      <c r="D416" s="251" t="s">
        <v>259</v>
      </c>
      <c r="E416" s="285" t="s">
        <v>1</v>
      </c>
      <c r="F416" s="286" t="s">
        <v>328</v>
      </c>
      <c r="G416" s="284"/>
      <c r="H416" s="287">
        <v>250.994</v>
      </c>
      <c r="I416" s="288"/>
      <c r="J416" s="284"/>
      <c r="K416" s="284"/>
      <c r="L416" s="289"/>
      <c r="M416" s="290"/>
      <c r="N416" s="291"/>
      <c r="O416" s="291"/>
      <c r="P416" s="291"/>
      <c r="Q416" s="291"/>
      <c r="R416" s="291"/>
      <c r="S416" s="291"/>
      <c r="T416" s="292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93" t="s">
        <v>259</v>
      </c>
      <c r="AU416" s="293" t="s">
        <v>93</v>
      </c>
      <c r="AV416" s="16" t="s">
        <v>272</v>
      </c>
      <c r="AW416" s="16" t="s">
        <v>40</v>
      </c>
      <c r="AX416" s="16" t="s">
        <v>84</v>
      </c>
      <c r="AY416" s="293" t="s">
        <v>250</v>
      </c>
    </row>
    <row r="417" s="15" customFormat="1">
      <c r="A417" s="15"/>
      <c r="B417" s="272"/>
      <c r="C417" s="273"/>
      <c r="D417" s="251" t="s">
        <v>259</v>
      </c>
      <c r="E417" s="274" t="s">
        <v>1</v>
      </c>
      <c r="F417" s="275" t="s">
        <v>510</v>
      </c>
      <c r="G417" s="273"/>
      <c r="H417" s="274" t="s">
        <v>1</v>
      </c>
      <c r="I417" s="276"/>
      <c r="J417" s="273"/>
      <c r="K417" s="273"/>
      <c r="L417" s="277"/>
      <c r="M417" s="278"/>
      <c r="N417" s="279"/>
      <c r="O417" s="279"/>
      <c r="P417" s="279"/>
      <c r="Q417" s="279"/>
      <c r="R417" s="279"/>
      <c r="S417" s="279"/>
      <c r="T417" s="280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1" t="s">
        <v>259</v>
      </c>
      <c r="AU417" s="281" t="s">
        <v>93</v>
      </c>
      <c r="AV417" s="15" t="s">
        <v>91</v>
      </c>
      <c r="AW417" s="15" t="s">
        <v>40</v>
      </c>
      <c r="AX417" s="15" t="s">
        <v>84</v>
      </c>
      <c r="AY417" s="281" t="s">
        <v>250</v>
      </c>
    </row>
    <row r="418" s="13" customFormat="1">
      <c r="A418" s="13"/>
      <c r="B418" s="249"/>
      <c r="C418" s="250"/>
      <c r="D418" s="251" t="s">
        <v>259</v>
      </c>
      <c r="E418" s="252" t="s">
        <v>1</v>
      </c>
      <c r="F418" s="253" t="s">
        <v>511</v>
      </c>
      <c r="G418" s="250"/>
      <c r="H418" s="254">
        <v>64.906999999999996</v>
      </c>
      <c r="I418" s="255"/>
      <c r="J418" s="250"/>
      <c r="K418" s="250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259</v>
      </c>
      <c r="AU418" s="260" t="s">
        <v>93</v>
      </c>
      <c r="AV418" s="13" t="s">
        <v>93</v>
      </c>
      <c r="AW418" s="13" t="s">
        <v>40</v>
      </c>
      <c r="AX418" s="13" t="s">
        <v>84</v>
      </c>
      <c r="AY418" s="260" t="s">
        <v>250</v>
      </c>
    </row>
    <row r="419" s="13" customFormat="1">
      <c r="A419" s="13"/>
      <c r="B419" s="249"/>
      <c r="C419" s="250"/>
      <c r="D419" s="251" t="s">
        <v>259</v>
      </c>
      <c r="E419" s="252" t="s">
        <v>1</v>
      </c>
      <c r="F419" s="253" t="s">
        <v>512</v>
      </c>
      <c r="G419" s="250"/>
      <c r="H419" s="254">
        <v>24.292999999999999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259</v>
      </c>
      <c r="AU419" s="260" t="s">
        <v>93</v>
      </c>
      <c r="AV419" s="13" t="s">
        <v>93</v>
      </c>
      <c r="AW419" s="13" t="s">
        <v>40</v>
      </c>
      <c r="AX419" s="13" t="s">
        <v>84</v>
      </c>
      <c r="AY419" s="260" t="s">
        <v>250</v>
      </c>
    </row>
    <row r="420" s="13" customFormat="1">
      <c r="A420" s="13"/>
      <c r="B420" s="249"/>
      <c r="C420" s="250"/>
      <c r="D420" s="251" t="s">
        <v>259</v>
      </c>
      <c r="E420" s="252" t="s">
        <v>1</v>
      </c>
      <c r="F420" s="253" t="s">
        <v>513</v>
      </c>
      <c r="G420" s="250"/>
      <c r="H420" s="254">
        <v>109.434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259</v>
      </c>
      <c r="AU420" s="260" t="s">
        <v>93</v>
      </c>
      <c r="AV420" s="13" t="s">
        <v>93</v>
      </c>
      <c r="AW420" s="13" t="s">
        <v>40</v>
      </c>
      <c r="AX420" s="13" t="s">
        <v>84</v>
      </c>
      <c r="AY420" s="260" t="s">
        <v>250</v>
      </c>
    </row>
    <row r="421" s="13" customFormat="1">
      <c r="A421" s="13"/>
      <c r="B421" s="249"/>
      <c r="C421" s="250"/>
      <c r="D421" s="251" t="s">
        <v>259</v>
      </c>
      <c r="E421" s="252" t="s">
        <v>1</v>
      </c>
      <c r="F421" s="253" t="s">
        <v>514</v>
      </c>
      <c r="G421" s="250"/>
      <c r="H421" s="254">
        <v>6.8659999999999997</v>
      </c>
      <c r="I421" s="255"/>
      <c r="J421" s="250"/>
      <c r="K421" s="250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259</v>
      </c>
      <c r="AU421" s="260" t="s">
        <v>93</v>
      </c>
      <c r="AV421" s="13" t="s">
        <v>93</v>
      </c>
      <c r="AW421" s="13" t="s">
        <v>40</v>
      </c>
      <c r="AX421" s="13" t="s">
        <v>84</v>
      </c>
      <c r="AY421" s="260" t="s">
        <v>250</v>
      </c>
    </row>
    <row r="422" s="13" customFormat="1">
      <c r="A422" s="13"/>
      <c r="B422" s="249"/>
      <c r="C422" s="250"/>
      <c r="D422" s="251" t="s">
        <v>259</v>
      </c>
      <c r="E422" s="252" t="s">
        <v>1</v>
      </c>
      <c r="F422" s="253" t="s">
        <v>515</v>
      </c>
      <c r="G422" s="250"/>
      <c r="H422" s="254">
        <v>37.228999999999999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259</v>
      </c>
      <c r="AU422" s="260" t="s">
        <v>93</v>
      </c>
      <c r="AV422" s="13" t="s">
        <v>93</v>
      </c>
      <c r="AW422" s="13" t="s">
        <v>40</v>
      </c>
      <c r="AX422" s="13" t="s">
        <v>84</v>
      </c>
      <c r="AY422" s="260" t="s">
        <v>250</v>
      </c>
    </row>
    <row r="423" s="16" customFormat="1">
      <c r="A423" s="16"/>
      <c r="B423" s="283"/>
      <c r="C423" s="284"/>
      <c r="D423" s="251" t="s">
        <v>259</v>
      </c>
      <c r="E423" s="285" t="s">
        <v>1</v>
      </c>
      <c r="F423" s="286" t="s">
        <v>328</v>
      </c>
      <c r="G423" s="284"/>
      <c r="H423" s="287">
        <v>242.72900000000001</v>
      </c>
      <c r="I423" s="288"/>
      <c r="J423" s="284"/>
      <c r="K423" s="284"/>
      <c r="L423" s="289"/>
      <c r="M423" s="290"/>
      <c r="N423" s="291"/>
      <c r="O423" s="291"/>
      <c r="P423" s="291"/>
      <c r="Q423" s="291"/>
      <c r="R423" s="291"/>
      <c r="S423" s="291"/>
      <c r="T423" s="292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93" t="s">
        <v>259</v>
      </c>
      <c r="AU423" s="293" t="s">
        <v>93</v>
      </c>
      <c r="AV423" s="16" t="s">
        <v>272</v>
      </c>
      <c r="AW423" s="16" t="s">
        <v>40</v>
      </c>
      <c r="AX423" s="16" t="s">
        <v>84</v>
      </c>
      <c r="AY423" s="293" t="s">
        <v>250</v>
      </c>
    </row>
    <row r="424" s="15" customFormat="1">
      <c r="A424" s="15"/>
      <c r="B424" s="272"/>
      <c r="C424" s="273"/>
      <c r="D424" s="251" t="s">
        <v>259</v>
      </c>
      <c r="E424" s="274" t="s">
        <v>1</v>
      </c>
      <c r="F424" s="275" t="s">
        <v>516</v>
      </c>
      <c r="G424" s="273"/>
      <c r="H424" s="274" t="s">
        <v>1</v>
      </c>
      <c r="I424" s="276"/>
      <c r="J424" s="273"/>
      <c r="K424" s="273"/>
      <c r="L424" s="277"/>
      <c r="M424" s="278"/>
      <c r="N424" s="279"/>
      <c r="O424" s="279"/>
      <c r="P424" s="279"/>
      <c r="Q424" s="279"/>
      <c r="R424" s="279"/>
      <c r="S424" s="279"/>
      <c r="T424" s="280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1" t="s">
        <v>259</v>
      </c>
      <c r="AU424" s="281" t="s">
        <v>93</v>
      </c>
      <c r="AV424" s="15" t="s">
        <v>91</v>
      </c>
      <c r="AW424" s="15" t="s">
        <v>40</v>
      </c>
      <c r="AX424" s="15" t="s">
        <v>84</v>
      </c>
      <c r="AY424" s="281" t="s">
        <v>250</v>
      </c>
    </row>
    <row r="425" s="13" customFormat="1">
      <c r="A425" s="13"/>
      <c r="B425" s="249"/>
      <c r="C425" s="250"/>
      <c r="D425" s="251" t="s">
        <v>259</v>
      </c>
      <c r="E425" s="252" t="s">
        <v>1</v>
      </c>
      <c r="F425" s="253" t="s">
        <v>511</v>
      </c>
      <c r="G425" s="250"/>
      <c r="H425" s="254">
        <v>64.906999999999996</v>
      </c>
      <c r="I425" s="255"/>
      <c r="J425" s="250"/>
      <c r="K425" s="250"/>
      <c r="L425" s="256"/>
      <c r="M425" s="257"/>
      <c r="N425" s="258"/>
      <c r="O425" s="258"/>
      <c r="P425" s="258"/>
      <c r="Q425" s="258"/>
      <c r="R425" s="258"/>
      <c r="S425" s="258"/>
      <c r="T425" s="25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0" t="s">
        <v>259</v>
      </c>
      <c r="AU425" s="260" t="s">
        <v>93</v>
      </c>
      <c r="AV425" s="13" t="s">
        <v>93</v>
      </c>
      <c r="AW425" s="13" t="s">
        <v>40</v>
      </c>
      <c r="AX425" s="13" t="s">
        <v>84</v>
      </c>
      <c r="AY425" s="260" t="s">
        <v>250</v>
      </c>
    </row>
    <row r="426" s="13" customFormat="1">
      <c r="A426" s="13"/>
      <c r="B426" s="249"/>
      <c r="C426" s="250"/>
      <c r="D426" s="251" t="s">
        <v>259</v>
      </c>
      <c r="E426" s="252" t="s">
        <v>1</v>
      </c>
      <c r="F426" s="253" t="s">
        <v>512</v>
      </c>
      <c r="G426" s="250"/>
      <c r="H426" s="254">
        <v>24.292999999999999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259</v>
      </c>
      <c r="AU426" s="260" t="s">
        <v>93</v>
      </c>
      <c r="AV426" s="13" t="s">
        <v>93</v>
      </c>
      <c r="AW426" s="13" t="s">
        <v>40</v>
      </c>
      <c r="AX426" s="13" t="s">
        <v>84</v>
      </c>
      <c r="AY426" s="260" t="s">
        <v>250</v>
      </c>
    </row>
    <row r="427" s="13" customFormat="1">
      <c r="A427" s="13"/>
      <c r="B427" s="249"/>
      <c r="C427" s="250"/>
      <c r="D427" s="251" t="s">
        <v>259</v>
      </c>
      <c r="E427" s="252" t="s">
        <v>1</v>
      </c>
      <c r="F427" s="253" t="s">
        <v>513</v>
      </c>
      <c r="G427" s="250"/>
      <c r="H427" s="254">
        <v>109.434</v>
      </c>
      <c r="I427" s="255"/>
      <c r="J427" s="250"/>
      <c r="K427" s="250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259</v>
      </c>
      <c r="AU427" s="260" t="s">
        <v>93</v>
      </c>
      <c r="AV427" s="13" t="s">
        <v>93</v>
      </c>
      <c r="AW427" s="13" t="s">
        <v>40</v>
      </c>
      <c r="AX427" s="13" t="s">
        <v>84</v>
      </c>
      <c r="AY427" s="260" t="s">
        <v>250</v>
      </c>
    </row>
    <row r="428" s="13" customFormat="1">
      <c r="A428" s="13"/>
      <c r="B428" s="249"/>
      <c r="C428" s="250"/>
      <c r="D428" s="251" t="s">
        <v>259</v>
      </c>
      <c r="E428" s="252" t="s">
        <v>1</v>
      </c>
      <c r="F428" s="253" t="s">
        <v>514</v>
      </c>
      <c r="G428" s="250"/>
      <c r="H428" s="254">
        <v>6.8659999999999997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259</v>
      </c>
      <c r="AU428" s="260" t="s">
        <v>93</v>
      </c>
      <c r="AV428" s="13" t="s">
        <v>93</v>
      </c>
      <c r="AW428" s="13" t="s">
        <v>40</v>
      </c>
      <c r="AX428" s="13" t="s">
        <v>84</v>
      </c>
      <c r="AY428" s="260" t="s">
        <v>250</v>
      </c>
    </row>
    <row r="429" s="13" customFormat="1">
      <c r="A429" s="13"/>
      <c r="B429" s="249"/>
      <c r="C429" s="250"/>
      <c r="D429" s="251" t="s">
        <v>259</v>
      </c>
      <c r="E429" s="252" t="s">
        <v>1</v>
      </c>
      <c r="F429" s="253" t="s">
        <v>517</v>
      </c>
      <c r="G429" s="250"/>
      <c r="H429" s="254">
        <v>9.3070000000000004</v>
      </c>
      <c r="I429" s="255"/>
      <c r="J429" s="250"/>
      <c r="K429" s="250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259</v>
      </c>
      <c r="AU429" s="260" t="s">
        <v>93</v>
      </c>
      <c r="AV429" s="13" t="s">
        <v>93</v>
      </c>
      <c r="AW429" s="13" t="s">
        <v>40</v>
      </c>
      <c r="AX429" s="13" t="s">
        <v>84</v>
      </c>
      <c r="AY429" s="260" t="s">
        <v>250</v>
      </c>
    </row>
    <row r="430" s="16" customFormat="1">
      <c r="A430" s="16"/>
      <c r="B430" s="283"/>
      <c r="C430" s="284"/>
      <c r="D430" s="251" t="s">
        <v>259</v>
      </c>
      <c r="E430" s="285" t="s">
        <v>1</v>
      </c>
      <c r="F430" s="286" t="s">
        <v>328</v>
      </c>
      <c r="G430" s="284"/>
      <c r="H430" s="287">
        <v>214.80699999999999</v>
      </c>
      <c r="I430" s="288"/>
      <c r="J430" s="284"/>
      <c r="K430" s="284"/>
      <c r="L430" s="289"/>
      <c r="M430" s="290"/>
      <c r="N430" s="291"/>
      <c r="O430" s="291"/>
      <c r="P430" s="291"/>
      <c r="Q430" s="291"/>
      <c r="R430" s="291"/>
      <c r="S430" s="291"/>
      <c r="T430" s="292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93" t="s">
        <v>259</v>
      </c>
      <c r="AU430" s="293" t="s">
        <v>93</v>
      </c>
      <c r="AV430" s="16" t="s">
        <v>272</v>
      </c>
      <c r="AW430" s="16" t="s">
        <v>40</v>
      </c>
      <c r="AX430" s="16" t="s">
        <v>84</v>
      </c>
      <c r="AY430" s="293" t="s">
        <v>250</v>
      </c>
    </row>
    <row r="431" s="15" customFormat="1">
      <c r="A431" s="15"/>
      <c r="B431" s="272"/>
      <c r="C431" s="273"/>
      <c r="D431" s="251" t="s">
        <v>259</v>
      </c>
      <c r="E431" s="274" t="s">
        <v>1</v>
      </c>
      <c r="F431" s="275" t="s">
        <v>518</v>
      </c>
      <c r="G431" s="273"/>
      <c r="H431" s="274" t="s">
        <v>1</v>
      </c>
      <c r="I431" s="276"/>
      <c r="J431" s="273"/>
      <c r="K431" s="273"/>
      <c r="L431" s="277"/>
      <c r="M431" s="278"/>
      <c r="N431" s="279"/>
      <c r="O431" s="279"/>
      <c r="P431" s="279"/>
      <c r="Q431" s="279"/>
      <c r="R431" s="279"/>
      <c r="S431" s="279"/>
      <c r="T431" s="280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1" t="s">
        <v>259</v>
      </c>
      <c r="AU431" s="281" t="s">
        <v>93</v>
      </c>
      <c r="AV431" s="15" t="s">
        <v>91</v>
      </c>
      <c r="AW431" s="15" t="s">
        <v>40</v>
      </c>
      <c r="AX431" s="15" t="s">
        <v>84</v>
      </c>
      <c r="AY431" s="281" t="s">
        <v>250</v>
      </c>
    </row>
    <row r="432" s="13" customFormat="1">
      <c r="A432" s="13"/>
      <c r="B432" s="249"/>
      <c r="C432" s="250"/>
      <c r="D432" s="251" t="s">
        <v>259</v>
      </c>
      <c r="E432" s="252" t="s">
        <v>1</v>
      </c>
      <c r="F432" s="253" t="s">
        <v>511</v>
      </c>
      <c r="G432" s="250"/>
      <c r="H432" s="254">
        <v>64.906999999999996</v>
      </c>
      <c r="I432" s="255"/>
      <c r="J432" s="250"/>
      <c r="K432" s="250"/>
      <c r="L432" s="256"/>
      <c r="M432" s="257"/>
      <c r="N432" s="258"/>
      <c r="O432" s="258"/>
      <c r="P432" s="258"/>
      <c r="Q432" s="258"/>
      <c r="R432" s="258"/>
      <c r="S432" s="258"/>
      <c r="T432" s="25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0" t="s">
        <v>259</v>
      </c>
      <c r="AU432" s="260" t="s">
        <v>93</v>
      </c>
      <c r="AV432" s="13" t="s">
        <v>93</v>
      </c>
      <c r="AW432" s="13" t="s">
        <v>40</v>
      </c>
      <c r="AX432" s="13" t="s">
        <v>84</v>
      </c>
      <c r="AY432" s="260" t="s">
        <v>250</v>
      </c>
    </row>
    <row r="433" s="13" customFormat="1">
      <c r="A433" s="13"/>
      <c r="B433" s="249"/>
      <c r="C433" s="250"/>
      <c r="D433" s="251" t="s">
        <v>259</v>
      </c>
      <c r="E433" s="252" t="s">
        <v>1</v>
      </c>
      <c r="F433" s="253" t="s">
        <v>512</v>
      </c>
      <c r="G433" s="250"/>
      <c r="H433" s="254">
        <v>24.292999999999999</v>
      </c>
      <c r="I433" s="255"/>
      <c r="J433" s="250"/>
      <c r="K433" s="250"/>
      <c r="L433" s="256"/>
      <c r="M433" s="257"/>
      <c r="N433" s="258"/>
      <c r="O433" s="258"/>
      <c r="P433" s="258"/>
      <c r="Q433" s="258"/>
      <c r="R433" s="258"/>
      <c r="S433" s="258"/>
      <c r="T433" s="25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0" t="s">
        <v>259</v>
      </c>
      <c r="AU433" s="260" t="s">
        <v>93</v>
      </c>
      <c r="AV433" s="13" t="s">
        <v>93</v>
      </c>
      <c r="AW433" s="13" t="s">
        <v>40</v>
      </c>
      <c r="AX433" s="13" t="s">
        <v>84</v>
      </c>
      <c r="AY433" s="260" t="s">
        <v>250</v>
      </c>
    </row>
    <row r="434" s="13" customFormat="1">
      <c r="A434" s="13"/>
      <c r="B434" s="249"/>
      <c r="C434" s="250"/>
      <c r="D434" s="251" t="s">
        <v>259</v>
      </c>
      <c r="E434" s="252" t="s">
        <v>1</v>
      </c>
      <c r="F434" s="253" t="s">
        <v>513</v>
      </c>
      <c r="G434" s="250"/>
      <c r="H434" s="254">
        <v>109.434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259</v>
      </c>
      <c r="AU434" s="260" t="s">
        <v>93</v>
      </c>
      <c r="AV434" s="13" t="s">
        <v>93</v>
      </c>
      <c r="AW434" s="13" t="s">
        <v>40</v>
      </c>
      <c r="AX434" s="13" t="s">
        <v>84</v>
      </c>
      <c r="AY434" s="260" t="s">
        <v>250</v>
      </c>
    </row>
    <row r="435" s="13" customFormat="1">
      <c r="A435" s="13"/>
      <c r="B435" s="249"/>
      <c r="C435" s="250"/>
      <c r="D435" s="251" t="s">
        <v>259</v>
      </c>
      <c r="E435" s="252" t="s">
        <v>1</v>
      </c>
      <c r="F435" s="253" t="s">
        <v>514</v>
      </c>
      <c r="G435" s="250"/>
      <c r="H435" s="254">
        <v>6.8659999999999997</v>
      </c>
      <c r="I435" s="255"/>
      <c r="J435" s="250"/>
      <c r="K435" s="250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259</v>
      </c>
      <c r="AU435" s="260" t="s">
        <v>93</v>
      </c>
      <c r="AV435" s="13" t="s">
        <v>93</v>
      </c>
      <c r="AW435" s="13" t="s">
        <v>40</v>
      </c>
      <c r="AX435" s="13" t="s">
        <v>84</v>
      </c>
      <c r="AY435" s="260" t="s">
        <v>250</v>
      </c>
    </row>
    <row r="436" s="13" customFormat="1">
      <c r="A436" s="13"/>
      <c r="B436" s="249"/>
      <c r="C436" s="250"/>
      <c r="D436" s="251" t="s">
        <v>259</v>
      </c>
      <c r="E436" s="252" t="s">
        <v>1</v>
      </c>
      <c r="F436" s="253" t="s">
        <v>517</v>
      </c>
      <c r="G436" s="250"/>
      <c r="H436" s="254">
        <v>9.3070000000000004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259</v>
      </c>
      <c r="AU436" s="260" t="s">
        <v>93</v>
      </c>
      <c r="AV436" s="13" t="s">
        <v>93</v>
      </c>
      <c r="AW436" s="13" t="s">
        <v>40</v>
      </c>
      <c r="AX436" s="13" t="s">
        <v>84</v>
      </c>
      <c r="AY436" s="260" t="s">
        <v>250</v>
      </c>
    </row>
    <row r="437" s="16" customFormat="1">
      <c r="A437" s="16"/>
      <c r="B437" s="283"/>
      <c r="C437" s="284"/>
      <c r="D437" s="251" t="s">
        <v>259</v>
      </c>
      <c r="E437" s="285" t="s">
        <v>1</v>
      </c>
      <c r="F437" s="286" t="s">
        <v>328</v>
      </c>
      <c r="G437" s="284"/>
      <c r="H437" s="287">
        <v>214.80699999999999</v>
      </c>
      <c r="I437" s="288"/>
      <c r="J437" s="284"/>
      <c r="K437" s="284"/>
      <c r="L437" s="289"/>
      <c r="M437" s="290"/>
      <c r="N437" s="291"/>
      <c r="O437" s="291"/>
      <c r="P437" s="291"/>
      <c r="Q437" s="291"/>
      <c r="R437" s="291"/>
      <c r="S437" s="291"/>
      <c r="T437" s="292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93" t="s">
        <v>259</v>
      </c>
      <c r="AU437" s="293" t="s">
        <v>93</v>
      </c>
      <c r="AV437" s="16" t="s">
        <v>272</v>
      </c>
      <c r="AW437" s="16" t="s">
        <v>40</v>
      </c>
      <c r="AX437" s="16" t="s">
        <v>84</v>
      </c>
      <c r="AY437" s="293" t="s">
        <v>250</v>
      </c>
    </row>
    <row r="438" s="15" customFormat="1">
      <c r="A438" s="15"/>
      <c r="B438" s="272"/>
      <c r="C438" s="273"/>
      <c r="D438" s="251" t="s">
        <v>259</v>
      </c>
      <c r="E438" s="274" t="s">
        <v>1</v>
      </c>
      <c r="F438" s="275" t="s">
        <v>519</v>
      </c>
      <c r="G438" s="273"/>
      <c r="H438" s="274" t="s">
        <v>1</v>
      </c>
      <c r="I438" s="276"/>
      <c r="J438" s="273"/>
      <c r="K438" s="273"/>
      <c r="L438" s="277"/>
      <c r="M438" s="278"/>
      <c r="N438" s="279"/>
      <c r="O438" s="279"/>
      <c r="P438" s="279"/>
      <c r="Q438" s="279"/>
      <c r="R438" s="279"/>
      <c r="S438" s="279"/>
      <c r="T438" s="280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1" t="s">
        <v>259</v>
      </c>
      <c r="AU438" s="281" t="s">
        <v>93</v>
      </c>
      <c r="AV438" s="15" t="s">
        <v>91</v>
      </c>
      <c r="AW438" s="15" t="s">
        <v>40</v>
      </c>
      <c r="AX438" s="15" t="s">
        <v>84</v>
      </c>
      <c r="AY438" s="281" t="s">
        <v>250</v>
      </c>
    </row>
    <row r="439" s="13" customFormat="1">
      <c r="A439" s="13"/>
      <c r="B439" s="249"/>
      <c r="C439" s="250"/>
      <c r="D439" s="251" t="s">
        <v>259</v>
      </c>
      <c r="E439" s="252" t="s">
        <v>1</v>
      </c>
      <c r="F439" s="253" t="s">
        <v>511</v>
      </c>
      <c r="G439" s="250"/>
      <c r="H439" s="254">
        <v>64.906999999999996</v>
      </c>
      <c r="I439" s="255"/>
      <c r="J439" s="250"/>
      <c r="K439" s="250"/>
      <c r="L439" s="256"/>
      <c r="M439" s="257"/>
      <c r="N439" s="258"/>
      <c r="O439" s="258"/>
      <c r="P439" s="258"/>
      <c r="Q439" s="258"/>
      <c r="R439" s="258"/>
      <c r="S439" s="258"/>
      <c r="T439" s="25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0" t="s">
        <v>259</v>
      </c>
      <c r="AU439" s="260" t="s">
        <v>93</v>
      </c>
      <c r="AV439" s="13" t="s">
        <v>93</v>
      </c>
      <c r="AW439" s="13" t="s">
        <v>40</v>
      </c>
      <c r="AX439" s="13" t="s">
        <v>84</v>
      </c>
      <c r="AY439" s="260" t="s">
        <v>250</v>
      </c>
    </row>
    <row r="440" s="13" customFormat="1">
      <c r="A440" s="13"/>
      <c r="B440" s="249"/>
      <c r="C440" s="250"/>
      <c r="D440" s="251" t="s">
        <v>259</v>
      </c>
      <c r="E440" s="252" t="s">
        <v>1</v>
      </c>
      <c r="F440" s="253" t="s">
        <v>512</v>
      </c>
      <c r="G440" s="250"/>
      <c r="H440" s="254">
        <v>24.292999999999999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259</v>
      </c>
      <c r="AU440" s="260" t="s">
        <v>93</v>
      </c>
      <c r="AV440" s="13" t="s">
        <v>93</v>
      </c>
      <c r="AW440" s="13" t="s">
        <v>40</v>
      </c>
      <c r="AX440" s="13" t="s">
        <v>84</v>
      </c>
      <c r="AY440" s="260" t="s">
        <v>250</v>
      </c>
    </row>
    <row r="441" s="13" customFormat="1">
      <c r="A441" s="13"/>
      <c r="B441" s="249"/>
      <c r="C441" s="250"/>
      <c r="D441" s="251" t="s">
        <v>259</v>
      </c>
      <c r="E441" s="252" t="s">
        <v>1</v>
      </c>
      <c r="F441" s="253" t="s">
        <v>513</v>
      </c>
      <c r="G441" s="250"/>
      <c r="H441" s="254">
        <v>109.434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259</v>
      </c>
      <c r="AU441" s="260" t="s">
        <v>93</v>
      </c>
      <c r="AV441" s="13" t="s">
        <v>93</v>
      </c>
      <c r="AW441" s="13" t="s">
        <v>40</v>
      </c>
      <c r="AX441" s="13" t="s">
        <v>84</v>
      </c>
      <c r="AY441" s="260" t="s">
        <v>250</v>
      </c>
    </row>
    <row r="442" s="13" customFormat="1">
      <c r="A442" s="13"/>
      <c r="B442" s="249"/>
      <c r="C442" s="250"/>
      <c r="D442" s="251" t="s">
        <v>259</v>
      </c>
      <c r="E442" s="252" t="s">
        <v>1</v>
      </c>
      <c r="F442" s="253" t="s">
        <v>514</v>
      </c>
      <c r="G442" s="250"/>
      <c r="H442" s="254">
        <v>6.8659999999999997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259</v>
      </c>
      <c r="AU442" s="260" t="s">
        <v>93</v>
      </c>
      <c r="AV442" s="13" t="s">
        <v>93</v>
      </c>
      <c r="AW442" s="13" t="s">
        <v>40</v>
      </c>
      <c r="AX442" s="13" t="s">
        <v>84</v>
      </c>
      <c r="AY442" s="260" t="s">
        <v>250</v>
      </c>
    </row>
    <row r="443" s="13" customFormat="1">
      <c r="A443" s="13"/>
      <c r="B443" s="249"/>
      <c r="C443" s="250"/>
      <c r="D443" s="251" t="s">
        <v>259</v>
      </c>
      <c r="E443" s="252" t="s">
        <v>1</v>
      </c>
      <c r="F443" s="253" t="s">
        <v>517</v>
      </c>
      <c r="G443" s="250"/>
      <c r="H443" s="254">
        <v>9.3070000000000004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259</v>
      </c>
      <c r="AU443" s="260" t="s">
        <v>93</v>
      </c>
      <c r="AV443" s="13" t="s">
        <v>93</v>
      </c>
      <c r="AW443" s="13" t="s">
        <v>40</v>
      </c>
      <c r="AX443" s="13" t="s">
        <v>84</v>
      </c>
      <c r="AY443" s="260" t="s">
        <v>250</v>
      </c>
    </row>
    <row r="444" s="16" customFormat="1">
      <c r="A444" s="16"/>
      <c r="B444" s="283"/>
      <c r="C444" s="284"/>
      <c r="D444" s="251" t="s">
        <v>259</v>
      </c>
      <c r="E444" s="285" t="s">
        <v>1</v>
      </c>
      <c r="F444" s="286" t="s">
        <v>328</v>
      </c>
      <c r="G444" s="284"/>
      <c r="H444" s="287">
        <v>214.80699999999999</v>
      </c>
      <c r="I444" s="288"/>
      <c r="J444" s="284"/>
      <c r="K444" s="284"/>
      <c r="L444" s="289"/>
      <c r="M444" s="290"/>
      <c r="N444" s="291"/>
      <c r="O444" s="291"/>
      <c r="P444" s="291"/>
      <c r="Q444" s="291"/>
      <c r="R444" s="291"/>
      <c r="S444" s="291"/>
      <c r="T444" s="292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93" t="s">
        <v>259</v>
      </c>
      <c r="AU444" s="293" t="s">
        <v>93</v>
      </c>
      <c r="AV444" s="16" t="s">
        <v>272</v>
      </c>
      <c r="AW444" s="16" t="s">
        <v>40</v>
      </c>
      <c r="AX444" s="16" t="s">
        <v>84</v>
      </c>
      <c r="AY444" s="293" t="s">
        <v>250</v>
      </c>
    </row>
    <row r="445" s="13" customFormat="1">
      <c r="A445" s="13"/>
      <c r="B445" s="249"/>
      <c r="C445" s="250"/>
      <c r="D445" s="251" t="s">
        <v>259</v>
      </c>
      <c r="E445" s="252" t="s">
        <v>1</v>
      </c>
      <c r="F445" s="253" t="s">
        <v>520</v>
      </c>
      <c r="G445" s="250"/>
      <c r="H445" s="254">
        <v>24.219000000000001</v>
      </c>
      <c r="I445" s="255"/>
      <c r="J445" s="250"/>
      <c r="K445" s="250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259</v>
      </c>
      <c r="AU445" s="260" t="s">
        <v>93</v>
      </c>
      <c r="AV445" s="13" t="s">
        <v>93</v>
      </c>
      <c r="AW445" s="13" t="s">
        <v>40</v>
      </c>
      <c r="AX445" s="13" t="s">
        <v>84</v>
      </c>
      <c r="AY445" s="260" t="s">
        <v>250</v>
      </c>
    </row>
    <row r="446" s="14" customFormat="1">
      <c r="A446" s="14"/>
      <c r="B446" s="261"/>
      <c r="C446" s="262"/>
      <c r="D446" s="251" t="s">
        <v>259</v>
      </c>
      <c r="E446" s="263" t="s">
        <v>1</v>
      </c>
      <c r="F446" s="264" t="s">
        <v>261</v>
      </c>
      <c r="G446" s="262"/>
      <c r="H446" s="265">
        <v>1476.0250000000001</v>
      </c>
      <c r="I446" s="266"/>
      <c r="J446" s="262"/>
      <c r="K446" s="262"/>
      <c r="L446" s="267"/>
      <c r="M446" s="268"/>
      <c r="N446" s="269"/>
      <c r="O446" s="269"/>
      <c r="P446" s="269"/>
      <c r="Q446" s="269"/>
      <c r="R446" s="269"/>
      <c r="S446" s="269"/>
      <c r="T446" s="27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1" t="s">
        <v>259</v>
      </c>
      <c r="AU446" s="271" t="s">
        <v>93</v>
      </c>
      <c r="AV446" s="14" t="s">
        <v>256</v>
      </c>
      <c r="AW446" s="14" t="s">
        <v>40</v>
      </c>
      <c r="AX446" s="14" t="s">
        <v>91</v>
      </c>
      <c r="AY446" s="271" t="s">
        <v>250</v>
      </c>
    </row>
    <row r="447" s="2" customFormat="1" ht="24.15" customHeight="1">
      <c r="A447" s="41"/>
      <c r="B447" s="42"/>
      <c r="C447" s="230" t="s">
        <v>521</v>
      </c>
      <c r="D447" s="230" t="s">
        <v>252</v>
      </c>
      <c r="E447" s="231" t="s">
        <v>522</v>
      </c>
      <c r="F447" s="232" t="s">
        <v>523</v>
      </c>
      <c r="G447" s="233" t="s">
        <v>388</v>
      </c>
      <c r="H447" s="234">
        <v>11032.948</v>
      </c>
      <c r="I447" s="235"/>
      <c r="J447" s="236">
        <f>ROUND(I447*H447,2)</f>
        <v>0</v>
      </c>
      <c r="K447" s="237"/>
      <c r="L447" s="47"/>
      <c r="M447" s="238" t="s">
        <v>1</v>
      </c>
      <c r="N447" s="239" t="s">
        <v>49</v>
      </c>
      <c r="O447" s="94"/>
      <c r="P447" s="240">
        <f>O447*H447</f>
        <v>0</v>
      </c>
      <c r="Q447" s="240">
        <v>0.0027469</v>
      </c>
      <c r="R447" s="240">
        <f>Q447*H447</f>
        <v>30.306404861200001</v>
      </c>
      <c r="S447" s="240">
        <v>0</v>
      </c>
      <c r="T447" s="241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42" t="s">
        <v>256</v>
      </c>
      <c r="AT447" s="242" t="s">
        <v>252</v>
      </c>
      <c r="AU447" s="242" t="s">
        <v>93</v>
      </c>
      <c r="AY447" s="19" t="s">
        <v>250</v>
      </c>
      <c r="BE447" s="243">
        <f>IF(N447="základní",J447,0)</f>
        <v>0</v>
      </c>
      <c r="BF447" s="243">
        <f>IF(N447="snížená",J447,0)</f>
        <v>0</v>
      </c>
      <c r="BG447" s="243">
        <f>IF(N447="zákl. přenesená",J447,0)</f>
        <v>0</v>
      </c>
      <c r="BH447" s="243">
        <f>IF(N447="sníž. přenesená",J447,0)</f>
        <v>0</v>
      </c>
      <c r="BI447" s="243">
        <f>IF(N447="nulová",J447,0)</f>
        <v>0</v>
      </c>
      <c r="BJ447" s="19" t="s">
        <v>91</v>
      </c>
      <c r="BK447" s="243">
        <f>ROUND(I447*H447,2)</f>
        <v>0</v>
      </c>
      <c r="BL447" s="19" t="s">
        <v>256</v>
      </c>
      <c r="BM447" s="242" t="s">
        <v>524</v>
      </c>
    </row>
    <row r="448" s="2" customFormat="1">
      <c r="A448" s="41"/>
      <c r="B448" s="42"/>
      <c r="C448" s="43"/>
      <c r="D448" s="244" t="s">
        <v>257</v>
      </c>
      <c r="E448" s="43"/>
      <c r="F448" s="245" t="s">
        <v>525</v>
      </c>
      <c r="G448" s="43"/>
      <c r="H448" s="43"/>
      <c r="I448" s="246"/>
      <c r="J448" s="43"/>
      <c r="K448" s="43"/>
      <c r="L448" s="47"/>
      <c r="M448" s="247"/>
      <c r="N448" s="248"/>
      <c r="O448" s="94"/>
      <c r="P448" s="94"/>
      <c r="Q448" s="94"/>
      <c r="R448" s="94"/>
      <c r="S448" s="94"/>
      <c r="T448" s="95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19" t="s">
        <v>257</v>
      </c>
      <c r="AU448" s="19" t="s">
        <v>93</v>
      </c>
    </row>
    <row r="449" s="15" customFormat="1">
      <c r="A449" s="15"/>
      <c r="B449" s="272"/>
      <c r="C449" s="273"/>
      <c r="D449" s="251" t="s">
        <v>259</v>
      </c>
      <c r="E449" s="274" t="s">
        <v>1</v>
      </c>
      <c r="F449" s="275" t="s">
        <v>498</v>
      </c>
      <c r="G449" s="273"/>
      <c r="H449" s="274" t="s">
        <v>1</v>
      </c>
      <c r="I449" s="276"/>
      <c r="J449" s="273"/>
      <c r="K449" s="273"/>
      <c r="L449" s="277"/>
      <c r="M449" s="278"/>
      <c r="N449" s="279"/>
      <c r="O449" s="279"/>
      <c r="P449" s="279"/>
      <c r="Q449" s="279"/>
      <c r="R449" s="279"/>
      <c r="S449" s="279"/>
      <c r="T449" s="280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1" t="s">
        <v>259</v>
      </c>
      <c r="AU449" s="281" t="s">
        <v>93</v>
      </c>
      <c r="AV449" s="15" t="s">
        <v>91</v>
      </c>
      <c r="AW449" s="15" t="s">
        <v>40</v>
      </c>
      <c r="AX449" s="15" t="s">
        <v>84</v>
      </c>
      <c r="AY449" s="281" t="s">
        <v>250</v>
      </c>
    </row>
    <row r="450" s="13" customFormat="1">
      <c r="A450" s="13"/>
      <c r="B450" s="249"/>
      <c r="C450" s="250"/>
      <c r="D450" s="251" t="s">
        <v>259</v>
      </c>
      <c r="E450" s="252" t="s">
        <v>1</v>
      </c>
      <c r="F450" s="253" t="s">
        <v>526</v>
      </c>
      <c r="G450" s="250"/>
      <c r="H450" s="254">
        <v>752.55799999999999</v>
      </c>
      <c r="I450" s="255"/>
      <c r="J450" s="250"/>
      <c r="K450" s="250"/>
      <c r="L450" s="256"/>
      <c r="M450" s="257"/>
      <c r="N450" s="258"/>
      <c r="O450" s="258"/>
      <c r="P450" s="258"/>
      <c r="Q450" s="258"/>
      <c r="R450" s="258"/>
      <c r="S450" s="258"/>
      <c r="T450" s="25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0" t="s">
        <v>259</v>
      </c>
      <c r="AU450" s="260" t="s">
        <v>93</v>
      </c>
      <c r="AV450" s="13" t="s">
        <v>93</v>
      </c>
      <c r="AW450" s="13" t="s">
        <v>40</v>
      </c>
      <c r="AX450" s="13" t="s">
        <v>84</v>
      </c>
      <c r="AY450" s="260" t="s">
        <v>250</v>
      </c>
    </row>
    <row r="451" s="13" customFormat="1">
      <c r="A451" s="13"/>
      <c r="B451" s="249"/>
      <c r="C451" s="250"/>
      <c r="D451" s="251" t="s">
        <v>259</v>
      </c>
      <c r="E451" s="252" t="s">
        <v>1</v>
      </c>
      <c r="F451" s="253" t="s">
        <v>527</v>
      </c>
      <c r="G451" s="250"/>
      <c r="H451" s="254">
        <v>811.92499999999995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259</v>
      </c>
      <c r="AU451" s="260" t="s">
        <v>93</v>
      </c>
      <c r="AV451" s="13" t="s">
        <v>93</v>
      </c>
      <c r="AW451" s="13" t="s">
        <v>40</v>
      </c>
      <c r="AX451" s="13" t="s">
        <v>84</v>
      </c>
      <c r="AY451" s="260" t="s">
        <v>250</v>
      </c>
    </row>
    <row r="452" s="13" customFormat="1">
      <c r="A452" s="13"/>
      <c r="B452" s="249"/>
      <c r="C452" s="250"/>
      <c r="D452" s="251" t="s">
        <v>259</v>
      </c>
      <c r="E452" s="252" t="s">
        <v>1</v>
      </c>
      <c r="F452" s="253" t="s">
        <v>528</v>
      </c>
      <c r="G452" s="250"/>
      <c r="H452" s="254">
        <v>26.026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259</v>
      </c>
      <c r="AU452" s="260" t="s">
        <v>93</v>
      </c>
      <c r="AV452" s="13" t="s">
        <v>93</v>
      </c>
      <c r="AW452" s="13" t="s">
        <v>40</v>
      </c>
      <c r="AX452" s="13" t="s">
        <v>84</v>
      </c>
      <c r="AY452" s="260" t="s">
        <v>250</v>
      </c>
    </row>
    <row r="453" s="13" customFormat="1">
      <c r="A453" s="13"/>
      <c r="B453" s="249"/>
      <c r="C453" s="250"/>
      <c r="D453" s="251" t="s">
        <v>259</v>
      </c>
      <c r="E453" s="252" t="s">
        <v>1</v>
      </c>
      <c r="F453" s="253" t="s">
        <v>529</v>
      </c>
      <c r="G453" s="250"/>
      <c r="H453" s="254">
        <v>559.17600000000004</v>
      </c>
      <c r="I453" s="255"/>
      <c r="J453" s="250"/>
      <c r="K453" s="250"/>
      <c r="L453" s="256"/>
      <c r="M453" s="257"/>
      <c r="N453" s="258"/>
      <c r="O453" s="258"/>
      <c r="P453" s="258"/>
      <c r="Q453" s="258"/>
      <c r="R453" s="258"/>
      <c r="S453" s="258"/>
      <c r="T453" s="25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0" t="s">
        <v>259</v>
      </c>
      <c r="AU453" s="260" t="s">
        <v>93</v>
      </c>
      <c r="AV453" s="13" t="s">
        <v>93</v>
      </c>
      <c r="AW453" s="13" t="s">
        <v>40</v>
      </c>
      <c r="AX453" s="13" t="s">
        <v>84</v>
      </c>
      <c r="AY453" s="260" t="s">
        <v>250</v>
      </c>
    </row>
    <row r="454" s="16" customFormat="1">
      <c r="A454" s="16"/>
      <c r="B454" s="283"/>
      <c r="C454" s="284"/>
      <c r="D454" s="251" t="s">
        <v>259</v>
      </c>
      <c r="E454" s="285" t="s">
        <v>1</v>
      </c>
      <c r="F454" s="286" t="s">
        <v>328</v>
      </c>
      <c r="G454" s="284"/>
      <c r="H454" s="287">
        <v>2149.6849999999999</v>
      </c>
      <c r="I454" s="288"/>
      <c r="J454" s="284"/>
      <c r="K454" s="284"/>
      <c r="L454" s="289"/>
      <c r="M454" s="290"/>
      <c r="N454" s="291"/>
      <c r="O454" s="291"/>
      <c r="P454" s="291"/>
      <c r="Q454" s="291"/>
      <c r="R454" s="291"/>
      <c r="S454" s="291"/>
      <c r="T454" s="292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93" t="s">
        <v>259</v>
      </c>
      <c r="AU454" s="293" t="s">
        <v>93</v>
      </c>
      <c r="AV454" s="16" t="s">
        <v>272</v>
      </c>
      <c r="AW454" s="16" t="s">
        <v>40</v>
      </c>
      <c r="AX454" s="16" t="s">
        <v>84</v>
      </c>
      <c r="AY454" s="293" t="s">
        <v>250</v>
      </c>
    </row>
    <row r="455" s="15" customFormat="1">
      <c r="A455" s="15"/>
      <c r="B455" s="272"/>
      <c r="C455" s="273"/>
      <c r="D455" s="251" t="s">
        <v>259</v>
      </c>
      <c r="E455" s="274" t="s">
        <v>1</v>
      </c>
      <c r="F455" s="275" t="s">
        <v>504</v>
      </c>
      <c r="G455" s="273"/>
      <c r="H455" s="274" t="s">
        <v>1</v>
      </c>
      <c r="I455" s="276"/>
      <c r="J455" s="273"/>
      <c r="K455" s="273"/>
      <c r="L455" s="277"/>
      <c r="M455" s="278"/>
      <c r="N455" s="279"/>
      <c r="O455" s="279"/>
      <c r="P455" s="279"/>
      <c r="Q455" s="279"/>
      <c r="R455" s="279"/>
      <c r="S455" s="279"/>
      <c r="T455" s="280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81" t="s">
        <v>259</v>
      </c>
      <c r="AU455" s="281" t="s">
        <v>93</v>
      </c>
      <c r="AV455" s="15" t="s">
        <v>91</v>
      </c>
      <c r="AW455" s="15" t="s">
        <v>40</v>
      </c>
      <c r="AX455" s="15" t="s">
        <v>84</v>
      </c>
      <c r="AY455" s="281" t="s">
        <v>250</v>
      </c>
    </row>
    <row r="456" s="13" customFormat="1">
      <c r="A456" s="13"/>
      <c r="B456" s="249"/>
      <c r="C456" s="250"/>
      <c r="D456" s="251" t="s">
        <v>259</v>
      </c>
      <c r="E456" s="252" t="s">
        <v>1</v>
      </c>
      <c r="F456" s="253" t="s">
        <v>530</v>
      </c>
      <c r="G456" s="250"/>
      <c r="H456" s="254">
        <v>541.00199999999995</v>
      </c>
      <c r="I456" s="255"/>
      <c r="J456" s="250"/>
      <c r="K456" s="250"/>
      <c r="L456" s="256"/>
      <c r="M456" s="257"/>
      <c r="N456" s="258"/>
      <c r="O456" s="258"/>
      <c r="P456" s="258"/>
      <c r="Q456" s="258"/>
      <c r="R456" s="258"/>
      <c r="S456" s="258"/>
      <c r="T456" s="25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0" t="s">
        <v>259</v>
      </c>
      <c r="AU456" s="260" t="s">
        <v>93</v>
      </c>
      <c r="AV456" s="13" t="s">
        <v>93</v>
      </c>
      <c r="AW456" s="13" t="s">
        <v>40</v>
      </c>
      <c r="AX456" s="13" t="s">
        <v>84</v>
      </c>
      <c r="AY456" s="260" t="s">
        <v>250</v>
      </c>
    </row>
    <row r="457" s="13" customFormat="1">
      <c r="A457" s="13"/>
      <c r="B457" s="249"/>
      <c r="C457" s="250"/>
      <c r="D457" s="251" t="s">
        <v>259</v>
      </c>
      <c r="E457" s="252" t="s">
        <v>1</v>
      </c>
      <c r="F457" s="253" t="s">
        <v>531</v>
      </c>
      <c r="G457" s="250"/>
      <c r="H457" s="254">
        <v>210.64500000000001</v>
      </c>
      <c r="I457" s="255"/>
      <c r="J457" s="250"/>
      <c r="K457" s="250"/>
      <c r="L457" s="256"/>
      <c r="M457" s="257"/>
      <c r="N457" s="258"/>
      <c r="O457" s="258"/>
      <c r="P457" s="258"/>
      <c r="Q457" s="258"/>
      <c r="R457" s="258"/>
      <c r="S457" s="258"/>
      <c r="T457" s="25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0" t="s">
        <v>259</v>
      </c>
      <c r="AU457" s="260" t="s">
        <v>93</v>
      </c>
      <c r="AV457" s="13" t="s">
        <v>93</v>
      </c>
      <c r="AW457" s="13" t="s">
        <v>40</v>
      </c>
      <c r="AX457" s="13" t="s">
        <v>84</v>
      </c>
      <c r="AY457" s="260" t="s">
        <v>250</v>
      </c>
    </row>
    <row r="458" s="13" customFormat="1">
      <c r="A458" s="13"/>
      <c r="B458" s="249"/>
      <c r="C458" s="250"/>
      <c r="D458" s="251" t="s">
        <v>259</v>
      </c>
      <c r="E458" s="252" t="s">
        <v>1</v>
      </c>
      <c r="F458" s="253" t="s">
        <v>532</v>
      </c>
      <c r="G458" s="250"/>
      <c r="H458" s="254">
        <v>907.649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259</v>
      </c>
      <c r="AU458" s="260" t="s">
        <v>93</v>
      </c>
      <c r="AV458" s="13" t="s">
        <v>93</v>
      </c>
      <c r="AW458" s="13" t="s">
        <v>40</v>
      </c>
      <c r="AX458" s="13" t="s">
        <v>84</v>
      </c>
      <c r="AY458" s="260" t="s">
        <v>250</v>
      </c>
    </row>
    <row r="459" s="13" customFormat="1">
      <c r="A459" s="13"/>
      <c r="B459" s="249"/>
      <c r="C459" s="250"/>
      <c r="D459" s="251" t="s">
        <v>259</v>
      </c>
      <c r="E459" s="252" t="s">
        <v>1</v>
      </c>
      <c r="F459" s="253" t="s">
        <v>533</v>
      </c>
      <c r="G459" s="250"/>
      <c r="H459" s="254">
        <v>48.142000000000003</v>
      </c>
      <c r="I459" s="255"/>
      <c r="J459" s="250"/>
      <c r="K459" s="250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259</v>
      </c>
      <c r="AU459" s="260" t="s">
        <v>93</v>
      </c>
      <c r="AV459" s="13" t="s">
        <v>93</v>
      </c>
      <c r="AW459" s="13" t="s">
        <v>40</v>
      </c>
      <c r="AX459" s="13" t="s">
        <v>84</v>
      </c>
      <c r="AY459" s="260" t="s">
        <v>250</v>
      </c>
    </row>
    <row r="460" s="13" customFormat="1">
      <c r="A460" s="13"/>
      <c r="B460" s="249"/>
      <c r="C460" s="250"/>
      <c r="D460" s="251" t="s">
        <v>259</v>
      </c>
      <c r="E460" s="252" t="s">
        <v>1</v>
      </c>
      <c r="F460" s="253" t="s">
        <v>534</v>
      </c>
      <c r="G460" s="250"/>
      <c r="H460" s="254">
        <v>77.146000000000001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259</v>
      </c>
      <c r="AU460" s="260" t="s">
        <v>93</v>
      </c>
      <c r="AV460" s="13" t="s">
        <v>93</v>
      </c>
      <c r="AW460" s="13" t="s">
        <v>40</v>
      </c>
      <c r="AX460" s="13" t="s">
        <v>84</v>
      </c>
      <c r="AY460" s="260" t="s">
        <v>250</v>
      </c>
    </row>
    <row r="461" s="15" customFormat="1">
      <c r="A461" s="15"/>
      <c r="B461" s="272"/>
      <c r="C461" s="273"/>
      <c r="D461" s="251" t="s">
        <v>259</v>
      </c>
      <c r="E461" s="274" t="s">
        <v>1</v>
      </c>
      <c r="F461" s="275" t="s">
        <v>510</v>
      </c>
      <c r="G461" s="273"/>
      <c r="H461" s="274" t="s">
        <v>1</v>
      </c>
      <c r="I461" s="276"/>
      <c r="J461" s="273"/>
      <c r="K461" s="273"/>
      <c r="L461" s="277"/>
      <c r="M461" s="278"/>
      <c r="N461" s="279"/>
      <c r="O461" s="279"/>
      <c r="P461" s="279"/>
      <c r="Q461" s="279"/>
      <c r="R461" s="279"/>
      <c r="S461" s="279"/>
      <c r="T461" s="280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1" t="s">
        <v>259</v>
      </c>
      <c r="AU461" s="281" t="s">
        <v>93</v>
      </c>
      <c r="AV461" s="15" t="s">
        <v>91</v>
      </c>
      <c r="AW461" s="15" t="s">
        <v>40</v>
      </c>
      <c r="AX461" s="15" t="s">
        <v>84</v>
      </c>
      <c r="AY461" s="281" t="s">
        <v>250</v>
      </c>
    </row>
    <row r="462" s="13" customFormat="1">
      <c r="A462" s="13"/>
      <c r="B462" s="249"/>
      <c r="C462" s="250"/>
      <c r="D462" s="251" t="s">
        <v>259</v>
      </c>
      <c r="E462" s="252" t="s">
        <v>1</v>
      </c>
      <c r="F462" s="253" t="s">
        <v>535</v>
      </c>
      <c r="G462" s="250"/>
      <c r="H462" s="254">
        <v>519.25400000000002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259</v>
      </c>
      <c r="AU462" s="260" t="s">
        <v>93</v>
      </c>
      <c r="AV462" s="13" t="s">
        <v>93</v>
      </c>
      <c r="AW462" s="13" t="s">
        <v>40</v>
      </c>
      <c r="AX462" s="13" t="s">
        <v>84</v>
      </c>
      <c r="AY462" s="260" t="s">
        <v>250</v>
      </c>
    </row>
    <row r="463" s="13" customFormat="1">
      <c r="A463" s="13"/>
      <c r="B463" s="249"/>
      <c r="C463" s="250"/>
      <c r="D463" s="251" t="s">
        <v>259</v>
      </c>
      <c r="E463" s="252" t="s">
        <v>1</v>
      </c>
      <c r="F463" s="253" t="s">
        <v>536</v>
      </c>
      <c r="G463" s="250"/>
      <c r="H463" s="254">
        <v>194.346</v>
      </c>
      <c r="I463" s="255"/>
      <c r="J463" s="250"/>
      <c r="K463" s="250"/>
      <c r="L463" s="256"/>
      <c r="M463" s="257"/>
      <c r="N463" s="258"/>
      <c r="O463" s="258"/>
      <c r="P463" s="258"/>
      <c r="Q463" s="258"/>
      <c r="R463" s="258"/>
      <c r="S463" s="258"/>
      <c r="T463" s="25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0" t="s">
        <v>259</v>
      </c>
      <c r="AU463" s="260" t="s">
        <v>93</v>
      </c>
      <c r="AV463" s="13" t="s">
        <v>93</v>
      </c>
      <c r="AW463" s="13" t="s">
        <v>40</v>
      </c>
      <c r="AX463" s="13" t="s">
        <v>84</v>
      </c>
      <c r="AY463" s="260" t="s">
        <v>250</v>
      </c>
    </row>
    <row r="464" s="13" customFormat="1">
      <c r="A464" s="13"/>
      <c r="B464" s="249"/>
      <c r="C464" s="250"/>
      <c r="D464" s="251" t="s">
        <v>259</v>
      </c>
      <c r="E464" s="252" t="s">
        <v>1</v>
      </c>
      <c r="F464" s="253" t="s">
        <v>537</v>
      </c>
      <c r="G464" s="250"/>
      <c r="H464" s="254">
        <v>875.47000000000003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259</v>
      </c>
      <c r="AU464" s="260" t="s">
        <v>93</v>
      </c>
      <c r="AV464" s="13" t="s">
        <v>93</v>
      </c>
      <c r="AW464" s="13" t="s">
        <v>40</v>
      </c>
      <c r="AX464" s="13" t="s">
        <v>84</v>
      </c>
      <c r="AY464" s="260" t="s">
        <v>250</v>
      </c>
    </row>
    <row r="465" s="13" customFormat="1">
      <c r="A465" s="13"/>
      <c r="B465" s="249"/>
      <c r="C465" s="250"/>
      <c r="D465" s="251" t="s">
        <v>259</v>
      </c>
      <c r="E465" s="252" t="s">
        <v>1</v>
      </c>
      <c r="F465" s="253" t="s">
        <v>538</v>
      </c>
      <c r="G465" s="250"/>
      <c r="H465" s="254">
        <v>62.704000000000001</v>
      </c>
      <c r="I465" s="255"/>
      <c r="J465" s="250"/>
      <c r="K465" s="250"/>
      <c r="L465" s="256"/>
      <c r="M465" s="257"/>
      <c r="N465" s="258"/>
      <c r="O465" s="258"/>
      <c r="P465" s="258"/>
      <c r="Q465" s="258"/>
      <c r="R465" s="258"/>
      <c r="S465" s="258"/>
      <c r="T465" s="25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0" t="s">
        <v>259</v>
      </c>
      <c r="AU465" s="260" t="s">
        <v>93</v>
      </c>
      <c r="AV465" s="13" t="s">
        <v>93</v>
      </c>
      <c r="AW465" s="13" t="s">
        <v>40</v>
      </c>
      <c r="AX465" s="13" t="s">
        <v>84</v>
      </c>
      <c r="AY465" s="260" t="s">
        <v>250</v>
      </c>
    </row>
    <row r="466" s="13" customFormat="1">
      <c r="A466" s="13"/>
      <c r="B466" s="249"/>
      <c r="C466" s="250"/>
      <c r="D466" s="251" t="s">
        <v>259</v>
      </c>
      <c r="E466" s="252" t="s">
        <v>1</v>
      </c>
      <c r="F466" s="253" t="s">
        <v>539</v>
      </c>
      <c r="G466" s="250"/>
      <c r="H466" s="254">
        <v>74.457999999999998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259</v>
      </c>
      <c r="AU466" s="260" t="s">
        <v>93</v>
      </c>
      <c r="AV466" s="13" t="s">
        <v>93</v>
      </c>
      <c r="AW466" s="13" t="s">
        <v>40</v>
      </c>
      <c r="AX466" s="13" t="s">
        <v>84</v>
      </c>
      <c r="AY466" s="260" t="s">
        <v>250</v>
      </c>
    </row>
    <row r="467" s="15" customFormat="1">
      <c r="A467" s="15"/>
      <c r="B467" s="272"/>
      <c r="C467" s="273"/>
      <c r="D467" s="251" t="s">
        <v>259</v>
      </c>
      <c r="E467" s="274" t="s">
        <v>1</v>
      </c>
      <c r="F467" s="275" t="s">
        <v>516</v>
      </c>
      <c r="G467" s="273"/>
      <c r="H467" s="274" t="s">
        <v>1</v>
      </c>
      <c r="I467" s="276"/>
      <c r="J467" s="273"/>
      <c r="K467" s="273"/>
      <c r="L467" s="277"/>
      <c r="M467" s="278"/>
      <c r="N467" s="279"/>
      <c r="O467" s="279"/>
      <c r="P467" s="279"/>
      <c r="Q467" s="279"/>
      <c r="R467" s="279"/>
      <c r="S467" s="279"/>
      <c r="T467" s="280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1" t="s">
        <v>259</v>
      </c>
      <c r="AU467" s="281" t="s">
        <v>93</v>
      </c>
      <c r="AV467" s="15" t="s">
        <v>91</v>
      </c>
      <c r="AW467" s="15" t="s">
        <v>40</v>
      </c>
      <c r="AX467" s="15" t="s">
        <v>84</v>
      </c>
      <c r="AY467" s="281" t="s">
        <v>250</v>
      </c>
    </row>
    <row r="468" s="13" customFormat="1">
      <c r="A468" s="13"/>
      <c r="B468" s="249"/>
      <c r="C468" s="250"/>
      <c r="D468" s="251" t="s">
        <v>259</v>
      </c>
      <c r="E468" s="252" t="s">
        <v>1</v>
      </c>
      <c r="F468" s="253" t="s">
        <v>535</v>
      </c>
      <c r="G468" s="250"/>
      <c r="H468" s="254">
        <v>519.25400000000002</v>
      </c>
      <c r="I468" s="255"/>
      <c r="J468" s="250"/>
      <c r="K468" s="250"/>
      <c r="L468" s="256"/>
      <c r="M468" s="257"/>
      <c r="N468" s="258"/>
      <c r="O468" s="258"/>
      <c r="P468" s="258"/>
      <c r="Q468" s="258"/>
      <c r="R468" s="258"/>
      <c r="S468" s="258"/>
      <c r="T468" s="25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0" t="s">
        <v>259</v>
      </c>
      <c r="AU468" s="260" t="s">
        <v>93</v>
      </c>
      <c r="AV468" s="13" t="s">
        <v>93</v>
      </c>
      <c r="AW468" s="13" t="s">
        <v>40</v>
      </c>
      <c r="AX468" s="13" t="s">
        <v>84</v>
      </c>
      <c r="AY468" s="260" t="s">
        <v>250</v>
      </c>
    </row>
    <row r="469" s="13" customFormat="1">
      <c r="A469" s="13"/>
      <c r="B469" s="249"/>
      <c r="C469" s="250"/>
      <c r="D469" s="251" t="s">
        <v>259</v>
      </c>
      <c r="E469" s="252" t="s">
        <v>1</v>
      </c>
      <c r="F469" s="253" t="s">
        <v>536</v>
      </c>
      <c r="G469" s="250"/>
      <c r="H469" s="254">
        <v>194.346</v>
      </c>
      <c r="I469" s="255"/>
      <c r="J469" s="250"/>
      <c r="K469" s="250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259</v>
      </c>
      <c r="AU469" s="260" t="s">
        <v>93</v>
      </c>
      <c r="AV469" s="13" t="s">
        <v>93</v>
      </c>
      <c r="AW469" s="13" t="s">
        <v>40</v>
      </c>
      <c r="AX469" s="13" t="s">
        <v>84</v>
      </c>
      <c r="AY469" s="260" t="s">
        <v>250</v>
      </c>
    </row>
    <row r="470" s="13" customFormat="1">
      <c r="A470" s="13"/>
      <c r="B470" s="249"/>
      <c r="C470" s="250"/>
      <c r="D470" s="251" t="s">
        <v>259</v>
      </c>
      <c r="E470" s="252" t="s">
        <v>1</v>
      </c>
      <c r="F470" s="253" t="s">
        <v>537</v>
      </c>
      <c r="G470" s="250"/>
      <c r="H470" s="254">
        <v>875.47000000000003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0" t="s">
        <v>259</v>
      </c>
      <c r="AU470" s="260" t="s">
        <v>93</v>
      </c>
      <c r="AV470" s="13" t="s">
        <v>93</v>
      </c>
      <c r="AW470" s="13" t="s">
        <v>40</v>
      </c>
      <c r="AX470" s="13" t="s">
        <v>84</v>
      </c>
      <c r="AY470" s="260" t="s">
        <v>250</v>
      </c>
    </row>
    <row r="471" s="13" customFormat="1">
      <c r="A471" s="13"/>
      <c r="B471" s="249"/>
      <c r="C471" s="250"/>
      <c r="D471" s="251" t="s">
        <v>259</v>
      </c>
      <c r="E471" s="252" t="s">
        <v>1</v>
      </c>
      <c r="F471" s="253" t="s">
        <v>538</v>
      </c>
      <c r="G471" s="250"/>
      <c r="H471" s="254">
        <v>62.704000000000001</v>
      </c>
      <c r="I471" s="255"/>
      <c r="J471" s="250"/>
      <c r="K471" s="250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259</v>
      </c>
      <c r="AU471" s="260" t="s">
        <v>93</v>
      </c>
      <c r="AV471" s="13" t="s">
        <v>93</v>
      </c>
      <c r="AW471" s="13" t="s">
        <v>40</v>
      </c>
      <c r="AX471" s="13" t="s">
        <v>84</v>
      </c>
      <c r="AY471" s="260" t="s">
        <v>250</v>
      </c>
    </row>
    <row r="472" s="13" customFormat="1">
      <c r="A472" s="13"/>
      <c r="B472" s="249"/>
      <c r="C472" s="250"/>
      <c r="D472" s="251" t="s">
        <v>259</v>
      </c>
      <c r="E472" s="252" t="s">
        <v>1</v>
      </c>
      <c r="F472" s="253" t="s">
        <v>539</v>
      </c>
      <c r="G472" s="250"/>
      <c r="H472" s="254">
        <v>74.457999999999998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259</v>
      </c>
      <c r="AU472" s="260" t="s">
        <v>93</v>
      </c>
      <c r="AV472" s="13" t="s">
        <v>93</v>
      </c>
      <c r="AW472" s="13" t="s">
        <v>40</v>
      </c>
      <c r="AX472" s="13" t="s">
        <v>84</v>
      </c>
      <c r="AY472" s="260" t="s">
        <v>250</v>
      </c>
    </row>
    <row r="473" s="15" customFormat="1">
      <c r="A473" s="15"/>
      <c r="B473" s="272"/>
      <c r="C473" s="273"/>
      <c r="D473" s="251" t="s">
        <v>259</v>
      </c>
      <c r="E473" s="274" t="s">
        <v>1</v>
      </c>
      <c r="F473" s="275" t="s">
        <v>518</v>
      </c>
      <c r="G473" s="273"/>
      <c r="H473" s="274" t="s">
        <v>1</v>
      </c>
      <c r="I473" s="276"/>
      <c r="J473" s="273"/>
      <c r="K473" s="273"/>
      <c r="L473" s="277"/>
      <c r="M473" s="278"/>
      <c r="N473" s="279"/>
      <c r="O473" s="279"/>
      <c r="P473" s="279"/>
      <c r="Q473" s="279"/>
      <c r="R473" s="279"/>
      <c r="S473" s="279"/>
      <c r="T473" s="280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81" t="s">
        <v>259</v>
      </c>
      <c r="AU473" s="281" t="s">
        <v>93</v>
      </c>
      <c r="AV473" s="15" t="s">
        <v>91</v>
      </c>
      <c r="AW473" s="15" t="s">
        <v>40</v>
      </c>
      <c r="AX473" s="15" t="s">
        <v>84</v>
      </c>
      <c r="AY473" s="281" t="s">
        <v>250</v>
      </c>
    </row>
    <row r="474" s="13" customFormat="1">
      <c r="A474" s="13"/>
      <c r="B474" s="249"/>
      <c r="C474" s="250"/>
      <c r="D474" s="251" t="s">
        <v>259</v>
      </c>
      <c r="E474" s="252" t="s">
        <v>1</v>
      </c>
      <c r="F474" s="253" t="s">
        <v>535</v>
      </c>
      <c r="G474" s="250"/>
      <c r="H474" s="254">
        <v>519.25400000000002</v>
      </c>
      <c r="I474" s="255"/>
      <c r="J474" s="250"/>
      <c r="K474" s="250"/>
      <c r="L474" s="256"/>
      <c r="M474" s="257"/>
      <c r="N474" s="258"/>
      <c r="O474" s="258"/>
      <c r="P474" s="258"/>
      <c r="Q474" s="258"/>
      <c r="R474" s="258"/>
      <c r="S474" s="258"/>
      <c r="T474" s="25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0" t="s">
        <v>259</v>
      </c>
      <c r="AU474" s="260" t="s">
        <v>93</v>
      </c>
      <c r="AV474" s="13" t="s">
        <v>93</v>
      </c>
      <c r="AW474" s="13" t="s">
        <v>40</v>
      </c>
      <c r="AX474" s="13" t="s">
        <v>84</v>
      </c>
      <c r="AY474" s="260" t="s">
        <v>250</v>
      </c>
    </row>
    <row r="475" s="13" customFormat="1">
      <c r="A475" s="13"/>
      <c r="B475" s="249"/>
      <c r="C475" s="250"/>
      <c r="D475" s="251" t="s">
        <v>259</v>
      </c>
      <c r="E475" s="252" t="s">
        <v>1</v>
      </c>
      <c r="F475" s="253" t="s">
        <v>536</v>
      </c>
      <c r="G475" s="250"/>
      <c r="H475" s="254">
        <v>194.346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259</v>
      </c>
      <c r="AU475" s="260" t="s">
        <v>93</v>
      </c>
      <c r="AV475" s="13" t="s">
        <v>93</v>
      </c>
      <c r="AW475" s="13" t="s">
        <v>40</v>
      </c>
      <c r="AX475" s="13" t="s">
        <v>84</v>
      </c>
      <c r="AY475" s="260" t="s">
        <v>250</v>
      </c>
    </row>
    <row r="476" s="13" customFormat="1">
      <c r="A476" s="13"/>
      <c r="B476" s="249"/>
      <c r="C476" s="250"/>
      <c r="D476" s="251" t="s">
        <v>259</v>
      </c>
      <c r="E476" s="252" t="s">
        <v>1</v>
      </c>
      <c r="F476" s="253" t="s">
        <v>537</v>
      </c>
      <c r="G476" s="250"/>
      <c r="H476" s="254">
        <v>875.47000000000003</v>
      </c>
      <c r="I476" s="255"/>
      <c r="J476" s="250"/>
      <c r="K476" s="250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259</v>
      </c>
      <c r="AU476" s="260" t="s">
        <v>93</v>
      </c>
      <c r="AV476" s="13" t="s">
        <v>93</v>
      </c>
      <c r="AW476" s="13" t="s">
        <v>40</v>
      </c>
      <c r="AX476" s="13" t="s">
        <v>84</v>
      </c>
      <c r="AY476" s="260" t="s">
        <v>250</v>
      </c>
    </row>
    <row r="477" s="13" customFormat="1">
      <c r="A477" s="13"/>
      <c r="B477" s="249"/>
      <c r="C477" s="250"/>
      <c r="D477" s="251" t="s">
        <v>259</v>
      </c>
      <c r="E477" s="252" t="s">
        <v>1</v>
      </c>
      <c r="F477" s="253" t="s">
        <v>538</v>
      </c>
      <c r="G477" s="250"/>
      <c r="H477" s="254">
        <v>62.704000000000001</v>
      </c>
      <c r="I477" s="255"/>
      <c r="J477" s="250"/>
      <c r="K477" s="250"/>
      <c r="L477" s="256"/>
      <c r="M477" s="257"/>
      <c r="N477" s="258"/>
      <c r="O477" s="258"/>
      <c r="P477" s="258"/>
      <c r="Q477" s="258"/>
      <c r="R477" s="258"/>
      <c r="S477" s="258"/>
      <c r="T477" s="25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0" t="s">
        <v>259</v>
      </c>
      <c r="AU477" s="260" t="s">
        <v>93</v>
      </c>
      <c r="AV477" s="13" t="s">
        <v>93</v>
      </c>
      <c r="AW477" s="13" t="s">
        <v>40</v>
      </c>
      <c r="AX477" s="13" t="s">
        <v>84</v>
      </c>
      <c r="AY477" s="260" t="s">
        <v>250</v>
      </c>
    </row>
    <row r="478" s="13" customFormat="1">
      <c r="A478" s="13"/>
      <c r="B478" s="249"/>
      <c r="C478" s="250"/>
      <c r="D478" s="251" t="s">
        <v>259</v>
      </c>
      <c r="E478" s="252" t="s">
        <v>1</v>
      </c>
      <c r="F478" s="253" t="s">
        <v>539</v>
      </c>
      <c r="G478" s="250"/>
      <c r="H478" s="254">
        <v>74.457999999999998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259</v>
      </c>
      <c r="AU478" s="260" t="s">
        <v>93</v>
      </c>
      <c r="AV478" s="13" t="s">
        <v>93</v>
      </c>
      <c r="AW478" s="13" t="s">
        <v>40</v>
      </c>
      <c r="AX478" s="13" t="s">
        <v>84</v>
      </c>
      <c r="AY478" s="260" t="s">
        <v>250</v>
      </c>
    </row>
    <row r="479" s="15" customFormat="1">
      <c r="A479" s="15"/>
      <c r="B479" s="272"/>
      <c r="C479" s="273"/>
      <c r="D479" s="251" t="s">
        <v>259</v>
      </c>
      <c r="E479" s="274" t="s">
        <v>1</v>
      </c>
      <c r="F479" s="275" t="s">
        <v>519</v>
      </c>
      <c r="G479" s="273"/>
      <c r="H479" s="274" t="s">
        <v>1</v>
      </c>
      <c r="I479" s="276"/>
      <c r="J479" s="273"/>
      <c r="K479" s="273"/>
      <c r="L479" s="277"/>
      <c r="M479" s="278"/>
      <c r="N479" s="279"/>
      <c r="O479" s="279"/>
      <c r="P479" s="279"/>
      <c r="Q479" s="279"/>
      <c r="R479" s="279"/>
      <c r="S479" s="279"/>
      <c r="T479" s="280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81" t="s">
        <v>259</v>
      </c>
      <c r="AU479" s="281" t="s">
        <v>93</v>
      </c>
      <c r="AV479" s="15" t="s">
        <v>91</v>
      </c>
      <c r="AW479" s="15" t="s">
        <v>40</v>
      </c>
      <c r="AX479" s="15" t="s">
        <v>84</v>
      </c>
      <c r="AY479" s="281" t="s">
        <v>250</v>
      </c>
    </row>
    <row r="480" s="13" customFormat="1">
      <c r="A480" s="13"/>
      <c r="B480" s="249"/>
      <c r="C480" s="250"/>
      <c r="D480" s="251" t="s">
        <v>259</v>
      </c>
      <c r="E480" s="252" t="s">
        <v>1</v>
      </c>
      <c r="F480" s="253" t="s">
        <v>535</v>
      </c>
      <c r="G480" s="250"/>
      <c r="H480" s="254">
        <v>519.25400000000002</v>
      </c>
      <c r="I480" s="255"/>
      <c r="J480" s="250"/>
      <c r="K480" s="250"/>
      <c r="L480" s="256"/>
      <c r="M480" s="257"/>
      <c r="N480" s="258"/>
      <c r="O480" s="258"/>
      <c r="P480" s="258"/>
      <c r="Q480" s="258"/>
      <c r="R480" s="258"/>
      <c r="S480" s="258"/>
      <c r="T480" s="25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0" t="s">
        <v>259</v>
      </c>
      <c r="AU480" s="260" t="s">
        <v>93</v>
      </c>
      <c r="AV480" s="13" t="s">
        <v>93</v>
      </c>
      <c r="AW480" s="13" t="s">
        <v>40</v>
      </c>
      <c r="AX480" s="13" t="s">
        <v>84</v>
      </c>
      <c r="AY480" s="260" t="s">
        <v>250</v>
      </c>
    </row>
    <row r="481" s="13" customFormat="1">
      <c r="A481" s="13"/>
      <c r="B481" s="249"/>
      <c r="C481" s="250"/>
      <c r="D481" s="251" t="s">
        <v>259</v>
      </c>
      <c r="E481" s="252" t="s">
        <v>1</v>
      </c>
      <c r="F481" s="253" t="s">
        <v>536</v>
      </c>
      <c r="G481" s="250"/>
      <c r="H481" s="254">
        <v>194.346</v>
      </c>
      <c r="I481" s="255"/>
      <c r="J481" s="250"/>
      <c r="K481" s="250"/>
      <c r="L481" s="256"/>
      <c r="M481" s="257"/>
      <c r="N481" s="258"/>
      <c r="O481" s="258"/>
      <c r="P481" s="258"/>
      <c r="Q481" s="258"/>
      <c r="R481" s="258"/>
      <c r="S481" s="258"/>
      <c r="T481" s="25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0" t="s">
        <v>259</v>
      </c>
      <c r="AU481" s="260" t="s">
        <v>93</v>
      </c>
      <c r="AV481" s="13" t="s">
        <v>93</v>
      </c>
      <c r="AW481" s="13" t="s">
        <v>40</v>
      </c>
      <c r="AX481" s="13" t="s">
        <v>84</v>
      </c>
      <c r="AY481" s="260" t="s">
        <v>250</v>
      </c>
    </row>
    <row r="482" s="13" customFormat="1">
      <c r="A482" s="13"/>
      <c r="B482" s="249"/>
      <c r="C482" s="250"/>
      <c r="D482" s="251" t="s">
        <v>259</v>
      </c>
      <c r="E482" s="252" t="s">
        <v>1</v>
      </c>
      <c r="F482" s="253" t="s">
        <v>537</v>
      </c>
      <c r="G482" s="250"/>
      <c r="H482" s="254">
        <v>875.47000000000003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259</v>
      </c>
      <c r="AU482" s="260" t="s">
        <v>93</v>
      </c>
      <c r="AV482" s="13" t="s">
        <v>93</v>
      </c>
      <c r="AW482" s="13" t="s">
        <v>40</v>
      </c>
      <c r="AX482" s="13" t="s">
        <v>84</v>
      </c>
      <c r="AY482" s="260" t="s">
        <v>250</v>
      </c>
    </row>
    <row r="483" s="13" customFormat="1">
      <c r="A483" s="13"/>
      <c r="B483" s="249"/>
      <c r="C483" s="250"/>
      <c r="D483" s="251" t="s">
        <v>259</v>
      </c>
      <c r="E483" s="252" t="s">
        <v>1</v>
      </c>
      <c r="F483" s="253" t="s">
        <v>538</v>
      </c>
      <c r="G483" s="250"/>
      <c r="H483" s="254">
        <v>62.704000000000001</v>
      </c>
      <c r="I483" s="255"/>
      <c r="J483" s="250"/>
      <c r="K483" s="250"/>
      <c r="L483" s="256"/>
      <c r="M483" s="257"/>
      <c r="N483" s="258"/>
      <c r="O483" s="258"/>
      <c r="P483" s="258"/>
      <c r="Q483" s="258"/>
      <c r="R483" s="258"/>
      <c r="S483" s="258"/>
      <c r="T483" s="25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0" t="s">
        <v>259</v>
      </c>
      <c r="AU483" s="260" t="s">
        <v>93</v>
      </c>
      <c r="AV483" s="13" t="s">
        <v>93</v>
      </c>
      <c r="AW483" s="13" t="s">
        <v>40</v>
      </c>
      <c r="AX483" s="13" t="s">
        <v>84</v>
      </c>
      <c r="AY483" s="260" t="s">
        <v>250</v>
      </c>
    </row>
    <row r="484" s="13" customFormat="1">
      <c r="A484" s="13"/>
      <c r="B484" s="249"/>
      <c r="C484" s="250"/>
      <c r="D484" s="251" t="s">
        <v>259</v>
      </c>
      <c r="E484" s="252" t="s">
        <v>1</v>
      </c>
      <c r="F484" s="253" t="s">
        <v>539</v>
      </c>
      <c r="G484" s="250"/>
      <c r="H484" s="254">
        <v>74.457999999999998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259</v>
      </c>
      <c r="AU484" s="260" t="s">
        <v>93</v>
      </c>
      <c r="AV484" s="13" t="s">
        <v>93</v>
      </c>
      <c r="AW484" s="13" t="s">
        <v>40</v>
      </c>
      <c r="AX484" s="13" t="s">
        <v>84</v>
      </c>
      <c r="AY484" s="260" t="s">
        <v>250</v>
      </c>
    </row>
    <row r="485" s="13" customFormat="1">
      <c r="A485" s="13"/>
      <c r="B485" s="249"/>
      <c r="C485" s="250"/>
      <c r="D485" s="251" t="s">
        <v>259</v>
      </c>
      <c r="E485" s="252" t="s">
        <v>1</v>
      </c>
      <c r="F485" s="253" t="s">
        <v>540</v>
      </c>
      <c r="G485" s="250"/>
      <c r="H485" s="254">
        <v>193.75100000000001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259</v>
      </c>
      <c r="AU485" s="260" t="s">
        <v>93</v>
      </c>
      <c r="AV485" s="13" t="s">
        <v>93</v>
      </c>
      <c r="AW485" s="13" t="s">
        <v>40</v>
      </c>
      <c r="AX485" s="13" t="s">
        <v>84</v>
      </c>
      <c r="AY485" s="260" t="s">
        <v>250</v>
      </c>
    </row>
    <row r="486" s="14" customFormat="1">
      <c r="A486" s="14"/>
      <c r="B486" s="261"/>
      <c r="C486" s="262"/>
      <c r="D486" s="251" t="s">
        <v>259</v>
      </c>
      <c r="E486" s="263" t="s">
        <v>1</v>
      </c>
      <c r="F486" s="264" t="s">
        <v>261</v>
      </c>
      <c r="G486" s="262"/>
      <c r="H486" s="265">
        <v>11032.948</v>
      </c>
      <c r="I486" s="266"/>
      <c r="J486" s="262"/>
      <c r="K486" s="262"/>
      <c r="L486" s="267"/>
      <c r="M486" s="268"/>
      <c r="N486" s="269"/>
      <c r="O486" s="269"/>
      <c r="P486" s="269"/>
      <c r="Q486" s="269"/>
      <c r="R486" s="269"/>
      <c r="S486" s="269"/>
      <c r="T486" s="27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1" t="s">
        <v>259</v>
      </c>
      <c r="AU486" s="271" t="s">
        <v>93</v>
      </c>
      <c r="AV486" s="14" t="s">
        <v>256</v>
      </c>
      <c r="AW486" s="14" t="s">
        <v>40</v>
      </c>
      <c r="AX486" s="14" t="s">
        <v>91</v>
      </c>
      <c r="AY486" s="271" t="s">
        <v>250</v>
      </c>
    </row>
    <row r="487" s="2" customFormat="1" ht="24.15" customHeight="1">
      <c r="A487" s="41"/>
      <c r="B487" s="42"/>
      <c r="C487" s="230" t="s">
        <v>374</v>
      </c>
      <c r="D487" s="230" t="s">
        <v>252</v>
      </c>
      <c r="E487" s="231" t="s">
        <v>541</v>
      </c>
      <c r="F487" s="232" t="s">
        <v>542</v>
      </c>
      <c r="G487" s="233" t="s">
        <v>388</v>
      </c>
      <c r="H487" s="234">
        <v>11032.948</v>
      </c>
      <c r="I487" s="235"/>
      <c r="J487" s="236">
        <f>ROUND(I487*H487,2)</f>
        <v>0</v>
      </c>
      <c r="K487" s="237"/>
      <c r="L487" s="47"/>
      <c r="M487" s="238" t="s">
        <v>1</v>
      </c>
      <c r="N487" s="239" t="s">
        <v>49</v>
      </c>
      <c r="O487" s="94"/>
      <c r="P487" s="240">
        <f>O487*H487</f>
        <v>0</v>
      </c>
      <c r="Q487" s="240">
        <v>0</v>
      </c>
      <c r="R487" s="240">
        <f>Q487*H487</f>
        <v>0</v>
      </c>
      <c r="S487" s="240">
        <v>0</v>
      </c>
      <c r="T487" s="241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42" t="s">
        <v>256</v>
      </c>
      <c r="AT487" s="242" t="s">
        <v>252</v>
      </c>
      <c r="AU487" s="242" t="s">
        <v>93</v>
      </c>
      <c r="AY487" s="19" t="s">
        <v>250</v>
      </c>
      <c r="BE487" s="243">
        <f>IF(N487="základní",J487,0)</f>
        <v>0</v>
      </c>
      <c r="BF487" s="243">
        <f>IF(N487="snížená",J487,0)</f>
        <v>0</v>
      </c>
      <c r="BG487" s="243">
        <f>IF(N487="zákl. přenesená",J487,0)</f>
        <v>0</v>
      </c>
      <c r="BH487" s="243">
        <f>IF(N487="sníž. přenesená",J487,0)</f>
        <v>0</v>
      </c>
      <c r="BI487" s="243">
        <f>IF(N487="nulová",J487,0)</f>
        <v>0</v>
      </c>
      <c r="BJ487" s="19" t="s">
        <v>91</v>
      </c>
      <c r="BK487" s="243">
        <f>ROUND(I487*H487,2)</f>
        <v>0</v>
      </c>
      <c r="BL487" s="19" t="s">
        <v>256</v>
      </c>
      <c r="BM487" s="242" t="s">
        <v>543</v>
      </c>
    </row>
    <row r="488" s="2" customFormat="1">
      <c r="A488" s="41"/>
      <c r="B488" s="42"/>
      <c r="C488" s="43"/>
      <c r="D488" s="244" t="s">
        <v>257</v>
      </c>
      <c r="E488" s="43"/>
      <c r="F488" s="245" t="s">
        <v>544</v>
      </c>
      <c r="G488" s="43"/>
      <c r="H488" s="43"/>
      <c r="I488" s="246"/>
      <c r="J488" s="43"/>
      <c r="K488" s="43"/>
      <c r="L488" s="47"/>
      <c r="M488" s="247"/>
      <c r="N488" s="248"/>
      <c r="O488" s="94"/>
      <c r="P488" s="94"/>
      <c r="Q488" s="94"/>
      <c r="R488" s="94"/>
      <c r="S488" s="94"/>
      <c r="T488" s="95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19" t="s">
        <v>257</v>
      </c>
      <c r="AU488" s="19" t="s">
        <v>93</v>
      </c>
    </row>
    <row r="489" s="2" customFormat="1" ht="24.15" customHeight="1">
      <c r="A489" s="41"/>
      <c r="B489" s="42"/>
      <c r="C489" s="230" t="s">
        <v>545</v>
      </c>
      <c r="D489" s="230" t="s">
        <v>252</v>
      </c>
      <c r="E489" s="231" t="s">
        <v>546</v>
      </c>
      <c r="F489" s="232" t="s">
        <v>547</v>
      </c>
      <c r="G489" s="233" t="s">
        <v>388</v>
      </c>
      <c r="H489" s="234">
        <v>96.319999999999993</v>
      </c>
      <c r="I489" s="235"/>
      <c r="J489" s="236">
        <f>ROUND(I489*H489,2)</f>
        <v>0</v>
      </c>
      <c r="K489" s="237"/>
      <c r="L489" s="47"/>
      <c r="M489" s="238" t="s">
        <v>1</v>
      </c>
      <c r="N489" s="239" t="s">
        <v>49</v>
      </c>
      <c r="O489" s="94"/>
      <c r="P489" s="240">
        <f>O489*H489</f>
        <v>0</v>
      </c>
      <c r="Q489" s="240">
        <v>0.0034619</v>
      </c>
      <c r="R489" s="240">
        <f>Q489*H489</f>
        <v>0.33345020799999997</v>
      </c>
      <c r="S489" s="240">
        <v>0</v>
      </c>
      <c r="T489" s="241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42" t="s">
        <v>256</v>
      </c>
      <c r="AT489" s="242" t="s">
        <v>252</v>
      </c>
      <c r="AU489" s="242" t="s">
        <v>93</v>
      </c>
      <c r="AY489" s="19" t="s">
        <v>250</v>
      </c>
      <c r="BE489" s="243">
        <f>IF(N489="základní",J489,0)</f>
        <v>0</v>
      </c>
      <c r="BF489" s="243">
        <f>IF(N489="snížená",J489,0)</f>
        <v>0</v>
      </c>
      <c r="BG489" s="243">
        <f>IF(N489="zákl. přenesená",J489,0)</f>
        <v>0</v>
      </c>
      <c r="BH489" s="243">
        <f>IF(N489="sníž. přenesená",J489,0)</f>
        <v>0</v>
      </c>
      <c r="BI489" s="243">
        <f>IF(N489="nulová",J489,0)</f>
        <v>0</v>
      </c>
      <c r="BJ489" s="19" t="s">
        <v>91</v>
      </c>
      <c r="BK489" s="243">
        <f>ROUND(I489*H489,2)</f>
        <v>0</v>
      </c>
      <c r="BL489" s="19" t="s">
        <v>256</v>
      </c>
      <c r="BM489" s="242" t="s">
        <v>548</v>
      </c>
    </row>
    <row r="490" s="2" customFormat="1">
      <c r="A490" s="41"/>
      <c r="B490" s="42"/>
      <c r="C490" s="43"/>
      <c r="D490" s="244" t="s">
        <v>257</v>
      </c>
      <c r="E490" s="43"/>
      <c r="F490" s="245" t="s">
        <v>549</v>
      </c>
      <c r="G490" s="43"/>
      <c r="H490" s="43"/>
      <c r="I490" s="246"/>
      <c r="J490" s="43"/>
      <c r="K490" s="43"/>
      <c r="L490" s="47"/>
      <c r="M490" s="247"/>
      <c r="N490" s="248"/>
      <c r="O490" s="94"/>
      <c r="P490" s="94"/>
      <c r="Q490" s="94"/>
      <c r="R490" s="94"/>
      <c r="S490" s="94"/>
      <c r="T490" s="95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19" t="s">
        <v>257</v>
      </c>
      <c r="AU490" s="19" t="s">
        <v>93</v>
      </c>
    </row>
    <row r="491" s="15" customFormat="1">
      <c r="A491" s="15"/>
      <c r="B491" s="272"/>
      <c r="C491" s="273"/>
      <c r="D491" s="251" t="s">
        <v>259</v>
      </c>
      <c r="E491" s="274" t="s">
        <v>1</v>
      </c>
      <c r="F491" s="275" t="s">
        <v>498</v>
      </c>
      <c r="G491" s="273"/>
      <c r="H491" s="274" t="s">
        <v>1</v>
      </c>
      <c r="I491" s="276"/>
      <c r="J491" s="273"/>
      <c r="K491" s="273"/>
      <c r="L491" s="277"/>
      <c r="M491" s="278"/>
      <c r="N491" s="279"/>
      <c r="O491" s="279"/>
      <c r="P491" s="279"/>
      <c r="Q491" s="279"/>
      <c r="R491" s="279"/>
      <c r="S491" s="279"/>
      <c r="T491" s="280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1" t="s">
        <v>259</v>
      </c>
      <c r="AU491" s="281" t="s">
        <v>93</v>
      </c>
      <c r="AV491" s="15" t="s">
        <v>91</v>
      </c>
      <c r="AW491" s="15" t="s">
        <v>40</v>
      </c>
      <c r="AX491" s="15" t="s">
        <v>84</v>
      </c>
      <c r="AY491" s="281" t="s">
        <v>250</v>
      </c>
    </row>
    <row r="492" s="13" customFormat="1">
      <c r="A492" s="13"/>
      <c r="B492" s="249"/>
      <c r="C492" s="250"/>
      <c r="D492" s="251" t="s">
        <v>259</v>
      </c>
      <c r="E492" s="252" t="s">
        <v>1</v>
      </c>
      <c r="F492" s="253" t="s">
        <v>550</v>
      </c>
      <c r="G492" s="250"/>
      <c r="H492" s="254">
        <v>21.18</v>
      </c>
      <c r="I492" s="255"/>
      <c r="J492" s="250"/>
      <c r="K492" s="250"/>
      <c r="L492" s="256"/>
      <c r="M492" s="257"/>
      <c r="N492" s="258"/>
      <c r="O492" s="258"/>
      <c r="P492" s="258"/>
      <c r="Q492" s="258"/>
      <c r="R492" s="258"/>
      <c r="S492" s="258"/>
      <c r="T492" s="25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0" t="s">
        <v>259</v>
      </c>
      <c r="AU492" s="260" t="s">
        <v>93</v>
      </c>
      <c r="AV492" s="13" t="s">
        <v>93</v>
      </c>
      <c r="AW492" s="13" t="s">
        <v>40</v>
      </c>
      <c r="AX492" s="13" t="s">
        <v>84</v>
      </c>
      <c r="AY492" s="260" t="s">
        <v>250</v>
      </c>
    </row>
    <row r="493" s="15" customFormat="1">
      <c r="A493" s="15"/>
      <c r="B493" s="272"/>
      <c r="C493" s="273"/>
      <c r="D493" s="251" t="s">
        <v>259</v>
      </c>
      <c r="E493" s="274" t="s">
        <v>1</v>
      </c>
      <c r="F493" s="275" t="s">
        <v>504</v>
      </c>
      <c r="G493" s="273"/>
      <c r="H493" s="274" t="s">
        <v>1</v>
      </c>
      <c r="I493" s="276"/>
      <c r="J493" s="273"/>
      <c r="K493" s="273"/>
      <c r="L493" s="277"/>
      <c r="M493" s="278"/>
      <c r="N493" s="279"/>
      <c r="O493" s="279"/>
      <c r="P493" s="279"/>
      <c r="Q493" s="279"/>
      <c r="R493" s="279"/>
      <c r="S493" s="279"/>
      <c r="T493" s="280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81" t="s">
        <v>259</v>
      </c>
      <c r="AU493" s="281" t="s">
        <v>93</v>
      </c>
      <c r="AV493" s="15" t="s">
        <v>91</v>
      </c>
      <c r="AW493" s="15" t="s">
        <v>40</v>
      </c>
      <c r="AX493" s="15" t="s">
        <v>84</v>
      </c>
      <c r="AY493" s="281" t="s">
        <v>250</v>
      </c>
    </row>
    <row r="494" s="13" customFormat="1">
      <c r="A494" s="13"/>
      <c r="B494" s="249"/>
      <c r="C494" s="250"/>
      <c r="D494" s="251" t="s">
        <v>259</v>
      </c>
      <c r="E494" s="252" t="s">
        <v>1</v>
      </c>
      <c r="F494" s="253" t="s">
        <v>551</v>
      </c>
      <c r="G494" s="250"/>
      <c r="H494" s="254">
        <v>15.028000000000001</v>
      </c>
      <c r="I494" s="255"/>
      <c r="J494" s="250"/>
      <c r="K494" s="250"/>
      <c r="L494" s="256"/>
      <c r="M494" s="257"/>
      <c r="N494" s="258"/>
      <c r="O494" s="258"/>
      <c r="P494" s="258"/>
      <c r="Q494" s="258"/>
      <c r="R494" s="258"/>
      <c r="S494" s="258"/>
      <c r="T494" s="25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0" t="s">
        <v>259</v>
      </c>
      <c r="AU494" s="260" t="s">
        <v>93</v>
      </c>
      <c r="AV494" s="13" t="s">
        <v>93</v>
      </c>
      <c r="AW494" s="13" t="s">
        <v>40</v>
      </c>
      <c r="AX494" s="13" t="s">
        <v>84</v>
      </c>
      <c r="AY494" s="260" t="s">
        <v>250</v>
      </c>
    </row>
    <row r="495" s="15" customFormat="1">
      <c r="A495" s="15"/>
      <c r="B495" s="272"/>
      <c r="C495" s="273"/>
      <c r="D495" s="251" t="s">
        <v>259</v>
      </c>
      <c r="E495" s="274" t="s">
        <v>1</v>
      </c>
      <c r="F495" s="275" t="s">
        <v>510</v>
      </c>
      <c r="G495" s="273"/>
      <c r="H495" s="274" t="s">
        <v>1</v>
      </c>
      <c r="I495" s="276"/>
      <c r="J495" s="273"/>
      <c r="K495" s="273"/>
      <c r="L495" s="277"/>
      <c r="M495" s="278"/>
      <c r="N495" s="279"/>
      <c r="O495" s="279"/>
      <c r="P495" s="279"/>
      <c r="Q495" s="279"/>
      <c r="R495" s="279"/>
      <c r="S495" s="279"/>
      <c r="T495" s="280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1" t="s">
        <v>259</v>
      </c>
      <c r="AU495" s="281" t="s">
        <v>93</v>
      </c>
      <c r="AV495" s="15" t="s">
        <v>91</v>
      </c>
      <c r="AW495" s="15" t="s">
        <v>40</v>
      </c>
      <c r="AX495" s="15" t="s">
        <v>84</v>
      </c>
      <c r="AY495" s="281" t="s">
        <v>250</v>
      </c>
    </row>
    <row r="496" s="13" customFormat="1">
      <c r="A496" s="13"/>
      <c r="B496" s="249"/>
      <c r="C496" s="250"/>
      <c r="D496" s="251" t="s">
        <v>259</v>
      </c>
      <c r="E496" s="252" t="s">
        <v>1</v>
      </c>
      <c r="F496" s="253" t="s">
        <v>551</v>
      </c>
      <c r="G496" s="250"/>
      <c r="H496" s="254">
        <v>15.028000000000001</v>
      </c>
      <c r="I496" s="255"/>
      <c r="J496" s="250"/>
      <c r="K496" s="250"/>
      <c r="L496" s="256"/>
      <c r="M496" s="257"/>
      <c r="N496" s="258"/>
      <c r="O496" s="258"/>
      <c r="P496" s="258"/>
      <c r="Q496" s="258"/>
      <c r="R496" s="258"/>
      <c r="S496" s="258"/>
      <c r="T496" s="25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0" t="s">
        <v>259</v>
      </c>
      <c r="AU496" s="260" t="s">
        <v>93</v>
      </c>
      <c r="AV496" s="13" t="s">
        <v>93</v>
      </c>
      <c r="AW496" s="13" t="s">
        <v>40</v>
      </c>
      <c r="AX496" s="13" t="s">
        <v>84</v>
      </c>
      <c r="AY496" s="260" t="s">
        <v>250</v>
      </c>
    </row>
    <row r="497" s="15" customFormat="1">
      <c r="A497" s="15"/>
      <c r="B497" s="272"/>
      <c r="C497" s="273"/>
      <c r="D497" s="251" t="s">
        <v>259</v>
      </c>
      <c r="E497" s="274" t="s">
        <v>1</v>
      </c>
      <c r="F497" s="275" t="s">
        <v>516</v>
      </c>
      <c r="G497" s="273"/>
      <c r="H497" s="274" t="s">
        <v>1</v>
      </c>
      <c r="I497" s="276"/>
      <c r="J497" s="273"/>
      <c r="K497" s="273"/>
      <c r="L497" s="277"/>
      <c r="M497" s="278"/>
      <c r="N497" s="279"/>
      <c r="O497" s="279"/>
      <c r="P497" s="279"/>
      <c r="Q497" s="279"/>
      <c r="R497" s="279"/>
      <c r="S497" s="279"/>
      <c r="T497" s="28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1" t="s">
        <v>259</v>
      </c>
      <c r="AU497" s="281" t="s">
        <v>93</v>
      </c>
      <c r="AV497" s="15" t="s">
        <v>91</v>
      </c>
      <c r="AW497" s="15" t="s">
        <v>40</v>
      </c>
      <c r="AX497" s="15" t="s">
        <v>84</v>
      </c>
      <c r="AY497" s="281" t="s">
        <v>250</v>
      </c>
    </row>
    <row r="498" s="13" customFormat="1">
      <c r="A498" s="13"/>
      <c r="B498" s="249"/>
      <c r="C498" s="250"/>
      <c r="D498" s="251" t="s">
        <v>259</v>
      </c>
      <c r="E498" s="252" t="s">
        <v>1</v>
      </c>
      <c r="F498" s="253" t="s">
        <v>551</v>
      </c>
      <c r="G498" s="250"/>
      <c r="H498" s="254">
        <v>15.028000000000001</v>
      </c>
      <c r="I498" s="255"/>
      <c r="J498" s="250"/>
      <c r="K498" s="250"/>
      <c r="L498" s="256"/>
      <c r="M498" s="257"/>
      <c r="N498" s="258"/>
      <c r="O498" s="258"/>
      <c r="P498" s="258"/>
      <c r="Q498" s="258"/>
      <c r="R498" s="258"/>
      <c r="S498" s="258"/>
      <c r="T498" s="25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0" t="s">
        <v>259</v>
      </c>
      <c r="AU498" s="260" t="s">
        <v>93</v>
      </c>
      <c r="AV498" s="13" t="s">
        <v>93</v>
      </c>
      <c r="AW498" s="13" t="s">
        <v>40</v>
      </c>
      <c r="AX498" s="13" t="s">
        <v>84</v>
      </c>
      <c r="AY498" s="260" t="s">
        <v>250</v>
      </c>
    </row>
    <row r="499" s="15" customFormat="1">
      <c r="A499" s="15"/>
      <c r="B499" s="272"/>
      <c r="C499" s="273"/>
      <c r="D499" s="251" t="s">
        <v>259</v>
      </c>
      <c r="E499" s="274" t="s">
        <v>1</v>
      </c>
      <c r="F499" s="275" t="s">
        <v>518</v>
      </c>
      <c r="G499" s="273"/>
      <c r="H499" s="274" t="s">
        <v>1</v>
      </c>
      <c r="I499" s="276"/>
      <c r="J499" s="273"/>
      <c r="K499" s="273"/>
      <c r="L499" s="277"/>
      <c r="M499" s="278"/>
      <c r="N499" s="279"/>
      <c r="O499" s="279"/>
      <c r="P499" s="279"/>
      <c r="Q499" s="279"/>
      <c r="R499" s="279"/>
      <c r="S499" s="279"/>
      <c r="T499" s="280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1" t="s">
        <v>259</v>
      </c>
      <c r="AU499" s="281" t="s">
        <v>93</v>
      </c>
      <c r="AV499" s="15" t="s">
        <v>91</v>
      </c>
      <c r="AW499" s="15" t="s">
        <v>40</v>
      </c>
      <c r="AX499" s="15" t="s">
        <v>84</v>
      </c>
      <c r="AY499" s="281" t="s">
        <v>250</v>
      </c>
    </row>
    <row r="500" s="13" customFormat="1">
      <c r="A500" s="13"/>
      <c r="B500" s="249"/>
      <c r="C500" s="250"/>
      <c r="D500" s="251" t="s">
        <v>259</v>
      </c>
      <c r="E500" s="252" t="s">
        <v>1</v>
      </c>
      <c r="F500" s="253" t="s">
        <v>551</v>
      </c>
      <c r="G500" s="250"/>
      <c r="H500" s="254">
        <v>15.028000000000001</v>
      </c>
      <c r="I500" s="255"/>
      <c r="J500" s="250"/>
      <c r="K500" s="250"/>
      <c r="L500" s="256"/>
      <c r="M500" s="257"/>
      <c r="N500" s="258"/>
      <c r="O500" s="258"/>
      <c r="P500" s="258"/>
      <c r="Q500" s="258"/>
      <c r="R500" s="258"/>
      <c r="S500" s="258"/>
      <c r="T500" s="25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0" t="s">
        <v>259</v>
      </c>
      <c r="AU500" s="260" t="s">
        <v>93</v>
      </c>
      <c r="AV500" s="13" t="s">
        <v>93</v>
      </c>
      <c r="AW500" s="13" t="s">
        <v>40</v>
      </c>
      <c r="AX500" s="13" t="s">
        <v>84</v>
      </c>
      <c r="AY500" s="260" t="s">
        <v>250</v>
      </c>
    </row>
    <row r="501" s="15" customFormat="1">
      <c r="A501" s="15"/>
      <c r="B501" s="272"/>
      <c r="C501" s="273"/>
      <c r="D501" s="251" t="s">
        <v>259</v>
      </c>
      <c r="E501" s="274" t="s">
        <v>1</v>
      </c>
      <c r="F501" s="275" t="s">
        <v>519</v>
      </c>
      <c r="G501" s="273"/>
      <c r="H501" s="274" t="s">
        <v>1</v>
      </c>
      <c r="I501" s="276"/>
      <c r="J501" s="273"/>
      <c r="K501" s="273"/>
      <c r="L501" s="277"/>
      <c r="M501" s="278"/>
      <c r="N501" s="279"/>
      <c r="O501" s="279"/>
      <c r="P501" s="279"/>
      <c r="Q501" s="279"/>
      <c r="R501" s="279"/>
      <c r="S501" s="279"/>
      <c r="T501" s="280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1" t="s">
        <v>259</v>
      </c>
      <c r="AU501" s="281" t="s">
        <v>93</v>
      </c>
      <c r="AV501" s="15" t="s">
        <v>91</v>
      </c>
      <c r="AW501" s="15" t="s">
        <v>40</v>
      </c>
      <c r="AX501" s="15" t="s">
        <v>84</v>
      </c>
      <c r="AY501" s="281" t="s">
        <v>250</v>
      </c>
    </row>
    <row r="502" s="13" customFormat="1">
      <c r="A502" s="13"/>
      <c r="B502" s="249"/>
      <c r="C502" s="250"/>
      <c r="D502" s="251" t="s">
        <v>259</v>
      </c>
      <c r="E502" s="252" t="s">
        <v>1</v>
      </c>
      <c r="F502" s="253" t="s">
        <v>551</v>
      </c>
      <c r="G502" s="250"/>
      <c r="H502" s="254">
        <v>15.028000000000001</v>
      </c>
      <c r="I502" s="255"/>
      <c r="J502" s="250"/>
      <c r="K502" s="250"/>
      <c r="L502" s="256"/>
      <c r="M502" s="257"/>
      <c r="N502" s="258"/>
      <c r="O502" s="258"/>
      <c r="P502" s="258"/>
      <c r="Q502" s="258"/>
      <c r="R502" s="258"/>
      <c r="S502" s="258"/>
      <c r="T502" s="25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0" t="s">
        <v>259</v>
      </c>
      <c r="AU502" s="260" t="s">
        <v>93</v>
      </c>
      <c r="AV502" s="13" t="s">
        <v>93</v>
      </c>
      <c r="AW502" s="13" t="s">
        <v>40</v>
      </c>
      <c r="AX502" s="13" t="s">
        <v>84</v>
      </c>
      <c r="AY502" s="260" t="s">
        <v>250</v>
      </c>
    </row>
    <row r="503" s="14" customFormat="1">
      <c r="A503" s="14"/>
      <c r="B503" s="261"/>
      <c r="C503" s="262"/>
      <c r="D503" s="251" t="s">
        <v>259</v>
      </c>
      <c r="E503" s="263" t="s">
        <v>1</v>
      </c>
      <c r="F503" s="264" t="s">
        <v>261</v>
      </c>
      <c r="G503" s="262"/>
      <c r="H503" s="265">
        <v>96.319999999999993</v>
      </c>
      <c r="I503" s="266"/>
      <c r="J503" s="262"/>
      <c r="K503" s="262"/>
      <c r="L503" s="267"/>
      <c r="M503" s="268"/>
      <c r="N503" s="269"/>
      <c r="O503" s="269"/>
      <c r="P503" s="269"/>
      <c r="Q503" s="269"/>
      <c r="R503" s="269"/>
      <c r="S503" s="269"/>
      <c r="T503" s="27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1" t="s">
        <v>259</v>
      </c>
      <c r="AU503" s="271" t="s">
        <v>93</v>
      </c>
      <c r="AV503" s="14" t="s">
        <v>256</v>
      </c>
      <c r="AW503" s="14" t="s">
        <v>40</v>
      </c>
      <c r="AX503" s="14" t="s">
        <v>91</v>
      </c>
      <c r="AY503" s="271" t="s">
        <v>250</v>
      </c>
    </row>
    <row r="504" s="2" customFormat="1" ht="24.15" customHeight="1">
      <c r="A504" s="41"/>
      <c r="B504" s="42"/>
      <c r="C504" s="230" t="s">
        <v>389</v>
      </c>
      <c r="D504" s="230" t="s">
        <v>252</v>
      </c>
      <c r="E504" s="231" t="s">
        <v>552</v>
      </c>
      <c r="F504" s="232" t="s">
        <v>553</v>
      </c>
      <c r="G504" s="233" t="s">
        <v>388</v>
      </c>
      <c r="H504" s="234">
        <v>96.319999999999993</v>
      </c>
      <c r="I504" s="235"/>
      <c r="J504" s="236">
        <f>ROUND(I504*H504,2)</f>
        <v>0</v>
      </c>
      <c r="K504" s="237"/>
      <c r="L504" s="47"/>
      <c r="M504" s="238" t="s">
        <v>1</v>
      </c>
      <c r="N504" s="239" t="s">
        <v>49</v>
      </c>
      <c r="O504" s="94"/>
      <c r="P504" s="240">
        <f>O504*H504</f>
        <v>0</v>
      </c>
      <c r="Q504" s="240">
        <v>0</v>
      </c>
      <c r="R504" s="240">
        <f>Q504*H504</f>
        <v>0</v>
      </c>
      <c r="S504" s="240">
        <v>0</v>
      </c>
      <c r="T504" s="241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42" t="s">
        <v>256</v>
      </c>
      <c r="AT504" s="242" t="s">
        <v>252</v>
      </c>
      <c r="AU504" s="242" t="s">
        <v>93</v>
      </c>
      <c r="AY504" s="19" t="s">
        <v>250</v>
      </c>
      <c r="BE504" s="243">
        <f>IF(N504="základní",J504,0)</f>
        <v>0</v>
      </c>
      <c r="BF504" s="243">
        <f>IF(N504="snížená",J504,0)</f>
        <v>0</v>
      </c>
      <c r="BG504" s="243">
        <f>IF(N504="zákl. přenesená",J504,0)</f>
        <v>0</v>
      </c>
      <c r="BH504" s="243">
        <f>IF(N504="sníž. přenesená",J504,0)</f>
        <v>0</v>
      </c>
      <c r="BI504" s="243">
        <f>IF(N504="nulová",J504,0)</f>
        <v>0</v>
      </c>
      <c r="BJ504" s="19" t="s">
        <v>91</v>
      </c>
      <c r="BK504" s="243">
        <f>ROUND(I504*H504,2)</f>
        <v>0</v>
      </c>
      <c r="BL504" s="19" t="s">
        <v>256</v>
      </c>
      <c r="BM504" s="242" t="s">
        <v>554</v>
      </c>
    </row>
    <row r="505" s="2" customFormat="1">
      <c r="A505" s="41"/>
      <c r="B505" s="42"/>
      <c r="C505" s="43"/>
      <c r="D505" s="244" t="s">
        <v>257</v>
      </c>
      <c r="E505" s="43"/>
      <c r="F505" s="245" t="s">
        <v>555</v>
      </c>
      <c r="G505" s="43"/>
      <c r="H505" s="43"/>
      <c r="I505" s="246"/>
      <c r="J505" s="43"/>
      <c r="K505" s="43"/>
      <c r="L505" s="47"/>
      <c r="M505" s="247"/>
      <c r="N505" s="248"/>
      <c r="O505" s="94"/>
      <c r="P505" s="94"/>
      <c r="Q505" s="94"/>
      <c r="R505" s="94"/>
      <c r="S505" s="94"/>
      <c r="T505" s="95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19" t="s">
        <v>257</v>
      </c>
      <c r="AU505" s="19" t="s">
        <v>93</v>
      </c>
    </row>
    <row r="506" s="2" customFormat="1" ht="16.5" customHeight="1">
      <c r="A506" s="41"/>
      <c r="B506" s="42"/>
      <c r="C506" s="230" t="s">
        <v>556</v>
      </c>
      <c r="D506" s="230" t="s">
        <v>252</v>
      </c>
      <c r="E506" s="231" t="s">
        <v>557</v>
      </c>
      <c r="F506" s="232" t="s">
        <v>558</v>
      </c>
      <c r="G506" s="233" t="s">
        <v>297</v>
      </c>
      <c r="H506" s="234">
        <v>177.00800000000001</v>
      </c>
      <c r="I506" s="235"/>
      <c r="J506" s="236">
        <f>ROUND(I506*H506,2)</f>
        <v>0</v>
      </c>
      <c r="K506" s="237"/>
      <c r="L506" s="47"/>
      <c r="M506" s="238" t="s">
        <v>1</v>
      </c>
      <c r="N506" s="239" t="s">
        <v>49</v>
      </c>
      <c r="O506" s="94"/>
      <c r="P506" s="240">
        <f>O506*H506</f>
        <v>0</v>
      </c>
      <c r="Q506" s="240">
        <v>1.0492218</v>
      </c>
      <c r="R506" s="240">
        <f>Q506*H506</f>
        <v>185.7206523744</v>
      </c>
      <c r="S506" s="240">
        <v>0</v>
      </c>
      <c r="T506" s="241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42" t="s">
        <v>256</v>
      </c>
      <c r="AT506" s="242" t="s">
        <v>252</v>
      </c>
      <c r="AU506" s="242" t="s">
        <v>93</v>
      </c>
      <c r="AY506" s="19" t="s">
        <v>250</v>
      </c>
      <c r="BE506" s="243">
        <f>IF(N506="základní",J506,0)</f>
        <v>0</v>
      </c>
      <c r="BF506" s="243">
        <f>IF(N506="snížená",J506,0)</f>
        <v>0</v>
      </c>
      <c r="BG506" s="243">
        <f>IF(N506="zákl. přenesená",J506,0)</f>
        <v>0</v>
      </c>
      <c r="BH506" s="243">
        <f>IF(N506="sníž. přenesená",J506,0)</f>
        <v>0</v>
      </c>
      <c r="BI506" s="243">
        <f>IF(N506="nulová",J506,0)</f>
        <v>0</v>
      </c>
      <c r="BJ506" s="19" t="s">
        <v>91</v>
      </c>
      <c r="BK506" s="243">
        <f>ROUND(I506*H506,2)</f>
        <v>0</v>
      </c>
      <c r="BL506" s="19" t="s">
        <v>256</v>
      </c>
      <c r="BM506" s="242" t="s">
        <v>559</v>
      </c>
    </row>
    <row r="507" s="2" customFormat="1">
      <c r="A507" s="41"/>
      <c r="B507" s="42"/>
      <c r="C507" s="43"/>
      <c r="D507" s="244" t="s">
        <v>257</v>
      </c>
      <c r="E507" s="43"/>
      <c r="F507" s="245" t="s">
        <v>560</v>
      </c>
      <c r="G507" s="43"/>
      <c r="H507" s="43"/>
      <c r="I507" s="246"/>
      <c r="J507" s="43"/>
      <c r="K507" s="43"/>
      <c r="L507" s="47"/>
      <c r="M507" s="247"/>
      <c r="N507" s="248"/>
      <c r="O507" s="94"/>
      <c r="P507" s="94"/>
      <c r="Q507" s="94"/>
      <c r="R507" s="94"/>
      <c r="S507" s="94"/>
      <c r="T507" s="95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19" t="s">
        <v>257</v>
      </c>
      <c r="AU507" s="19" t="s">
        <v>93</v>
      </c>
    </row>
    <row r="508" s="13" customFormat="1">
      <c r="A508" s="13"/>
      <c r="B508" s="249"/>
      <c r="C508" s="250"/>
      <c r="D508" s="251" t="s">
        <v>259</v>
      </c>
      <c r="E508" s="252" t="s">
        <v>1</v>
      </c>
      <c r="F508" s="253" t="s">
        <v>561</v>
      </c>
      <c r="G508" s="250"/>
      <c r="H508" s="254">
        <v>37.524999999999999</v>
      </c>
      <c r="I508" s="255"/>
      <c r="J508" s="250"/>
      <c r="K508" s="250"/>
      <c r="L508" s="256"/>
      <c r="M508" s="257"/>
      <c r="N508" s="258"/>
      <c r="O508" s="258"/>
      <c r="P508" s="258"/>
      <c r="Q508" s="258"/>
      <c r="R508" s="258"/>
      <c r="S508" s="258"/>
      <c r="T508" s="25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0" t="s">
        <v>259</v>
      </c>
      <c r="AU508" s="260" t="s">
        <v>93</v>
      </c>
      <c r="AV508" s="13" t="s">
        <v>93</v>
      </c>
      <c r="AW508" s="13" t="s">
        <v>40</v>
      </c>
      <c r="AX508" s="13" t="s">
        <v>84</v>
      </c>
      <c r="AY508" s="260" t="s">
        <v>250</v>
      </c>
    </row>
    <row r="509" s="13" customFormat="1">
      <c r="A509" s="13"/>
      <c r="B509" s="249"/>
      <c r="C509" s="250"/>
      <c r="D509" s="251" t="s">
        <v>259</v>
      </c>
      <c r="E509" s="252" t="s">
        <v>1</v>
      </c>
      <c r="F509" s="253" t="s">
        <v>562</v>
      </c>
      <c r="G509" s="250"/>
      <c r="H509" s="254">
        <v>30.119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259</v>
      </c>
      <c r="AU509" s="260" t="s">
        <v>93</v>
      </c>
      <c r="AV509" s="13" t="s">
        <v>93</v>
      </c>
      <c r="AW509" s="13" t="s">
        <v>40</v>
      </c>
      <c r="AX509" s="13" t="s">
        <v>84</v>
      </c>
      <c r="AY509" s="260" t="s">
        <v>250</v>
      </c>
    </row>
    <row r="510" s="13" customFormat="1">
      <c r="A510" s="13"/>
      <c r="B510" s="249"/>
      <c r="C510" s="250"/>
      <c r="D510" s="251" t="s">
        <v>259</v>
      </c>
      <c r="E510" s="252" t="s">
        <v>1</v>
      </c>
      <c r="F510" s="253" t="s">
        <v>563</v>
      </c>
      <c r="G510" s="250"/>
      <c r="H510" s="254">
        <v>29.126999999999999</v>
      </c>
      <c r="I510" s="255"/>
      <c r="J510" s="250"/>
      <c r="K510" s="250"/>
      <c r="L510" s="256"/>
      <c r="M510" s="257"/>
      <c r="N510" s="258"/>
      <c r="O510" s="258"/>
      <c r="P510" s="258"/>
      <c r="Q510" s="258"/>
      <c r="R510" s="258"/>
      <c r="S510" s="258"/>
      <c r="T510" s="25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0" t="s">
        <v>259</v>
      </c>
      <c r="AU510" s="260" t="s">
        <v>93</v>
      </c>
      <c r="AV510" s="13" t="s">
        <v>93</v>
      </c>
      <c r="AW510" s="13" t="s">
        <v>40</v>
      </c>
      <c r="AX510" s="13" t="s">
        <v>84</v>
      </c>
      <c r="AY510" s="260" t="s">
        <v>250</v>
      </c>
    </row>
    <row r="511" s="13" customFormat="1">
      <c r="A511" s="13"/>
      <c r="B511" s="249"/>
      <c r="C511" s="250"/>
      <c r="D511" s="251" t="s">
        <v>259</v>
      </c>
      <c r="E511" s="252" t="s">
        <v>1</v>
      </c>
      <c r="F511" s="253" t="s">
        <v>564</v>
      </c>
      <c r="G511" s="250"/>
      <c r="H511" s="254">
        <v>25.777000000000001</v>
      </c>
      <c r="I511" s="255"/>
      <c r="J511" s="250"/>
      <c r="K511" s="250"/>
      <c r="L511" s="256"/>
      <c r="M511" s="257"/>
      <c r="N511" s="258"/>
      <c r="O511" s="258"/>
      <c r="P511" s="258"/>
      <c r="Q511" s="258"/>
      <c r="R511" s="258"/>
      <c r="S511" s="258"/>
      <c r="T511" s="25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0" t="s">
        <v>259</v>
      </c>
      <c r="AU511" s="260" t="s">
        <v>93</v>
      </c>
      <c r="AV511" s="13" t="s">
        <v>93</v>
      </c>
      <c r="AW511" s="13" t="s">
        <v>40</v>
      </c>
      <c r="AX511" s="13" t="s">
        <v>84</v>
      </c>
      <c r="AY511" s="260" t="s">
        <v>250</v>
      </c>
    </row>
    <row r="512" s="13" customFormat="1">
      <c r="A512" s="13"/>
      <c r="B512" s="249"/>
      <c r="C512" s="250"/>
      <c r="D512" s="251" t="s">
        <v>259</v>
      </c>
      <c r="E512" s="252" t="s">
        <v>1</v>
      </c>
      <c r="F512" s="253" t="s">
        <v>565</v>
      </c>
      <c r="G512" s="250"/>
      <c r="H512" s="254">
        <v>25.777000000000001</v>
      </c>
      <c r="I512" s="255"/>
      <c r="J512" s="250"/>
      <c r="K512" s="250"/>
      <c r="L512" s="256"/>
      <c r="M512" s="257"/>
      <c r="N512" s="258"/>
      <c r="O512" s="258"/>
      <c r="P512" s="258"/>
      <c r="Q512" s="258"/>
      <c r="R512" s="258"/>
      <c r="S512" s="258"/>
      <c r="T512" s="25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0" t="s">
        <v>259</v>
      </c>
      <c r="AU512" s="260" t="s">
        <v>93</v>
      </c>
      <c r="AV512" s="13" t="s">
        <v>93</v>
      </c>
      <c r="AW512" s="13" t="s">
        <v>40</v>
      </c>
      <c r="AX512" s="13" t="s">
        <v>84</v>
      </c>
      <c r="AY512" s="260" t="s">
        <v>250</v>
      </c>
    </row>
    <row r="513" s="13" customFormat="1">
      <c r="A513" s="13"/>
      <c r="B513" s="249"/>
      <c r="C513" s="250"/>
      <c r="D513" s="251" t="s">
        <v>259</v>
      </c>
      <c r="E513" s="252" t="s">
        <v>1</v>
      </c>
      <c r="F513" s="253" t="s">
        <v>566</v>
      </c>
      <c r="G513" s="250"/>
      <c r="H513" s="254">
        <v>25.777000000000001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259</v>
      </c>
      <c r="AU513" s="260" t="s">
        <v>93</v>
      </c>
      <c r="AV513" s="13" t="s">
        <v>93</v>
      </c>
      <c r="AW513" s="13" t="s">
        <v>40</v>
      </c>
      <c r="AX513" s="13" t="s">
        <v>84</v>
      </c>
      <c r="AY513" s="260" t="s">
        <v>250</v>
      </c>
    </row>
    <row r="514" s="13" customFormat="1">
      <c r="A514" s="13"/>
      <c r="B514" s="249"/>
      <c r="C514" s="250"/>
      <c r="D514" s="251" t="s">
        <v>259</v>
      </c>
      <c r="E514" s="252" t="s">
        <v>1</v>
      </c>
      <c r="F514" s="253" t="s">
        <v>567</v>
      </c>
      <c r="G514" s="250"/>
      <c r="H514" s="254">
        <v>2.9060000000000001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259</v>
      </c>
      <c r="AU514" s="260" t="s">
        <v>93</v>
      </c>
      <c r="AV514" s="13" t="s">
        <v>93</v>
      </c>
      <c r="AW514" s="13" t="s">
        <v>40</v>
      </c>
      <c r="AX514" s="13" t="s">
        <v>84</v>
      </c>
      <c r="AY514" s="260" t="s">
        <v>250</v>
      </c>
    </row>
    <row r="515" s="14" customFormat="1">
      <c r="A515" s="14"/>
      <c r="B515" s="261"/>
      <c r="C515" s="262"/>
      <c r="D515" s="251" t="s">
        <v>259</v>
      </c>
      <c r="E515" s="263" t="s">
        <v>1</v>
      </c>
      <c r="F515" s="264" t="s">
        <v>261</v>
      </c>
      <c r="G515" s="262"/>
      <c r="H515" s="265">
        <v>177.00800000000001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1" t="s">
        <v>259</v>
      </c>
      <c r="AU515" s="271" t="s">
        <v>93</v>
      </c>
      <c r="AV515" s="14" t="s">
        <v>256</v>
      </c>
      <c r="AW515" s="14" t="s">
        <v>40</v>
      </c>
      <c r="AX515" s="14" t="s">
        <v>91</v>
      </c>
      <c r="AY515" s="271" t="s">
        <v>250</v>
      </c>
    </row>
    <row r="516" s="2" customFormat="1" ht="37.8" customHeight="1">
      <c r="A516" s="41"/>
      <c r="B516" s="42"/>
      <c r="C516" s="230" t="s">
        <v>399</v>
      </c>
      <c r="D516" s="230" t="s">
        <v>252</v>
      </c>
      <c r="E516" s="231" t="s">
        <v>568</v>
      </c>
      <c r="F516" s="232" t="s">
        <v>569</v>
      </c>
      <c r="G516" s="233" t="s">
        <v>570</v>
      </c>
      <c r="H516" s="234">
        <v>1</v>
      </c>
      <c r="I516" s="235"/>
      <c r="J516" s="236">
        <f>ROUND(I516*H516,2)</f>
        <v>0</v>
      </c>
      <c r="K516" s="237"/>
      <c r="L516" s="47"/>
      <c r="M516" s="238" t="s">
        <v>1</v>
      </c>
      <c r="N516" s="239" t="s">
        <v>49</v>
      </c>
      <c r="O516" s="94"/>
      <c r="P516" s="240">
        <f>O516*H516</f>
        <v>0</v>
      </c>
      <c r="Q516" s="240">
        <v>0</v>
      </c>
      <c r="R516" s="240">
        <f>Q516*H516</f>
        <v>0</v>
      </c>
      <c r="S516" s="240">
        <v>0</v>
      </c>
      <c r="T516" s="241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42" t="s">
        <v>256</v>
      </c>
      <c r="AT516" s="242" t="s">
        <v>252</v>
      </c>
      <c r="AU516" s="242" t="s">
        <v>93</v>
      </c>
      <c r="AY516" s="19" t="s">
        <v>250</v>
      </c>
      <c r="BE516" s="243">
        <f>IF(N516="základní",J516,0)</f>
        <v>0</v>
      </c>
      <c r="BF516" s="243">
        <f>IF(N516="snížená",J516,0)</f>
        <v>0</v>
      </c>
      <c r="BG516" s="243">
        <f>IF(N516="zákl. přenesená",J516,0)</f>
        <v>0</v>
      </c>
      <c r="BH516" s="243">
        <f>IF(N516="sníž. přenesená",J516,0)</f>
        <v>0</v>
      </c>
      <c r="BI516" s="243">
        <f>IF(N516="nulová",J516,0)</f>
        <v>0</v>
      </c>
      <c r="BJ516" s="19" t="s">
        <v>91</v>
      </c>
      <c r="BK516" s="243">
        <f>ROUND(I516*H516,2)</f>
        <v>0</v>
      </c>
      <c r="BL516" s="19" t="s">
        <v>256</v>
      </c>
      <c r="BM516" s="242" t="s">
        <v>571</v>
      </c>
    </row>
    <row r="517" s="13" customFormat="1">
      <c r="A517" s="13"/>
      <c r="B517" s="249"/>
      <c r="C517" s="250"/>
      <c r="D517" s="251" t="s">
        <v>259</v>
      </c>
      <c r="E517" s="252" t="s">
        <v>1</v>
      </c>
      <c r="F517" s="253" t="s">
        <v>572</v>
      </c>
      <c r="G517" s="250"/>
      <c r="H517" s="254">
        <v>1</v>
      </c>
      <c r="I517" s="255"/>
      <c r="J517" s="250"/>
      <c r="K517" s="250"/>
      <c r="L517" s="256"/>
      <c r="M517" s="257"/>
      <c r="N517" s="258"/>
      <c r="O517" s="258"/>
      <c r="P517" s="258"/>
      <c r="Q517" s="258"/>
      <c r="R517" s="258"/>
      <c r="S517" s="258"/>
      <c r="T517" s="25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0" t="s">
        <v>259</v>
      </c>
      <c r="AU517" s="260" t="s">
        <v>93</v>
      </c>
      <c r="AV517" s="13" t="s">
        <v>93</v>
      </c>
      <c r="AW517" s="13" t="s">
        <v>40</v>
      </c>
      <c r="AX517" s="13" t="s">
        <v>91</v>
      </c>
      <c r="AY517" s="260" t="s">
        <v>250</v>
      </c>
    </row>
    <row r="518" s="2" customFormat="1" ht="21.75" customHeight="1">
      <c r="A518" s="41"/>
      <c r="B518" s="42"/>
      <c r="C518" s="230" t="s">
        <v>573</v>
      </c>
      <c r="D518" s="230" t="s">
        <v>252</v>
      </c>
      <c r="E518" s="231" t="s">
        <v>574</v>
      </c>
      <c r="F518" s="232" t="s">
        <v>575</v>
      </c>
      <c r="G518" s="233" t="s">
        <v>264</v>
      </c>
      <c r="H518" s="234">
        <v>13.788</v>
      </c>
      <c r="I518" s="235"/>
      <c r="J518" s="236">
        <f>ROUND(I518*H518,2)</f>
        <v>0</v>
      </c>
      <c r="K518" s="237"/>
      <c r="L518" s="47"/>
      <c r="M518" s="238" t="s">
        <v>1</v>
      </c>
      <c r="N518" s="239" t="s">
        <v>49</v>
      </c>
      <c r="O518" s="94"/>
      <c r="P518" s="240">
        <f>O518*H518</f>
        <v>0</v>
      </c>
      <c r="Q518" s="240">
        <v>2.5018699999999998</v>
      </c>
      <c r="R518" s="240">
        <f>Q518*H518</f>
        <v>34.49578356</v>
      </c>
      <c r="S518" s="240">
        <v>0</v>
      </c>
      <c r="T518" s="241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42" t="s">
        <v>256</v>
      </c>
      <c r="AT518" s="242" t="s">
        <v>252</v>
      </c>
      <c r="AU518" s="242" t="s">
        <v>93</v>
      </c>
      <c r="AY518" s="19" t="s">
        <v>250</v>
      </c>
      <c r="BE518" s="243">
        <f>IF(N518="základní",J518,0)</f>
        <v>0</v>
      </c>
      <c r="BF518" s="243">
        <f>IF(N518="snížená",J518,0)</f>
        <v>0</v>
      </c>
      <c r="BG518" s="243">
        <f>IF(N518="zákl. přenesená",J518,0)</f>
        <v>0</v>
      </c>
      <c r="BH518" s="243">
        <f>IF(N518="sníž. přenesená",J518,0)</f>
        <v>0</v>
      </c>
      <c r="BI518" s="243">
        <f>IF(N518="nulová",J518,0)</f>
        <v>0</v>
      </c>
      <c r="BJ518" s="19" t="s">
        <v>91</v>
      </c>
      <c r="BK518" s="243">
        <f>ROUND(I518*H518,2)</f>
        <v>0</v>
      </c>
      <c r="BL518" s="19" t="s">
        <v>256</v>
      </c>
      <c r="BM518" s="242" t="s">
        <v>576</v>
      </c>
    </row>
    <row r="519" s="2" customFormat="1">
      <c r="A519" s="41"/>
      <c r="B519" s="42"/>
      <c r="C519" s="43"/>
      <c r="D519" s="244" t="s">
        <v>257</v>
      </c>
      <c r="E519" s="43"/>
      <c r="F519" s="245" t="s">
        <v>577</v>
      </c>
      <c r="G519" s="43"/>
      <c r="H519" s="43"/>
      <c r="I519" s="246"/>
      <c r="J519" s="43"/>
      <c r="K519" s="43"/>
      <c r="L519" s="47"/>
      <c r="M519" s="247"/>
      <c r="N519" s="248"/>
      <c r="O519" s="94"/>
      <c r="P519" s="94"/>
      <c r="Q519" s="94"/>
      <c r="R519" s="94"/>
      <c r="S519" s="94"/>
      <c r="T519" s="95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19" t="s">
        <v>257</v>
      </c>
      <c r="AU519" s="19" t="s">
        <v>93</v>
      </c>
    </row>
    <row r="520" s="15" customFormat="1">
      <c r="A520" s="15"/>
      <c r="B520" s="272"/>
      <c r="C520" s="273"/>
      <c r="D520" s="251" t="s">
        <v>259</v>
      </c>
      <c r="E520" s="274" t="s">
        <v>1</v>
      </c>
      <c r="F520" s="275" t="s">
        <v>498</v>
      </c>
      <c r="G520" s="273"/>
      <c r="H520" s="274" t="s">
        <v>1</v>
      </c>
      <c r="I520" s="276"/>
      <c r="J520" s="273"/>
      <c r="K520" s="273"/>
      <c r="L520" s="277"/>
      <c r="M520" s="278"/>
      <c r="N520" s="279"/>
      <c r="O520" s="279"/>
      <c r="P520" s="279"/>
      <c r="Q520" s="279"/>
      <c r="R520" s="279"/>
      <c r="S520" s="279"/>
      <c r="T520" s="280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1" t="s">
        <v>259</v>
      </c>
      <c r="AU520" s="281" t="s">
        <v>93</v>
      </c>
      <c r="AV520" s="15" t="s">
        <v>91</v>
      </c>
      <c r="AW520" s="15" t="s">
        <v>40</v>
      </c>
      <c r="AX520" s="15" t="s">
        <v>84</v>
      </c>
      <c r="AY520" s="281" t="s">
        <v>250</v>
      </c>
    </row>
    <row r="521" s="13" customFormat="1">
      <c r="A521" s="13"/>
      <c r="B521" s="249"/>
      <c r="C521" s="250"/>
      <c r="D521" s="251" t="s">
        <v>259</v>
      </c>
      <c r="E521" s="252" t="s">
        <v>1</v>
      </c>
      <c r="F521" s="253" t="s">
        <v>578</v>
      </c>
      <c r="G521" s="250"/>
      <c r="H521" s="254">
        <v>3.9319999999999999</v>
      </c>
      <c r="I521" s="255"/>
      <c r="J521" s="250"/>
      <c r="K521" s="250"/>
      <c r="L521" s="256"/>
      <c r="M521" s="257"/>
      <c r="N521" s="258"/>
      <c r="O521" s="258"/>
      <c r="P521" s="258"/>
      <c r="Q521" s="258"/>
      <c r="R521" s="258"/>
      <c r="S521" s="258"/>
      <c r="T521" s="25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0" t="s">
        <v>259</v>
      </c>
      <c r="AU521" s="260" t="s">
        <v>93</v>
      </c>
      <c r="AV521" s="13" t="s">
        <v>93</v>
      </c>
      <c r="AW521" s="13" t="s">
        <v>40</v>
      </c>
      <c r="AX521" s="13" t="s">
        <v>84</v>
      </c>
      <c r="AY521" s="260" t="s">
        <v>250</v>
      </c>
    </row>
    <row r="522" s="15" customFormat="1">
      <c r="A522" s="15"/>
      <c r="B522" s="272"/>
      <c r="C522" s="273"/>
      <c r="D522" s="251" t="s">
        <v>259</v>
      </c>
      <c r="E522" s="274" t="s">
        <v>1</v>
      </c>
      <c r="F522" s="275" t="s">
        <v>504</v>
      </c>
      <c r="G522" s="273"/>
      <c r="H522" s="274" t="s">
        <v>1</v>
      </c>
      <c r="I522" s="276"/>
      <c r="J522" s="273"/>
      <c r="K522" s="273"/>
      <c r="L522" s="277"/>
      <c r="M522" s="278"/>
      <c r="N522" s="279"/>
      <c r="O522" s="279"/>
      <c r="P522" s="279"/>
      <c r="Q522" s="279"/>
      <c r="R522" s="279"/>
      <c r="S522" s="279"/>
      <c r="T522" s="280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1" t="s">
        <v>259</v>
      </c>
      <c r="AU522" s="281" t="s">
        <v>93</v>
      </c>
      <c r="AV522" s="15" t="s">
        <v>91</v>
      </c>
      <c r="AW522" s="15" t="s">
        <v>40</v>
      </c>
      <c r="AX522" s="15" t="s">
        <v>84</v>
      </c>
      <c r="AY522" s="281" t="s">
        <v>250</v>
      </c>
    </row>
    <row r="523" s="13" customFormat="1">
      <c r="A523" s="13"/>
      <c r="B523" s="249"/>
      <c r="C523" s="250"/>
      <c r="D523" s="251" t="s">
        <v>259</v>
      </c>
      <c r="E523" s="252" t="s">
        <v>1</v>
      </c>
      <c r="F523" s="253" t="s">
        <v>579</v>
      </c>
      <c r="G523" s="250"/>
      <c r="H523" s="254">
        <v>2.028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259</v>
      </c>
      <c r="AU523" s="260" t="s">
        <v>93</v>
      </c>
      <c r="AV523" s="13" t="s">
        <v>93</v>
      </c>
      <c r="AW523" s="13" t="s">
        <v>40</v>
      </c>
      <c r="AX523" s="13" t="s">
        <v>84</v>
      </c>
      <c r="AY523" s="260" t="s">
        <v>250</v>
      </c>
    </row>
    <row r="524" s="15" customFormat="1">
      <c r="A524" s="15"/>
      <c r="B524" s="272"/>
      <c r="C524" s="273"/>
      <c r="D524" s="251" t="s">
        <v>259</v>
      </c>
      <c r="E524" s="274" t="s">
        <v>1</v>
      </c>
      <c r="F524" s="275" t="s">
        <v>510</v>
      </c>
      <c r="G524" s="273"/>
      <c r="H524" s="274" t="s">
        <v>1</v>
      </c>
      <c r="I524" s="276"/>
      <c r="J524" s="273"/>
      <c r="K524" s="273"/>
      <c r="L524" s="277"/>
      <c r="M524" s="278"/>
      <c r="N524" s="279"/>
      <c r="O524" s="279"/>
      <c r="P524" s="279"/>
      <c r="Q524" s="279"/>
      <c r="R524" s="279"/>
      <c r="S524" s="279"/>
      <c r="T524" s="280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1" t="s">
        <v>259</v>
      </c>
      <c r="AU524" s="281" t="s">
        <v>93</v>
      </c>
      <c r="AV524" s="15" t="s">
        <v>91</v>
      </c>
      <c r="AW524" s="15" t="s">
        <v>40</v>
      </c>
      <c r="AX524" s="15" t="s">
        <v>84</v>
      </c>
      <c r="AY524" s="281" t="s">
        <v>250</v>
      </c>
    </row>
    <row r="525" s="13" customFormat="1">
      <c r="A525" s="13"/>
      <c r="B525" s="249"/>
      <c r="C525" s="250"/>
      <c r="D525" s="251" t="s">
        <v>259</v>
      </c>
      <c r="E525" s="252" t="s">
        <v>1</v>
      </c>
      <c r="F525" s="253" t="s">
        <v>580</v>
      </c>
      <c r="G525" s="250"/>
      <c r="H525" s="254">
        <v>1.9570000000000001</v>
      </c>
      <c r="I525" s="255"/>
      <c r="J525" s="250"/>
      <c r="K525" s="250"/>
      <c r="L525" s="256"/>
      <c r="M525" s="257"/>
      <c r="N525" s="258"/>
      <c r="O525" s="258"/>
      <c r="P525" s="258"/>
      <c r="Q525" s="258"/>
      <c r="R525" s="258"/>
      <c r="S525" s="258"/>
      <c r="T525" s="25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0" t="s">
        <v>259</v>
      </c>
      <c r="AU525" s="260" t="s">
        <v>93</v>
      </c>
      <c r="AV525" s="13" t="s">
        <v>93</v>
      </c>
      <c r="AW525" s="13" t="s">
        <v>40</v>
      </c>
      <c r="AX525" s="13" t="s">
        <v>84</v>
      </c>
      <c r="AY525" s="260" t="s">
        <v>250</v>
      </c>
    </row>
    <row r="526" s="15" customFormat="1">
      <c r="A526" s="15"/>
      <c r="B526" s="272"/>
      <c r="C526" s="273"/>
      <c r="D526" s="251" t="s">
        <v>259</v>
      </c>
      <c r="E526" s="274" t="s">
        <v>1</v>
      </c>
      <c r="F526" s="275" t="s">
        <v>516</v>
      </c>
      <c r="G526" s="273"/>
      <c r="H526" s="274" t="s">
        <v>1</v>
      </c>
      <c r="I526" s="276"/>
      <c r="J526" s="273"/>
      <c r="K526" s="273"/>
      <c r="L526" s="277"/>
      <c r="M526" s="278"/>
      <c r="N526" s="279"/>
      <c r="O526" s="279"/>
      <c r="P526" s="279"/>
      <c r="Q526" s="279"/>
      <c r="R526" s="279"/>
      <c r="S526" s="279"/>
      <c r="T526" s="280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1" t="s">
        <v>259</v>
      </c>
      <c r="AU526" s="281" t="s">
        <v>93</v>
      </c>
      <c r="AV526" s="15" t="s">
        <v>91</v>
      </c>
      <c r="AW526" s="15" t="s">
        <v>40</v>
      </c>
      <c r="AX526" s="15" t="s">
        <v>84</v>
      </c>
      <c r="AY526" s="281" t="s">
        <v>250</v>
      </c>
    </row>
    <row r="527" s="13" customFormat="1">
      <c r="A527" s="13"/>
      <c r="B527" s="249"/>
      <c r="C527" s="250"/>
      <c r="D527" s="251" t="s">
        <v>259</v>
      </c>
      <c r="E527" s="252" t="s">
        <v>1</v>
      </c>
      <c r="F527" s="253" t="s">
        <v>580</v>
      </c>
      <c r="G527" s="250"/>
      <c r="H527" s="254">
        <v>1.9570000000000001</v>
      </c>
      <c r="I527" s="255"/>
      <c r="J527" s="250"/>
      <c r="K527" s="250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259</v>
      </c>
      <c r="AU527" s="260" t="s">
        <v>93</v>
      </c>
      <c r="AV527" s="13" t="s">
        <v>93</v>
      </c>
      <c r="AW527" s="13" t="s">
        <v>40</v>
      </c>
      <c r="AX527" s="13" t="s">
        <v>84</v>
      </c>
      <c r="AY527" s="260" t="s">
        <v>250</v>
      </c>
    </row>
    <row r="528" s="15" customFormat="1">
      <c r="A528" s="15"/>
      <c r="B528" s="272"/>
      <c r="C528" s="273"/>
      <c r="D528" s="251" t="s">
        <v>259</v>
      </c>
      <c r="E528" s="274" t="s">
        <v>1</v>
      </c>
      <c r="F528" s="275" t="s">
        <v>518</v>
      </c>
      <c r="G528" s="273"/>
      <c r="H528" s="274" t="s">
        <v>1</v>
      </c>
      <c r="I528" s="276"/>
      <c r="J528" s="273"/>
      <c r="K528" s="273"/>
      <c r="L528" s="277"/>
      <c r="M528" s="278"/>
      <c r="N528" s="279"/>
      <c r="O528" s="279"/>
      <c r="P528" s="279"/>
      <c r="Q528" s="279"/>
      <c r="R528" s="279"/>
      <c r="S528" s="279"/>
      <c r="T528" s="280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81" t="s">
        <v>259</v>
      </c>
      <c r="AU528" s="281" t="s">
        <v>93</v>
      </c>
      <c r="AV528" s="15" t="s">
        <v>91</v>
      </c>
      <c r="AW528" s="15" t="s">
        <v>40</v>
      </c>
      <c r="AX528" s="15" t="s">
        <v>84</v>
      </c>
      <c r="AY528" s="281" t="s">
        <v>250</v>
      </c>
    </row>
    <row r="529" s="13" customFormat="1">
      <c r="A529" s="13"/>
      <c r="B529" s="249"/>
      <c r="C529" s="250"/>
      <c r="D529" s="251" t="s">
        <v>259</v>
      </c>
      <c r="E529" s="252" t="s">
        <v>1</v>
      </c>
      <c r="F529" s="253" t="s">
        <v>580</v>
      </c>
      <c r="G529" s="250"/>
      <c r="H529" s="254">
        <v>1.9570000000000001</v>
      </c>
      <c r="I529" s="255"/>
      <c r="J529" s="250"/>
      <c r="K529" s="250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259</v>
      </c>
      <c r="AU529" s="260" t="s">
        <v>93</v>
      </c>
      <c r="AV529" s="13" t="s">
        <v>93</v>
      </c>
      <c r="AW529" s="13" t="s">
        <v>40</v>
      </c>
      <c r="AX529" s="13" t="s">
        <v>84</v>
      </c>
      <c r="AY529" s="260" t="s">
        <v>250</v>
      </c>
    </row>
    <row r="530" s="15" customFormat="1">
      <c r="A530" s="15"/>
      <c r="B530" s="272"/>
      <c r="C530" s="273"/>
      <c r="D530" s="251" t="s">
        <v>259</v>
      </c>
      <c r="E530" s="274" t="s">
        <v>1</v>
      </c>
      <c r="F530" s="275" t="s">
        <v>519</v>
      </c>
      <c r="G530" s="273"/>
      <c r="H530" s="274" t="s">
        <v>1</v>
      </c>
      <c r="I530" s="276"/>
      <c r="J530" s="273"/>
      <c r="K530" s="273"/>
      <c r="L530" s="277"/>
      <c r="M530" s="278"/>
      <c r="N530" s="279"/>
      <c r="O530" s="279"/>
      <c r="P530" s="279"/>
      <c r="Q530" s="279"/>
      <c r="R530" s="279"/>
      <c r="S530" s="279"/>
      <c r="T530" s="280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1" t="s">
        <v>259</v>
      </c>
      <c r="AU530" s="281" t="s">
        <v>93</v>
      </c>
      <c r="AV530" s="15" t="s">
        <v>91</v>
      </c>
      <c r="AW530" s="15" t="s">
        <v>40</v>
      </c>
      <c r="AX530" s="15" t="s">
        <v>84</v>
      </c>
      <c r="AY530" s="281" t="s">
        <v>250</v>
      </c>
    </row>
    <row r="531" s="13" customFormat="1">
      <c r="A531" s="13"/>
      <c r="B531" s="249"/>
      <c r="C531" s="250"/>
      <c r="D531" s="251" t="s">
        <v>259</v>
      </c>
      <c r="E531" s="252" t="s">
        <v>1</v>
      </c>
      <c r="F531" s="253" t="s">
        <v>580</v>
      </c>
      <c r="G531" s="250"/>
      <c r="H531" s="254">
        <v>1.9570000000000001</v>
      </c>
      <c r="I531" s="255"/>
      <c r="J531" s="250"/>
      <c r="K531" s="250"/>
      <c r="L531" s="256"/>
      <c r="M531" s="257"/>
      <c r="N531" s="258"/>
      <c r="O531" s="258"/>
      <c r="P531" s="258"/>
      <c r="Q531" s="258"/>
      <c r="R531" s="258"/>
      <c r="S531" s="258"/>
      <c r="T531" s="25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0" t="s">
        <v>259</v>
      </c>
      <c r="AU531" s="260" t="s">
        <v>93</v>
      </c>
      <c r="AV531" s="13" t="s">
        <v>93</v>
      </c>
      <c r="AW531" s="13" t="s">
        <v>40</v>
      </c>
      <c r="AX531" s="13" t="s">
        <v>84</v>
      </c>
      <c r="AY531" s="260" t="s">
        <v>250</v>
      </c>
    </row>
    <row r="532" s="14" customFormat="1">
      <c r="A532" s="14"/>
      <c r="B532" s="261"/>
      <c r="C532" s="262"/>
      <c r="D532" s="251" t="s">
        <v>259</v>
      </c>
      <c r="E532" s="263" t="s">
        <v>1</v>
      </c>
      <c r="F532" s="264" t="s">
        <v>261</v>
      </c>
      <c r="G532" s="262"/>
      <c r="H532" s="265">
        <v>13.788</v>
      </c>
      <c r="I532" s="266"/>
      <c r="J532" s="262"/>
      <c r="K532" s="262"/>
      <c r="L532" s="267"/>
      <c r="M532" s="268"/>
      <c r="N532" s="269"/>
      <c r="O532" s="269"/>
      <c r="P532" s="269"/>
      <c r="Q532" s="269"/>
      <c r="R532" s="269"/>
      <c r="S532" s="269"/>
      <c r="T532" s="27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1" t="s">
        <v>259</v>
      </c>
      <c r="AU532" s="271" t="s">
        <v>93</v>
      </c>
      <c r="AV532" s="14" t="s">
        <v>256</v>
      </c>
      <c r="AW532" s="14" t="s">
        <v>40</v>
      </c>
      <c r="AX532" s="14" t="s">
        <v>91</v>
      </c>
      <c r="AY532" s="271" t="s">
        <v>250</v>
      </c>
    </row>
    <row r="533" s="2" customFormat="1" ht="24.15" customHeight="1">
      <c r="A533" s="41"/>
      <c r="B533" s="42"/>
      <c r="C533" s="230" t="s">
        <v>404</v>
      </c>
      <c r="D533" s="230" t="s">
        <v>252</v>
      </c>
      <c r="E533" s="231" t="s">
        <v>581</v>
      </c>
      <c r="F533" s="232" t="s">
        <v>582</v>
      </c>
      <c r="G533" s="233" t="s">
        <v>388</v>
      </c>
      <c r="H533" s="234">
        <v>22.308</v>
      </c>
      <c r="I533" s="235"/>
      <c r="J533" s="236">
        <f>ROUND(I533*H533,2)</f>
        <v>0</v>
      </c>
      <c r="K533" s="237"/>
      <c r="L533" s="47"/>
      <c r="M533" s="238" t="s">
        <v>1</v>
      </c>
      <c r="N533" s="239" t="s">
        <v>49</v>
      </c>
      <c r="O533" s="94"/>
      <c r="P533" s="240">
        <f>O533*H533</f>
        <v>0</v>
      </c>
      <c r="Q533" s="240">
        <v>0.0021970499999999999</v>
      </c>
      <c r="R533" s="240">
        <f>Q533*H533</f>
        <v>0.049011791399999997</v>
      </c>
      <c r="S533" s="240">
        <v>0</v>
      </c>
      <c r="T533" s="241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42" t="s">
        <v>256</v>
      </c>
      <c r="AT533" s="242" t="s">
        <v>252</v>
      </c>
      <c r="AU533" s="242" t="s">
        <v>93</v>
      </c>
      <c r="AY533" s="19" t="s">
        <v>250</v>
      </c>
      <c r="BE533" s="243">
        <f>IF(N533="základní",J533,0)</f>
        <v>0</v>
      </c>
      <c r="BF533" s="243">
        <f>IF(N533="snížená",J533,0)</f>
        <v>0</v>
      </c>
      <c r="BG533" s="243">
        <f>IF(N533="zákl. přenesená",J533,0)</f>
        <v>0</v>
      </c>
      <c r="BH533" s="243">
        <f>IF(N533="sníž. přenesená",J533,0)</f>
        <v>0</v>
      </c>
      <c r="BI533" s="243">
        <f>IF(N533="nulová",J533,0)</f>
        <v>0</v>
      </c>
      <c r="BJ533" s="19" t="s">
        <v>91</v>
      </c>
      <c r="BK533" s="243">
        <f>ROUND(I533*H533,2)</f>
        <v>0</v>
      </c>
      <c r="BL533" s="19" t="s">
        <v>256</v>
      </c>
      <c r="BM533" s="242" t="s">
        <v>583</v>
      </c>
    </row>
    <row r="534" s="2" customFormat="1">
      <c r="A534" s="41"/>
      <c r="B534" s="42"/>
      <c r="C534" s="43"/>
      <c r="D534" s="244" t="s">
        <v>257</v>
      </c>
      <c r="E534" s="43"/>
      <c r="F534" s="245" t="s">
        <v>584</v>
      </c>
      <c r="G534" s="43"/>
      <c r="H534" s="43"/>
      <c r="I534" s="246"/>
      <c r="J534" s="43"/>
      <c r="K534" s="43"/>
      <c r="L534" s="47"/>
      <c r="M534" s="247"/>
      <c r="N534" s="248"/>
      <c r="O534" s="94"/>
      <c r="P534" s="94"/>
      <c r="Q534" s="94"/>
      <c r="R534" s="94"/>
      <c r="S534" s="94"/>
      <c r="T534" s="95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19" t="s">
        <v>257</v>
      </c>
      <c r="AU534" s="19" t="s">
        <v>93</v>
      </c>
    </row>
    <row r="535" s="15" customFormat="1">
      <c r="A535" s="15"/>
      <c r="B535" s="272"/>
      <c r="C535" s="273"/>
      <c r="D535" s="251" t="s">
        <v>259</v>
      </c>
      <c r="E535" s="274" t="s">
        <v>1</v>
      </c>
      <c r="F535" s="275" t="s">
        <v>498</v>
      </c>
      <c r="G535" s="273"/>
      <c r="H535" s="274" t="s">
        <v>1</v>
      </c>
      <c r="I535" s="276"/>
      <c r="J535" s="273"/>
      <c r="K535" s="273"/>
      <c r="L535" s="277"/>
      <c r="M535" s="278"/>
      <c r="N535" s="279"/>
      <c r="O535" s="279"/>
      <c r="P535" s="279"/>
      <c r="Q535" s="279"/>
      <c r="R535" s="279"/>
      <c r="S535" s="279"/>
      <c r="T535" s="280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1" t="s">
        <v>259</v>
      </c>
      <c r="AU535" s="281" t="s">
        <v>93</v>
      </c>
      <c r="AV535" s="15" t="s">
        <v>91</v>
      </c>
      <c r="AW535" s="15" t="s">
        <v>40</v>
      </c>
      <c r="AX535" s="15" t="s">
        <v>84</v>
      </c>
      <c r="AY535" s="281" t="s">
        <v>250</v>
      </c>
    </row>
    <row r="536" s="13" customFormat="1">
      <c r="A536" s="13"/>
      <c r="B536" s="249"/>
      <c r="C536" s="250"/>
      <c r="D536" s="251" t="s">
        <v>259</v>
      </c>
      <c r="E536" s="252" t="s">
        <v>1</v>
      </c>
      <c r="F536" s="253" t="s">
        <v>585</v>
      </c>
      <c r="G536" s="250"/>
      <c r="H536" s="254">
        <v>22.308</v>
      </c>
      <c r="I536" s="255"/>
      <c r="J536" s="250"/>
      <c r="K536" s="250"/>
      <c r="L536" s="256"/>
      <c r="M536" s="257"/>
      <c r="N536" s="258"/>
      <c r="O536" s="258"/>
      <c r="P536" s="258"/>
      <c r="Q536" s="258"/>
      <c r="R536" s="258"/>
      <c r="S536" s="258"/>
      <c r="T536" s="25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0" t="s">
        <v>259</v>
      </c>
      <c r="AU536" s="260" t="s">
        <v>93</v>
      </c>
      <c r="AV536" s="13" t="s">
        <v>93</v>
      </c>
      <c r="AW536" s="13" t="s">
        <v>40</v>
      </c>
      <c r="AX536" s="13" t="s">
        <v>84</v>
      </c>
      <c r="AY536" s="260" t="s">
        <v>250</v>
      </c>
    </row>
    <row r="537" s="14" customFormat="1">
      <c r="A537" s="14"/>
      <c r="B537" s="261"/>
      <c r="C537" s="262"/>
      <c r="D537" s="251" t="s">
        <v>259</v>
      </c>
      <c r="E537" s="263" t="s">
        <v>1</v>
      </c>
      <c r="F537" s="264" t="s">
        <v>261</v>
      </c>
      <c r="G537" s="262"/>
      <c r="H537" s="265">
        <v>22.308</v>
      </c>
      <c r="I537" s="266"/>
      <c r="J537" s="262"/>
      <c r="K537" s="262"/>
      <c r="L537" s="267"/>
      <c r="M537" s="268"/>
      <c r="N537" s="269"/>
      <c r="O537" s="269"/>
      <c r="P537" s="269"/>
      <c r="Q537" s="269"/>
      <c r="R537" s="269"/>
      <c r="S537" s="269"/>
      <c r="T537" s="27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1" t="s">
        <v>259</v>
      </c>
      <c r="AU537" s="271" t="s">
        <v>93</v>
      </c>
      <c r="AV537" s="14" t="s">
        <v>256</v>
      </c>
      <c r="AW537" s="14" t="s">
        <v>40</v>
      </c>
      <c r="AX537" s="14" t="s">
        <v>91</v>
      </c>
      <c r="AY537" s="271" t="s">
        <v>250</v>
      </c>
    </row>
    <row r="538" s="2" customFormat="1" ht="24.15" customHeight="1">
      <c r="A538" s="41"/>
      <c r="B538" s="42"/>
      <c r="C538" s="230" t="s">
        <v>586</v>
      </c>
      <c r="D538" s="230" t="s">
        <v>252</v>
      </c>
      <c r="E538" s="231" t="s">
        <v>587</v>
      </c>
      <c r="F538" s="232" t="s">
        <v>588</v>
      </c>
      <c r="G538" s="233" t="s">
        <v>388</v>
      </c>
      <c r="H538" s="234">
        <v>22.308</v>
      </c>
      <c r="I538" s="235"/>
      <c r="J538" s="236">
        <f>ROUND(I538*H538,2)</f>
        <v>0</v>
      </c>
      <c r="K538" s="237"/>
      <c r="L538" s="47"/>
      <c r="M538" s="238" t="s">
        <v>1</v>
      </c>
      <c r="N538" s="239" t="s">
        <v>49</v>
      </c>
      <c r="O538" s="94"/>
      <c r="P538" s="240">
        <f>O538*H538</f>
        <v>0</v>
      </c>
      <c r="Q538" s="240">
        <v>0</v>
      </c>
      <c r="R538" s="240">
        <f>Q538*H538</f>
        <v>0</v>
      </c>
      <c r="S538" s="240">
        <v>0</v>
      </c>
      <c r="T538" s="241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42" t="s">
        <v>256</v>
      </c>
      <c r="AT538" s="242" t="s">
        <v>252</v>
      </c>
      <c r="AU538" s="242" t="s">
        <v>93</v>
      </c>
      <c r="AY538" s="19" t="s">
        <v>250</v>
      </c>
      <c r="BE538" s="243">
        <f>IF(N538="základní",J538,0)</f>
        <v>0</v>
      </c>
      <c r="BF538" s="243">
        <f>IF(N538="snížená",J538,0)</f>
        <v>0</v>
      </c>
      <c r="BG538" s="243">
        <f>IF(N538="zákl. přenesená",J538,0)</f>
        <v>0</v>
      </c>
      <c r="BH538" s="243">
        <f>IF(N538="sníž. přenesená",J538,0)</f>
        <v>0</v>
      </c>
      <c r="BI538" s="243">
        <f>IF(N538="nulová",J538,0)</f>
        <v>0</v>
      </c>
      <c r="BJ538" s="19" t="s">
        <v>91</v>
      </c>
      <c r="BK538" s="243">
        <f>ROUND(I538*H538,2)</f>
        <v>0</v>
      </c>
      <c r="BL538" s="19" t="s">
        <v>256</v>
      </c>
      <c r="BM538" s="242" t="s">
        <v>589</v>
      </c>
    </row>
    <row r="539" s="2" customFormat="1">
      <c r="A539" s="41"/>
      <c r="B539" s="42"/>
      <c r="C539" s="43"/>
      <c r="D539" s="244" t="s">
        <v>257</v>
      </c>
      <c r="E539" s="43"/>
      <c r="F539" s="245" t="s">
        <v>590</v>
      </c>
      <c r="G539" s="43"/>
      <c r="H539" s="43"/>
      <c r="I539" s="246"/>
      <c r="J539" s="43"/>
      <c r="K539" s="43"/>
      <c r="L539" s="47"/>
      <c r="M539" s="247"/>
      <c r="N539" s="248"/>
      <c r="O539" s="94"/>
      <c r="P539" s="94"/>
      <c r="Q539" s="94"/>
      <c r="R539" s="94"/>
      <c r="S539" s="94"/>
      <c r="T539" s="95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19" t="s">
        <v>257</v>
      </c>
      <c r="AU539" s="19" t="s">
        <v>93</v>
      </c>
    </row>
    <row r="540" s="2" customFormat="1" ht="21.75" customHeight="1">
      <c r="A540" s="41"/>
      <c r="B540" s="42"/>
      <c r="C540" s="230" t="s">
        <v>411</v>
      </c>
      <c r="D540" s="230" t="s">
        <v>252</v>
      </c>
      <c r="E540" s="231" t="s">
        <v>591</v>
      </c>
      <c r="F540" s="232" t="s">
        <v>592</v>
      </c>
      <c r="G540" s="233" t="s">
        <v>297</v>
      </c>
      <c r="H540" s="234">
        <v>2.4809999999999999</v>
      </c>
      <c r="I540" s="235"/>
      <c r="J540" s="236">
        <f>ROUND(I540*H540,2)</f>
        <v>0</v>
      </c>
      <c r="K540" s="237"/>
      <c r="L540" s="47"/>
      <c r="M540" s="238" t="s">
        <v>1</v>
      </c>
      <c r="N540" s="239" t="s">
        <v>49</v>
      </c>
      <c r="O540" s="94"/>
      <c r="P540" s="240">
        <f>O540*H540</f>
        <v>0</v>
      </c>
      <c r="Q540" s="240">
        <v>1.0523719</v>
      </c>
      <c r="R540" s="240">
        <f>Q540*H540</f>
        <v>2.6109346839000001</v>
      </c>
      <c r="S540" s="240">
        <v>0</v>
      </c>
      <c r="T540" s="241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42" t="s">
        <v>256</v>
      </c>
      <c r="AT540" s="242" t="s">
        <v>252</v>
      </c>
      <c r="AU540" s="242" t="s">
        <v>93</v>
      </c>
      <c r="AY540" s="19" t="s">
        <v>250</v>
      </c>
      <c r="BE540" s="243">
        <f>IF(N540="základní",J540,0)</f>
        <v>0</v>
      </c>
      <c r="BF540" s="243">
        <f>IF(N540="snížená",J540,0)</f>
        <v>0</v>
      </c>
      <c r="BG540" s="243">
        <f>IF(N540="zákl. přenesená",J540,0)</f>
        <v>0</v>
      </c>
      <c r="BH540" s="243">
        <f>IF(N540="sníž. přenesená",J540,0)</f>
        <v>0</v>
      </c>
      <c r="BI540" s="243">
        <f>IF(N540="nulová",J540,0)</f>
        <v>0</v>
      </c>
      <c r="BJ540" s="19" t="s">
        <v>91</v>
      </c>
      <c r="BK540" s="243">
        <f>ROUND(I540*H540,2)</f>
        <v>0</v>
      </c>
      <c r="BL540" s="19" t="s">
        <v>256</v>
      </c>
      <c r="BM540" s="242" t="s">
        <v>593</v>
      </c>
    </row>
    <row r="541" s="2" customFormat="1">
      <c r="A541" s="41"/>
      <c r="B541" s="42"/>
      <c r="C541" s="43"/>
      <c r="D541" s="244" t="s">
        <v>257</v>
      </c>
      <c r="E541" s="43"/>
      <c r="F541" s="245" t="s">
        <v>594</v>
      </c>
      <c r="G541" s="43"/>
      <c r="H541" s="43"/>
      <c r="I541" s="246"/>
      <c r="J541" s="43"/>
      <c r="K541" s="43"/>
      <c r="L541" s="47"/>
      <c r="M541" s="247"/>
      <c r="N541" s="248"/>
      <c r="O541" s="94"/>
      <c r="P541" s="94"/>
      <c r="Q541" s="94"/>
      <c r="R541" s="94"/>
      <c r="S541" s="94"/>
      <c r="T541" s="95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19" t="s">
        <v>257</v>
      </c>
      <c r="AU541" s="19" t="s">
        <v>93</v>
      </c>
    </row>
    <row r="542" s="15" customFormat="1">
      <c r="A542" s="15"/>
      <c r="B542" s="272"/>
      <c r="C542" s="273"/>
      <c r="D542" s="251" t="s">
        <v>259</v>
      </c>
      <c r="E542" s="274" t="s">
        <v>1</v>
      </c>
      <c r="F542" s="275" t="s">
        <v>498</v>
      </c>
      <c r="G542" s="273"/>
      <c r="H542" s="274" t="s">
        <v>1</v>
      </c>
      <c r="I542" s="276"/>
      <c r="J542" s="273"/>
      <c r="K542" s="273"/>
      <c r="L542" s="277"/>
      <c r="M542" s="278"/>
      <c r="N542" s="279"/>
      <c r="O542" s="279"/>
      <c r="P542" s="279"/>
      <c r="Q542" s="279"/>
      <c r="R542" s="279"/>
      <c r="S542" s="279"/>
      <c r="T542" s="280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1" t="s">
        <v>259</v>
      </c>
      <c r="AU542" s="281" t="s">
        <v>93</v>
      </c>
      <c r="AV542" s="15" t="s">
        <v>91</v>
      </c>
      <c r="AW542" s="15" t="s">
        <v>40</v>
      </c>
      <c r="AX542" s="15" t="s">
        <v>84</v>
      </c>
      <c r="AY542" s="281" t="s">
        <v>250</v>
      </c>
    </row>
    <row r="543" s="13" customFormat="1">
      <c r="A543" s="13"/>
      <c r="B543" s="249"/>
      <c r="C543" s="250"/>
      <c r="D543" s="251" t="s">
        <v>259</v>
      </c>
      <c r="E543" s="252" t="s">
        <v>1</v>
      </c>
      <c r="F543" s="253" t="s">
        <v>595</v>
      </c>
      <c r="G543" s="250"/>
      <c r="H543" s="254">
        <v>0.70799999999999996</v>
      </c>
      <c r="I543" s="255"/>
      <c r="J543" s="250"/>
      <c r="K543" s="250"/>
      <c r="L543" s="256"/>
      <c r="M543" s="257"/>
      <c r="N543" s="258"/>
      <c r="O543" s="258"/>
      <c r="P543" s="258"/>
      <c r="Q543" s="258"/>
      <c r="R543" s="258"/>
      <c r="S543" s="258"/>
      <c r="T543" s="25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0" t="s">
        <v>259</v>
      </c>
      <c r="AU543" s="260" t="s">
        <v>93</v>
      </c>
      <c r="AV543" s="13" t="s">
        <v>93</v>
      </c>
      <c r="AW543" s="13" t="s">
        <v>40</v>
      </c>
      <c r="AX543" s="13" t="s">
        <v>84</v>
      </c>
      <c r="AY543" s="260" t="s">
        <v>250</v>
      </c>
    </row>
    <row r="544" s="15" customFormat="1">
      <c r="A544" s="15"/>
      <c r="B544" s="272"/>
      <c r="C544" s="273"/>
      <c r="D544" s="251" t="s">
        <v>259</v>
      </c>
      <c r="E544" s="274" t="s">
        <v>1</v>
      </c>
      <c r="F544" s="275" t="s">
        <v>504</v>
      </c>
      <c r="G544" s="273"/>
      <c r="H544" s="274" t="s">
        <v>1</v>
      </c>
      <c r="I544" s="276"/>
      <c r="J544" s="273"/>
      <c r="K544" s="273"/>
      <c r="L544" s="277"/>
      <c r="M544" s="278"/>
      <c r="N544" s="279"/>
      <c r="O544" s="279"/>
      <c r="P544" s="279"/>
      <c r="Q544" s="279"/>
      <c r="R544" s="279"/>
      <c r="S544" s="279"/>
      <c r="T544" s="280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1" t="s">
        <v>259</v>
      </c>
      <c r="AU544" s="281" t="s">
        <v>93</v>
      </c>
      <c r="AV544" s="15" t="s">
        <v>91</v>
      </c>
      <c r="AW544" s="15" t="s">
        <v>40</v>
      </c>
      <c r="AX544" s="15" t="s">
        <v>84</v>
      </c>
      <c r="AY544" s="281" t="s">
        <v>250</v>
      </c>
    </row>
    <row r="545" s="13" customFormat="1">
      <c r="A545" s="13"/>
      <c r="B545" s="249"/>
      <c r="C545" s="250"/>
      <c r="D545" s="251" t="s">
        <v>259</v>
      </c>
      <c r="E545" s="252" t="s">
        <v>1</v>
      </c>
      <c r="F545" s="253" t="s">
        <v>596</v>
      </c>
      <c r="G545" s="250"/>
      <c r="H545" s="254">
        <v>0.36499999999999999</v>
      </c>
      <c r="I545" s="255"/>
      <c r="J545" s="250"/>
      <c r="K545" s="250"/>
      <c r="L545" s="256"/>
      <c r="M545" s="257"/>
      <c r="N545" s="258"/>
      <c r="O545" s="258"/>
      <c r="P545" s="258"/>
      <c r="Q545" s="258"/>
      <c r="R545" s="258"/>
      <c r="S545" s="258"/>
      <c r="T545" s="25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0" t="s">
        <v>259</v>
      </c>
      <c r="AU545" s="260" t="s">
        <v>93</v>
      </c>
      <c r="AV545" s="13" t="s">
        <v>93</v>
      </c>
      <c r="AW545" s="13" t="s">
        <v>40</v>
      </c>
      <c r="AX545" s="13" t="s">
        <v>84</v>
      </c>
      <c r="AY545" s="260" t="s">
        <v>250</v>
      </c>
    </row>
    <row r="546" s="15" customFormat="1">
      <c r="A546" s="15"/>
      <c r="B546" s="272"/>
      <c r="C546" s="273"/>
      <c r="D546" s="251" t="s">
        <v>259</v>
      </c>
      <c r="E546" s="274" t="s">
        <v>1</v>
      </c>
      <c r="F546" s="275" t="s">
        <v>510</v>
      </c>
      <c r="G546" s="273"/>
      <c r="H546" s="274" t="s">
        <v>1</v>
      </c>
      <c r="I546" s="276"/>
      <c r="J546" s="273"/>
      <c r="K546" s="273"/>
      <c r="L546" s="277"/>
      <c r="M546" s="278"/>
      <c r="N546" s="279"/>
      <c r="O546" s="279"/>
      <c r="P546" s="279"/>
      <c r="Q546" s="279"/>
      <c r="R546" s="279"/>
      <c r="S546" s="279"/>
      <c r="T546" s="280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1" t="s">
        <v>259</v>
      </c>
      <c r="AU546" s="281" t="s">
        <v>93</v>
      </c>
      <c r="AV546" s="15" t="s">
        <v>91</v>
      </c>
      <c r="AW546" s="15" t="s">
        <v>40</v>
      </c>
      <c r="AX546" s="15" t="s">
        <v>84</v>
      </c>
      <c r="AY546" s="281" t="s">
        <v>250</v>
      </c>
    </row>
    <row r="547" s="13" customFormat="1">
      <c r="A547" s="13"/>
      <c r="B547" s="249"/>
      <c r="C547" s="250"/>
      <c r="D547" s="251" t="s">
        <v>259</v>
      </c>
      <c r="E547" s="252" t="s">
        <v>1</v>
      </c>
      <c r="F547" s="253" t="s">
        <v>597</v>
      </c>
      <c r="G547" s="250"/>
      <c r="H547" s="254">
        <v>0.35199999999999998</v>
      </c>
      <c r="I547" s="255"/>
      <c r="J547" s="250"/>
      <c r="K547" s="250"/>
      <c r="L547" s="256"/>
      <c r="M547" s="257"/>
      <c r="N547" s="258"/>
      <c r="O547" s="258"/>
      <c r="P547" s="258"/>
      <c r="Q547" s="258"/>
      <c r="R547" s="258"/>
      <c r="S547" s="258"/>
      <c r="T547" s="25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0" t="s">
        <v>259</v>
      </c>
      <c r="AU547" s="260" t="s">
        <v>93</v>
      </c>
      <c r="AV547" s="13" t="s">
        <v>93</v>
      </c>
      <c r="AW547" s="13" t="s">
        <v>40</v>
      </c>
      <c r="AX547" s="13" t="s">
        <v>84</v>
      </c>
      <c r="AY547" s="260" t="s">
        <v>250</v>
      </c>
    </row>
    <row r="548" s="15" customFormat="1">
      <c r="A548" s="15"/>
      <c r="B548" s="272"/>
      <c r="C548" s="273"/>
      <c r="D548" s="251" t="s">
        <v>259</v>
      </c>
      <c r="E548" s="274" t="s">
        <v>1</v>
      </c>
      <c r="F548" s="275" t="s">
        <v>516</v>
      </c>
      <c r="G548" s="273"/>
      <c r="H548" s="274" t="s">
        <v>1</v>
      </c>
      <c r="I548" s="276"/>
      <c r="J548" s="273"/>
      <c r="K548" s="273"/>
      <c r="L548" s="277"/>
      <c r="M548" s="278"/>
      <c r="N548" s="279"/>
      <c r="O548" s="279"/>
      <c r="P548" s="279"/>
      <c r="Q548" s="279"/>
      <c r="R548" s="279"/>
      <c r="S548" s="279"/>
      <c r="T548" s="280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1" t="s">
        <v>259</v>
      </c>
      <c r="AU548" s="281" t="s">
        <v>93</v>
      </c>
      <c r="AV548" s="15" t="s">
        <v>91</v>
      </c>
      <c r="AW548" s="15" t="s">
        <v>40</v>
      </c>
      <c r="AX548" s="15" t="s">
        <v>84</v>
      </c>
      <c r="AY548" s="281" t="s">
        <v>250</v>
      </c>
    </row>
    <row r="549" s="13" customFormat="1">
      <c r="A549" s="13"/>
      <c r="B549" s="249"/>
      <c r="C549" s="250"/>
      <c r="D549" s="251" t="s">
        <v>259</v>
      </c>
      <c r="E549" s="252" t="s">
        <v>1</v>
      </c>
      <c r="F549" s="253" t="s">
        <v>597</v>
      </c>
      <c r="G549" s="250"/>
      <c r="H549" s="254">
        <v>0.35199999999999998</v>
      </c>
      <c r="I549" s="255"/>
      <c r="J549" s="250"/>
      <c r="K549" s="250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259</v>
      </c>
      <c r="AU549" s="260" t="s">
        <v>93</v>
      </c>
      <c r="AV549" s="13" t="s">
        <v>93</v>
      </c>
      <c r="AW549" s="13" t="s">
        <v>40</v>
      </c>
      <c r="AX549" s="13" t="s">
        <v>84</v>
      </c>
      <c r="AY549" s="260" t="s">
        <v>250</v>
      </c>
    </row>
    <row r="550" s="15" customFormat="1">
      <c r="A550" s="15"/>
      <c r="B550" s="272"/>
      <c r="C550" s="273"/>
      <c r="D550" s="251" t="s">
        <v>259</v>
      </c>
      <c r="E550" s="274" t="s">
        <v>1</v>
      </c>
      <c r="F550" s="275" t="s">
        <v>518</v>
      </c>
      <c r="G550" s="273"/>
      <c r="H550" s="274" t="s">
        <v>1</v>
      </c>
      <c r="I550" s="276"/>
      <c r="J550" s="273"/>
      <c r="K550" s="273"/>
      <c r="L550" s="277"/>
      <c r="M550" s="278"/>
      <c r="N550" s="279"/>
      <c r="O550" s="279"/>
      <c r="P550" s="279"/>
      <c r="Q550" s="279"/>
      <c r="R550" s="279"/>
      <c r="S550" s="279"/>
      <c r="T550" s="280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1" t="s">
        <v>259</v>
      </c>
      <c r="AU550" s="281" t="s">
        <v>93</v>
      </c>
      <c r="AV550" s="15" t="s">
        <v>91</v>
      </c>
      <c r="AW550" s="15" t="s">
        <v>40</v>
      </c>
      <c r="AX550" s="15" t="s">
        <v>84</v>
      </c>
      <c r="AY550" s="281" t="s">
        <v>250</v>
      </c>
    </row>
    <row r="551" s="13" customFormat="1">
      <c r="A551" s="13"/>
      <c r="B551" s="249"/>
      <c r="C551" s="250"/>
      <c r="D551" s="251" t="s">
        <v>259</v>
      </c>
      <c r="E551" s="252" t="s">
        <v>1</v>
      </c>
      <c r="F551" s="253" t="s">
        <v>597</v>
      </c>
      <c r="G551" s="250"/>
      <c r="H551" s="254">
        <v>0.35199999999999998</v>
      </c>
      <c r="I551" s="255"/>
      <c r="J551" s="250"/>
      <c r="K551" s="250"/>
      <c r="L551" s="256"/>
      <c r="M551" s="257"/>
      <c r="N551" s="258"/>
      <c r="O551" s="258"/>
      <c r="P551" s="258"/>
      <c r="Q551" s="258"/>
      <c r="R551" s="258"/>
      <c r="S551" s="258"/>
      <c r="T551" s="25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0" t="s">
        <v>259</v>
      </c>
      <c r="AU551" s="260" t="s">
        <v>93</v>
      </c>
      <c r="AV551" s="13" t="s">
        <v>93</v>
      </c>
      <c r="AW551" s="13" t="s">
        <v>40</v>
      </c>
      <c r="AX551" s="13" t="s">
        <v>84</v>
      </c>
      <c r="AY551" s="260" t="s">
        <v>250</v>
      </c>
    </row>
    <row r="552" s="15" customFormat="1">
      <c r="A552" s="15"/>
      <c r="B552" s="272"/>
      <c r="C552" s="273"/>
      <c r="D552" s="251" t="s">
        <v>259</v>
      </c>
      <c r="E552" s="274" t="s">
        <v>1</v>
      </c>
      <c r="F552" s="275" t="s">
        <v>519</v>
      </c>
      <c r="G552" s="273"/>
      <c r="H552" s="274" t="s">
        <v>1</v>
      </c>
      <c r="I552" s="276"/>
      <c r="J552" s="273"/>
      <c r="K552" s="273"/>
      <c r="L552" s="277"/>
      <c r="M552" s="278"/>
      <c r="N552" s="279"/>
      <c r="O552" s="279"/>
      <c r="P552" s="279"/>
      <c r="Q552" s="279"/>
      <c r="R552" s="279"/>
      <c r="S552" s="279"/>
      <c r="T552" s="280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1" t="s">
        <v>259</v>
      </c>
      <c r="AU552" s="281" t="s">
        <v>93</v>
      </c>
      <c r="AV552" s="15" t="s">
        <v>91</v>
      </c>
      <c r="AW552" s="15" t="s">
        <v>40</v>
      </c>
      <c r="AX552" s="15" t="s">
        <v>84</v>
      </c>
      <c r="AY552" s="281" t="s">
        <v>250</v>
      </c>
    </row>
    <row r="553" s="13" customFormat="1">
      <c r="A553" s="13"/>
      <c r="B553" s="249"/>
      <c r="C553" s="250"/>
      <c r="D553" s="251" t="s">
        <v>259</v>
      </c>
      <c r="E553" s="252" t="s">
        <v>1</v>
      </c>
      <c r="F553" s="253" t="s">
        <v>597</v>
      </c>
      <c r="G553" s="250"/>
      <c r="H553" s="254">
        <v>0.35199999999999998</v>
      </c>
      <c r="I553" s="255"/>
      <c r="J553" s="250"/>
      <c r="K553" s="250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259</v>
      </c>
      <c r="AU553" s="260" t="s">
        <v>93</v>
      </c>
      <c r="AV553" s="13" t="s">
        <v>93</v>
      </c>
      <c r="AW553" s="13" t="s">
        <v>40</v>
      </c>
      <c r="AX553" s="13" t="s">
        <v>84</v>
      </c>
      <c r="AY553" s="260" t="s">
        <v>250</v>
      </c>
    </row>
    <row r="554" s="14" customFormat="1">
      <c r="A554" s="14"/>
      <c r="B554" s="261"/>
      <c r="C554" s="262"/>
      <c r="D554" s="251" t="s">
        <v>259</v>
      </c>
      <c r="E554" s="263" t="s">
        <v>1</v>
      </c>
      <c r="F554" s="264" t="s">
        <v>261</v>
      </c>
      <c r="G554" s="262"/>
      <c r="H554" s="265">
        <v>2.4809999999999999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1" t="s">
        <v>259</v>
      </c>
      <c r="AU554" s="271" t="s">
        <v>93</v>
      </c>
      <c r="AV554" s="14" t="s">
        <v>256</v>
      </c>
      <c r="AW554" s="14" t="s">
        <v>40</v>
      </c>
      <c r="AX554" s="14" t="s">
        <v>91</v>
      </c>
      <c r="AY554" s="271" t="s">
        <v>250</v>
      </c>
    </row>
    <row r="555" s="2" customFormat="1" ht="24.15" customHeight="1">
      <c r="A555" s="41"/>
      <c r="B555" s="42"/>
      <c r="C555" s="230" t="s">
        <v>598</v>
      </c>
      <c r="D555" s="230" t="s">
        <v>252</v>
      </c>
      <c r="E555" s="231" t="s">
        <v>599</v>
      </c>
      <c r="F555" s="232" t="s">
        <v>600</v>
      </c>
      <c r="G555" s="233" t="s">
        <v>388</v>
      </c>
      <c r="H555" s="234">
        <v>148.47499999999999</v>
      </c>
      <c r="I555" s="235"/>
      <c r="J555" s="236">
        <f>ROUND(I555*H555,2)</f>
        <v>0</v>
      </c>
      <c r="K555" s="237"/>
      <c r="L555" s="47"/>
      <c r="M555" s="238" t="s">
        <v>1</v>
      </c>
      <c r="N555" s="239" t="s">
        <v>49</v>
      </c>
      <c r="O555" s="94"/>
      <c r="P555" s="240">
        <f>O555*H555</f>
        <v>0</v>
      </c>
      <c r="Q555" s="240">
        <v>0.0031099999999999999</v>
      </c>
      <c r="R555" s="240">
        <f>Q555*H555</f>
        <v>0.46175724999999995</v>
      </c>
      <c r="S555" s="240">
        <v>0</v>
      </c>
      <c r="T555" s="241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42" t="s">
        <v>256</v>
      </c>
      <c r="AT555" s="242" t="s">
        <v>252</v>
      </c>
      <c r="AU555" s="242" t="s">
        <v>93</v>
      </c>
      <c r="AY555" s="19" t="s">
        <v>250</v>
      </c>
      <c r="BE555" s="243">
        <f>IF(N555="základní",J555,0)</f>
        <v>0</v>
      </c>
      <c r="BF555" s="243">
        <f>IF(N555="snížená",J555,0)</f>
        <v>0</v>
      </c>
      <c r="BG555" s="243">
        <f>IF(N555="zákl. přenesená",J555,0)</f>
        <v>0</v>
      </c>
      <c r="BH555" s="243">
        <f>IF(N555="sníž. přenesená",J555,0)</f>
        <v>0</v>
      </c>
      <c r="BI555" s="243">
        <f>IF(N555="nulová",J555,0)</f>
        <v>0</v>
      </c>
      <c r="BJ555" s="19" t="s">
        <v>91</v>
      </c>
      <c r="BK555" s="243">
        <f>ROUND(I555*H555,2)</f>
        <v>0</v>
      </c>
      <c r="BL555" s="19" t="s">
        <v>256</v>
      </c>
      <c r="BM555" s="242" t="s">
        <v>601</v>
      </c>
    </row>
    <row r="556" s="2" customFormat="1">
      <c r="A556" s="41"/>
      <c r="B556" s="42"/>
      <c r="C556" s="43"/>
      <c r="D556" s="244" t="s">
        <v>257</v>
      </c>
      <c r="E556" s="43"/>
      <c r="F556" s="245" t="s">
        <v>602</v>
      </c>
      <c r="G556" s="43"/>
      <c r="H556" s="43"/>
      <c r="I556" s="246"/>
      <c r="J556" s="43"/>
      <c r="K556" s="43"/>
      <c r="L556" s="47"/>
      <c r="M556" s="247"/>
      <c r="N556" s="248"/>
      <c r="O556" s="94"/>
      <c r="P556" s="94"/>
      <c r="Q556" s="94"/>
      <c r="R556" s="94"/>
      <c r="S556" s="94"/>
      <c r="T556" s="95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19" t="s">
        <v>257</v>
      </c>
      <c r="AU556" s="19" t="s">
        <v>93</v>
      </c>
    </row>
    <row r="557" s="13" customFormat="1">
      <c r="A557" s="13"/>
      <c r="B557" s="249"/>
      <c r="C557" s="250"/>
      <c r="D557" s="251" t="s">
        <v>259</v>
      </c>
      <c r="E557" s="252" t="s">
        <v>1</v>
      </c>
      <c r="F557" s="253" t="s">
        <v>603</v>
      </c>
      <c r="G557" s="250"/>
      <c r="H557" s="254">
        <v>17.068000000000001</v>
      </c>
      <c r="I557" s="255"/>
      <c r="J557" s="250"/>
      <c r="K557" s="250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259</v>
      </c>
      <c r="AU557" s="260" t="s">
        <v>93</v>
      </c>
      <c r="AV557" s="13" t="s">
        <v>93</v>
      </c>
      <c r="AW557" s="13" t="s">
        <v>40</v>
      </c>
      <c r="AX557" s="13" t="s">
        <v>84</v>
      </c>
      <c r="AY557" s="260" t="s">
        <v>250</v>
      </c>
    </row>
    <row r="558" s="15" customFormat="1">
      <c r="A558" s="15"/>
      <c r="B558" s="272"/>
      <c r="C558" s="273"/>
      <c r="D558" s="251" t="s">
        <v>259</v>
      </c>
      <c r="E558" s="274" t="s">
        <v>1</v>
      </c>
      <c r="F558" s="275" t="s">
        <v>504</v>
      </c>
      <c r="G558" s="273"/>
      <c r="H558" s="274" t="s">
        <v>1</v>
      </c>
      <c r="I558" s="276"/>
      <c r="J558" s="273"/>
      <c r="K558" s="273"/>
      <c r="L558" s="277"/>
      <c r="M558" s="278"/>
      <c r="N558" s="279"/>
      <c r="O558" s="279"/>
      <c r="P558" s="279"/>
      <c r="Q558" s="279"/>
      <c r="R558" s="279"/>
      <c r="S558" s="279"/>
      <c r="T558" s="280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1" t="s">
        <v>259</v>
      </c>
      <c r="AU558" s="281" t="s">
        <v>93</v>
      </c>
      <c r="AV558" s="15" t="s">
        <v>91</v>
      </c>
      <c r="AW558" s="15" t="s">
        <v>40</v>
      </c>
      <c r="AX558" s="15" t="s">
        <v>84</v>
      </c>
      <c r="AY558" s="281" t="s">
        <v>250</v>
      </c>
    </row>
    <row r="559" s="13" customFormat="1">
      <c r="A559" s="13"/>
      <c r="B559" s="249"/>
      <c r="C559" s="250"/>
      <c r="D559" s="251" t="s">
        <v>259</v>
      </c>
      <c r="E559" s="252" t="s">
        <v>1</v>
      </c>
      <c r="F559" s="253" t="s">
        <v>604</v>
      </c>
      <c r="G559" s="250"/>
      <c r="H559" s="254">
        <v>27.035</v>
      </c>
      <c r="I559" s="255"/>
      <c r="J559" s="250"/>
      <c r="K559" s="250"/>
      <c r="L559" s="256"/>
      <c r="M559" s="257"/>
      <c r="N559" s="258"/>
      <c r="O559" s="258"/>
      <c r="P559" s="258"/>
      <c r="Q559" s="258"/>
      <c r="R559" s="258"/>
      <c r="S559" s="258"/>
      <c r="T559" s="25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0" t="s">
        <v>259</v>
      </c>
      <c r="AU559" s="260" t="s">
        <v>93</v>
      </c>
      <c r="AV559" s="13" t="s">
        <v>93</v>
      </c>
      <c r="AW559" s="13" t="s">
        <v>40</v>
      </c>
      <c r="AX559" s="13" t="s">
        <v>84</v>
      </c>
      <c r="AY559" s="260" t="s">
        <v>250</v>
      </c>
    </row>
    <row r="560" s="15" customFormat="1">
      <c r="A560" s="15"/>
      <c r="B560" s="272"/>
      <c r="C560" s="273"/>
      <c r="D560" s="251" t="s">
        <v>259</v>
      </c>
      <c r="E560" s="274" t="s">
        <v>1</v>
      </c>
      <c r="F560" s="275" t="s">
        <v>510</v>
      </c>
      <c r="G560" s="273"/>
      <c r="H560" s="274" t="s">
        <v>1</v>
      </c>
      <c r="I560" s="276"/>
      <c r="J560" s="273"/>
      <c r="K560" s="273"/>
      <c r="L560" s="277"/>
      <c r="M560" s="278"/>
      <c r="N560" s="279"/>
      <c r="O560" s="279"/>
      <c r="P560" s="279"/>
      <c r="Q560" s="279"/>
      <c r="R560" s="279"/>
      <c r="S560" s="279"/>
      <c r="T560" s="280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1" t="s">
        <v>259</v>
      </c>
      <c r="AU560" s="281" t="s">
        <v>93</v>
      </c>
      <c r="AV560" s="15" t="s">
        <v>91</v>
      </c>
      <c r="AW560" s="15" t="s">
        <v>40</v>
      </c>
      <c r="AX560" s="15" t="s">
        <v>84</v>
      </c>
      <c r="AY560" s="281" t="s">
        <v>250</v>
      </c>
    </row>
    <row r="561" s="13" customFormat="1">
      <c r="A561" s="13"/>
      <c r="B561" s="249"/>
      <c r="C561" s="250"/>
      <c r="D561" s="251" t="s">
        <v>259</v>
      </c>
      <c r="E561" s="252" t="s">
        <v>1</v>
      </c>
      <c r="F561" s="253" t="s">
        <v>605</v>
      </c>
      <c r="G561" s="250"/>
      <c r="H561" s="254">
        <v>26.093</v>
      </c>
      <c r="I561" s="255"/>
      <c r="J561" s="250"/>
      <c r="K561" s="250"/>
      <c r="L561" s="256"/>
      <c r="M561" s="257"/>
      <c r="N561" s="258"/>
      <c r="O561" s="258"/>
      <c r="P561" s="258"/>
      <c r="Q561" s="258"/>
      <c r="R561" s="258"/>
      <c r="S561" s="258"/>
      <c r="T561" s="25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0" t="s">
        <v>259</v>
      </c>
      <c r="AU561" s="260" t="s">
        <v>93</v>
      </c>
      <c r="AV561" s="13" t="s">
        <v>93</v>
      </c>
      <c r="AW561" s="13" t="s">
        <v>40</v>
      </c>
      <c r="AX561" s="13" t="s">
        <v>84</v>
      </c>
      <c r="AY561" s="260" t="s">
        <v>250</v>
      </c>
    </row>
    <row r="562" s="15" customFormat="1">
      <c r="A562" s="15"/>
      <c r="B562" s="272"/>
      <c r="C562" s="273"/>
      <c r="D562" s="251" t="s">
        <v>259</v>
      </c>
      <c r="E562" s="274" t="s">
        <v>1</v>
      </c>
      <c r="F562" s="275" t="s">
        <v>516</v>
      </c>
      <c r="G562" s="273"/>
      <c r="H562" s="274" t="s">
        <v>1</v>
      </c>
      <c r="I562" s="276"/>
      <c r="J562" s="273"/>
      <c r="K562" s="273"/>
      <c r="L562" s="277"/>
      <c r="M562" s="278"/>
      <c r="N562" s="279"/>
      <c r="O562" s="279"/>
      <c r="P562" s="279"/>
      <c r="Q562" s="279"/>
      <c r="R562" s="279"/>
      <c r="S562" s="279"/>
      <c r="T562" s="280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1" t="s">
        <v>259</v>
      </c>
      <c r="AU562" s="281" t="s">
        <v>93</v>
      </c>
      <c r="AV562" s="15" t="s">
        <v>91</v>
      </c>
      <c r="AW562" s="15" t="s">
        <v>40</v>
      </c>
      <c r="AX562" s="15" t="s">
        <v>84</v>
      </c>
      <c r="AY562" s="281" t="s">
        <v>250</v>
      </c>
    </row>
    <row r="563" s="13" customFormat="1">
      <c r="A563" s="13"/>
      <c r="B563" s="249"/>
      <c r="C563" s="250"/>
      <c r="D563" s="251" t="s">
        <v>259</v>
      </c>
      <c r="E563" s="252" t="s">
        <v>1</v>
      </c>
      <c r="F563" s="253" t="s">
        <v>605</v>
      </c>
      <c r="G563" s="250"/>
      <c r="H563" s="254">
        <v>26.093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259</v>
      </c>
      <c r="AU563" s="260" t="s">
        <v>93</v>
      </c>
      <c r="AV563" s="13" t="s">
        <v>93</v>
      </c>
      <c r="AW563" s="13" t="s">
        <v>40</v>
      </c>
      <c r="AX563" s="13" t="s">
        <v>84</v>
      </c>
      <c r="AY563" s="260" t="s">
        <v>250</v>
      </c>
    </row>
    <row r="564" s="15" customFormat="1">
      <c r="A564" s="15"/>
      <c r="B564" s="272"/>
      <c r="C564" s="273"/>
      <c r="D564" s="251" t="s">
        <v>259</v>
      </c>
      <c r="E564" s="274" t="s">
        <v>1</v>
      </c>
      <c r="F564" s="275" t="s">
        <v>518</v>
      </c>
      <c r="G564" s="273"/>
      <c r="H564" s="274" t="s">
        <v>1</v>
      </c>
      <c r="I564" s="276"/>
      <c r="J564" s="273"/>
      <c r="K564" s="273"/>
      <c r="L564" s="277"/>
      <c r="M564" s="278"/>
      <c r="N564" s="279"/>
      <c r="O564" s="279"/>
      <c r="P564" s="279"/>
      <c r="Q564" s="279"/>
      <c r="R564" s="279"/>
      <c r="S564" s="279"/>
      <c r="T564" s="280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1" t="s">
        <v>259</v>
      </c>
      <c r="AU564" s="281" t="s">
        <v>93</v>
      </c>
      <c r="AV564" s="15" t="s">
        <v>91</v>
      </c>
      <c r="AW564" s="15" t="s">
        <v>40</v>
      </c>
      <c r="AX564" s="15" t="s">
        <v>84</v>
      </c>
      <c r="AY564" s="281" t="s">
        <v>250</v>
      </c>
    </row>
    <row r="565" s="13" customFormat="1">
      <c r="A565" s="13"/>
      <c r="B565" s="249"/>
      <c r="C565" s="250"/>
      <c r="D565" s="251" t="s">
        <v>259</v>
      </c>
      <c r="E565" s="252" t="s">
        <v>1</v>
      </c>
      <c r="F565" s="253" t="s">
        <v>605</v>
      </c>
      <c r="G565" s="250"/>
      <c r="H565" s="254">
        <v>26.093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259</v>
      </c>
      <c r="AU565" s="260" t="s">
        <v>93</v>
      </c>
      <c r="AV565" s="13" t="s">
        <v>93</v>
      </c>
      <c r="AW565" s="13" t="s">
        <v>40</v>
      </c>
      <c r="AX565" s="13" t="s">
        <v>84</v>
      </c>
      <c r="AY565" s="260" t="s">
        <v>250</v>
      </c>
    </row>
    <row r="566" s="15" customFormat="1">
      <c r="A566" s="15"/>
      <c r="B566" s="272"/>
      <c r="C566" s="273"/>
      <c r="D566" s="251" t="s">
        <v>259</v>
      </c>
      <c r="E566" s="274" t="s">
        <v>1</v>
      </c>
      <c r="F566" s="275" t="s">
        <v>519</v>
      </c>
      <c r="G566" s="273"/>
      <c r="H566" s="274" t="s">
        <v>1</v>
      </c>
      <c r="I566" s="276"/>
      <c r="J566" s="273"/>
      <c r="K566" s="273"/>
      <c r="L566" s="277"/>
      <c r="M566" s="278"/>
      <c r="N566" s="279"/>
      <c r="O566" s="279"/>
      <c r="P566" s="279"/>
      <c r="Q566" s="279"/>
      <c r="R566" s="279"/>
      <c r="S566" s="279"/>
      <c r="T566" s="280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1" t="s">
        <v>259</v>
      </c>
      <c r="AU566" s="281" t="s">
        <v>93</v>
      </c>
      <c r="AV566" s="15" t="s">
        <v>91</v>
      </c>
      <c r="AW566" s="15" t="s">
        <v>40</v>
      </c>
      <c r="AX566" s="15" t="s">
        <v>84</v>
      </c>
      <c r="AY566" s="281" t="s">
        <v>250</v>
      </c>
    </row>
    <row r="567" s="13" customFormat="1">
      <c r="A567" s="13"/>
      <c r="B567" s="249"/>
      <c r="C567" s="250"/>
      <c r="D567" s="251" t="s">
        <v>259</v>
      </c>
      <c r="E567" s="252" t="s">
        <v>1</v>
      </c>
      <c r="F567" s="253" t="s">
        <v>605</v>
      </c>
      <c r="G567" s="250"/>
      <c r="H567" s="254">
        <v>26.093</v>
      </c>
      <c r="I567" s="255"/>
      <c r="J567" s="250"/>
      <c r="K567" s="250"/>
      <c r="L567" s="256"/>
      <c r="M567" s="257"/>
      <c r="N567" s="258"/>
      <c r="O567" s="258"/>
      <c r="P567" s="258"/>
      <c r="Q567" s="258"/>
      <c r="R567" s="258"/>
      <c r="S567" s="258"/>
      <c r="T567" s="25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0" t="s">
        <v>259</v>
      </c>
      <c r="AU567" s="260" t="s">
        <v>93</v>
      </c>
      <c r="AV567" s="13" t="s">
        <v>93</v>
      </c>
      <c r="AW567" s="13" t="s">
        <v>40</v>
      </c>
      <c r="AX567" s="13" t="s">
        <v>84</v>
      </c>
      <c r="AY567" s="260" t="s">
        <v>250</v>
      </c>
    </row>
    <row r="568" s="14" customFormat="1">
      <c r="A568" s="14"/>
      <c r="B568" s="261"/>
      <c r="C568" s="262"/>
      <c r="D568" s="251" t="s">
        <v>259</v>
      </c>
      <c r="E568" s="263" t="s">
        <v>1</v>
      </c>
      <c r="F568" s="264" t="s">
        <v>261</v>
      </c>
      <c r="G568" s="262"/>
      <c r="H568" s="265">
        <v>148.47499999999999</v>
      </c>
      <c r="I568" s="266"/>
      <c r="J568" s="262"/>
      <c r="K568" s="262"/>
      <c r="L568" s="267"/>
      <c r="M568" s="268"/>
      <c r="N568" s="269"/>
      <c r="O568" s="269"/>
      <c r="P568" s="269"/>
      <c r="Q568" s="269"/>
      <c r="R568" s="269"/>
      <c r="S568" s="269"/>
      <c r="T568" s="27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1" t="s">
        <v>259</v>
      </c>
      <c r="AU568" s="271" t="s">
        <v>93</v>
      </c>
      <c r="AV568" s="14" t="s">
        <v>256</v>
      </c>
      <c r="AW568" s="14" t="s">
        <v>40</v>
      </c>
      <c r="AX568" s="14" t="s">
        <v>91</v>
      </c>
      <c r="AY568" s="271" t="s">
        <v>250</v>
      </c>
    </row>
    <row r="569" s="2" customFormat="1" ht="24.15" customHeight="1">
      <c r="A569" s="41"/>
      <c r="B569" s="42"/>
      <c r="C569" s="230" t="s">
        <v>423</v>
      </c>
      <c r="D569" s="230" t="s">
        <v>252</v>
      </c>
      <c r="E569" s="231" t="s">
        <v>606</v>
      </c>
      <c r="F569" s="232" t="s">
        <v>607</v>
      </c>
      <c r="G569" s="233" t="s">
        <v>388</v>
      </c>
      <c r="H569" s="234">
        <v>148.47499999999999</v>
      </c>
      <c r="I569" s="235"/>
      <c r="J569" s="236">
        <f>ROUND(I569*H569,2)</f>
        <v>0</v>
      </c>
      <c r="K569" s="237"/>
      <c r="L569" s="47"/>
      <c r="M569" s="238" t="s">
        <v>1</v>
      </c>
      <c r="N569" s="239" t="s">
        <v>49</v>
      </c>
      <c r="O569" s="94"/>
      <c r="P569" s="240">
        <f>O569*H569</f>
        <v>0</v>
      </c>
      <c r="Q569" s="240">
        <v>0</v>
      </c>
      <c r="R569" s="240">
        <f>Q569*H569</f>
        <v>0</v>
      </c>
      <c r="S569" s="240">
        <v>0</v>
      </c>
      <c r="T569" s="241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42" t="s">
        <v>256</v>
      </c>
      <c r="AT569" s="242" t="s">
        <v>252</v>
      </c>
      <c r="AU569" s="242" t="s">
        <v>93</v>
      </c>
      <c r="AY569" s="19" t="s">
        <v>250</v>
      </c>
      <c r="BE569" s="243">
        <f>IF(N569="základní",J569,0)</f>
        <v>0</v>
      </c>
      <c r="BF569" s="243">
        <f>IF(N569="snížená",J569,0)</f>
        <v>0</v>
      </c>
      <c r="BG569" s="243">
        <f>IF(N569="zákl. přenesená",J569,0)</f>
        <v>0</v>
      </c>
      <c r="BH569" s="243">
        <f>IF(N569="sníž. přenesená",J569,0)</f>
        <v>0</v>
      </c>
      <c r="BI569" s="243">
        <f>IF(N569="nulová",J569,0)</f>
        <v>0</v>
      </c>
      <c r="BJ569" s="19" t="s">
        <v>91</v>
      </c>
      <c r="BK569" s="243">
        <f>ROUND(I569*H569,2)</f>
        <v>0</v>
      </c>
      <c r="BL569" s="19" t="s">
        <v>256</v>
      </c>
      <c r="BM569" s="242" t="s">
        <v>608</v>
      </c>
    </row>
    <row r="570" s="2" customFormat="1">
      <c r="A570" s="41"/>
      <c r="B570" s="42"/>
      <c r="C570" s="43"/>
      <c r="D570" s="244" t="s">
        <v>257</v>
      </c>
      <c r="E570" s="43"/>
      <c r="F570" s="245" t="s">
        <v>609</v>
      </c>
      <c r="G570" s="43"/>
      <c r="H570" s="43"/>
      <c r="I570" s="246"/>
      <c r="J570" s="43"/>
      <c r="K570" s="43"/>
      <c r="L570" s="47"/>
      <c r="M570" s="247"/>
      <c r="N570" s="248"/>
      <c r="O570" s="94"/>
      <c r="P570" s="94"/>
      <c r="Q570" s="94"/>
      <c r="R570" s="94"/>
      <c r="S570" s="94"/>
      <c r="T570" s="95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19" t="s">
        <v>257</v>
      </c>
      <c r="AU570" s="19" t="s">
        <v>93</v>
      </c>
    </row>
    <row r="571" s="2" customFormat="1" ht="24.15" customHeight="1">
      <c r="A571" s="41"/>
      <c r="B571" s="42"/>
      <c r="C571" s="230" t="s">
        <v>610</v>
      </c>
      <c r="D571" s="230" t="s">
        <v>252</v>
      </c>
      <c r="E571" s="231" t="s">
        <v>611</v>
      </c>
      <c r="F571" s="232" t="s">
        <v>612</v>
      </c>
      <c r="G571" s="233" t="s">
        <v>388</v>
      </c>
      <c r="H571" s="234">
        <v>600.38599999999997</v>
      </c>
      <c r="I571" s="235"/>
      <c r="J571" s="236">
        <f>ROUND(I571*H571,2)</f>
        <v>0</v>
      </c>
      <c r="K571" s="237"/>
      <c r="L571" s="47"/>
      <c r="M571" s="238" t="s">
        <v>1</v>
      </c>
      <c r="N571" s="239" t="s">
        <v>49</v>
      </c>
      <c r="O571" s="94"/>
      <c r="P571" s="240">
        <f>O571*H571</f>
        <v>0</v>
      </c>
      <c r="Q571" s="240">
        <v>0.12021</v>
      </c>
      <c r="R571" s="240">
        <f>Q571*H571</f>
        <v>72.172401059999999</v>
      </c>
      <c r="S571" s="240">
        <v>0</v>
      </c>
      <c r="T571" s="241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42" t="s">
        <v>256</v>
      </c>
      <c r="AT571" s="242" t="s">
        <v>252</v>
      </c>
      <c r="AU571" s="242" t="s">
        <v>93</v>
      </c>
      <c r="AY571" s="19" t="s">
        <v>250</v>
      </c>
      <c r="BE571" s="243">
        <f>IF(N571="základní",J571,0)</f>
        <v>0</v>
      </c>
      <c r="BF571" s="243">
        <f>IF(N571="snížená",J571,0)</f>
        <v>0</v>
      </c>
      <c r="BG571" s="243">
        <f>IF(N571="zákl. přenesená",J571,0)</f>
        <v>0</v>
      </c>
      <c r="BH571" s="243">
        <f>IF(N571="sníž. přenesená",J571,0)</f>
        <v>0</v>
      </c>
      <c r="BI571" s="243">
        <f>IF(N571="nulová",J571,0)</f>
        <v>0</v>
      </c>
      <c r="BJ571" s="19" t="s">
        <v>91</v>
      </c>
      <c r="BK571" s="243">
        <f>ROUND(I571*H571,2)</f>
        <v>0</v>
      </c>
      <c r="BL571" s="19" t="s">
        <v>256</v>
      </c>
      <c r="BM571" s="242" t="s">
        <v>613</v>
      </c>
    </row>
    <row r="572" s="2" customFormat="1">
      <c r="A572" s="41"/>
      <c r="B572" s="42"/>
      <c r="C572" s="43"/>
      <c r="D572" s="244" t="s">
        <v>257</v>
      </c>
      <c r="E572" s="43"/>
      <c r="F572" s="245" t="s">
        <v>614</v>
      </c>
      <c r="G572" s="43"/>
      <c r="H572" s="43"/>
      <c r="I572" s="246"/>
      <c r="J572" s="43"/>
      <c r="K572" s="43"/>
      <c r="L572" s="47"/>
      <c r="M572" s="247"/>
      <c r="N572" s="248"/>
      <c r="O572" s="94"/>
      <c r="P572" s="94"/>
      <c r="Q572" s="94"/>
      <c r="R572" s="94"/>
      <c r="S572" s="94"/>
      <c r="T572" s="95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19" t="s">
        <v>257</v>
      </c>
      <c r="AU572" s="19" t="s">
        <v>93</v>
      </c>
    </row>
    <row r="573" s="15" customFormat="1">
      <c r="A573" s="15"/>
      <c r="B573" s="272"/>
      <c r="C573" s="273"/>
      <c r="D573" s="251" t="s">
        <v>259</v>
      </c>
      <c r="E573" s="274" t="s">
        <v>1</v>
      </c>
      <c r="F573" s="275" t="s">
        <v>504</v>
      </c>
      <c r="G573" s="273"/>
      <c r="H573" s="274" t="s">
        <v>1</v>
      </c>
      <c r="I573" s="276"/>
      <c r="J573" s="273"/>
      <c r="K573" s="273"/>
      <c r="L573" s="277"/>
      <c r="M573" s="278"/>
      <c r="N573" s="279"/>
      <c r="O573" s="279"/>
      <c r="P573" s="279"/>
      <c r="Q573" s="279"/>
      <c r="R573" s="279"/>
      <c r="S573" s="279"/>
      <c r="T573" s="280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81" t="s">
        <v>259</v>
      </c>
      <c r="AU573" s="281" t="s">
        <v>93</v>
      </c>
      <c r="AV573" s="15" t="s">
        <v>91</v>
      </c>
      <c r="AW573" s="15" t="s">
        <v>40</v>
      </c>
      <c r="AX573" s="15" t="s">
        <v>84</v>
      </c>
      <c r="AY573" s="281" t="s">
        <v>250</v>
      </c>
    </row>
    <row r="574" s="13" customFormat="1">
      <c r="A574" s="13"/>
      <c r="B574" s="249"/>
      <c r="C574" s="250"/>
      <c r="D574" s="251" t="s">
        <v>259</v>
      </c>
      <c r="E574" s="252" t="s">
        <v>1</v>
      </c>
      <c r="F574" s="253" t="s">
        <v>615</v>
      </c>
      <c r="G574" s="250"/>
      <c r="H574" s="254">
        <v>99.703999999999994</v>
      </c>
      <c r="I574" s="255"/>
      <c r="J574" s="250"/>
      <c r="K574" s="250"/>
      <c r="L574" s="256"/>
      <c r="M574" s="257"/>
      <c r="N574" s="258"/>
      <c r="O574" s="258"/>
      <c r="P574" s="258"/>
      <c r="Q574" s="258"/>
      <c r="R574" s="258"/>
      <c r="S574" s="258"/>
      <c r="T574" s="25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0" t="s">
        <v>259</v>
      </c>
      <c r="AU574" s="260" t="s">
        <v>93</v>
      </c>
      <c r="AV574" s="13" t="s">
        <v>93</v>
      </c>
      <c r="AW574" s="13" t="s">
        <v>40</v>
      </c>
      <c r="AX574" s="13" t="s">
        <v>84</v>
      </c>
      <c r="AY574" s="260" t="s">
        <v>250</v>
      </c>
    </row>
    <row r="575" s="13" customFormat="1">
      <c r="A575" s="13"/>
      <c r="B575" s="249"/>
      <c r="C575" s="250"/>
      <c r="D575" s="251" t="s">
        <v>259</v>
      </c>
      <c r="E575" s="252" t="s">
        <v>1</v>
      </c>
      <c r="F575" s="253" t="s">
        <v>616</v>
      </c>
      <c r="G575" s="250"/>
      <c r="H575" s="254">
        <v>4.0179999999999998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259</v>
      </c>
      <c r="AU575" s="260" t="s">
        <v>93</v>
      </c>
      <c r="AV575" s="13" t="s">
        <v>93</v>
      </c>
      <c r="AW575" s="13" t="s">
        <v>40</v>
      </c>
      <c r="AX575" s="13" t="s">
        <v>84</v>
      </c>
      <c r="AY575" s="260" t="s">
        <v>250</v>
      </c>
    </row>
    <row r="576" s="15" customFormat="1">
      <c r="A576" s="15"/>
      <c r="B576" s="272"/>
      <c r="C576" s="273"/>
      <c r="D576" s="251" t="s">
        <v>259</v>
      </c>
      <c r="E576" s="274" t="s">
        <v>1</v>
      </c>
      <c r="F576" s="275" t="s">
        <v>510</v>
      </c>
      <c r="G576" s="273"/>
      <c r="H576" s="274" t="s">
        <v>1</v>
      </c>
      <c r="I576" s="276"/>
      <c r="J576" s="273"/>
      <c r="K576" s="273"/>
      <c r="L576" s="277"/>
      <c r="M576" s="278"/>
      <c r="N576" s="279"/>
      <c r="O576" s="279"/>
      <c r="P576" s="279"/>
      <c r="Q576" s="279"/>
      <c r="R576" s="279"/>
      <c r="S576" s="279"/>
      <c r="T576" s="280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1" t="s">
        <v>259</v>
      </c>
      <c r="AU576" s="281" t="s">
        <v>93</v>
      </c>
      <c r="AV576" s="15" t="s">
        <v>91</v>
      </c>
      <c r="AW576" s="15" t="s">
        <v>40</v>
      </c>
      <c r="AX576" s="15" t="s">
        <v>84</v>
      </c>
      <c r="AY576" s="281" t="s">
        <v>250</v>
      </c>
    </row>
    <row r="577" s="13" customFormat="1">
      <c r="A577" s="13"/>
      <c r="B577" s="249"/>
      <c r="C577" s="250"/>
      <c r="D577" s="251" t="s">
        <v>259</v>
      </c>
      <c r="E577" s="252" t="s">
        <v>1</v>
      </c>
      <c r="F577" s="253" t="s">
        <v>617</v>
      </c>
      <c r="G577" s="250"/>
      <c r="H577" s="254">
        <v>96.578999999999994</v>
      </c>
      <c r="I577" s="255"/>
      <c r="J577" s="250"/>
      <c r="K577" s="250"/>
      <c r="L577" s="256"/>
      <c r="M577" s="257"/>
      <c r="N577" s="258"/>
      <c r="O577" s="258"/>
      <c r="P577" s="258"/>
      <c r="Q577" s="258"/>
      <c r="R577" s="258"/>
      <c r="S577" s="258"/>
      <c r="T577" s="25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0" t="s">
        <v>259</v>
      </c>
      <c r="AU577" s="260" t="s">
        <v>93</v>
      </c>
      <c r="AV577" s="13" t="s">
        <v>93</v>
      </c>
      <c r="AW577" s="13" t="s">
        <v>40</v>
      </c>
      <c r="AX577" s="13" t="s">
        <v>84</v>
      </c>
      <c r="AY577" s="260" t="s">
        <v>250</v>
      </c>
    </row>
    <row r="578" s="13" customFormat="1">
      <c r="A578" s="13"/>
      <c r="B578" s="249"/>
      <c r="C578" s="250"/>
      <c r="D578" s="251" t="s">
        <v>259</v>
      </c>
      <c r="E578" s="252" t="s">
        <v>1</v>
      </c>
      <c r="F578" s="253" t="s">
        <v>618</v>
      </c>
      <c r="G578" s="250"/>
      <c r="H578" s="254">
        <v>3.8780000000000001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259</v>
      </c>
      <c r="AU578" s="260" t="s">
        <v>93</v>
      </c>
      <c r="AV578" s="13" t="s">
        <v>93</v>
      </c>
      <c r="AW578" s="13" t="s">
        <v>40</v>
      </c>
      <c r="AX578" s="13" t="s">
        <v>84</v>
      </c>
      <c r="AY578" s="260" t="s">
        <v>250</v>
      </c>
    </row>
    <row r="579" s="15" customFormat="1">
      <c r="A579" s="15"/>
      <c r="B579" s="272"/>
      <c r="C579" s="273"/>
      <c r="D579" s="251" t="s">
        <v>259</v>
      </c>
      <c r="E579" s="274" t="s">
        <v>1</v>
      </c>
      <c r="F579" s="275" t="s">
        <v>516</v>
      </c>
      <c r="G579" s="273"/>
      <c r="H579" s="274" t="s">
        <v>1</v>
      </c>
      <c r="I579" s="276"/>
      <c r="J579" s="273"/>
      <c r="K579" s="273"/>
      <c r="L579" s="277"/>
      <c r="M579" s="278"/>
      <c r="N579" s="279"/>
      <c r="O579" s="279"/>
      <c r="P579" s="279"/>
      <c r="Q579" s="279"/>
      <c r="R579" s="279"/>
      <c r="S579" s="279"/>
      <c r="T579" s="280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1" t="s">
        <v>259</v>
      </c>
      <c r="AU579" s="281" t="s">
        <v>93</v>
      </c>
      <c r="AV579" s="15" t="s">
        <v>91</v>
      </c>
      <c r="AW579" s="15" t="s">
        <v>40</v>
      </c>
      <c r="AX579" s="15" t="s">
        <v>84</v>
      </c>
      <c r="AY579" s="281" t="s">
        <v>250</v>
      </c>
    </row>
    <row r="580" s="13" customFormat="1">
      <c r="A580" s="13"/>
      <c r="B580" s="249"/>
      <c r="C580" s="250"/>
      <c r="D580" s="251" t="s">
        <v>259</v>
      </c>
      <c r="E580" s="252" t="s">
        <v>1</v>
      </c>
      <c r="F580" s="253" t="s">
        <v>617</v>
      </c>
      <c r="G580" s="250"/>
      <c r="H580" s="254">
        <v>96.578999999999994</v>
      </c>
      <c r="I580" s="255"/>
      <c r="J580" s="250"/>
      <c r="K580" s="250"/>
      <c r="L580" s="256"/>
      <c r="M580" s="257"/>
      <c r="N580" s="258"/>
      <c r="O580" s="258"/>
      <c r="P580" s="258"/>
      <c r="Q580" s="258"/>
      <c r="R580" s="258"/>
      <c r="S580" s="258"/>
      <c r="T580" s="25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0" t="s">
        <v>259</v>
      </c>
      <c r="AU580" s="260" t="s">
        <v>93</v>
      </c>
      <c r="AV580" s="13" t="s">
        <v>93</v>
      </c>
      <c r="AW580" s="13" t="s">
        <v>40</v>
      </c>
      <c r="AX580" s="13" t="s">
        <v>84</v>
      </c>
      <c r="AY580" s="260" t="s">
        <v>250</v>
      </c>
    </row>
    <row r="581" s="13" customFormat="1">
      <c r="A581" s="13"/>
      <c r="B581" s="249"/>
      <c r="C581" s="250"/>
      <c r="D581" s="251" t="s">
        <v>259</v>
      </c>
      <c r="E581" s="252" t="s">
        <v>1</v>
      </c>
      <c r="F581" s="253" t="s">
        <v>618</v>
      </c>
      <c r="G581" s="250"/>
      <c r="H581" s="254">
        <v>3.8780000000000001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0" t="s">
        <v>259</v>
      </c>
      <c r="AU581" s="260" t="s">
        <v>93</v>
      </c>
      <c r="AV581" s="13" t="s">
        <v>93</v>
      </c>
      <c r="AW581" s="13" t="s">
        <v>40</v>
      </c>
      <c r="AX581" s="13" t="s">
        <v>84</v>
      </c>
      <c r="AY581" s="260" t="s">
        <v>250</v>
      </c>
    </row>
    <row r="582" s="15" customFormat="1">
      <c r="A582" s="15"/>
      <c r="B582" s="272"/>
      <c r="C582" s="273"/>
      <c r="D582" s="251" t="s">
        <v>259</v>
      </c>
      <c r="E582" s="274" t="s">
        <v>1</v>
      </c>
      <c r="F582" s="275" t="s">
        <v>518</v>
      </c>
      <c r="G582" s="273"/>
      <c r="H582" s="274" t="s">
        <v>1</v>
      </c>
      <c r="I582" s="276"/>
      <c r="J582" s="273"/>
      <c r="K582" s="273"/>
      <c r="L582" s="277"/>
      <c r="M582" s="278"/>
      <c r="N582" s="279"/>
      <c r="O582" s="279"/>
      <c r="P582" s="279"/>
      <c r="Q582" s="279"/>
      <c r="R582" s="279"/>
      <c r="S582" s="279"/>
      <c r="T582" s="280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1" t="s">
        <v>259</v>
      </c>
      <c r="AU582" s="281" t="s">
        <v>93</v>
      </c>
      <c r="AV582" s="15" t="s">
        <v>91</v>
      </c>
      <c r="AW582" s="15" t="s">
        <v>40</v>
      </c>
      <c r="AX582" s="15" t="s">
        <v>84</v>
      </c>
      <c r="AY582" s="281" t="s">
        <v>250</v>
      </c>
    </row>
    <row r="583" s="13" customFormat="1">
      <c r="A583" s="13"/>
      <c r="B583" s="249"/>
      <c r="C583" s="250"/>
      <c r="D583" s="251" t="s">
        <v>259</v>
      </c>
      <c r="E583" s="252" t="s">
        <v>1</v>
      </c>
      <c r="F583" s="253" t="s">
        <v>617</v>
      </c>
      <c r="G583" s="250"/>
      <c r="H583" s="254">
        <v>96.578999999999994</v>
      </c>
      <c r="I583" s="255"/>
      <c r="J583" s="250"/>
      <c r="K583" s="250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259</v>
      </c>
      <c r="AU583" s="260" t="s">
        <v>93</v>
      </c>
      <c r="AV583" s="13" t="s">
        <v>93</v>
      </c>
      <c r="AW583" s="13" t="s">
        <v>40</v>
      </c>
      <c r="AX583" s="13" t="s">
        <v>84</v>
      </c>
      <c r="AY583" s="260" t="s">
        <v>250</v>
      </c>
    </row>
    <row r="584" s="13" customFormat="1">
      <c r="A584" s="13"/>
      <c r="B584" s="249"/>
      <c r="C584" s="250"/>
      <c r="D584" s="251" t="s">
        <v>259</v>
      </c>
      <c r="E584" s="252" t="s">
        <v>1</v>
      </c>
      <c r="F584" s="253" t="s">
        <v>618</v>
      </c>
      <c r="G584" s="250"/>
      <c r="H584" s="254">
        <v>3.8780000000000001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259</v>
      </c>
      <c r="AU584" s="260" t="s">
        <v>93</v>
      </c>
      <c r="AV584" s="13" t="s">
        <v>93</v>
      </c>
      <c r="AW584" s="13" t="s">
        <v>40</v>
      </c>
      <c r="AX584" s="13" t="s">
        <v>84</v>
      </c>
      <c r="AY584" s="260" t="s">
        <v>250</v>
      </c>
    </row>
    <row r="585" s="15" customFormat="1">
      <c r="A585" s="15"/>
      <c r="B585" s="272"/>
      <c r="C585" s="273"/>
      <c r="D585" s="251" t="s">
        <v>259</v>
      </c>
      <c r="E585" s="274" t="s">
        <v>1</v>
      </c>
      <c r="F585" s="275" t="s">
        <v>519</v>
      </c>
      <c r="G585" s="273"/>
      <c r="H585" s="274" t="s">
        <v>1</v>
      </c>
      <c r="I585" s="276"/>
      <c r="J585" s="273"/>
      <c r="K585" s="273"/>
      <c r="L585" s="277"/>
      <c r="M585" s="278"/>
      <c r="N585" s="279"/>
      <c r="O585" s="279"/>
      <c r="P585" s="279"/>
      <c r="Q585" s="279"/>
      <c r="R585" s="279"/>
      <c r="S585" s="279"/>
      <c r="T585" s="280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1" t="s">
        <v>259</v>
      </c>
      <c r="AU585" s="281" t="s">
        <v>93</v>
      </c>
      <c r="AV585" s="15" t="s">
        <v>91</v>
      </c>
      <c r="AW585" s="15" t="s">
        <v>40</v>
      </c>
      <c r="AX585" s="15" t="s">
        <v>84</v>
      </c>
      <c r="AY585" s="281" t="s">
        <v>250</v>
      </c>
    </row>
    <row r="586" s="13" customFormat="1">
      <c r="A586" s="13"/>
      <c r="B586" s="249"/>
      <c r="C586" s="250"/>
      <c r="D586" s="251" t="s">
        <v>259</v>
      </c>
      <c r="E586" s="252" t="s">
        <v>1</v>
      </c>
      <c r="F586" s="253" t="s">
        <v>617</v>
      </c>
      <c r="G586" s="250"/>
      <c r="H586" s="254">
        <v>96.578999999999994</v>
      </c>
      <c r="I586" s="255"/>
      <c r="J586" s="250"/>
      <c r="K586" s="250"/>
      <c r="L586" s="256"/>
      <c r="M586" s="257"/>
      <c r="N586" s="258"/>
      <c r="O586" s="258"/>
      <c r="P586" s="258"/>
      <c r="Q586" s="258"/>
      <c r="R586" s="258"/>
      <c r="S586" s="258"/>
      <c r="T586" s="25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0" t="s">
        <v>259</v>
      </c>
      <c r="AU586" s="260" t="s">
        <v>93</v>
      </c>
      <c r="AV586" s="13" t="s">
        <v>93</v>
      </c>
      <c r="AW586" s="13" t="s">
        <v>40</v>
      </c>
      <c r="AX586" s="13" t="s">
        <v>84</v>
      </c>
      <c r="AY586" s="260" t="s">
        <v>250</v>
      </c>
    </row>
    <row r="587" s="13" customFormat="1">
      <c r="A587" s="13"/>
      <c r="B587" s="249"/>
      <c r="C587" s="250"/>
      <c r="D587" s="251" t="s">
        <v>259</v>
      </c>
      <c r="E587" s="252" t="s">
        <v>1</v>
      </c>
      <c r="F587" s="253" t="s">
        <v>618</v>
      </c>
      <c r="G587" s="250"/>
      <c r="H587" s="254">
        <v>3.8780000000000001</v>
      </c>
      <c r="I587" s="255"/>
      <c r="J587" s="250"/>
      <c r="K587" s="250"/>
      <c r="L587" s="256"/>
      <c r="M587" s="257"/>
      <c r="N587" s="258"/>
      <c r="O587" s="258"/>
      <c r="P587" s="258"/>
      <c r="Q587" s="258"/>
      <c r="R587" s="258"/>
      <c r="S587" s="258"/>
      <c r="T587" s="25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0" t="s">
        <v>259</v>
      </c>
      <c r="AU587" s="260" t="s">
        <v>93</v>
      </c>
      <c r="AV587" s="13" t="s">
        <v>93</v>
      </c>
      <c r="AW587" s="13" t="s">
        <v>40</v>
      </c>
      <c r="AX587" s="13" t="s">
        <v>84</v>
      </c>
      <c r="AY587" s="260" t="s">
        <v>250</v>
      </c>
    </row>
    <row r="588" s="15" customFormat="1">
      <c r="A588" s="15"/>
      <c r="B588" s="272"/>
      <c r="C588" s="273"/>
      <c r="D588" s="251" t="s">
        <v>259</v>
      </c>
      <c r="E588" s="274" t="s">
        <v>1</v>
      </c>
      <c r="F588" s="275" t="s">
        <v>619</v>
      </c>
      <c r="G588" s="273"/>
      <c r="H588" s="274" t="s">
        <v>1</v>
      </c>
      <c r="I588" s="276"/>
      <c r="J588" s="273"/>
      <c r="K588" s="273"/>
      <c r="L588" s="277"/>
      <c r="M588" s="278"/>
      <c r="N588" s="279"/>
      <c r="O588" s="279"/>
      <c r="P588" s="279"/>
      <c r="Q588" s="279"/>
      <c r="R588" s="279"/>
      <c r="S588" s="279"/>
      <c r="T588" s="280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1" t="s">
        <v>259</v>
      </c>
      <c r="AU588" s="281" t="s">
        <v>93</v>
      </c>
      <c r="AV588" s="15" t="s">
        <v>91</v>
      </c>
      <c r="AW588" s="15" t="s">
        <v>40</v>
      </c>
      <c r="AX588" s="15" t="s">
        <v>84</v>
      </c>
      <c r="AY588" s="281" t="s">
        <v>250</v>
      </c>
    </row>
    <row r="589" s="13" customFormat="1">
      <c r="A589" s="13"/>
      <c r="B589" s="249"/>
      <c r="C589" s="250"/>
      <c r="D589" s="251" t="s">
        <v>259</v>
      </c>
      <c r="E589" s="252" t="s">
        <v>1</v>
      </c>
      <c r="F589" s="253" t="s">
        <v>620</v>
      </c>
      <c r="G589" s="250"/>
      <c r="H589" s="254">
        <v>94.835999999999999</v>
      </c>
      <c r="I589" s="255"/>
      <c r="J589" s="250"/>
      <c r="K589" s="250"/>
      <c r="L589" s="256"/>
      <c r="M589" s="257"/>
      <c r="N589" s="258"/>
      <c r="O589" s="258"/>
      <c r="P589" s="258"/>
      <c r="Q589" s="258"/>
      <c r="R589" s="258"/>
      <c r="S589" s="258"/>
      <c r="T589" s="25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0" t="s">
        <v>259</v>
      </c>
      <c r="AU589" s="260" t="s">
        <v>93</v>
      </c>
      <c r="AV589" s="13" t="s">
        <v>93</v>
      </c>
      <c r="AW589" s="13" t="s">
        <v>40</v>
      </c>
      <c r="AX589" s="13" t="s">
        <v>84</v>
      </c>
      <c r="AY589" s="260" t="s">
        <v>250</v>
      </c>
    </row>
    <row r="590" s="14" customFormat="1">
      <c r="A590" s="14"/>
      <c r="B590" s="261"/>
      <c r="C590" s="262"/>
      <c r="D590" s="251" t="s">
        <v>259</v>
      </c>
      <c r="E590" s="263" t="s">
        <v>1</v>
      </c>
      <c r="F590" s="264" t="s">
        <v>261</v>
      </c>
      <c r="G590" s="262"/>
      <c r="H590" s="265">
        <v>600.38599999999997</v>
      </c>
      <c r="I590" s="266"/>
      <c r="J590" s="262"/>
      <c r="K590" s="262"/>
      <c r="L590" s="267"/>
      <c r="M590" s="268"/>
      <c r="N590" s="269"/>
      <c r="O590" s="269"/>
      <c r="P590" s="269"/>
      <c r="Q590" s="269"/>
      <c r="R590" s="269"/>
      <c r="S590" s="269"/>
      <c r="T590" s="27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1" t="s">
        <v>259</v>
      </c>
      <c r="AU590" s="271" t="s">
        <v>93</v>
      </c>
      <c r="AV590" s="14" t="s">
        <v>256</v>
      </c>
      <c r="AW590" s="14" t="s">
        <v>40</v>
      </c>
      <c r="AX590" s="14" t="s">
        <v>91</v>
      </c>
      <c r="AY590" s="271" t="s">
        <v>250</v>
      </c>
    </row>
    <row r="591" s="2" customFormat="1" ht="24.15" customHeight="1">
      <c r="A591" s="41"/>
      <c r="B591" s="42"/>
      <c r="C591" s="230" t="s">
        <v>432</v>
      </c>
      <c r="D591" s="230" t="s">
        <v>252</v>
      </c>
      <c r="E591" s="231" t="s">
        <v>621</v>
      </c>
      <c r="F591" s="232" t="s">
        <v>622</v>
      </c>
      <c r="G591" s="233" t="s">
        <v>388</v>
      </c>
      <c r="H591" s="234">
        <v>58.786000000000001</v>
      </c>
      <c r="I591" s="235"/>
      <c r="J591" s="236">
        <f>ROUND(I591*H591,2)</f>
        <v>0</v>
      </c>
      <c r="K591" s="237"/>
      <c r="L591" s="47"/>
      <c r="M591" s="238" t="s">
        <v>1</v>
      </c>
      <c r="N591" s="239" t="s">
        <v>49</v>
      </c>
      <c r="O591" s="94"/>
      <c r="P591" s="240">
        <f>O591*H591</f>
        <v>0</v>
      </c>
      <c r="Q591" s="240">
        <v>0.14482999999999999</v>
      </c>
      <c r="R591" s="240">
        <f>Q591*H591</f>
        <v>8.513976379999999</v>
      </c>
      <c r="S591" s="240">
        <v>0</v>
      </c>
      <c r="T591" s="241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42" t="s">
        <v>256</v>
      </c>
      <c r="AT591" s="242" t="s">
        <v>252</v>
      </c>
      <c r="AU591" s="242" t="s">
        <v>93</v>
      </c>
      <c r="AY591" s="19" t="s">
        <v>250</v>
      </c>
      <c r="BE591" s="243">
        <f>IF(N591="základní",J591,0)</f>
        <v>0</v>
      </c>
      <c r="BF591" s="243">
        <f>IF(N591="snížená",J591,0)</f>
        <v>0</v>
      </c>
      <c r="BG591" s="243">
        <f>IF(N591="zákl. přenesená",J591,0)</f>
        <v>0</v>
      </c>
      <c r="BH591" s="243">
        <f>IF(N591="sníž. přenesená",J591,0)</f>
        <v>0</v>
      </c>
      <c r="BI591" s="243">
        <f>IF(N591="nulová",J591,0)</f>
        <v>0</v>
      </c>
      <c r="BJ591" s="19" t="s">
        <v>91</v>
      </c>
      <c r="BK591" s="243">
        <f>ROUND(I591*H591,2)</f>
        <v>0</v>
      </c>
      <c r="BL591" s="19" t="s">
        <v>256</v>
      </c>
      <c r="BM591" s="242" t="s">
        <v>623</v>
      </c>
    </row>
    <row r="592" s="2" customFormat="1">
      <c r="A592" s="41"/>
      <c r="B592" s="42"/>
      <c r="C592" s="43"/>
      <c r="D592" s="244" t="s">
        <v>257</v>
      </c>
      <c r="E592" s="43"/>
      <c r="F592" s="245" t="s">
        <v>624</v>
      </c>
      <c r="G592" s="43"/>
      <c r="H592" s="43"/>
      <c r="I592" s="246"/>
      <c r="J592" s="43"/>
      <c r="K592" s="43"/>
      <c r="L592" s="47"/>
      <c r="M592" s="247"/>
      <c r="N592" s="248"/>
      <c r="O592" s="94"/>
      <c r="P592" s="94"/>
      <c r="Q592" s="94"/>
      <c r="R592" s="94"/>
      <c r="S592" s="94"/>
      <c r="T592" s="95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19" t="s">
        <v>257</v>
      </c>
      <c r="AU592" s="19" t="s">
        <v>93</v>
      </c>
    </row>
    <row r="593" s="15" customFormat="1">
      <c r="A593" s="15"/>
      <c r="B593" s="272"/>
      <c r="C593" s="273"/>
      <c r="D593" s="251" t="s">
        <v>259</v>
      </c>
      <c r="E593" s="274" t="s">
        <v>1</v>
      </c>
      <c r="F593" s="275" t="s">
        <v>329</v>
      </c>
      <c r="G593" s="273"/>
      <c r="H593" s="274" t="s">
        <v>1</v>
      </c>
      <c r="I593" s="276"/>
      <c r="J593" s="273"/>
      <c r="K593" s="273"/>
      <c r="L593" s="277"/>
      <c r="M593" s="278"/>
      <c r="N593" s="279"/>
      <c r="O593" s="279"/>
      <c r="P593" s="279"/>
      <c r="Q593" s="279"/>
      <c r="R593" s="279"/>
      <c r="S593" s="279"/>
      <c r="T593" s="280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1" t="s">
        <v>259</v>
      </c>
      <c r="AU593" s="281" t="s">
        <v>93</v>
      </c>
      <c r="AV593" s="15" t="s">
        <v>91</v>
      </c>
      <c r="AW593" s="15" t="s">
        <v>40</v>
      </c>
      <c r="AX593" s="15" t="s">
        <v>84</v>
      </c>
      <c r="AY593" s="281" t="s">
        <v>250</v>
      </c>
    </row>
    <row r="594" s="13" customFormat="1">
      <c r="A594" s="13"/>
      <c r="B594" s="249"/>
      <c r="C594" s="250"/>
      <c r="D594" s="251" t="s">
        <v>259</v>
      </c>
      <c r="E594" s="252" t="s">
        <v>1</v>
      </c>
      <c r="F594" s="253" t="s">
        <v>625</v>
      </c>
      <c r="G594" s="250"/>
      <c r="H594" s="254">
        <v>12.093999999999999</v>
      </c>
      <c r="I594" s="255"/>
      <c r="J594" s="250"/>
      <c r="K594" s="250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259</v>
      </c>
      <c r="AU594" s="260" t="s">
        <v>93</v>
      </c>
      <c r="AV594" s="13" t="s">
        <v>93</v>
      </c>
      <c r="AW594" s="13" t="s">
        <v>40</v>
      </c>
      <c r="AX594" s="13" t="s">
        <v>84</v>
      </c>
      <c r="AY594" s="260" t="s">
        <v>250</v>
      </c>
    </row>
    <row r="595" s="15" customFormat="1">
      <c r="A595" s="15"/>
      <c r="B595" s="272"/>
      <c r="C595" s="273"/>
      <c r="D595" s="251" t="s">
        <v>259</v>
      </c>
      <c r="E595" s="274" t="s">
        <v>1</v>
      </c>
      <c r="F595" s="275" t="s">
        <v>626</v>
      </c>
      <c r="G595" s="273"/>
      <c r="H595" s="274" t="s">
        <v>1</v>
      </c>
      <c r="I595" s="276"/>
      <c r="J595" s="273"/>
      <c r="K595" s="273"/>
      <c r="L595" s="277"/>
      <c r="M595" s="278"/>
      <c r="N595" s="279"/>
      <c r="O595" s="279"/>
      <c r="P595" s="279"/>
      <c r="Q595" s="279"/>
      <c r="R595" s="279"/>
      <c r="S595" s="279"/>
      <c r="T595" s="280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1" t="s">
        <v>259</v>
      </c>
      <c r="AU595" s="281" t="s">
        <v>93</v>
      </c>
      <c r="AV595" s="15" t="s">
        <v>91</v>
      </c>
      <c r="AW595" s="15" t="s">
        <v>40</v>
      </c>
      <c r="AX595" s="15" t="s">
        <v>84</v>
      </c>
      <c r="AY595" s="281" t="s">
        <v>250</v>
      </c>
    </row>
    <row r="596" s="13" customFormat="1">
      <c r="A596" s="13"/>
      <c r="B596" s="249"/>
      <c r="C596" s="250"/>
      <c r="D596" s="251" t="s">
        <v>259</v>
      </c>
      <c r="E596" s="252" t="s">
        <v>1</v>
      </c>
      <c r="F596" s="253" t="s">
        <v>627</v>
      </c>
      <c r="G596" s="250"/>
      <c r="H596" s="254">
        <v>11.673</v>
      </c>
      <c r="I596" s="255"/>
      <c r="J596" s="250"/>
      <c r="K596" s="250"/>
      <c r="L596" s="256"/>
      <c r="M596" s="257"/>
      <c r="N596" s="258"/>
      <c r="O596" s="258"/>
      <c r="P596" s="258"/>
      <c r="Q596" s="258"/>
      <c r="R596" s="258"/>
      <c r="S596" s="258"/>
      <c r="T596" s="25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0" t="s">
        <v>259</v>
      </c>
      <c r="AU596" s="260" t="s">
        <v>93</v>
      </c>
      <c r="AV596" s="13" t="s">
        <v>93</v>
      </c>
      <c r="AW596" s="13" t="s">
        <v>40</v>
      </c>
      <c r="AX596" s="13" t="s">
        <v>84</v>
      </c>
      <c r="AY596" s="260" t="s">
        <v>250</v>
      </c>
    </row>
    <row r="597" s="15" customFormat="1">
      <c r="A597" s="15"/>
      <c r="B597" s="272"/>
      <c r="C597" s="273"/>
      <c r="D597" s="251" t="s">
        <v>259</v>
      </c>
      <c r="E597" s="274" t="s">
        <v>1</v>
      </c>
      <c r="F597" s="275" t="s">
        <v>628</v>
      </c>
      <c r="G597" s="273"/>
      <c r="H597" s="274" t="s">
        <v>1</v>
      </c>
      <c r="I597" s="276"/>
      <c r="J597" s="273"/>
      <c r="K597" s="273"/>
      <c r="L597" s="277"/>
      <c r="M597" s="278"/>
      <c r="N597" s="279"/>
      <c r="O597" s="279"/>
      <c r="P597" s="279"/>
      <c r="Q597" s="279"/>
      <c r="R597" s="279"/>
      <c r="S597" s="279"/>
      <c r="T597" s="280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1" t="s">
        <v>259</v>
      </c>
      <c r="AU597" s="281" t="s">
        <v>93</v>
      </c>
      <c r="AV597" s="15" t="s">
        <v>91</v>
      </c>
      <c r="AW597" s="15" t="s">
        <v>40</v>
      </c>
      <c r="AX597" s="15" t="s">
        <v>84</v>
      </c>
      <c r="AY597" s="281" t="s">
        <v>250</v>
      </c>
    </row>
    <row r="598" s="13" customFormat="1">
      <c r="A598" s="13"/>
      <c r="B598" s="249"/>
      <c r="C598" s="250"/>
      <c r="D598" s="251" t="s">
        <v>259</v>
      </c>
      <c r="E598" s="252" t="s">
        <v>1</v>
      </c>
      <c r="F598" s="253" t="s">
        <v>627</v>
      </c>
      <c r="G598" s="250"/>
      <c r="H598" s="254">
        <v>11.673</v>
      </c>
      <c r="I598" s="255"/>
      <c r="J598" s="250"/>
      <c r="K598" s="250"/>
      <c r="L598" s="256"/>
      <c r="M598" s="257"/>
      <c r="N598" s="258"/>
      <c r="O598" s="258"/>
      <c r="P598" s="258"/>
      <c r="Q598" s="258"/>
      <c r="R598" s="258"/>
      <c r="S598" s="258"/>
      <c r="T598" s="25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0" t="s">
        <v>259</v>
      </c>
      <c r="AU598" s="260" t="s">
        <v>93</v>
      </c>
      <c r="AV598" s="13" t="s">
        <v>93</v>
      </c>
      <c r="AW598" s="13" t="s">
        <v>40</v>
      </c>
      <c r="AX598" s="13" t="s">
        <v>84</v>
      </c>
      <c r="AY598" s="260" t="s">
        <v>250</v>
      </c>
    </row>
    <row r="599" s="15" customFormat="1">
      <c r="A599" s="15"/>
      <c r="B599" s="272"/>
      <c r="C599" s="273"/>
      <c r="D599" s="251" t="s">
        <v>259</v>
      </c>
      <c r="E599" s="274" t="s">
        <v>1</v>
      </c>
      <c r="F599" s="275" t="s">
        <v>629</v>
      </c>
      <c r="G599" s="273"/>
      <c r="H599" s="274" t="s">
        <v>1</v>
      </c>
      <c r="I599" s="276"/>
      <c r="J599" s="273"/>
      <c r="K599" s="273"/>
      <c r="L599" s="277"/>
      <c r="M599" s="278"/>
      <c r="N599" s="279"/>
      <c r="O599" s="279"/>
      <c r="P599" s="279"/>
      <c r="Q599" s="279"/>
      <c r="R599" s="279"/>
      <c r="S599" s="279"/>
      <c r="T599" s="280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1" t="s">
        <v>259</v>
      </c>
      <c r="AU599" s="281" t="s">
        <v>93</v>
      </c>
      <c r="AV599" s="15" t="s">
        <v>91</v>
      </c>
      <c r="AW599" s="15" t="s">
        <v>40</v>
      </c>
      <c r="AX599" s="15" t="s">
        <v>84</v>
      </c>
      <c r="AY599" s="281" t="s">
        <v>250</v>
      </c>
    </row>
    <row r="600" s="13" customFormat="1">
      <c r="A600" s="13"/>
      <c r="B600" s="249"/>
      <c r="C600" s="250"/>
      <c r="D600" s="251" t="s">
        <v>259</v>
      </c>
      <c r="E600" s="252" t="s">
        <v>1</v>
      </c>
      <c r="F600" s="253" t="s">
        <v>627</v>
      </c>
      <c r="G600" s="250"/>
      <c r="H600" s="254">
        <v>11.673</v>
      </c>
      <c r="I600" s="255"/>
      <c r="J600" s="250"/>
      <c r="K600" s="250"/>
      <c r="L600" s="256"/>
      <c r="M600" s="257"/>
      <c r="N600" s="258"/>
      <c r="O600" s="258"/>
      <c r="P600" s="258"/>
      <c r="Q600" s="258"/>
      <c r="R600" s="258"/>
      <c r="S600" s="258"/>
      <c r="T600" s="25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0" t="s">
        <v>259</v>
      </c>
      <c r="AU600" s="260" t="s">
        <v>93</v>
      </c>
      <c r="AV600" s="13" t="s">
        <v>93</v>
      </c>
      <c r="AW600" s="13" t="s">
        <v>40</v>
      </c>
      <c r="AX600" s="13" t="s">
        <v>84</v>
      </c>
      <c r="AY600" s="260" t="s">
        <v>250</v>
      </c>
    </row>
    <row r="601" s="15" customFormat="1">
      <c r="A601" s="15"/>
      <c r="B601" s="272"/>
      <c r="C601" s="273"/>
      <c r="D601" s="251" t="s">
        <v>259</v>
      </c>
      <c r="E601" s="274" t="s">
        <v>1</v>
      </c>
      <c r="F601" s="275" t="s">
        <v>630</v>
      </c>
      <c r="G601" s="273"/>
      <c r="H601" s="274" t="s">
        <v>1</v>
      </c>
      <c r="I601" s="276"/>
      <c r="J601" s="273"/>
      <c r="K601" s="273"/>
      <c r="L601" s="277"/>
      <c r="M601" s="278"/>
      <c r="N601" s="279"/>
      <c r="O601" s="279"/>
      <c r="P601" s="279"/>
      <c r="Q601" s="279"/>
      <c r="R601" s="279"/>
      <c r="S601" s="279"/>
      <c r="T601" s="280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1" t="s">
        <v>259</v>
      </c>
      <c r="AU601" s="281" t="s">
        <v>93</v>
      </c>
      <c r="AV601" s="15" t="s">
        <v>91</v>
      </c>
      <c r="AW601" s="15" t="s">
        <v>40</v>
      </c>
      <c r="AX601" s="15" t="s">
        <v>84</v>
      </c>
      <c r="AY601" s="281" t="s">
        <v>250</v>
      </c>
    </row>
    <row r="602" s="13" customFormat="1">
      <c r="A602" s="13"/>
      <c r="B602" s="249"/>
      <c r="C602" s="250"/>
      <c r="D602" s="251" t="s">
        <v>259</v>
      </c>
      <c r="E602" s="252" t="s">
        <v>1</v>
      </c>
      <c r="F602" s="253" t="s">
        <v>627</v>
      </c>
      <c r="G602" s="250"/>
      <c r="H602" s="254">
        <v>11.673</v>
      </c>
      <c r="I602" s="255"/>
      <c r="J602" s="250"/>
      <c r="K602" s="250"/>
      <c r="L602" s="256"/>
      <c r="M602" s="257"/>
      <c r="N602" s="258"/>
      <c r="O602" s="258"/>
      <c r="P602" s="258"/>
      <c r="Q602" s="258"/>
      <c r="R602" s="258"/>
      <c r="S602" s="258"/>
      <c r="T602" s="25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0" t="s">
        <v>259</v>
      </c>
      <c r="AU602" s="260" t="s">
        <v>93</v>
      </c>
      <c r="AV602" s="13" t="s">
        <v>93</v>
      </c>
      <c r="AW602" s="13" t="s">
        <v>40</v>
      </c>
      <c r="AX602" s="13" t="s">
        <v>84</v>
      </c>
      <c r="AY602" s="260" t="s">
        <v>250</v>
      </c>
    </row>
    <row r="603" s="14" customFormat="1">
      <c r="A603" s="14"/>
      <c r="B603" s="261"/>
      <c r="C603" s="262"/>
      <c r="D603" s="251" t="s">
        <v>259</v>
      </c>
      <c r="E603" s="263" t="s">
        <v>1</v>
      </c>
      <c r="F603" s="264" t="s">
        <v>261</v>
      </c>
      <c r="G603" s="262"/>
      <c r="H603" s="265">
        <v>58.786000000000001</v>
      </c>
      <c r="I603" s="266"/>
      <c r="J603" s="262"/>
      <c r="K603" s="262"/>
      <c r="L603" s="267"/>
      <c r="M603" s="268"/>
      <c r="N603" s="269"/>
      <c r="O603" s="269"/>
      <c r="P603" s="269"/>
      <c r="Q603" s="269"/>
      <c r="R603" s="269"/>
      <c r="S603" s="269"/>
      <c r="T603" s="27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1" t="s">
        <v>259</v>
      </c>
      <c r="AU603" s="271" t="s">
        <v>93</v>
      </c>
      <c r="AV603" s="14" t="s">
        <v>256</v>
      </c>
      <c r="AW603" s="14" t="s">
        <v>40</v>
      </c>
      <c r="AX603" s="14" t="s">
        <v>91</v>
      </c>
      <c r="AY603" s="271" t="s">
        <v>250</v>
      </c>
    </row>
    <row r="604" s="2" customFormat="1" ht="24.15" customHeight="1">
      <c r="A604" s="41"/>
      <c r="B604" s="42"/>
      <c r="C604" s="230" t="s">
        <v>631</v>
      </c>
      <c r="D604" s="230" t="s">
        <v>252</v>
      </c>
      <c r="E604" s="231" t="s">
        <v>632</v>
      </c>
      <c r="F604" s="232" t="s">
        <v>633</v>
      </c>
      <c r="G604" s="233" t="s">
        <v>388</v>
      </c>
      <c r="H604" s="234">
        <v>156.05799999999999</v>
      </c>
      <c r="I604" s="235"/>
      <c r="J604" s="236">
        <f>ROUND(I604*H604,2)</f>
        <v>0</v>
      </c>
      <c r="K604" s="237"/>
      <c r="L604" s="47"/>
      <c r="M604" s="238" t="s">
        <v>1</v>
      </c>
      <c r="N604" s="239" t="s">
        <v>49</v>
      </c>
      <c r="O604" s="94"/>
      <c r="P604" s="240">
        <f>O604*H604</f>
        <v>0</v>
      </c>
      <c r="Q604" s="240">
        <v>0.14901</v>
      </c>
      <c r="R604" s="240">
        <f>Q604*H604</f>
        <v>23.254202580000001</v>
      </c>
      <c r="S604" s="240">
        <v>0</v>
      </c>
      <c r="T604" s="241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42" t="s">
        <v>256</v>
      </c>
      <c r="AT604" s="242" t="s">
        <v>252</v>
      </c>
      <c r="AU604" s="242" t="s">
        <v>93</v>
      </c>
      <c r="AY604" s="19" t="s">
        <v>250</v>
      </c>
      <c r="BE604" s="243">
        <f>IF(N604="základní",J604,0)</f>
        <v>0</v>
      </c>
      <c r="BF604" s="243">
        <f>IF(N604="snížená",J604,0)</f>
        <v>0</v>
      </c>
      <c r="BG604" s="243">
        <f>IF(N604="zákl. přenesená",J604,0)</f>
        <v>0</v>
      </c>
      <c r="BH604" s="243">
        <f>IF(N604="sníž. přenesená",J604,0)</f>
        <v>0</v>
      </c>
      <c r="BI604" s="243">
        <f>IF(N604="nulová",J604,0)</f>
        <v>0</v>
      </c>
      <c r="BJ604" s="19" t="s">
        <v>91</v>
      </c>
      <c r="BK604" s="243">
        <f>ROUND(I604*H604,2)</f>
        <v>0</v>
      </c>
      <c r="BL604" s="19" t="s">
        <v>256</v>
      </c>
      <c r="BM604" s="242" t="s">
        <v>634</v>
      </c>
    </row>
    <row r="605" s="2" customFormat="1">
      <c r="A605" s="41"/>
      <c r="B605" s="42"/>
      <c r="C605" s="43"/>
      <c r="D605" s="244" t="s">
        <v>257</v>
      </c>
      <c r="E605" s="43"/>
      <c r="F605" s="245" t="s">
        <v>635</v>
      </c>
      <c r="G605" s="43"/>
      <c r="H605" s="43"/>
      <c r="I605" s="246"/>
      <c r="J605" s="43"/>
      <c r="K605" s="43"/>
      <c r="L605" s="47"/>
      <c r="M605" s="247"/>
      <c r="N605" s="248"/>
      <c r="O605" s="94"/>
      <c r="P605" s="94"/>
      <c r="Q605" s="94"/>
      <c r="R605" s="94"/>
      <c r="S605" s="94"/>
      <c r="T605" s="95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19" t="s">
        <v>257</v>
      </c>
      <c r="AU605" s="19" t="s">
        <v>93</v>
      </c>
    </row>
    <row r="606" s="15" customFormat="1">
      <c r="A606" s="15"/>
      <c r="B606" s="272"/>
      <c r="C606" s="273"/>
      <c r="D606" s="251" t="s">
        <v>259</v>
      </c>
      <c r="E606" s="274" t="s">
        <v>1</v>
      </c>
      <c r="F606" s="275" t="s">
        <v>498</v>
      </c>
      <c r="G606" s="273"/>
      <c r="H606" s="274" t="s">
        <v>1</v>
      </c>
      <c r="I606" s="276"/>
      <c r="J606" s="273"/>
      <c r="K606" s="273"/>
      <c r="L606" s="277"/>
      <c r="M606" s="278"/>
      <c r="N606" s="279"/>
      <c r="O606" s="279"/>
      <c r="P606" s="279"/>
      <c r="Q606" s="279"/>
      <c r="R606" s="279"/>
      <c r="S606" s="279"/>
      <c r="T606" s="280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1" t="s">
        <v>259</v>
      </c>
      <c r="AU606" s="281" t="s">
        <v>93</v>
      </c>
      <c r="AV606" s="15" t="s">
        <v>91</v>
      </c>
      <c r="AW606" s="15" t="s">
        <v>40</v>
      </c>
      <c r="AX606" s="15" t="s">
        <v>84</v>
      </c>
      <c r="AY606" s="281" t="s">
        <v>250</v>
      </c>
    </row>
    <row r="607" s="13" customFormat="1">
      <c r="A607" s="13"/>
      <c r="B607" s="249"/>
      <c r="C607" s="250"/>
      <c r="D607" s="251" t="s">
        <v>259</v>
      </c>
      <c r="E607" s="252" t="s">
        <v>1</v>
      </c>
      <c r="F607" s="253" t="s">
        <v>636</v>
      </c>
      <c r="G607" s="250"/>
      <c r="H607" s="254">
        <v>19.428000000000001</v>
      </c>
      <c r="I607" s="255"/>
      <c r="J607" s="250"/>
      <c r="K607" s="250"/>
      <c r="L607" s="256"/>
      <c r="M607" s="257"/>
      <c r="N607" s="258"/>
      <c r="O607" s="258"/>
      <c r="P607" s="258"/>
      <c r="Q607" s="258"/>
      <c r="R607" s="258"/>
      <c r="S607" s="258"/>
      <c r="T607" s="25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0" t="s">
        <v>259</v>
      </c>
      <c r="AU607" s="260" t="s">
        <v>93</v>
      </c>
      <c r="AV607" s="13" t="s">
        <v>93</v>
      </c>
      <c r="AW607" s="13" t="s">
        <v>40</v>
      </c>
      <c r="AX607" s="13" t="s">
        <v>84</v>
      </c>
      <c r="AY607" s="260" t="s">
        <v>250</v>
      </c>
    </row>
    <row r="608" s="13" customFormat="1">
      <c r="A608" s="13"/>
      <c r="B608" s="249"/>
      <c r="C608" s="250"/>
      <c r="D608" s="251" t="s">
        <v>259</v>
      </c>
      <c r="E608" s="252" t="s">
        <v>1</v>
      </c>
      <c r="F608" s="253" t="s">
        <v>637</v>
      </c>
      <c r="G608" s="250"/>
      <c r="H608" s="254">
        <v>76.418999999999997</v>
      </c>
      <c r="I608" s="255"/>
      <c r="J608" s="250"/>
      <c r="K608" s="250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259</v>
      </c>
      <c r="AU608" s="260" t="s">
        <v>93</v>
      </c>
      <c r="AV608" s="13" t="s">
        <v>93</v>
      </c>
      <c r="AW608" s="13" t="s">
        <v>40</v>
      </c>
      <c r="AX608" s="13" t="s">
        <v>84</v>
      </c>
      <c r="AY608" s="260" t="s">
        <v>250</v>
      </c>
    </row>
    <row r="609" s="13" customFormat="1">
      <c r="A609" s="13"/>
      <c r="B609" s="249"/>
      <c r="C609" s="250"/>
      <c r="D609" s="251" t="s">
        <v>259</v>
      </c>
      <c r="E609" s="252" t="s">
        <v>1</v>
      </c>
      <c r="F609" s="253" t="s">
        <v>638</v>
      </c>
      <c r="G609" s="250"/>
      <c r="H609" s="254">
        <v>53.235999999999997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259</v>
      </c>
      <c r="AU609" s="260" t="s">
        <v>93</v>
      </c>
      <c r="AV609" s="13" t="s">
        <v>93</v>
      </c>
      <c r="AW609" s="13" t="s">
        <v>40</v>
      </c>
      <c r="AX609" s="13" t="s">
        <v>84</v>
      </c>
      <c r="AY609" s="260" t="s">
        <v>250</v>
      </c>
    </row>
    <row r="610" s="15" customFormat="1">
      <c r="A610" s="15"/>
      <c r="B610" s="272"/>
      <c r="C610" s="273"/>
      <c r="D610" s="251" t="s">
        <v>259</v>
      </c>
      <c r="E610" s="274" t="s">
        <v>1</v>
      </c>
      <c r="F610" s="275" t="s">
        <v>504</v>
      </c>
      <c r="G610" s="273"/>
      <c r="H610" s="274" t="s">
        <v>1</v>
      </c>
      <c r="I610" s="276"/>
      <c r="J610" s="273"/>
      <c r="K610" s="273"/>
      <c r="L610" s="277"/>
      <c r="M610" s="278"/>
      <c r="N610" s="279"/>
      <c r="O610" s="279"/>
      <c r="P610" s="279"/>
      <c r="Q610" s="279"/>
      <c r="R610" s="279"/>
      <c r="S610" s="279"/>
      <c r="T610" s="280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1" t="s">
        <v>259</v>
      </c>
      <c r="AU610" s="281" t="s">
        <v>93</v>
      </c>
      <c r="AV610" s="15" t="s">
        <v>91</v>
      </c>
      <c r="AW610" s="15" t="s">
        <v>40</v>
      </c>
      <c r="AX610" s="15" t="s">
        <v>84</v>
      </c>
      <c r="AY610" s="281" t="s">
        <v>250</v>
      </c>
    </row>
    <row r="611" s="13" customFormat="1">
      <c r="A611" s="13"/>
      <c r="B611" s="249"/>
      <c r="C611" s="250"/>
      <c r="D611" s="251" t="s">
        <v>259</v>
      </c>
      <c r="E611" s="252" t="s">
        <v>1</v>
      </c>
      <c r="F611" s="253" t="s">
        <v>639</v>
      </c>
      <c r="G611" s="250"/>
      <c r="H611" s="254">
        <v>1.4350000000000001</v>
      </c>
      <c r="I611" s="255"/>
      <c r="J611" s="250"/>
      <c r="K611" s="250"/>
      <c r="L611" s="256"/>
      <c r="M611" s="257"/>
      <c r="N611" s="258"/>
      <c r="O611" s="258"/>
      <c r="P611" s="258"/>
      <c r="Q611" s="258"/>
      <c r="R611" s="258"/>
      <c r="S611" s="258"/>
      <c r="T611" s="25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0" t="s">
        <v>259</v>
      </c>
      <c r="AU611" s="260" t="s">
        <v>93</v>
      </c>
      <c r="AV611" s="13" t="s">
        <v>93</v>
      </c>
      <c r="AW611" s="13" t="s">
        <v>40</v>
      </c>
      <c r="AX611" s="13" t="s">
        <v>84</v>
      </c>
      <c r="AY611" s="260" t="s">
        <v>250</v>
      </c>
    </row>
    <row r="612" s="15" customFormat="1">
      <c r="A612" s="15"/>
      <c r="B612" s="272"/>
      <c r="C612" s="273"/>
      <c r="D612" s="251" t="s">
        <v>259</v>
      </c>
      <c r="E612" s="274" t="s">
        <v>1</v>
      </c>
      <c r="F612" s="275" t="s">
        <v>510</v>
      </c>
      <c r="G612" s="273"/>
      <c r="H612" s="274" t="s">
        <v>1</v>
      </c>
      <c r="I612" s="276"/>
      <c r="J612" s="273"/>
      <c r="K612" s="273"/>
      <c r="L612" s="277"/>
      <c r="M612" s="278"/>
      <c r="N612" s="279"/>
      <c r="O612" s="279"/>
      <c r="P612" s="279"/>
      <c r="Q612" s="279"/>
      <c r="R612" s="279"/>
      <c r="S612" s="279"/>
      <c r="T612" s="280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1" t="s">
        <v>259</v>
      </c>
      <c r="AU612" s="281" t="s">
        <v>93</v>
      </c>
      <c r="AV612" s="15" t="s">
        <v>91</v>
      </c>
      <c r="AW612" s="15" t="s">
        <v>40</v>
      </c>
      <c r="AX612" s="15" t="s">
        <v>84</v>
      </c>
      <c r="AY612" s="281" t="s">
        <v>250</v>
      </c>
    </row>
    <row r="613" s="13" customFormat="1">
      <c r="A613" s="13"/>
      <c r="B613" s="249"/>
      <c r="C613" s="250"/>
      <c r="D613" s="251" t="s">
        <v>259</v>
      </c>
      <c r="E613" s="252" t="s">
        <v>1</v>
      </c>
      <c r="F613" s="253" t="s">
        <v>640</v>
      </c>
      <c r="G613" s="250"/>
      <c r="H613" s="254">
        <v>1.385</v>
      </c>
      <c r="I613" s="255"/>
      <c r="J613" s="250"/>
      <c r="K613" s="250"/>
      <c r="L613" s="256"/>
      <c r="M613" s="257"/>
      <c r="N613" s="258"/>
      <c r="O613" s="258"/>
      <c r="P613" s="258"/>
      <c r="Q613" s="258"/>
      <c r="R613" s="258"/>
      <c r="S613" s="258"/>
      <c r="T613" s="25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0" t="s">
        <v>259</v>
      </c>
      <c r="AU613" s="260" t="s">
        <v>93</v>
      </c>
      <c r="AV613" s="13" t="s">
        <v>93</v>
      </c>
      <c r="AW613" s="13" t="s">
        <v>40</v>
      </c>
      <c r="AX613" s="13" t="s">
        <v>84</v>
      </c>
      <c r="AY613" s="260" t="s">
        <v>250</v>
      </c>
    </row>
    <row r="614" s="15" customFormat="1">
      <c r="A614" s="15"/>
      <c r="B614" s="272"/>
      <c r="C614" s="273"/>
      <c r="D614" s="251" t="s">
        <v>259</v>
      </c>
      <c r="E614" s="274" t="s">
        <v>1</v>
      </c>
      <c r="F614" s="275" t="s">
        <v>516</v>
      </c>
      <c r="G614" s="273"/>
      <c r="H614" s="274" t="s">
        <v>1</v>
      </c>
      <c r="I614" s="276"/>
      <c r="J614" s="273"/>
      <c r="K614" s="273"/>
      <c r="L614" s="277"/>
      <c r="M614" s="278"/>
      <c r="N614" s="279"/>
      <c r="O614" s="279"/>
      <c r="P614" s="279"/>
      <c r="Q614" s="279"/>
      <c r="R614" s="279"/>
      <c r="S614" s="279"/>
      <c r="T614" s="280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81" t="s">
        <v>259</v>
      </c>
      <c r="AU614" s="281" t="s">
        <v>93</v>
      </c>
      <c r="AV614" s="15" t="s">
        <v>91</v>
      </c>
      <c r="AW614" s="15" t="s">
        <v>40</v>
      </c>
      <c r="AX614" s="15" t="s">
        <v>84</v>
      </c>
      <c r="AY614" s="281" t="s">
        <v>250</v>
      </c>
    </row>
    <row r="615" s="13" customFormat="1">
      <c r="A615" s="13"/>
      <c r="B615" s="249"/>
      <c r="C615" s="250"/>
      <c r="D615" s="251" t="s">
        <v>259</v>
      </c>
      <c r="E615" s="252" t="s">
        <v>1</v>
      </c>
      <c r="F615" s="253" t="s">
        <v>640</v>
      </c>
      <c r="G615" s="250"/>
      <c r="H615" s="254">
        <v>1.385</v>
      </c>
      <c r="I615" s="255"/>
      <c r="J615" s="250"/>
      <c r="K615" s="250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259</v>
      </c>
      <c r="AU615" s="260" t="s">
        <v>93</v>
      </c>
      <c r="AV615" s="13" t="s">
        <v>93</v>
      </c>
      <c r="AW615" s="13" t="s">
        <v>40</v>
      </c>
      <c r="AX615" s="13" t="s">
        <v>84</v>
      </c>
      <c r="AY615" s="260" t="s">
        <v>250</v>
      </c>
    </row>
    <row r="616" s="15" customFormat="1">
      <c r="A616" s="15"/>
      <c r="B616" s="272"/>
      <c r="C616" s="273"/>
      <c r="D616" s="251" t="s">
        <v>259</v>
      </c>
      <c r="E616" s="274" t="s">
        <v>1</v>
      </c>
      <c r="F616" s="275" t="s">
        <v>518</v>
      </c>
      <c r="G616" s="273"/>
      <c r="H616" s="274" t="s">
        <v>1</v>
      </c>
      <c r="I616" s="276"/>
      <c r="J616" s="273"/>
      <c r="K616" s="273"/>
      <c r="L616" s="277"/>
      <c r="M616" s="278"/>
      <c r="N616" s="279"/>
      <c r="O616" s="279"/>
      <c r="P616" s="279"/>
      <c r="Q616" s="279"/>
      <c r="R616" s="279"/>
      <c r="S616" s="279"/>
      <c r="T616" s="280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1" t="s">
        <v>259</v>
      </c>
      <c r="AU616" s="281" t="s">
        <v>93</v>
      </c>
      <c r="AV616" s="15" t="s">
        <v>91</v>
      </c>
      <c r="AW616" s="15" t="s">
        <v>40</v>
      </c>
      <c r="AX616" s="15" t="s">
        <v>84</v>
      </c>
      <c r="AY616" s="281" t="s">
        <v>250</v>
      </c>
    </row>
    <row r="617" s="13" customFormat="1">
      <c r="A617" s="13"/>
      <c r="B617" s="249"/>
      <c r="C617" s="250"/>
      <c r="D617" s="251" t="s">
        <v>259</v>
      </c>
      <c r="E617" s="252" t="s">
        <v>1</v>
      </c>
      <c r="F617" s="253" t="s">
        <v>640</v>
      </c>
      <c r="G617" s="250"/>
      <c r="H617" s="254">
        <v>1.385</v>
      </c>
      <c r="I617" s="255"/>
      <c r="J617" s="250"/>
      <c r="K617" s="250"/>
      <c r="L617" s="256"/>
      <c r="M617" s="257"/>
      <c r="N617" s="258"/>
      <c r="O617" s="258"/>
      <c r="P617" s="258"/>
      <c r="Q617" s="258"/>
      <c r="R617" s="258"/>
      <c r="S617" s="258"/>
      <c r="T617" s="25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0" t="s">
        <v>259</v>
      </c>
      <c r="AU617" s="260" t="s">
        <v>93</v>
      </c>
      <c r="AV617" s="13" t="s">
        <v>93</v>
      </c>
      <c r="AW617" s="13" t="s">
        <v>40</v>
      </c>
      <c r="AX617" s="13" t="s">
        <v>84</v>
      </c>
      <c r="AY617" s="260" t="s">
        <v>250</v>
      </c>
    </row>
    <row r="618" s="15" customFormat="1">
      <c r="A618" s="15"/>
      <c r="B618" s="272"/>
      <c r="C618" s="273"/>
      <c r="D618" s="251" t="s">
        <v>259</v>
      </c>
      <c r="E618" s="274" t="s">
        <v>1</v>
      </c>
      <c r="F618" s="275" t="s">
        <v>519</v>
      </c>
      <c r="G618" s="273"/>
      <c r="H618" s="274" t="s">
        <v>1</v>
      </c>
      <c r="I618" s="276"/>
      <c r="J618" s="273"/>
      <c r="K618" s="273"/>
      <c r="L618" s="277"/>
      <c r="M618" s="278"/>
      <c r="N618" s="279"/>
      <c r="O618" s="279"/>
      <c r="P618" s="279"/>
      <c r="Q618" s="279"/>
      <c r="R618" s="279"/>
      <c r="S618" s="279"/>
      <c r="T618" s="280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1" t="s">
        <v>259</v>
      </c>
      <c r="AU618" s="281" t="s">
        <v>93</v>
      </c>
      <c r="AV618" s="15" t="s">
        <v>91</v>
      </c>
      <c r="AW618" s="15" t="s">
        <v>40</v>
      </c>
      <c r="AX618" s="15" t="s">
        <v>84</v>
      </c>
      <c r="AY618" s="281" t="s">
        <v>250</v>
      </c>
    </row>
    <row r="619" s="13" customFormat="1">
      <c r="A619" s="13"/>
      <c r="B619" s="249"/>
      <c r="C619" s="250"/>
      <c r="D619" s="251" t="s">
        <v>259</v>
      </c>
      <c r="E619" s="252" t="s">
        <v>1</v>
      </c>
      <c r="F619" s="253" t="s">
        <v>640</v>
      </c>
      <c r="G619" s="250"/>
      <c r="H619" s="254">
        <v>1.385</v>
      </c>
      <c r="I619" s="255"/>
      <c r="J619" s="250"/>
      <c r="K619" s="250"/>
      <c r="L619" s="256"/>
      <c r="M619" s="257"/>
      <c r="N619" s="258"/>
      <c r="O619" s="258"/>
      <c r="P619" s="258"/>
      <c r="Q619" s="258"/>
      <c r="R619" s="258"/>
      <c r="S619" s="258"/>
      <c r="T619" s="25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0" t="s">
        <v>259</v>
      </c>
      <c r="AU619" s="260" t="s">
        <v>93</v>
      </c>
      <c r="AV619" s="13" t="s">
        <v>93</v>
      </c>
      <c r="AW619" s="13" t="s">
        <v>40</v>
      </c>
      <c r="AX619" s="13" t="s">
        <v>84</v>
      </c>
      <c r="AY619" s="260" t="s">
        <v>250</v>
      </c>
    </row>
    <row r="620" s="14" customFormat="1">
      <c r="A620" s="14"/>
      <c r="B620" s="261"/>
      <c r="C620" s="262"/>
      <c r="D620" s="251" t="s">
        <v>259</v>
      </c>
      <c r="E620" s="263" t="s">
        <v>1</v>
      </c>
      <c r="F620" s="264" t="s">
        <v>261</v>
      </c>
      <c r="G620" s="262"/>
      <c r="H620" s="265">
        <v>156.05799999999999</v>
      </c>
      <c r="I620" s="266"/>
      <c r="J620" s="262"/>
      <c r="K620" s="262"/>
      <c r="L620" s="267"/>
      <c r="M620" s="268"/>
      <c r="N620" s="269"/>
      <c r="O620" s="269"/>
      <c r="P620" s="269"/>
      <c r="Q620" s="269"/>
      <c r="R620" s="269"/>
      <c r="S620" s="269"/>
      <c r="T620" s="27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1" t="s">
        <v>259</v>
      </c>
      <c r="AU620" s="271" t="s">
        <v>93</v>
      </c>
      <c r="AV620" s="14" t="s">
        <v>256</v>
      </c>
      <c r="AW620" s="14" t="s">
        <v>40</v>
      </c>
      <c r="AX620" s="14" t="s">
        <v>91</v>
      </c>
      <c r="AY620" s="271" t="s">
        <v>250</v>
      </c>
    </row>
    <row r="621" s="2" customFormat="1" ht="33" customHeight="1">
      <c r="A621" s="41"/>
      <c r="B621" s="42"/>
      <c r="C621" s="230" t="s">
        <v>439</v>
      </c>
      <c r="D621" s="230" t="s">
        <v>252</v>
      </c>
      <c r="E621" s="231" t="s">
        <v>641</v>
      </c>
      <c r="F621" s="232" t="s">
        <v>642</v>
      </c>
      <c r="G621" s="233" t="s">
        <v>643</v>
      </c>
      <c r="H621" s="234">
        <v>1</v>
      </c>
      <c r="I621" s="235"/>
      <c r="J621" s="236">
        <f>ROUND(I621*H621,2)</f>
        <v>0</v>
      </c>
      <c r="K621" s="237"/>
      <c r="L621" s="47"/>
      <c r="M621" s="238" t="s">
        <v>1</v>
      </c>
      <c r="N621" s="239" t="s">
        <v>49</v>
      </c>
      <c r="O621" s="94"/>
      <c r="P621" s="240">
        <f>O621*H621</f>
        <v>0</v>
      </c>
      <c r="Q621" s="240">
        <v>0</v>
      </c>
      <c r="R621" s="240">
        <f>Q621*H621</f>
        <v>0</v>
      </c>
      <c r="S621" s="240">
        <v>0</v>
      </c>
      <c r="T621" s="241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42" t="s">
        <v>256</v>
      </c>
      <c r="AT621" s="242" t="s">
        <v>252</v>
      </c>
      <c r="AU621" s="242" t="s">
        <v>93</v>
      </c>
      <c r="AY621" s="19" t="s">
        <v>250</v>
      </c>
      <c r="BE621" s="243">
        <f>IF(N621="základní",J621,0)</f>
        <v>0</v>
      </c>
      <c r="BF621" s="243">
        <f>IF(N621="snížená",J621,0)</f>
        <v>0</v>
      </c>
      <c r="BG621" s="243">
        <f>IF(N621="zákl. přenesená",J621,0)</f>
        <v>0</v>
      </c>
      <c r="BH621" s="243">
        <f>IF(N621="sníž. přenesená",J621,0)</f>
        <v>0</v>
      </c>
      <c r="BI621" s="243">
        <f>IF(N621="nulová",J621,0)</f>
        <v>0</v>
      </c>
      <c r="BJ621" s="19" t="s">
        <v>91</v>
      </c>
      <c r="BK621" s="243">
        <f>ROUND(I621*H621,2)</f>
        <v>0</v>
      </c>
      <c r="BL621" s="19" t="s">
        <v>256</v>
      </c>
      <c r="BM621" s="242" t="s">
        <v>644</v>
      </c>
    </row>
    <row r="622" s="13" customFormat="1">
      <c r="A622" s="13"/>
      <c r="B622" s="249"/>
      <c r="C622" s="250"/>
      <c r="D622" s="251" t="s">
        <v>259</v>
      </c>
      <c r="E622" s="252" t="s">
        <v>1</v>
      </c>
      <c r="F622" s="253" t="s">
        <v>645</v>
      </c>
      <c r="G622" s="250"/>
      <c r="H622" s="254">
        <v>1</v>
      </c>
      <c r="I622" s="255"/>
      <c r="J622" s="250"/>
      <c r="K622" s="250"/>
      <c r="L622" s="256"/>
      <c r="M622" s="257"/>
      <c r="N622" s="258"/>
      <c r="O622" s="258"/>
      <c r="P622" s="258"/>
      <c r="Q622" s="258"/>
      <c r="R622" s="258"/>
      <c r="S622" s="258"/>
      <c r="T622" s="25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0" t="s">
        <v>259</v>
      </c>
      <c r="AU622" s="260" t="s">
        <v>93</v>
      </c>
      <c r="AV622" s="13" t="s">
        <v>93</v>
      </c>
      <c r="AW622" s="13" t="s">
        <v>40</v>
      </c>
      <c r="AX622" s="13" t="s">
        <v>84</v>
      </c>
      <c r="AY622" s="260" t="s">
        <v>250</v>
      </c>
    </row>
    <row r="623" s="14" customFormat="1">
      <c r="A623" s="14"/>
      <c r="B623" s="261"/>
      <c r="C623" s="262"/>
      <c r="D623" s="251" t="s">
        <v>259</v>
      </c>
      <c r="E623" s="263" t="s">
        <v>1</v>
      </c>
      <c r="F623" s="264" t="s">
        <v>261</v>
      </c>
      <c r="G623" s="262"/>
      <c r="H623" s="265">
        <v>1</v>
      </c>
      <c r="I623" s="266"/>
      <c r="J623" s="262"/>
      <c r="K623" s="262"/>
      <c r="L623" s="267"/>
      <c r="M623" s="268"/>
      <c r="N623" s="269"/>
      <c r="O623" s="269"/>
      <c r="P623" s="269"/>
      <c r="Q623" s="269"/>
      <c r="R623" s="269"/>
      <c r="S623" s="269"/>
      <c r="T623" s="27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1" t="s">
        <v>259</v>
      </c>
      <c r="AU623" s="271" t="s">
        <v>93</v>
      </c>
      <c r="AV623" s="14" t="s">
        <v>256</v>
      </c>
      <c r="AW623" s="14" t="s">
        <v>40</v>
      </c>
      <c r="AX623" s="14" t="s">
        <v>91</v>
      </c>
      <c r="AY623" s="271" t="s">
        <v>250</v>
      </c>
    </row>
    <row r="624" s="2" customFormat="1" ht="66.75" customHeight="1">
      <c r="A624" s="41"/>
      <c r="B624" s="42"/>
      <c r="C624" s="230" t="s">
        <v>646</v>
      </c>
      <c r="D624" s="230" t="s">
        <v>252</v>
      </c>
      <c r="E624" s="231" t="s">
        <v>647</v>
      </c>
      <c r="F624" s="232" t="s">
        <v>648</v>
      </c>
      <c r="G624" s="233" t="s">
        <v>388</v>
      </c>
      <c r="H624" s="234">
        <v>543.61800000000005</v>
      </c>
      <c r="I624" s="235"/>
      <c r="J624" s="236">
        <f>ROUND(I624*H624,2)</f>
        <v>0</v>
      </c>
      <c r="K624" s="237"/>
      <c r="L624" s="47"/>
      <c r="M624" s="238" t="s">
        <v>1</v>
      </c>
      <c r="N624" s="239" t="s">
        <v>49</v>
      </c>
      <c r="O624" s="94"/>
      <c r="P624" s="240">
        <f>O624*H624</f>
        <v>0</v>
      </c>
      <c r="Q624" s="240">
        <v>0.031</v>
      </c>
      <c r="R624" s="240">
        <f>Q624*H624</f>
        <v>16.852158000000003</v>
      </c>
      <c r="S624" s="240">
        <v>0</v>
      </c>
      <c r="T624" s="241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42" t="s">
        <v>256</v>
      </c>
      <c r="AT624" s="242" t="s">
        <v>252</v>
      </c>
      <c r="AU624" s="242" t="s">
        <v>93</v>
      </c>
      <c r="AY624" s="19" t="s">
        <v>250</v>
      </c>
      <c r="BE624" s="243">
        <f>IF(N624="základní",J624,0)</f>
        <v>0</v>
      </c>
      <c r="BF624" s="243">
        <f>IF(N624="snížená",J624,0)</f>
        <v>0</v>
      </c>
      <c r="BG624" s="243">
        <f>IF(N624="zákl. přenesená",J624,0)</f>
        <v>0</v>
      </c>
      <c r="BH624" s="243">
        <f>IF(N624="sníž. přenesená",J624,0)</f>
        <v>0</v>
      </c>
      <c r="BI624" s="243">
        <f>IF(N624="nulová",J624,0)</f>
        <v>0</v>
      </c>
      <c r="BJ624" s="19" t="s">
        <v>91</v>
      </c>
      <c r="BK624" s="243">
        <f>ROUND(I624*H624,2)</f>
        <v>0</v>
      </c>
      <c r="BL624" s="19" t="s">
        <v>256</v>
      </c>
      <c r="BM624" s="242" t="s">
        <v>649</v>
      </c>
    </row>
    <row r="625" s="15" customFormat="1">
      <c r="A625" s="15"/>
      <c r="B625" s="272"/>
      <c r="C625" s="273"/>
      <c r="D625" s="251" t="s">
        <v>259</v>
      </c>
      <c r="E625" s="274" t="s">
        <v>1</v>
      </c>
      <c r="F625" s="275" t="s">
        <v>650</v>
      </c>
      <c r="G625" s="273"/>
      <c r="H625" s="274" t="s">
        <v>1</v>
      </c>
      <c r="I625" s="276"/>
      <c r="J625" s="273"/>
      <c r="K625" s="273"/>
      <c r="L625" s="277"/>
      <c r="M625" s="278"/>
      <c r="N625" s="279"/>
      <c r="O625" s="279"/>
      <c r="P625" s="279"/>
      <c r="Q625" s="279"/>
      <c r="R625" s="279"/>
      <c r="S625" s="279"/>
      <c r="T625" s="280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81" t="s">
        <v>259</v>
      </c>
      <c r="AU625" s="281" t="s">
        <v>93</v>
      </c>
      <c r="AV625" s="15" t="s">
        <v>91</v>
      </c>
      <c r="AW625" s="15" t="s">
        <v>40</v>
      </c>
      <c r="AX625" s="15" t="s">
        <v>84</v>
      </c>
      <c r="AY625" s="281" t="s">
        <v>250</v>
      </c>
    </row>
    <row r="626" s="13" customFormat="1">
      <c r="A626" s="13"/>
      <c r="B626" s="249"/>
      <c r="C626" s="250"/>
      <c r="D626" s="251" t="s">
        <v>259</v>
      </c>
      <c r="E626" s="252" t="s">
        <v>1</v>
      </c>
      <c r="F626" s="253" t="s">
        <v>651</v>
      </c>
      <c r="G626" s="250"/>
      <c r="H626" s="254">
        <v>42.276000000000003</v>
      </c>
      <c r="I626" s="255"/>
      <c r="J626" s="250"/>
      <c r="K626" s="250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259</v>
      </c>
      <c r="AU626" s="260" t="s">
        <v>93</v>
      </c>
      <c r="AV626" s="13" t="s">
        <v>93</v>
      </c>
      <c r="AW626" s="13" t="s">
        <v>40</v>
      </c>
      <c r="AX626" s="13" t="s">
        <v>84</v>
      </c>
      <c r="AY626" s="260" t="s">
        <v>250</v>
      </c>
    </row>
    <row r="627" s="13" customFormat="1">
      <c r="A627" s="13"/>
      <c r="B627" s="249"/>
      <c r="C627" s="250"/>
      <c r="D627" s="251" t="s">
        <v>259</v>
      </c>
      <c r="E627" s="252" t="s">
        <v>1</v>
      </c>
      <c r="F627" s="253" t="s">
        <v>652</v>
      </c>
      <c r="G627" s="250"/>
      <c r="H627" s="254">
        <v>35.771999999999998</v>
      </c>
      <c r="I627" s="255"/>
      <c r="J627" s="250"/>
      <c r="K627" s="250"/>
      <c r="L627" s="256"/>
      <c r="M627" s="257"/>
      <c r="N627" s="258"/>
      <c r="O627" s="258"/>
      <c r="P627" s="258"/>
      <c r="Q627" s="258"/>
      <c r="R627" s="258"/>
      <c r="S627" s="258"/>
      <c r="T627" s="25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0" t="s">
        <v>259</v>
      </c>
      <c r="AU627" s="260" t="s">
        <v>93</v>
      </c>
      <c r="AV627" s="13" t="s">
        <v>93</v>
      </c>
      <c r="AW627" s="13" t="s">
        <v>40</v>
      </c>
      <c r="AX627" s="13" t="s">
        <v>84</v>
      </c>
      <c r="AY627" s="260" t="s">
        <v>250</v>
      </c>
    </row>
    <row r="628" s="13" customFormat="1">
      <c r="A628" s="13"/>
      <c r="B628" s="249"/>
      <c r="C628" s="250"/>
      <c r="D628" s="251" t="s">
        <v>259</v>
      </c>
      <c r="E628" s="252" t="s">
        <v>1</v>
      </c>
      <c r="F628" s="253" t="s">
        <v>653</v>
      </c>
      <c r="G628" s="250"/>
      <c r="H628" s="254">
        <v>19.295999999999999</v>
      </c>
      <c r="I628" s="255"/>
      <c r="J628" s="250"/>
      <c r="K628" s="250"/>
      <c r="L628" s="256"/>
      <c r="M628" s="257"/>
      <c r="N628" s="258"/>
      <c r="O628" s="258"/>
      <c r="P628" s="258"/>
      <c r="Q628" s="258"/>
      <c r="R628" s="258"/>
      <c r="S628" s="258"/>
      <c r="T628" s="25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0" t="s">
        <v>259</v>
      </c>
      <c r="AU628" s="260" t="s">
        <v>93</v>
      </c>
      <c r="AV628" s="13" t="s">
        <v>93</v>
      </c>
      <c r="AW628" s="13" t="s">
        <v>40</v>
      </c>
      <c r="AX628" s="13" t="s">
        <v>84</v>
      </c>
      <c r="AY628" s="260" t="s">
        <v>250</v>
      </c>
    </row>
    <row r="629" s="13" customFormat="1">
      <c r="A629" s="13"/>
      <c r="B629" s="249"/>
      <c r="C629" s="250"/>
      <c r="D629" s="251" t="s">
        <v>259</v>
      </c>
      <c r="E629" s="252" t="s">
        <v>1</v>
      </c>
      <c r="F629" s="253" t="s">
        <v>654</v>
      </c>
      <c r="G629" s="250"/>
      <c r="H629" s="254">
        <v>141.59999999999999</v>
      </c>
      <c r="I629" s="255"/>
      <c r="J629" s="250"/>
      <c r="K629" s="250"/>
      <c r="L629" s="256"/>
      <c r="M629" s="257"/>
      <c r="N629" s="258"/>
      <c r="O629" s="258"/>
      <c r="P629" s="258"/>
      <c r="Q629" s="258"/>
      <c r="R629" s="258"/>
      <c r="S629" s="258"/>
      <c r="T629" s="25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0" t="s">
        <v>259</v>
      </c>
      <c r="AU629" s="260" t="s">
        <v>93</v>
      </c>
      <c r="AV629" s="13" t="s">
        <v>93</v>
      </c>
      <c r="AW629" s="13" t="s">
        <v>40</v>
      </c>
      <c r="AX629" s="13" t="s">
        <v>84</v>
      </c>
      <c r="AY629" s="260" t="s">
        <v>250</v>
      </c>
    </row>
    <row r="630" s="13" customFormat="1">
      <c r="A630" s="13"/>
      <c r="B630" s="249"/>
      <c r="C630" s="250"/>
      <c r="D630" s="251" t="s">
        <v>259</v>
      </c>
      <c r="E630" s="252" t="s">
        <v>1</v>
      </c>
      <c r="F630" s="253" t="s">
        <v>655</v>
      </c>
      <c r="G630" s="250"/>
      <c r="H630" s="254">
        <v>134.52000000000001</v>
      </c>
      <c r="I630" s="255"/>
      <c r="J630" s="250"/>
      <c r="K630" s="250"/>
      <c r="L630" s="256"/>
      <c r="M630" s="257"/>
      <c r="N630" s="258"/>
      <c r="O630" s="258"/>
      <c r="P630" s="258"/>
      <c r="Q630" s="258"/>
      <c r="R630" s="258"/>
      <c r="S630" s="258"/>
      <c r="T630" s="25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0" t="s">
        <v>259</v>
      </c>
      <c r="AU630" s="260" t="s">
        <v>93</v>
      </c>
      <c r="AV630" s="13" t="s">
        <v>93</v>
      </c>
      <c r="AW630" s="13" t="s">
        <v>40</v>
      </c>
      <c r="AX630" s="13" t="s">
        <v>84</v>
      </c>
      <c r="AY630" s="260" t="s">
        <v>250</v>
      </c>
    </row>
    <row r="631" s="13" customFormat="1">
      <c r="A631" s="13"/>
      <c r="B631" s="249"/>
      <c r="C631" s="250"/>
      <c r="D631" s="251" t="s">
        <v>259</v>
      </c>
      <c r="E631" s="252" t="s">
        <v>1</v>
      </c>
      <c r="F631" s="253" t="s">
        <v>656</v>
      </c>
      <c r="G631" s="250"/>
      <c r="H631" s="254">
        <v>55.079999999999998</v>
      </c>
      <c r="I631" s="255"/>
      <c r="J631" s="250"/>
      <c r="K631" s="250"/>
      <c r="L631" s="256"/>
      <c r="M631" s="257"/>
      <c r="N631" s="258"/>
      <c r="O631" s="258"/>
      <c r="P631" s="258"/>
      <c r="Q631" s="258"/>
      <c r="R631" s="258"/>
      <c r="S631" s="258"/>
      <c r="T631" s="25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0" t="s">
        <v>259</v>
      </c>
      <c r="AU631" s="260" t="s">
        <v>93</v>
      </c>
      <c r="AV631" s="13" t="s">
        <v>93</v>
      </c>
      <c r="AW631" s="13" t="s">
        <v>40</v>
      </c>
      <c r="AX631" s="13" t="s">
        <v>84</v>
      </c>
      <c r="AY631" s="260" t="s">
        <v>250</v>
      </c>
    </row>
    <row r="632" s="13" customFormat="1">
      <c r="A632" s="13"/>
      <c r="B632" s="249"/>
      <c r="C632" s="250"/>
      <c r="D632" s="251" t="s">
        <v>259</v>
      </c>
      <c r="E632" s="252" t="s">
        <v>1</v>
      </c>
      <c r="F632" s="253" t="s">
        <v>657</v>
      </c>
      <c r="G632" s="250"/>
      <c r="H632" s="254">
        <v>12.864000000000001</v>
      </c>
      <c r="I632" s="255"/>
      <c r="J632" s="250"/>
      <c r="K632" s="250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259</v>
      </c>
      <c r="AU632" s="260" t="s">
        <v>93</v>
      </c>
      <c r="AV632" s="13" t="s">
        <v>93</v>
      </c>
      <c r="AW632" s="13" t="s">
        <v>40</v>
      </c>
      <c r="AX632" s="13" t="s">
        <v>84</v>
      </c>
      <c r="AY632" s="260" t="s">
        <v>250</v>
      </c>
    </row>
    <row r="633" s="13" customFormat="1">
      <c r="A633" s="13"/>
      <c r="B633" s="249"/>
      <c r="C633" s="250"/>
      <c r="D633" s="251" t="s">
        <v>259</v>
      </c>
      <c r="E633" s="252" t="s">
        <v>1</v>
      </c>
      <c r="F633" s="253" t="s">
        <v>658</v>
      </c>
      <c r="G633" s="250"/>
      <c r="H633" s="254">
        <v>40.68</v>
      </c>
      <c r="I633" s="255"/>
      <c r="J633" s="250"/>
      <c r="K633" s="250"/>
      <c r="L633" s="256"/>
      <c r="M633" s="257"/>
      <c r="N633" s="258"/>
      <c r="O633" s="258"/>
      <c r="P633" s="258"/>
      <c r="Q633" s="258"/>
      <c r="R633" s="258"/>
      <c r="S633" s="258"/>
      <c r="T633" s="25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0" t="s">
        <v>259</v>
      </c>
      <c r="AU633" s="260" t="s">
        <v>93</v>
      </c>
      <c r="AV633" s="13" t="s">
        <v>93</v>
      </c>
      <c r="AW633" s="13" t="s">
        <v>40</v>
      </c>
      <c r="AX633" s="13" t="s">
        <v>84</v>
      </c>
      <c r="AY633" s="260" t="s">
        <v>250</v>
      </c>
    </row>
    <row r="634" s="13" customFormat="1">
      <c r="A634" s="13"/>
      <c r="B634" s="249"/>
      <c r="C634" s="250"/>
      <c r="D634" s="251" t="s">
        <v>259</v>
      </c>
      <c r="E634" s="252" t="s">
        <v>1</v>
      </c>
      <c r="F634" s="253" t="s">
        <v>659</v>
      </c>
      <c r="G634" s="250"/>
      <c r="H634" s="254">
        <v>44.07</v>
      </c>
      <c r="I634" s="255"/>
      <c r="J634" s="250"/>
      <c r="K634" s="250"/>
      <c r="L634" s="256"/>
      <c r="M634" s="257"/>
      <c r="N634" s="258"/>
      <c r="O634" s="258"/>
      <c r="P634" s="258"/>
      <c r="Q634" s="258"/>
      <c r="R634" s="258"/>
      <c r="S634" s="258"/>
      <c r="T634" s="25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0" t="s">
        <v>259</v>
      </c>
      <c r="AU634" s="260" t="s">
        <v>93</v>
      </c>
      <c r="AV634" s="13" t="s">
        <v>93</v>
      </c>
      <c r="AW634" s="13" t="s">
        <v>40</v>
      </c>
      <c r="AX634" s="13" t="s">
        <v>84</v>
      </c>
      <c r="AY634" s="260" t="s">
        <v>250</v>
      </c>
    </row>
    <row r="635" s="13" customFormat="1">
      <c r="A635" s="13"/>
      <c r="B635" s="249"/>
      <c r="C635" s="250"/>
      <c r="D635" s="251" t="s">
        <v>259</v>
      </c>
      <c r="E635" s="252" t="s">
        <v>1</v>
      </c>
      <c r="F635" s="253" t="s">
        <v>660</v>
      </c>
      <c r="G635" s="250"/>
      <c r="H635" s="254">
        <v>17.460000000000001</v>
      </c>
      <c r="I635" s="255"/>
      <c r="J635" s="250"/>
      <c r="K635" s="250"/>
      <c r="L635" s="256"/>
      <c r="M635" s="257"/>
      <c r="N635" s="258"/>
      <c r="O635" s="258"/>
      <c r="P635" s="258"/>
      <c r="Q635" s="258"/>
      <c r="R635" s="258"/>
      <c r="S635" s="258"/>
      <c r="T635" s="259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0" t="s">
        <v>259</v>
      </c>
      <c r="AU635" s="260" t="s">
        <v>93</v>
      </c>
      <c r="AV635" s="13" t="s">
        <v>93</v>
      </c>
      <c r="AW635" s="13" t="s">
        <v>40</v>
      </c>
      <c r="AX635" s="13" t="s">
        <v>84</v>
      </c>
      <c r="AY635" s="260" t="s">
        <v>250</v>
      </c>
    </row>
    <row r="636" s="14" customFormat="1">
      <c r="A636" s="14"/>
      <c r="B636" s="261"/>
      <c r="C636" s="262"/>
      <c r="D636" s="251" t="s">
        <v>259</v>
      </c>
      <c r="E636" s="263" t="s">
        <v>1</v>
      </c>
      <c r="F636" s="264" t="s">
        <v>261</v>
      </c>
      <c r="G636" s="262"/>
      <c r="H636" s="265">
        <v>543.61800000000005</v>
      </c>
      <c r="I636" s="266"/>
      <c r="J636" s="262"/>
      <c r="K636" s="262"/>
      <c r="L636" s="267"/>
      <c r="M636" s="268"/>
      <c r="N636" s="269"/>
      <c r="O636" s="269"/>
      <c r="P636" s="269"/>
      <c r="Q636" s="269"/>
      <c r="R636" s="269"/>
      <c r="S636" s="269"/>
      <c r="T636" s="27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1" t="s">
        <v>259</v>
      </c>
      <c r="AU636" s="271" t="s">
        <v>93</v>
      </c>
      <c r="AV636" s="14" t="s">
        <v>256</v>
      </c>
      <c r="AW636" s="14" t="s">
        <v>40</v>
      </c>
      <c r="AX636" s="14" t="s">
        <v>91</v>
      </c>
      <c r="AY636" s="271" t="s">
        <v>250</v>
      </c>
    </row>
    <row r="637" s="12" customFormat="1" ht="22.8" customHeight="1">
      <c r="A637" s="12"/>
      <c r="B637" s="214"/>
      <c r="C637" s="215"/>
      <c r="D637" s="216" t="s">
        <v>83</v>
      </c>
      <c r="E637" s="228" t="s">
        <v>256</v>
      </c>
      <c r="F637" s="228" t="s">
        <v>661</v>
      </c>
      <c r="G637" s="215"/>
      <c r="H637" s="215"/>
      <c r="I637" s="218"/>
      <c r="J637" s="229">
        <f>BK637</f>
        <v>0</v>
      </c>
      <c r="K637" s="215"/>
      <c r="L637" s="220"/>
      <c r="M637" s="221"/>
      <c r="N637" s="222"/>
      <c r="O637" s="222"/>
      <c r="P637" s="223">
        <f>SUM(P638:P718)</f>
        <v>0</v>
      </c>
      <c r="Q637" s="222"/>
      <c r="R637" s="223">
        <f>SUM(R638:R718)</f>
        <v>3722.1937500701079</v>
      </c>
      <c r="S637" s="222"/>
      <c r="T637" s="224">
        <f>SUM(T638:T718)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25" t="s">
        <v>91</v>
      </c>
      <c r="AT637" s="226" t="s">
        <v>83</v>
      </c>
      <c r="AU637" s="226" t="s">
        <v>91</v>
      </c>
      <c r="AY637" s="225" t="s">
        <v>250</v>
      </c>
      <c r="BK637" s="227">
        <f>SUM(BK638:BK718)</f>
        <v>0</v>
      </c>
    </row>
    <row r="638" s="2" customFormat="1" ht="16.5" customHeight="1">
      <c r="A638" s="41"/>
      <c r="B638" s="42"/>
      <c r="C638" s="230" t="s">
        <v>447</v>
      </c>
      <c r="D638" s="230" t="s">
        <v>252</v>
      </c>
      <c r="E638" s="231" t="s">
        <v>662</v>
      </c>
      <c r="F638" s="232" t="s">
        <v>663</v>
      </c>
      <c r="G638" s="233" t="s">
        <v>264</v>
      </c>
      <c r="H638" s="234">
        <v>1382.893</v>
      </c>
      <c r="I638" s="235"/>
      <c r="J638" s="236">
        <f>ROUND(I638*H638,2)</f>
        <v>0</v>
      </c>
      <c r="K638" s="237"/>
      <c r="L638" s="47"/>
      <c r="M638" s="238" t="s">
        <v>1</v>
      </c>
      <c r="N638" s="239" t="s">
        <v>49</v>
      </c>
      <c r="O638" s="94"/>
      <c r="P638" s="240">
        <f>O638*H638</f>
        <v>0</v>
      </c>
      <c r="Q638" s="240">
        <v>2.5020099999999998</v>
      </c>
      <c r="R638" s="240">
        <f>Q638*H638</f>
        <v>3460.0121149299998</v>
      </c>
      <c r="S638" s="240">
        <v>0</v>
      </c>
      <c r="T638" s="241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42" t="s">
        <v>256</v>
      </c>
      <c r="AT638" s="242" t="s">
        <v>252</v>
      </c>
      <c r="AU638" s="242" t="s">
        <v>93</v>
      </c>
      <c r="AY638" s="19" t="s">
        <v>250</v>
      </c>
      <c r="BE638" s="243">
        <f>IF(N638="základní",J638,0)</f>
        <v>0</v>
      </c>
      <c r="BF638" s="243">
        <f>IF(N638="snížená",J638,0)</f>
        <v>0</v>
      </c>
      <c r="BG638" s="243">
        <f>IF(N638="zákl. přenesená",J638,0)</f>
        <v>0</v>
      </c>
      <c r="BH638" s="243">
        <f>IF(N638="sníž. přenesená",J638,0)</f>
        <v>0</v>
      </c>
      <c r="BI638" s="243">
        <f>IF(N638="nulová",J638,0)</f>
        <v>0</v>
      </c>
      <c r="BJ638" s="19" t="s">
        <v>91</v>
      </c>
      <c r="BK638" s="243">
        <f>ROUND(I638*H638,2)</f>
        <v>0</v>
      </c>
      <c r="BL638" s="19" t="s">
        <v>256</v>
      </c>
      <c r="BM638" s="242" t="s">
        <v>664</v>
      </c>
    </row>
    <row r="639" s="2" customFormat="1">
      <c r="A639" s="41"/>
      <c r="B639" s="42"/>
      <c r="C639" s="43"/>
      <c r="D639" s="244" t="s">
        <v>257</v>
      </c>
      <c r="E639" s="43"/>
      <c r="F639" s="245" t="s">
        <v>665</v>
      </c>
      <c r="G639" s="43"/>
      <c r="H639" s="43"/>
      <c r="I639" s="246"/>
      <c r="J639" s="43"/>
      <c r="K639" s="43"/>
      <c r="L639" s="47"/>
      <c r="M639" s="247"/>
      <c r="N639" s="248"/>
      <c r="O639" s="94"/>
      <c r="P639" s="94"/>
      <c r="Q639" s="94"/>
      <c r="R639" s="94"/>
      <c r="S639" s="94"/>
      <c r="T639" s="95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19" t="s">
        <v>257</v>
      </c>
      <c r="AU639" s="19" t="s">
        <v>93</v>
      </c>
    </row>
    <row r="640" s="13" customFormat="1">
      <c r="A640" s="13"/>
      <c r="B640" s="249"/>
      <c r="C640" s="250"/>
      <c r="D640" s="251" t="s">
        <v>259</v>
      </c>
      <c r="E640" s="252" t="s">
        <v>1</v>
      </c>
      <c r="F640" s="253" t="s">
        <v>666</v>
      </c>
      <c r="G640" s="250"/>
      <c r="H640" s="254">
        <v>127.324</v>
      </c>
      <c r="I640" s="255"/>
      <c r="J640" s="250"/>
      <c r="K640" s="250"/>
      <c r="L640" s="256"/>
      <c r="M640" s="257"/>
      <c r="N640" s="258"/>
      <c r="O640" s="258"/>
      <c r="P640" s="258"/>
      <c r="Q640" s="258"/>
      <c r="R640" s="258"/>
      <c r="S640" s="258"/>
      <c r="T640" s="25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0" t="s">
        <v>259</v>
      </c>
      <c r="AU640" s="260" t="s">
        <v>93</v>
      </c>
      <c r="AV640" s="13" t="s">
        <v>93</v>
      </c>
      <c r="AW640" s="13" t="s">
        <v>40</v>
      </c>
      <c r="AX640" s="13" t="s">
        <v>84</v>
      </c>
      <c r="AY640" s="260" t="s">
        <v>250</v>
      </c>
    </row>
    <row r="641" s="13" customFormat="1">
      <c r="A641" s="13"/>
      <c r="B641" s="249"/>
      <c r="C641" s="250"/>
      <c r="D641" s="251" t="s">
        <v>259</v>
      </c>
      <c r="E641" s="252" t="s">
        <v>1</v>
      </c>
      <c r="F641" s="253" t="s">
        <v>667</v>
      </c>
      <c r="G641" s="250"/>
      <c r="H641" s="254">
        <v>222.94999999999999</v>
      </c>
      <c r="I641" s="255"/>
      <c r="J641" s="250"/>
      <c r="K641" s="250"/>
      <c r="L641" s="256"/>
      <c r="M641" s="257"/>
      <c r="N641" s="258"/>
      <c r="O641" s="258"/>
      <c r="P641" s="258"/>
      <c r="Q641" s="258"/>
      <c r="R641" s="258"/>
      <c r="S641" s="258"/>
      <c r="T641" s="25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0" t="s">
        <v>259</v>
      </c>
      <c r="AU641" s="260" t="s">
        <v>93</v>
      </c>
      <c r="AV641" s="13" t="s">
        <v>93</v>
      </c>
      <c r="AW641" s="13" t="s">
        <v>40</v>
      </c>
      <c r="AX641" s="13" t="s">
        <v>84</v>
      </c>
      <c r="AY641" s="260" t="s">
        <v>250</v>
      </c>
    </row>
    <row r="642" s="13" customFormat="1">
      <c r="A642" s="13"/>
      <c r="B642" s="249"/>
      <c r="C642" s="250"/>
      <c r="D642" s="251" t="s">
        <v>259</v>
      </c>
      <c r="E642" s="252" t="s">
        <v>1</v>
      </c>
      <c r="F642" s="253" t="s">
        <v>668</v>
      </c>
      <c r="G642" s="250"/>
      <c r="H642" s="254">
        <v>254.13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259</v>
      </c>
      <c r="AU642" s="260" t="s">
        <v>93</v>
      </c>
      <c r="AV642" s="13" t="s">
        <v>93</v>
      </c>
      <c r="AW642" s="13" t="s">
        <v>40</v>
      </c>
      <c r="AX642" s="13" t="s">
        <v>84</v>
      </c>
      <c r="AY642" s="260" t="s">
        <v>250</v>
      </c>
    </row>
    <row r="643" s="13" customFormat="1">
      <c r="A643" s="13"/>
      <c r="B643" s="249"/>
      <c r="C643" s="250"/>
      <c r="D643" s="251" t="s">
        <v>259</v>
      </c>
      <c r="E643" s="252" t="s">
        <v>1</v>
      </c>
      <c r="F643" s="253" t="s">
        <v>669</v>
      </c>
      <c r="G643" s="250"/>
      <c r="H643" s="254">
        <v>256.17099999999999</v>
      </c>
      <c r="I643" s="255"/>
      <c r="J643" s="250"/>
      <c r="K643" s="250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259</v>
      </c>
      <c r="AU643" s="260" t="s">
        <v>93</v>
      </c>
      <c r="AV643" s="13" t="s">
        <v>93</v>
      </c>
      <c r="AW643" s="13" t="s">
        <v>40</v>
      </c>
      <c r="AX643" s="13" t="s">
        <v>84</v>
      </c>
      <c r="AY643" s="260" t="s">
        <v>250</v>
      </c>
    </row>
    <row r="644" s="13" customFormat="1">
      <c r="A644" s="13"/>
      <c r="B644" s="249"/>
      <c r="C644" s="250"/>
      <c r="D644" s="251" t="s">
        <v>259</v>
      </c>
      <c r="E644" s="252" t="s">
        <v>1</v>
      </c>
      <c r="F644" s="253" t="s">
        <v>670</v>
      </c>
      <c r="G644" s="250"/>
      <c r="H644" s="254">
        <v>252.67400000000001</v>
      </c>
      <c r="I644" s="255"/>
      <c r="J644" s="250"/>
      <c r="K644" s="250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259</v>
      </c>
      <c r="AU644" s="260" t="s">
        <v>93</v>
      </c>
      <c r="AV644" s="13" t="s">
        <v>93</v>
      </c>
      <c r="AW644" s="13" t="s">
        <v>40</v>
      </c>
      <c r="AX644" s="13" t="s">
        <v>84</v>
      </c>
      <c r="AY644" s="260" t="s">
        <v>250</v>
      </c>
    </row>
    <row r="645" s="13" customFormat="1">
      <c r="A645" s="13"/>
      <c r="B645" s="249"/>
      <c r="C645" s="250"/>
      <c r="D645" s="251" t="s">
        <v>259</v>
      </c>
      <c r="E645" s="252" t="s">
        <v>1</v>
      </c>
      <c r="F645" s="253" t="s">
        <v>671</v>
      </c>
      <c r="G645" s="250"/>
      <c r="H645" s="254">
        <v>253.52199999999999</v>
      </c>
      <c r="I645" s="255"/>
      <c r="J645" s="250"/>
      <c r="K645" s="250"/>
      <c r="L645" s="256"/>
      <c r="M645" s="257"/>
      <c r="N645" s="258"/>
      <c r="O645" s="258"/>
      <c r="P645" s="258"/>
      <c r="Q645" s="258"/>
      <c r="R645" s="258"/>
      <c r="S645" s="258"/>
      <c r="T645" s="259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0" t="s">
        <v>259</v>
      </c>
      <c r="AU645" s="260" t="s">
        <v>93</v>
      </c>
      <c r="AV645" s="13" t="s">
        <v>93</v>
      </c>
      <c r="AW645" s="13" t="s">
        <v>40</v>
      </c>
      <c r="AX645" s="13" t="s">
        <v>84</v>
      </c>
      <c r="AY645" s="260" t="s">
        <v>250</v>
      </c>
    </row>
    <row r="646" s="13" customFormat="1">
      <c r="A646" s="13"/>
      <c r="B646" s="249"/>
      <c r="C646" s="250"/>
      <c r="D646" s="251" t="s">
        <v>259</v>
      </c>
      <c r="E646" s="252" t="s">
        <v>1</v>
      </c>
      <c r="F646" s="253" t="s">
        <v>672</v>
      </c>
      <c r="G646" s="250"/>
      <c r="H646" s="254">
        <v>1.0600000000000001</v>
      </c>
      <c r="I646" s="255"/>
      <c r="J646" s="250"/>
      <c r="K646" s="250"/>
      <c r="L646" s="256"/>
      <c r="M646" s="257"/>
      <c r="N646" s="258"/>
      <c r="O646" s="258"/>
      <c r="P646" s="258"/>
      <c r="Q646" s="258"/>
      <c r="R646" s="258"/>
      <c r="S646" s="258"/>
      <c r="T646" s="25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0" t="s">
        <v>259</v>
      </c>
      <c r="AU646" s="260" t="s">
        <v>93</v>
      </c>
      <c r="AV646" s="13" t="s">
        <v>93</v>
      </c>
      <c r="AW646" s="13" t="s">
        <v>40</v>
      </c>
      <c r="AX646" s="13" t="s">
        <v>84</v>
      </c>
      <c r="AY646" s="260" t="s">
        <v>250</v>
      </c>
    </row>
    <row r="647" s="13" customFormat="1">
      <c r="A647" s="13"/>
      <c r="B647" s="249"/>
      <c r="C647" s="250"/>
      <c r="D647" s="251" t="s">
        <v>259</v>
      </c>
      <c r="E647" s="252" t="s">
        <v>1</v>
      </c>
      <c r="F647" s="253" t="s">
        <v>673</v>
      </c>
      <c r="G647" s="250"/>
      <c r="H647" s="254">
        <v>15.061999999999999</v>
      </c>
      <c r="I647" s="255"/>
      <c r="J647" s="250"/>
      <c r="K647" s="250"/>
      <c r="L647" s="256"/>
      <c r="M647" s="257"/>
      <c r="N647" s="258"/>
      <c r="O647" s="258"/>
      <c r="P647" s="258"/>
      <c r="Q647" s="258"/>
      <c r="R647" s="258"/>
      <c r="S647" s="258"/>
      <c r="T647" s="25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0" t="s">
        <v>259</v>
      </c>
      <c r="AU647" s="260" t="s">
        <v>93</v>
      </c>
      <c r="AV647" s="13" t="s">
        <v>93</v>
      </c>
      <c r="AW647" s="13" t="s">
        <v>40</v>
      </c>
      <c r="AX647" s="13" t="s">
        <v>84</v>
      </c>
      <c r="AY647" s="260" t="s">
        <v>250</v>
      </c>
    </row>
    <row r="648" s="14" customFormat="1">
      <c r="A648" s="14"/>
      <c r="B648" s="261"/>
      <c r="C648" s="262"/>
      <c r="D648" s="251" t="s">
        <v>259</v>
      </c>
      <c r="E648" s="263" t="s">
        <v>1</v>
      </c>
      <c r="F648" s="264" t="s">
        <v>261</v>
      </c>
      <c r="G648" s="262"/>
      <c r="H648" s="265">
        <v>1382.893</v>
      </c>
      <c r="I648" s="266"/>
      <c r="J648" s="262"/>
      <c r="K648" s="262"/>
      <c r="L648" s="267"/>
      <c r="M648" s="268"/>
      <c r="N648" s="269"/>
      <c r="O648" s="269"/>
      <c r="P648" s="269"/>
      <c r="Q648" s="269"/>
      <c r="R648" s="269"/>
      <c r="S648" s="269"/>
      <c r="T648" s="27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1" t="s">
        <v>259</v>
      </c>
      <c r="AU648" s="271" t="s">
        <v>93</v>
      </c>
      <c r="AV648" s="14" t="s">
        <v>256</v>
      </c>
      <c r="AW648" s="14" t="s">
        <v>40</v>
      </c>
      <c r="AX648" s="14" t="s">
        <v>91</v>
      </c>
      <c r="AY648" s="271" t="s">
        <v>250</v>
      </c>
    </row>
    <row r="649" s="2" customFormat="1" ht="24.15" customHeight="1">
      <c r="A649" s="41"/>
      <c r="B649" s="42"/>
      <c r="C649" s="230" t="s">
        <v>674</v>
      </c>
      <c r="D649" s="230" t="s">
        <v>252</v>
      </c>
      <c r="E649" s="231" t="s">
        <v>675</v>
      </c>
      <c r="F649" s="232" t="s">
        <v>676</v>
      </c>
      <c r="G649" s="233" t="s">
        <v>388</v>
      </c>
      <c r="H649" s="234">
        <v>6913.4040000000005</v>
      </c>
      <c r="I649" s="235"/>
      <c r="J649" s="236">
        <f>ROUND(I649*H649,2)</f>
        <v>0</v>
      </c>
      <c r="K649" s="237"/>
      <c r="L649" s="47"/>
      <c r="M649" s="238" t="s">
        <v>1</v>
      </c>
      <c r="N649" s="239" t="s">
        <v>49</v>
      </c>
      <c r="O649" s="94"/>
      <c r="P649" s="240">
        <f>O649*H649</f>
        <v>0</v>
      </c>
      <c r="Q649" s="240">
        <v>0.0053261999999999997</v>
      </c>
      <c r="R649" s="240">
        <f>Q649*H649</f>
        <v>36.822172384799998</v>
      </c>
      <c r="S649" s="240">
        <v>0</v>
      </c>
      <c r="T649" s="241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42" t="s">
        <v>256</v>
      </c>
      <c r="AT649" s="242" t="s">
        <v>252</v>
      </c>
      <c r="AU649" s="242" t="s">
        <v>93</v>
      </c>
      <c r="AY649" s="19" t="s">
        <v>250</v>
      </c>
      <c r="BE649" s="243">
        <f>IF(N649="základní",J649,0)</f>
        <v>0</v>
      </c>
      <c r="BF649" s="243">
        <f>IF(N649="snížená",J649,0)</f>
        <v>0</v>
      </c>
      <c r="BG649" s="243">
        <f>IF(N649="zákl. přenesená",J649,0)</f>
        <v>0</v>
      </c>
      <c r="BH649" s="243">
        <f>IF(N649="sníž. přenesená",J649,0)</f>
        <v>0</v>
      </c>
      <c r="BI649" s="243">
        <f>IF(N649="nulová",J649,0)</f>
        <v>0</v>
      </c>
      <c r="BJ649" s="19" t="s">
        <v>91</v>
      </c>
      <c r="BK649" s="243">
        <f>ROUND(I649*H649,2)</f>
        <v>0</v>
      </c>
      <c r="BL649" s="19" t="s">
        <v>256</v>
      </c>
      <c r="BM649" s="242" t="s">
        <v>677</v>
      </c>
    </row>
    <row r="650" s="2" customFormat="1">
      <c r="A650" s="41"/>
      <c r="B650" s="42"/>
      <c r="C650" s="43"/>
      <c r="D650" s="244" t="s">
        <v>257</v>
      </c>
      <c r="E650" s="43"/>
      <c r="F650" s="245" t="s">
        <v>678</v>
      </c>
      <c r="G650" s="43"/>
      <c r="H650" s="43"/>
      <c r="I650" s="246"/>
      <c r="J650" s="43"/>
      <c r="K650" s="43"/>
      <c r="L650" s="47"/>
      <c r="M650" s="247"/>
      <c r="N650" s="248"/>
      <c r="O650" s="94"/>
      <c r="P650" s="94"/>
      <c r="Q650" s="94"/>
      <c r="R650" s="94"/>
      <c r="S650" s="94"/>
      <c r="T650" s="95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19" t="s">
        <v>257</v>
      </c>
      <c r="AU650" s="19" t="s">
        <v>93</v>
      </c>
    </row>
    <row r="651" s="13" customFormat="1">
      <c r="A651" s="13"/>
      <c r="B651" s="249"/>
      <c r="C651" s="250"/>
      <c r="D651" s="251" t="s">
        <v>259</v>
      </c>
      <c r="E651" s="252" t="s">
        <v>1</v>
      </c>
      <c r="F651" s="253" t="s">
        <v>679</v>
      </c>
      <c r="G651" s="250"/>
      <c r="H651" s="254">
        <v>636.62099999999998</v>
      </c>
      <c r="I651" s="255"/>
      <c r="J651" s="250"/>
      <c r="K651" s="250"/>
      <c r="L651" s="256"/>
      <c r="M651" s="257"/>
      <c r="N651" s="258"/>
      <c r="O651" s="258"/>
      <c r="P651" s="258"/>
      <c r="Q651" s="258"/>
      <c r="R651" s="258"/>
      <c r="S651" s="258"/>
      <c r="T651" s="25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0" t="s">
        <v>259</v>
      </c>
      <c r="AU651" s="260" t="s">
        <v>93</v>
      </c>
      <c r="AV651" s="13" t="s">
        <v>93</v>
      </c>
      <c r="AW651" s="13" t="s">
        <v>40</v>
      </c>
      <c r="AX651" s="13" t="s">
        <v>84</v>
      </c>
      <c r="AY651" s="260" t="s">
        <v>250</v>
      </c>
    </row>
    <row r="652" s="13" customFormat="1">
      <c r="A652" s="13"/>
      <c r="B652" s="249"/>
      <c r="C652" s="250"/>
      <c r="D652" s="251" t="s">
        <v>259</v>
      </c>
      <c r="E652" s="252" t="s">
        <v>1</v>
      </c>
      <c r="F652" s="253" t="s">
        <v>680</v>
      </c>
      <c r="G652" s="250"/>
      <c r="H652" s="254">
        <v>1114.749</v>
      </c>
      <c r="I652" s="255"/>
      <c r="J652" s="250"/>
      <c r="K652" s="250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259</v>
      </c>
      <c r="AU652" s="260" t="s">
        <v>93</v>
      </c>
      <c r="AV652" s="13" t="s">
        <v>93</v>
      </c>
      <c r="AW652" s="13" t="s">
        <v>40</v>
      </c>
      <c r="AX652" s="13" t="s">
        <v>84</v>
      </c>
      <c r="AY652" s="260" t="s">
        <v>250</v>
      </c>
    </row>
    <row r="653" s="13" customFormat="1">
      <c r="A653" s="13"/>
      <c r="B653" s="249"/>
      <c r="C653" s="250"/>
      <c r="D653" s="251" t="s">
        <v>259</v>
      </c>
      <c r="E653" s="252" t="s">
        <v>1</v>
      </c>
      <c r="F653" s="253" t="s">
        <v>681</v>
      </c>
      <c r="G653" s="250"/>
      <c r="H653" s="254">
        <v>1270.6479999999999</v>
      </c>
      <c r="I653" s="255"/>
      <c r="J653" s="250"/>
      <c r="K653" s="250"/>
      <c r="L653" s="256"/>
      <c r="M653" s="257"/>
      <c r="N653" s="258"/>
      <c r="O653" s="258"/>
      <c r="P653" s="258"/>
      <c r="Q653" s="258"/>
      <c r="R653" s="258"/>
      <c r="S653" s="258"/>
      <c r="T653" s="25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0" t="s">
        <v>259</v>
      </c>
      <c r="AU653" s="260" t="s">
        <v>93</v>
      </c>
      <c r="AV653" s="13" t="s">
        <v>93</v>
      </c>
      <c r="AW653" s="13" t="s">
        <v>40</v>
      </c>
      <c r="AX653" s="13" t="s">
        <v>84</v>
      </c>
      <c r="AY653" s="260" t="s">
        <v>250</v>
      </c>
    </row>
    <row r="654" s="13" customFormat="1">
      <c r="A654" s="13"/>
      <c r="B654" s="249"/>
      <c r="C654" s="250"/>
      <c r="D654" s="251" t="s">
        <v>259</v>
      </c>
      <c r="E654" s="252" t="s">
        <v>1</v>
      </c>
      <c r="F654" s="253" t="s">
        <v>682</v>
      </c>
      <c r="G654" s="250"/>
      <c r="H654" s="254">
        <v>1280.855</v>
      </c>
      <c r="I654" s="255"/>
      <c r="J654" s="250"/>
      <c r="K654" s="250"/>
      <c r="L654" s="256"/>
      <c r="M654" s="257"/>
      <c r="N654" s="258"/>
      <c r="O654" s="258"/>
      <c r="P654" s="258"/>
      <c r="Q654" s="258"/>
      <c r="R654" s="258"/>
      <c r="S654" s="258"/>
      <c r="T654" s="25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0" t="s">
        <v>259</v>
      </c>
      <c r="AU654" s="260" t="s">
        <v>93</v>
      </c>
      <c r="AV654" s="13" t="s">
        <v>93</v>
      </c>
      <c r="AW654" s="13" t="s">
        <v>40</v>
      </c>
      <c r="AX654" s="13" t="s">
        <v>84</v>
      </c>
      <c r="AY654" s="260" t="s">
        <v>250</v>
      </c>
    </row>
    <row r="655" s="13" customFormat="1">
      <c r="A655" s="13"/>
      <c r="B655" s="249"/>
      <c r="C655" s="250"/>
      <c r="D655" s="251" t="s">
        <v>259</v>
      </c>
      <c r="E655" s="252" t="s">
        <v>1</v>
      </c>
      <c r="F655" s="253" t="s">
        <v>683</v>
      </c>
      <c r="G655" s="250"/>
      <c r="H655" s="254">
        <v>1263.3699999999999</v>
      </c>
      <c r="I655" s="255"/>
      <c r="J655" s="250"/>
      <c r="K655" s="250"/>
      <c r="L655" s="256"/>
      <c r="M655" s="257"/>
      <c r="N655" s="258"/>
      <c r="O655" s="258"/>
      <c r="P655" s="258"/>
      <c r="Q655" s="258"/>
      <c r="R655" s="258"/>
      <c r="S655" s="258"/>
      <c r="T655" s="25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0" t="s">
        <v>259</v>
      </c>
      <c r="AU655" s="260" t="s">
        <v>93</v>
      </c>
      <c r="AV655" s="13" t="s">
        <v>93</v>
      </c>
      <c r="AW655" s="13" t="s">
        <v>40</v>
      </c>
      <c r="AX655" s="13" t="s">
        <v>84</v>
      </c>
      <c r="AY655" s="260" t="s">
        <v>250</v>
      </c>
    </row>
    <row r="656" s="13" customFormat="1">
      <c r="A656" s="13"/>
      <c r="B656" s="249"/>
      <c r="C656" s="250"/>
      <c r="D656" s="251" t="s">
        <v>259</v>
      </c>
      <c r="E656" s="252" t="s">
        <v>1</v>
      </c>
      <c r="F656" s="253" t="s">
        <v>684</v>
      </c>
      <c r="G656" s="250"/>
      <c r="H656" s="254">
        <v>1267.6099999999999</v>
      </c>
      <c r="I656" s="255"/>
      <c r="J656" s="250"/>
      <c r="K656" s="250"/>
      <c r="L656" s="256"/>
      <c r="M656" s="257"/>
      <c r="N656" s="258"/>
      <c r="O656" s="258"/>
      <c r="P656" s="258"/>
      <c r="Q656" s="258"/>
      <c r="R656" s="258"/>
      <c r="S656" s="258"/>
      <c r="T656" s="25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0" t="s">
        <v>259</v>
      </c>
      <c r="AU656" s="260" t="s">
        <v>93</v>
      </c>
      <c r="AV656" s="13" t="s">
        <v>93</v>
      </c>
      <c r="AW656" s="13" t="s">
        <v>40</v>
      </c>
      <c r="AX656" s="13" t="s">
        <v>84</v>
      </c>
      <c r="AY656" s="260" t="s">
        <v>250</v>
      </c>
    </row>
    <row r="657" s="13" customFormat="1">
      <c r="A657" s="13"/>
      <c r="B657" s="249"/>
      <c r="C657" s="250"/>
      <c r="D657" s="251" t="s">
        <v>259</v>
      </c>
      <c r="E657" s="252" t="s">
        <v>1</v>
      </c>
      <c r="F657" s="253" t="s">
        <v>685</v>
      </c>
      <c r="G657" s="250"/>
      <c r="H657" s="254">
        <v>4.2400000000000002</v>
      </c>
      <c r="I657" s="255"/>
      <c r="J657" s="250"/>
      <c r="K657" s="250"/>
      <c r="L657" s="256"/>
      <c r="M657" s="257"/>
      <c r="N657" s="258"/>
      <c r="O657" s="258"/>
      <c r="P657" s="258"/>
      <c r="Q657" s="258"/>
      <c r="R657" s="258"/>
      <c r="S657" s="258"/>
      <c r="T657" s="25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0" t="s">
        <v>259</v>
      </c>
      <c r="AU657" s="260" t="s">
        <v>93</v>
      </c>
      <c r="AV657" s="13" t="s">
        <v>93</v>
      </c>
      <c r="AW657" s="13" t="s">
        <v>40</v>
      </c>
      <c r="AX657" s="13" t="s">
        <v>84</v>
      </c>
      <c r="AY657" s="260" t="s">
        <v>250</v>
      </c>
    </row>
    <row r="658" s="13" customFormat="1">
      <c r="A658" s="13"/>
      <c r="B658" s="249"/>
      <c r="C658" s="250"/>
      <c r="D658" s="251" t="s">
        <v>259</v>
      </c>
      <c r="E658" s="252" t="s">
        <v>1</v>
      </c>
      <c r="F658" s="253" t="s">
        <v>686</v>
      </c>
      <c r="G658" s="250"/>
      <c r="H658" s="254">
        <v>75.311000000000007</v>
      </c>
      <c r="I658" s="255"/>
      <c r="J658" s="250"/>
      <c r="K658" s="250"/>
      <c r="L658" s="256"/>
      <c r="M658" s="257"/>
      <c r="N658" s="258"/>
      <c r="O658" s="258"/>
      <c r="P658" s="258"/>
      <c r="Q658" s="258"/>
      <c r="R658" s="258"/>
      <c r="S658" s="258"/>
      <c r="T658" s="25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60" t="s">
        <v>259</v>
      </c>
      <c r="AU658" s="260" t="s">
        <v>93</v>
      </c>
      <c r="AV658" s="13" t="s">
        <v>93</v>
      </c>
      <c r="AW658" s="13" t="s">
        <v>40</v>
      </c>
      <c r="AX658" s="13" t="s">
        <v>84</v>
      </c>
      <c r="AY658" s="260" t="s">
        <v>250</v>
      </c>
    </row>
    <row r="659" s="14" customFormat="1">
      <c r="A659" s="14"/>
      <c r="B659" s="261"/>
      <c r="C659" s="262"/>
      <c r="D659" s="251" t="s">
        <v>259</v>
      </c>
      <c r="E659" s="263" t="s">
        <v>1</v>
      </c>
      <c r="F659" s="264" t="s">
        <v>261</v>
      </c>
      <c r="G659" s="262"/>
      <c r="H659" s="265">
        <v>6913.4040000000005</v>
      </c>
      <c r="I659" s="266"/>
      <c r="J659" s="262"/>
      <c r="K659" s="262"/>
      <c r="L659" s="267"/>
      <c r="M659" s="268"/>
      <c r="N659" s="269"/>
      <c r="O659" s="269"/>
      <c r="P659" s="269"/>
      <c r="Q659" s="269"/>
      <c r="R659" s="269"/>
      <c r="S659" s="269"/>
      <c r="T659" s="27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1" t="s">
        <v>259</v>
      </c>
      <c r="AU659" s="271" t="s">
        <v>93</v>
      </c>
      <c r="AV659" s="14" t="s">
        <v>256</v>
      </c>
      <c r="AW659" s="14" t="s">
        <v>40</v>
      </c>
      <c r="AX659" s="14" t="s">
        <v>91</v>
      </c>
      <c r="AY659" s="271" t="s">
        <v>250</v>
      </c>
    </row>
    <row r="660" s="2" customFormat="1" ht="24.15" customHeight="1">
      <c r="A660" s="41"/>
      <c r="B660" s="42"/>
      <c r="C660" s="230" t="s">
        <v>452</v>
      </c>
      <c r="D660" s="230" t="s">
        <v>252</v>
      </c>
      <c r="E660" s="231" t="s">
        <v>687</v>
      </c>
      <c r="F660" s="232" t="s">
        <v>688</v>
      </c>
      <c r="G660" s="233" t="s">
        <v>388</v>
      </c>
      <c r="H660" s="234">
        <v>6913.4040000000005</v>
      </c>
      <c r="I660" s="235"/>
      <c r="J660" s="236">
        <f>ROUND(I660*H660,2)</f>
        <v>0</v>
      </c>
      <c r="K660" s="237"/>
      <c r="L660" s="47"/>
      <c r="M660" s="238" t="s">
        <v>1</v>
      </c>
      <c r="N660" s="239" t="s">
        <v>49</v>
      </c>
      <c r="O660" s="94"/>
      <c r="P660" s="240">
        <f>O660*H660</f>
        <v>0</v>
      </c>
      <c r="Q660" s="240">
        <v>0.00088228000000000004</v>
      </c>
      <c r="R660" s="240">
        <f>Q660*H660</f>
        <v>6.0995580811200005</v>
      </c>
      <c r="S660" s="240">
        <v>0</v>
      </c>
      <c r="T660" s="241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42" t="s">
        <v>256</v>
      </c>
      <c r="AT660" s="242" t="s">
        <v>252</v>
      </c>
      <c r="AU660" s="242" t="s">
        <v>93</v>
      </c>
      <c r="AY660" s="19" t="s">
        <v>250</v>
      </c>
      <c r="BE660" s="243">
        <f>IF(N660="základní",J660,0)</f>
        <v>0</v>
      </c>
      <c r="BF660" s="243">
        <f>IF(N660="snížená",J660,0)</f>
        <v>0</v>
      </c>
      <c r="BG660" s="243">
        <f>IF(N660="zákl. přenesená",J660,0)</f>
        <v>0</v>
      </c>
      <c r="BH660" s="243">
        <f>IF(N660="sníž. přenesená",J660,0)</f>
        <v>0</v>
      </c>
      <c r="BI660" s="243">
        <f>IF(N660="nulová",J660,0)</f>
        <v>0</v>
      </c>
      <c r="BJ660" s="19" t="s">
        <v>91</v>
      </c>
      <c r="BK660" s="243">
        <f>ROUND(I660*H660,2)</f>
        <v>0</v>
      </c>
      <c r="BL660" s="19" t="s">
        <v>256</v>
      </c>
      <c r="BM660" s="242" t="s">
        <v>689</v>
      </c>
    </row>
    <row r="661" s="2" customFormat="1">
      <c r="A661" s="41"/>
      <c r="B661" s="42"/>
      <c r="C661" s="43"/>
      <c r="D661" s="244" t="s">
        <v>257</v>
      </c>
      <c r="E661" s="43"/>
      <c r="F661" s="245" t="s">
        <v>690</v>
      </c>
      <c r="G661" s="43"/>
      <c r="H661" s="43"/>
      <c r="I661" s="246"/>
      <c r="J661" s="43"/>
      <c r="K661" s="43"/>
      <c r="L661" s="47"/>
      <c r="M661" s="247"/>
      <c r="N661" s="248"/>
      <c r="O661" s="94"/>
      <c r="P661" s="94"/>
      <c r="Q661" s="94"/>
      <c r="R661" s="94"/>
      <c r="S661" s="94"/>
      <c r="T661" s="95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19" t="s">
        <v>257</v>
      </c>
      <c r="AU661" s="19" t="s">
        <v>93</v>
      </c>
    </row>
    <row r="662" s="2" customFormat="1" ht="24.15" customHeight="1">
      <c r="A662" s="41"/>
      <c r="B662" s="42"/>
      <c r="C662" s="230" t="s">
        <v>691</v>
      </c>
      <c r="D662" s="230" t="s">
        <v>252</v>
      </c>
      <c r="E662" s="231" t="s">
        <v>692</v>
      </c>
      <c r="F662" s="232" t="s">
        <v>693</v>
      </c>
      <c r="G662" s="233" t="s">
        <v>388</v>
      </c>
      <c r="H662" s="234">
        <v>6913.4040000000005</v>
      </c>
      <c r="I662" s="235"/>
      <c r="J662" s="236">
        <f>ROUND(I662*H662,2)</f>
        <v>0</v>
      </c>
      <c r="K662" s="237"/>
      <c r="L662" s="47"/>
      <c r="M662" s="238" t="s">
        <v>1</v>
      </c>
      <c r="N662" s="239" t="s">
        <v>49</v>
      </c>
      <c r="O662" s="94"/>
      <c r="P662" s="240">
        <f>O662*H662</f>
        <v>0</v>
      </c>
      <c r="Q662" s="240">
        <v>0</v>
      </c>
      <c r="R662" s="240">
        <f>Q662*H662</f>
        <v>0</v>
      </c>
      <c r="S662" s="240">
        <v>0</v>
      </c>
      <c r="T662" s="241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42" t="s">
        <v>256</v>
      </c>
      <c r="AT662" s="242" t="s">
        <v>252</v>
      </c>
      <c r="AU662" s="242" t="s">
        <v>93</v>
      </c>
      <c r="AY662" s="19" t="s">
        <v>250</v>
      </c>
      <c r="BE662" s="243">
        <f>IF(N662="základní",J662,0)</f>
        <v>0</v>
      </c>
      <c r="BF662" s="243">
        <f>IF(N662="snížená",J662,0)</f>
        <v>0</v>
      </c>
      <c r="BG662" s="243">
        <f>IF(N662="zákl. přenesená",J662,0)</f>
        <v>0</v>
      </c>
      <c r="BH662" s="243">
        <f>IF(N662="sníž. přenesená",J662,0)</f>
        <v>0</v>
      </c>
      <c r="BI662" s="243">
        <f>IF(N662="nulová",J662,0)</f>
        <v>0</v>
      </c>
      <c r="BJ662" s="19" t="s">
        <v>91</v>
      </c>
      <c r="BK662" s="243">
        <f>ROUND(I662*H662,2)</f>
        <v>0</v>
      </c>
      <c r="BL662" s="19" t="s">
        <v>256</v>
      </c>
      <c r="BM662" s="242" t="s">
        <v>694</v>
      </c>
    </row>
    <row r="663" s="2" customFormat="1">
      <c r="A663" s="41"/>
      <c r="B663" s="42"/>
      <c r="C663" s="43"/>
      <c r="D663" s="244" t="s">
        <v>257</v>
      </c>
      <c r="E663" s="43"/>
      <c r="F663" s="245" t="s">
        <v>695</v>
      </c>
      <c r="G663" s="43"/>
      <c r="H663" s="43"/>
      <c r="I663" s="246"/>
      <c r="J663" s="43"/>
      <c r="K663" s="43"/>
      <c r="L663" s="47"/>
      <c r="M663" s="247"/>
      <c r="N663" s="248"/>
      <c r="O663" s="94"/>
      <c r="P663" s="94"/>
      <c r="Q663" s="94"/>
      <c r="R663" s="94"/>
      <c r="S663" s="94"/>
      <c r="T663" s="95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19" t="s">
        <v>257</v>
      </c>
      <c r="AU663" s="19" t="s">
        <v>93</v>
      </c>
    </row>
    <row r="664" s="2" customFormat="1" ht="16.5" customHeight="1">
      <c r="A664" s="41"/>
      <c r="B664" s="42"/>
      <c r="C664" s="230" t="s">
        <v>457</v>
      </c>
      <c r="D664" s="230" t="s">
        <v>252</v>
      </c>
      <c r="E664" s="231" t="s">
        <v>696</v>
      </c>
      <c r="F664" s="232" t="s">
        <v>697</v>
      </c>
      <c r="G664" s="233" t="s">
        <v>297</v>
      </c>
      <c r="H664" s="234">
        <v>159.03299999999999</v>
      </c>
      <c r="I664" s="235"/>
      <c r="J664" s="236">
        <f>ROUND(I664*H664,2)</f>
        <v>0</v>
      </c>
      <c r="K664" s="237"/>
      <c r="L664" s="47"/>
      <c r="M664" s="238" t="s">
        <v>1</v>
      </c>
      <c r="N664" s="239" t="s">
        <v>49</v>
      </c>
      <c r="O664" s="94"/>
      <c r="P664" s="240">
        <f>O664*H664</f>
        <v>0</v>
      </c>
      <c r="Q664" s="240">
        <v>1.0555522399999999</v>
      </c>
      <c r="R664" s="240">
        <f>Q664*H664</f>
        <v>167.86763938391997</v>
      </c>
      <c r="S664" s="240">
        <v>0</v>
      </c>
      <c r="T664" s="241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42" t="s">
        <v>256</v>
      </c>
      <c r="AT664" s="242" t="s">
        <v>252</v>
      </c>
      <c r="AU664" s="242" t="s">
        <v>93</v>
      </c>
      <c r="AY664" s="19" t="s">
        <v>250</v>
      </c>
      <c r="BE664" s="243">
        <f>IF(N664="základní",J664,0)</f>
        <v>0</v>
      </c>
      <c r="BF664" s="243">
        <f>IF(N664="snížená",J664,0)</f>
        <v>0</v>
      </c>
      <c r="BG664" s="243">
        <f>IF(N664="zákl. přenesená",J664,0)</f>
        <v>0</v>
      </c>
      <c r="BH664" s="243">
        <f>IF(N664="sníž. přenesená",J664,0)</f>
        <v>0</v>
      </c>
      <c r="BI664" s="243">
        <f>IF(N664="nulová",J664,0)</f>
        <v>0</v>
      </c>
      <c r="BJ664" s="19" t="s">
        <v>91</v>
      </c>
      <c r="BK664" s="243">
        <f>ROUND(I664*H664,2)</f>
        <v>0</v>
      </c>
      <c r="BL664" s="19" t="s">
        <v>256</v>
      </c>
      <c r="BM664" s="242" t="s">
        <v>698</v>
      </c>
    </row>
    <row r="665" s="2" customFormat="1">
      <c r="A665" s="41"/>
      <c r="B665" s="42"/>
      <c r="C665" s="43"/>
      <c r="D665" s="244" t="s">
        <v>257</v>
      </c>
      <c r="E665" s="43"/>
      <c r="F665" s="245" t="s">
        <v>699</v>
      </c>
      <c r="G665" s="43"/>
      <c r="H665" s="43"/>
      <c r="I665" s="246"/>
      <c r="J665" s="43"/>
      <c r="K665" s="43"/>
      <c r="L665" s="47"/>
      <c r="M665" s="247"/>
      <c r="N665" s="248"/>
      <c r="O665" s="94"/>
      <c r="P665" s="94"/>
      <c r="Q665" s="94"/>
      <c r="R665" s="94"/>
      <c r="S665" s="94"/>
      <c r="T665" s="95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19" t="s">
        <v>257</v>
      </c>
      <c r="AU665" s="19" t="s">
        <v>93</v>
      </c>
    </row>
    <row r="666" s="13" customFormat="1">
      <c r="A666" s="13"/>
      <c r="B666" s="249"/>
      <c r="C666" s="250"/>
      <c r="D666" s="251" t="s">
        <v>259</v>
      </c>
      <c r="E666" s="252" t="s">
        <v>1</v>
      </c>
      <c r="F666" s="253" t="s">
        <v>700</v>
      </c>
      <c r="G666" s="250"/>
      <c r="H666" s="254">
        <v>14.642</v>
      </c>
      <c r="I666" s="255"/>
      <c r="J666" s="250"/>
      <c r="K666" s="250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259</v>
      </c>
      <c r="AU666" s="260" t="s">
        <v>93</v>
      </c>
      <c r="AV666" s="13" t="s">
        <v>93</v>
      </c>
      <c r="AW666" s="13" t="s">
        <v>40</v>
      </c>
      <c r="AX666" s="13" t="s">
        <v>84</v>
      </c>
      <c r="AY666" s="260" t="s">
        <v>250</v>
      </c>
    </row>
    <row r="667" s="13" customFormat="1">
      <c r="A667" s="13"/>
      <c r="B667" s="249"/>
      <c r="C667" s="250"/>
      <c r="D667" s="251" t="s">
        <v>259</v>
      </c>
      <c r="E667" s="252" t="s">
        <v>1</v>
      </c>
      <c r="F667" s="253" t="s">
        <v>701</v>
      </c>
      <c r="G667" s="250"/>
      <c r="H667" s="254">
        <v>25.638999999999999</v>
      </c>
      <c r="I667" s="255"/>
      <c r="J667" s="250"/>
      <c r="K667" s="250"/>
      <c r="L667" s="256"/>
      <c r="M667" s="257"/>
      <c r="N667" s="258"/>
      <c r="O667" s="258"/>
      <c r="P667" s="258"/>
      <c r="Q667" s="258"/>
      <c r="R667" s="258"/>
      <c r="S667" s="258"/>
      <c r="T667" s="25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0" t="s">
        <v>259</v>
      </c>
      <c r="AU667" s="260" t="s">
        <v>93</v>
      </c>
      <c r="AV667" s="13" t="s">
        <v>93</v>
      </c>
      <c r="AW667" s="13" t="s">
        <v>40</v>
      </c>
      <c r="AX667" s="13" t="s">
        <v>84</v>
      </c>
      <c r="AY667" s="260" t="s">
        <v>250</v>
      </c>
    </row>
    <row r="668" s="13" customFormat="1">
      <c r="A668" s="13"/>
      <c r="B668" s="249"/>
      <c r="C668" s="250"/>
      <c r="D668" s="251" t="s">
        <v>259</v>
      </c>
      <c r="E668" s="252" t="s">
        <v>1</v>
      </c>
      <c r="F668" s="253" t="s">
        <v>702</v>
      </c>
      <c r="G668" s="250"/>
      <c r="H668" s="254">
        <v>29.225000000000001</v>
      </c>
      <c r="I668" s="255"/>
      <c r="J668" s="250"/>
      <c r="K668" s="250"/>
      <c r="L668" s="256"/>
      <c r="M668" s="257"/>
      <c r="N668" s="258"/>
      <c r="O668" s="258"/>
      <c r="P668" s="258"/>
      <c r="Q668" s="258"/>
      <c r="R668" s="258"/>
      <c r="S668" s="258"/>
      <c r="T668" s="25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0" t="s">
        <v>259</v>
      </c>
      <c r="AU668" s="260" t="s">
        <v>93</v>
      </c>
      <c r="AV668" s="13" t="s">
        <v>93</v>
      </c>
      <c r="AW668" s="13" t="s">
        <v>40</v>
      </c>
      <c r="AX668" s="13" t="s">
        <v>84</v>
      </c>
      <c r="AY668" s="260" t="s">
        <v>250</v>
      </c>
    </row>
    <row r="669" s="13" customFormat="1">
      <c r="A669" s="13"/>
      <c r="B669" s="249"/>
      <c r="C669" s="250"/>
      <c r="D669" s="251" t="s">
        <v>259</v>
      </c>
      <c r="E669" s="252" t="s">
        <v>1</v>
      </c>
      <c r="F669" s="253" t="s">
        <v>703</v>
      </c>
      <c r="G669" s="250"/>
      <c r="H669" s="254">
        <v>29.460000000000001</v>
      </c>
      <c r="I669" s="255"/>
      <c r="J669" s="250"/>
      <c r="K669" s="250"/>
      <c r="L669" s="256"/>
      <c r="M669" s="257"/>
      <c r="N669" s="258"/>
      <c r="O669" s="258"/>
      <c r="P669" s="258"/>
      <c r="Q669" s="258"/>
      <c r="R669" s="258"/>
      <c r="S669" s="258"/>
      <c r="T669" s="25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0" t="s">
        <v>259</v>
      </c>
      <c r="AU669" s="260" t="s">
        <v>93</v>
      </c>
      <c r="AV669" s="13" t="s">
        <v>93</v>
      </c>
      <c r="AW669" s="13" t="s">
        <v>40</v>
      </c>
      <c r="AX669" s="13" t="s">
        <v>84</v>
      </c>
      <c r="AY669" s="260" t="s">
        <v>250</v>
      </c>
    </row>
    <row r="670" s="13" customFormat="1">
      <c r="A670" s="13"/>
      <c r="B670" s="249"/>
      <c r="C670" s="250"/>
      <c r="D670" s="251" t="s">
        <v>259</v>
      </c>
      <c r="E670" s="252" t="s">
        <v>1</v>
      </c>
      <c r="F670" s="253" t="s">
        <v>704</v>
      </c>
      <c r="G670" s="250"/>
      <c r="H670" s="254">
        <v>29.058</v>
      </c>
      <c r="I670" s="255"/>
      <c r="J670" s="250"/>
      <c r="K670" s="250"/>
      <c r="L670" s="256"/>
      <c r="M670" s="257"/>
      <c r="N670" s="258"/>
      <c r="O670" s="258"/>
      <c r="P670" s="258"/>
      <c r="Q670" s="258"/>
      <c r="R670" s="258"/>
      <c r="S670" s="258"/>
      <c r="T670" s="25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0" t="s">
        <v>259</v>
      </c>
      <c r="AU670" s="260" t="s">
        <v>93</v>
      </c>
      <c r="AV670" s="13" t="s">
        <v>93</v>
      </c>
      <c r="AW670" s="13" t="s">
        <v>40</v>
      </c>
      <c r="AX670" s="13" t="s">
        <v>84</v>
      </c>
      <c r="AY670" s="260" t="s">
        <v>250</v>
      </c>
    </row>
    <row r="671" s="13" customFormat="1">
      <c r="A671" s="13"/>
      <c r="B671" s="249"/>
      <c r="C671" s="250"/>
      <c r="D671" s="251" t="s">
        <v>259</v>
      </c>
      <c r="E671" s="252" t="s">
        <v>1</v>
      </c>
      <c r="F671" s="253" t="s">
        <v>705</v>
      </c>
      <c r="G671" s="250"/>
      <c r="H671" s="254">
        <v>29.155000000000001</v>
      </c>
      <c r="I671" s="255"/>
      <c r="J671" s="250"/>
      <c r="K671" s="250"/>
      <c r="L671" s="256"/>
      <c r="M671" s="257"/>
      <c r="N671" s="258"/>
      <c r="O671" s="258"/>
      <c r="P671" s="258"/>
      <c r="Q671" s="258"/>
      <c r="R671" s="258"/>
      <c r="S671" s="258"/>
      <c r="T671" s="25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0" t="s">
        <v>259</v>
      </c>
      <c r="AU671" s="260" t="s">
        <v>93</v>
      </c>
      <c r="AV671" s="13" t="s">
        <v>93</v>
      </c>
      <c r="AW671" s="13" t="s">
        <v>40</v>
      </c>
      <c r="AX671" s="13" t="s">
        <v>84</v>
      </c>
      <c r="AY671" s="260" t="s">
        <v>250</v>
      </c>
    </row>
    <row r="672" s="13" customFormat="1">
      <c r="A672" s="13"/>
      <c r="B672" s="249"/>
      <c r="C672" s="250"/>
      <c r="D672" s="251" t="s">
        <v>259</v>
      </c>
      <c r="E672" s="252" t="s">
        <v>1</v>
      </c>
      <c r="F672" s="253" t="s">
        <v>706</v>
      </c>
      <c r="G672" s="250"/>
      <c r="H672" s="254">
        <v>0.122</v>
      </c>
      <c r="I672" s="255"/>
      <c r="J672" s="250"/>
      <c r="K672" s="250"/>
      <c r="L672" s="256"/>
      <c r="M672" s="257"/>
      <c r="N672" s="258"/>
      <c r="O672" s="258"/>
      <c r="P672" s="258"/>
      <c r="Q672" s="258"/>
      <c r="R672" s="258"/>
      <c r="S672" s="258"/>
      <c r="T672" s="25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0" t="s">
        <v>259</v>
      </c>
      <c r="AU672" s="260" t="s">
        <v>93</v>
      </c>
      <c r="AV672" s="13" t="s">
        <v>93</v>
      </c>
      <c r="AW672" s="13" t="s">
        <v>40</v>
      </c>
      <c r="AX672" s="13" t="s">
        <v>84</v>
      </c>
      <c r="AY672" s="260" t="s">
        <v>250</v>
      </c>
    </row>
    <row r="673" s="13" customFormat="1">
      <c r="A673" s="13"/>
      <c r="B673" s="249"/>
      <c r="C673" s="250"/>
      <c r="D673" s="251" t="s">
        <v>259</v>
      </c>
      <c r="E673" s="252" t="s">
        <v>1</v>
      </c>
      <c r="F673" s="253" t="s">
        <v>707</v>
      </c>
      <c r="G673" s="250"/>
      <c r="H673" s="254">
        <v>1.732</v>
      </c>
      <c r="I673" s="255"/>
      <c r="J673" s="250"/>
      <c r="K673" s="250"/>
      <c r="L673" s="256"/>
      <c r="M673" s="257"/>
      <c r="N673" s="258"/>
      <c r="O673" s="258"/>
      <c r="P673" s="258"/>
      <c r="Q673" s="258"/>
      <c r="R673" s="258"/>
      <c r="S673" s="258"/>
      <c r="T673" s="25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0" t="s">
        <v>259</v>
      </c>
      <c r="AU673" s="260" t="s">
        <v>93</v>
      </c>
      <c r="AV673" s="13" t="s">
        <v>93</v>
      </c>
      <c r="AW673" s="13" t="s">
        <v>40</v>
      </c>
      <c r="AX673" s="13" t="s">
        <v>84</v>
      </c>
      <c r="AY673" s="260" t="s">
        <v>250</v>
      </c>
    </row>
    <row r="674" s="14" customFormat="1">
      <c r="A674" s="14"/>
      <c r="B674" s="261"/>
      <c r="C674" s="262"/>
      <c r="D674" s="251" t="s">
        <v>259</v>
      </c>
      <c r="E674" s="263" t="s">
        <v>1</v>
      </c>
      <c r="F674" s="264" t="s">
        <v>261</v>
      </c>
      <c r="G674" s="262"/>
      <c r="H674" s="265">
        <v>159.03299999999999</v>
      </c>
      <c r="I674" s="266"/>
      <c r="J674" s="262"/>
      <c r="K674" s="262"/>
      <c r="L674" s="267"/>
      <c r="M674" s="268"/>
      <c r="N674" s="269"/>
      <c r="O674" s="269"/>
      <c r="P674" s="269"/>
      <c r="Q674" s="269"/>
      <c r="R674" s="269"/>
      <c r="S674" s="269"/>
      <c r="T674" s="27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1" t="s">
        <v>259</v>
      </c>
      <c r="AU674" s="271" t="s">
        <v>93</v>
      </c>
      <c r="AV674" s="14" t="s">
        <v>256</v>
      </c>
      <c r="AW674" s="14" t="s">
        <v>40</v>
      </c>
      <c r="AX674" s="14" t="s">
        <v>91</v>
      </c>
      <c r="AY674" s="271" t="s">
        <v>250</v>
      </c>
    </row>
    <row r="675" s="2" customFormat="1" ht="21.75" customHeight="1">
      <c r="A675" s="41"/>
      <c r="B675" s="42"/>
      <c r="C675" s="230" t="s">
        <v>708</v>
      </c>
      <c r="D675" s="230" t="s">
        <v>252</v>
      </c>
      <c r="E675" s="231" t="s">
        <v>709</v>
      </c>
      <c r="F675" s="232" t="s">
        <v>710</v>
      </c>
      <c r="G675" s="233" t="s">
        <v>264</v>
      </c>
      <c r="H675" s="234">
        <v>19.106999999999999</v>
      </c>
      <c r="I675" s="235"/>
      <c r="J675" s="236">
        <f>ROUND(I675*H675,2)</f>
        <v>0</v>
      </c>
      <c r="K675" s="237"/>
      <c r="L675" s="47"/>
      <c r="M675" s="238" t="s">
        <v>1</v>
      </c>
      <c r="N675" s="239" t="s">
        <v>49</v>
      </c>
      <c r="O675" s="94"/>
      <c r="P675" s="240">
        <f>O675*H675</f>
        <v>0</v>
      </c>
      <c r="Q675" s="240">
        <v>2.50194574</v>
      </c>
      <c r="R675" s="240">
        <f>Q675*H675</f>
        <v>47.80467725418</v>
      </c>
      <c r="S675" s="240">
        <v>0</v>
      </c>
      <c r="T675" s="241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42" t="s">
        <v>256</v>
      </c>
      <c r="AT675" s="242" t="s">
        <v>252</v>
      </c>
      <c r="AU675" s="242" t="s">
        <v>93</v>
      </c>
      <c r="AY675" s="19" t="s">
        <v>250</v>
      </c>
      <c r="BE675" s="243">
        <f>IF(N675="základní",J675,0)</f>
        <v>0</v>
      </c>
      <c r="BF675" s="243">
        <f>IF(N675="snížená",J675,0)</f>
        <v>0</v>
      </c>
      <c r="BG675" s="243">
        <f>IF(N675="zákl. přenesená",J675,0)</f>
        <v>0</v>
      </c>
      <c r="BH675" s="243">
        <f>IF(N675="sníž. přenesená",J675,0)</f>
        <v>0</v>
      </c>
      <c r="BI675" s="243">
        <f>IF(N675="nulová",J675,0)</f>
        <v>0</v>
      </c>
      <c r="BJ675" s="19" t="s">
        <v>91</v>
      </c>
      <c r="BK675" s="243">
        <f>ROUND(I675*H675,2)</f>
        <v>0</v>
      </c>
      <c r="BL675" s="19" t="s">
        <v>256</v>
      </c>
      <c r="BM675" s="242" t="s">
        <v>711</v>
      </c>
    </row>
    <row r="676" s="2" customFormat="1">
      <c r="A676" s="41"/>
      <c r="B676" s="42"/>
      <c r="C676" s="43"/>
      <c r="D676" s="244" t="s">
        <v>257</v>
      </c>
      <c r="E676" s="43"/>
      <c r="F676" s="245" t="s">
        <v>712</v>
      </c>
      <c r="G676" s="43"/>
      <c r="H676" s="43"/>
      <c r="I676" s="246"/>
      <c r="J676" s="43"/>
      <c r="K676" s="43"/>
      <c r="L676" s="47"/>
      <c r="M676" s="247"/>
      <c r="N676" s="248"/>
      <c r="O676" s="94"/>
      <c r="P676" s="94"/>
      <c r="Q676" s="94"/>
      <c r="R676" s="94"/>
      <c r="S676" s="94"/>
      <c r="T676" s="95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19" t="s">
        <v>257</v>
      </c>
      <c r="AU676" s="19" t="s">
        <v>93</v>
      </c>
    </row>
    <row r="677" s="13" customFormat="1">
      <c r="A677" s="13"/>
      <c r="B677" s="249"/>
      <c r="C677" s="250"/>
      <c r="D677" s="251" t="s">
        <v>259</v>
      </c>
      <c r="E677" s="252" t="s">
        <v>1</v>
      </c>
      <c r="F677" s="253" t="s">
        <v>713</v>
      </c>
      <c r="G677" s="250"/>
      <c r="H677" s="254">
        <v>2.6070000000000002</v>
      </c>
      <c r="I677" s="255"/>
      <c r="J677" s="250"/>
      <c r="K677" s="250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259</v>
      </c>
      <c r="AU677" s="260" t="s">
        <v>93</v>
      </c>
      <c r="AV677" s="13" t="s">
        <v>93</v>
      </c>
      <c r="AW677" s="13" t="s">
        <v>40</v>
      </c>
      <c r="AX677" s="13" t="s">
        <v>84</v>
      </c>
      <c r="AY677" s="260" t="s">
        <v>250</v>
      </c>
    </row>
    <row r="678" s="13" customFormat="1">
      <c r="A678" s="13"/>
      <c r="B678" s="249"/>
      <c r="C678" s="250"/>
      <c r="D678" s="251" t="s">
        <v>259</v>
      </c>
      <c r="E678" s="252" t="s">
        <v>1</v>
      </c>
      <c r="F678" s="253" t="s">
        <v>714</v>
      </c>
      <c r="G678" s="250"/>
      <c r="H678" s="254">
        <v>3.2999999999999998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259</v>
      </c>
      <c r="AU678" s="260" t="s">
        <v>93</v>
      </c>
      <c r="AV678" s="13" t="s">
        <v>93</v>
      </c>
      <c r="AW678" s="13" t="s">
        <v>40</v>
      </c>
      <c r="AX678" s="13" t="s">
        <v>84</v>
      </c>
      <c r="AY678" s="260" t="s">
        <v>250</v>
      </c>
    </row>
    <row r="679" s="13" customFormat="1">
      <c r="A679" s="13"/>
      <c r="B679" s="249"/>
      <c r="C679" s="250"/>
      <c r="D679" s="251" t="s">
        <v>259</v>
      </c>
      <c r="E679" s="252" t="s">
        <v>1</v>
      </c>
      <c r="F679" s="253" t="s">
        <v>715</v>
      </c>
      <c r="G679" s="250"/>
      <c r="H679" s="254">
        <v>3.2999999999999998</v>
      </c>
      <c r="I679" s="255"/>
      <c r="J679" s="250"/>
      <c r="K679" s="250"/>
      <c r="L679" s="256"/>
      <c r="M679" s="257"/>
      <c r="N679" s="258"/>
      <c r="O679" s="258"/>
      <c r="P679" s="258"/>
      <c r="Q679" s="258"/>
      <c r="R679" s="258"/>
      <c r="S679" s="258"/>
      <c r="T679" s="25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0" t="s">
        <v>259</v>
      </c>
      <c r="AU679" s="260" t="s">
        <v>93</v>
      </c>
      <c r="AV679" s="13" t="s">
        <v>93</v>
      </c>
      <c r="AW679" s="13" t="s">
        <v>40</v>
      </c>
      <c r="AX679" s="13" t="s">
        <v>84</v>
      </c>
      <c r="AY679" s="260" t="s">
        <v>250</v>
      </c>
    </row>
    <row r="680" s="13" customFormat="1">
      <c r="A680" s="13"/>
      <c r="B680" s="249"/>
      <c r="C680" s="250"/>
      <c r="D680" s="251" t="s">
        <v>259</v>
      </c>
      <c r="E680" s="252" t="s">
        <v>1</v>
      </c>
      <c r="F680" s="253" t="s">
        <v>716</v>
      </c>
      <c r="G680" s="250"/>
      <c r="H680" s="254">
        <v>3.2999999999999998</v>
      </c>
      <c r="I680" s="255"/>
      <c r="J680" s="250"/>
      <c r="K680" s="250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259</v>
      </c>
      <c r="AU680" s="260" t="s">
        <v>93</v>
      </c>
      <c r="AV680" s="13" t="s">
        <v>93</v>
      </c>
      <c r="AW680" s="13" t="s">
        <v>40</v>
      </c>
      <c r="AX680" s="13" t="s">
        <v>84</v>
      </c>
      <c r="AY680" s="260" t="s">
        <v>250</v>
      </c>
    </row>
    <row r="681" s="13" customFormat="1">
      <c r="A681" s="13"/>
      <c r="B681" s="249"/>
      <c r="C681" s="250"/>
      <c r="D681" s="251" t="s">
        <v>259</v>
      </c>
      <c r="E681" s="252" t="s">
        <v>1</v>
      </c>
      <c r="F681" s="253" t="s">
        <v>717</v>
      </c>
      <c r="G681" s="250"/>
      <c r="H681" s="254">
        <v>3.2999999999999998</v>
      </c>
      <c r="I681" s="255"/>
      <c r="J681" s="250"/>
      <c r="K681" s="250"/>
      <c r="L681" s="256"/>
      <c r="M681" s="257"/>
      <c r="N681" s="258"/>
      <c r="O681" s="258"/>
      <c r="P681" s="258"/>
      <c r="Q681" s="258"/>
      <c r="R681" s="258"/>
      <c r="S681" s="258"/>
      <c r="T681" s="25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0" t="s">
        <v>259</v>
      </c>
      <c r="AU681" s="260" t="s">
        <v>93</v>
      </c>
      <c r="AV681" s="13" t="s">
        <v>93</v>
      </c>
      <c r="AW681" s="13" t="s">
        <v>40</v>
      </c>
      <c r="AX681" s="13" t="s">
        <v>84</v>
      </c>
      <c r="AY681" s="260" t="s">
        <v>250</v>
      </c>
    </row>
    <row r="682" s="13" customFormat="1">
      <c r="A682" s="13"/>
      <c r="B682" s="249"/>
      <c r="C682" s="250"/>
      <c r="D682" s="251" t="s">
        <v>259</v>
      </c>
      <c r="E682" s="252" t="s">
        <v>1</v>
      </c>
      <c r="F682" s="253" t="s">
        <v>718</v>
      </c>
      <c r="G682" s="250"/>
      <c r="H682" s="254">
        <v>3.2999999999999998</v>
      </c>
      <c r="I682" s="255"/>
      <c r="J682" s="250"/>
      <c r="K682" s="250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259</v>
      </c>
      <c r="AU682" s="260" t="s">
        <v>93</v>
      </c>
      <c r="AV682" s="13" t="s">
        <v>93</v>
      </c>
      <c r="AW682" s="13" t="s">
        <v>40</v>
      </c>
      <c r="AX682" s="13" t="s">
        <v>84</v>
      </c>
      <c r="AY682" s="260" t="s">
        <v>250</v>
      </c>
    </row>
    <row r="683" s="14" customFormat="1">
      <c r="A683" s="14"/>
      <c r="B683" s="261"/>
      <c r="C683" s="262"/>
      <c r="D683" s="251" t="s">
        <v>259</v>
      </c>
      <c r="E683" s="263" t="s">
        <v>1</v>
      </c>
      <c r="F683" s="264" t="s">
        <v>261</v>
      </c>
      <c r="G683" s="262"/>
      <c r="H683" s="265">
        <v>19.106999999999999</v>
      </c>
      <c r="I683" s="266"/>
      <c r="J683" s="262"/>
      <c r="K683" s="262"/>
      <c r="L683" s="267"/>
      <c r="M683" s="268"/>
      <c r="N683" s="269"/>
      <c r="O683" s="269"/>
      <c r="P683" s="269"/>
      <c r="Q683" s="269"/>
      <c r="R683" s="269"/>
      <c r="S683" s="269"/>
      <c r="T683" s="27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1" t="s">
        <v>259</v>
      </c>
      <c r="AU683" s="271" t="s">
        <v>93</v>
      </c>
      <c r="AV683" s="14" t="s">
        <v>256</v>
      </c>
      <c r="AW683" s="14" t="s">
        <v>40</v>
      </c>
      <c r="AX683" s="14" t="s">
        <v>91</v>
      </c>
      <c r="AY683" s="271" t="s">
        <v>250</v>
      </c>
    </row>
    <row r="684" s="2" customFormat="1" ht="24.15" customHeight="1">
      <c r="A684" s="41"/>
      <c r="B684" s="42"/>
      <c r="C684" s="230" t="s">
        <v>464</v>
      </c>
      <c r="D684" s="230" t="s">
        <v>252</v>
      </c>
      <c r="E684" s="231" t="s">
        <v>719</v>
      </c>
      <c r="F684" s="232" t="s">
        <v>720</v>
      </c>
      <c r="G684" s="233" t="s">
        <v>297</v>
      </c>
      <c r="H684" s="234">
        <v>1.911</v>
      </c>
      <c r="I684" s="235"/>
      <c r="J684" s="236">
        <f>ROUND(I684*H684,2)</f>
        <v>0</v>
      </c>
      <c r="K684" s="237"/>
      <c r="L684" s="47"/>
      <c r="M684" s="238" t="s">
        <v>1</v>
      </c>
      <c r="N684" s="239" t="s">
        <v>49</v>
      </c>
      <c r="O684" s="94"/>
      <c r="P684" s="240">
        <f>O684*H684</f>
        <v>0</v>
      </c>
      <c r="Q684" s="240">
        <v>1.0492724</v>
      </c>
      <c r="R684" s="240">
        <f>Q684*H684</f>
        <v>2.0051595564000002</v>
      </c>
      <c r="S684" s="240">
        <v>0</v>
      </c>
      <c r="T684" s="241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42" t="s">
        <v>256</v>
      </c>
      <c r="AT684" s="242" t="s">
        <v>252</v>
      </c>
      <c r="AU684" s="242" t="s">
        <v>93</v>
      </c>
      <c r="AY684" s="19" t="s">
        <v>250</v>
      </c>
      <c r="BE684" s="243">
        <f>IF(N684="základní",J684,0)</f>
        <v>0</v>
      </c>
      <c r="BF684" s="243">
        <f>IF(N684="snížená",J684,0)</f>
        <v>0</v>
      </c>
      <c r="BG684" s="243">
        <f>IF(N684="zákl. přenesená",J684,0)</f>
        <v>0</v>
      </c>
      <c r="BH684" s="243">
        <f>IF(N684="sníž. přenesená",J684,0)</f>
        <v>0</v>
      </c>
      <c r="BI684" s="243">
        <f>IF(N684="nulová",J684,0)</f>
        <v>0</v>
      </c>
      <c r="BJ684" s="19" t="s">
        <v>91</v>
      </c>
      <c r="BK684" s="243">
        <f>ROUND(I684*H684,2)</f>
        <v>0</v>
      </c>
      <c r="BL684" s="19" t="s">
        <v>256</v>
      </c>
      <c r="BM684" s="242" t="s">
        <v>721</v>
      </c>
    </row>
    <row r="685" s="2" customFormat="1">
      <c r="A685" s="41"/>
      <c r="B685" s="42"/>
      <c r="C685" s="43"/>
      <c r="D685" s="244" t="s">
        <v>257</v>
      </c>
      <c r="E685" s="43"/>
      <c r="F685" s="245" t="s">
        <v>722</v>
      </c>
      <c r="G685" s="43"/>
      <c r="H685" s="43"/>
      <c r="I685" s="246"/>
      <c r="J685" s="43"/>
      <c r="K685" s="43"/>
      <c r="L685" s="47"/>
      <c r="M685" s="247"/>
      <c r="N685" s="248"/>
      <c r="O685" s="94"/>
      <c r="P685" s="94"/>
      <c r="Q685" s="94"/>
      <c r="R685" s="94"/>
      <c r="S685" s="94"/>
      <c r="T685" s="95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19" t="s">
        <v>257</v>
      </c>
      <c r="AU685" s="19" t="s">
        <v>93</v>
      </c>
    </row>
    <row r="686" s="13" customFormat="1">
      <c r="A686" s="13"/>
      <c r="B686" s="249"/>
      <c r="C686" s="250"/>
      <c r="D686" s="251" t="s">
        <v>259</v>
      </c>
      <c r="E686" s="252" t="s">
        <v>1</v>
      </c>
      <c r="F686" s="253" t="s">
        <v>723</v>
      </c>
      <c r="G686" s="250"/>
      <c r="H686" s="254">
        <v>1.911</v>
      </c>
      <c r="I686" s="255"/>
      <c r="J686" s="250"/>
      <c r="K686" s="250"/>
      <c r="L686" s="256"/>
      <c r="M686" s="257"/>
      <c r="N686" s="258"/>
      <c r="O686" s="258"/>
      <c r="P686" s="258"/>
      <c r="Q686" s="258"/>
      <c r="R686" s="258"/>
      <c r="S686" s="258"/>
      <c r="T686" s="259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0" t="s">
        <v>259</v>
      </c>
      <c r="AU686" s="260" t="s">
        <v>93</v>
      </c>
      <c r="AV686" s="13" t="s">
        <v>93</v>
      </c>
      <c r="AW686" s="13" t="s">
        <v>40</v>
      </c>
      <c r="AX686" s="13" t="s">
        <v>84</v>
      </c>
      <c r="AY686" s="260" t="s">
        <v>250</v>
      </c>
    </row>
    <row r="687" s="14" customFormat="1">
      <c r="A687" s="14"/>
      <c r="B687" s="261"/>
      <c r="C687" s="262"/>
      <c r="D687" s="251" t="s">
        <v>259</v>
      </c>
      <c r="E687" s="263" t="s">
        <v>1</v>
      </c>
      <c r="F687" s="264" t="s">
        <v>261</v>
      </c>
      <c r="G687" s="262"/>
      <c r="H687" s="265">
        <v>1.911</v>
      </c>
      <c r="I687" s="266"/>
      <c r="J687" s="262"/>
      <c r="K687" s="262"/>
      <c r="L687" s="267"/>
      <c r="M687" s="268"/>
      <c r="N687" s="269"/>
      <c r="O687" s="269"/>
      <c r="P687" s="269"/>
      <c r="Q687" s="269"/>
      <c r="R687" s="269"/>
      <c r="S687" s="269"/>
      <c r="T687" s="27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1" t="s">
        <v>259</v>
      </c>
      <c r="AU687" s="271" t="s">
        <v>93</v>
      </c>
      <c r="AV687" s="14" t="s">
        <v>256</v>
      </c>
      <c r="AW687" s="14" t="s">
        <v>40</v>
      </c>
      <c r="AX687" s="14" t="s">
        <v>91</v>
      </c>
      <c r="AY687" s="271" t="s">
        <v>250</v>
      </c>
    </row>
    <row r="688" s="2" customFormat="1" ht="24.15" customHeight="1">
      <c r="A688" s="41"/>
      <c r="B688" s="42"/>
      <c r="C688" s="230" t="s">
        <v>724</v>
      </c>
      <c r="D688" s="230" t="s">
        <v>252</v>
      </c>
      <c r="E688" s="231" t="s">
        <v>725</v>
      </c>
      <c r="F688" s="232" t="s">
        <v>726</v>
      </c>
      <c r="G688" s="233" t="s">
        <v>388</v>
      </c>
      <c r="H688" s="234">
        <v>76.427999999999997</v>
      </c>
      <c r="I688" s="235"/>
      <c r="J688" s="236">
        <f>ROUND(I688*H688,2)</f>
        <v>0</v>
      </c>
      <c r="K688" s="237"/>
      <c r="L688" s="47"/>
      <c r="M688" s="238" t="s">
        <v>1</v>
      </c>
      <c r="N688" s="239" t="s">
        <v>49</v>
      </c>
      <c r="O688" s="94"/>
      <c r="P688" s="240">
        <f>O688*H688</f>
        <v>0</v>
      </c>
      <c r="Q688" s="240">
        <v>0.012824856000000001</v>
      </c>
      <c r="R688" s="240">
        <f>Q688*H688</f>
        <v>0.98017809436800007</v>
      </c>
      <c r="S688" s="240">
        <v>0</v>
      </c>
      <c r="T688" s="241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42" t="s">
        <v>256</v>
      </c>
      <c r="AT688" s="242" t="s">
        <v>252</v>
      </c>
      <c r="AU688" s="242" t="s">
        <v>93</v>
      </c>
      <c r="AY688" s="19" t="s">
        <v>250</v>
      </c>
      <c r="BE688" s="243">
        <f>IF(N688="základní",J688,0)</f>
        <v>0</v>
      </c>
      <c r="BF688" s="243">
        <f>IF(N688="snížená",J688,0)</f>
        <v>0</v>
      </c>
      <c r="BG688" s="243">
        <f>IF(N688="zákl. přenesená",J688,0)</f>
        <v>0</v>
      </c>
      <c r="BH688" s="243">
        <f>IF(N688="sníž. přenesená",J688,0)</f>
        <v>0</v>
      </c>
      <c r="BI688" s="243">
        <f>IF(N688="nulová",J688,0)</f>
        <v>0</v>
      </c>
      <c r="BJ688" s="19" t="s">
        <v>91</v>
      </c>
      <c r="BK688" s="243">
        <f>ROUND(I688*H688,2)</f>
        <v>0</v>
      </c>
      <c r="BL688" s="19" t="s">
        <v>256</v>
      </c>
      <c r="BM688" s="242" t="s">
        <v>727</v>
      </c>
    </row>
    <row r="689" s="2" customFormat="1">
      <c r="A689" s="41"/>
      <c r="B689" s="42"/>
      <c r="C689" s="43"/>
      <c r="D689" s="244" t="s">
        <v>257</v>
      </c>
      <c r="E689" s="43"/>
      <c r="F689" s="245" t="s">
        <v>728</v>
      </c>
      <c r="G689" s="43"/>
      <c r="H689" s="43"/>
      <c r="I689" s="246"/>
      <c r="J689" s="43"/>
      <c r="K689" s="43"/>
      <c r="L689" s="47"/>
      <c r="M689" s="247"/>
      <c r="N689" s="248"/>
      <c r="O689" s="94"/>
      <c r="P689" s="94"/>
      <c r="Q689" s="94"/>
      <c r="R689" s="94"/>
      <c r="S689" s="94"/>
      <c r="T689" s="95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19" t="s">
        <v>257</v>
      </c>
      <c r="AU689" s="19" t="s">
        <v>93</v>
      </c>
    </row>
    <row r="690" s="13" customFormat="1">
      <c r="A690" s="13"/>
      <c r="B690" s="249"/>
      <c r="C690" s="250"/>
      <c r="D690" s="251" t="s">
        <v>259</v>
      </c>
      <c r="E690" s="252" t="s">
        <v>1</v>
      </c>
      <c r="F690" s="253" t="s">
        <v>729</v>
      </c>
      <c r="G690" s="250"/>
      <c r="H690" s="254">
        <v>10.428000000000001</v>
      </c>
      <c r="I690" s="255"/>
      <c r="J690" s="250"/>
      <c r="K690" s="250"/>
      <c r="L690" s="256"/>
      <c r="M690" s="257"/>
      <c r="N690" s="258"/>
      <c r="O690" s="258"/>
      <c r="P690" s="258"/>
      <c r="Q690" s="258"/>
      <c r="R690" s="258"/>
      <c r="S690" s="258"/>
      <c r="T690" s="25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0" t="s">
        <v>259</v>
      </c>
      <c r="AU690" s="260" t="s">
        <v>93</v>
      </c>
      <c r="AV690" s="13" t="s">
        <v>93</v>
      </c>
      <c r="AW690" s="13" t="s">
        <v>40</v>
      </c>
      <c r="AX690" s="13" t="s">
        <v>84</v>
      </c>
      <c r="AY690" s="260" t="s">
        <v>250</v>
      </c>
    </row>
    <row r="691" s="13" customFormat="1">
      <c r="A691" s="13"/>
      <c r="B691" s="249"/>
      <c r="C691" s="250"/>
      <c r="D691" s="251" t="s">
        <v>259</v>
      </c>
      <c r="E691" s="252" t="s">
        <v>1</v>
      </c>
      <c r="F691" s="253" t="s">
        <v>730</v>
      </c>
      <c r="G691" s="250"/>
      <c r="H691" s="254">
        <v>13.199999999999999</v>
      </c>
      <c r="I691" s="255"/>
      <c r="J691" s="250"/>
      <c r="K691" s="250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259</v>
      </c>
      <c r="AU691" s="260" t="s">
        <v>93</v>
      </c>
      <c r="AV691" s="13" t="s">
        <v>93</v>
      </c>
      <c r="AW691" s="13" t="s">
        <v>40</v>
      </c>
      <c r="AX691" s="13" t="s">
        <v>84</v>
      </c>
      <c r="AY691" s="260" t="s">
        <v>250</v>
      </c>
    </row>
    <row r="692" s="13" customFormat="1">
      <c r="A692" s="13"/>
      <c r="B692" s="249"/>
      <c r="C692" s="250"/>
      <c r="D692" s="251" t="s">
        <v>259</v>
      </c>
      <c r="E692" s="252" t="s">
        <v>1</v>
      </c>
      <c r="F692" s="253" t="s">
        <v>731</v>
      </c>
      <c r="G692" s="250"/>
      <c r="H692" s="254">
        <v>13.199999999999999</v>
      </c>
      <c r="I692" s="255"/>
      <c r="J692" s="250"/>
      <c r="K692" s="250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259</v>
      </c>
      <c r="AU692" s="260" t="s">
        <v>93</v>
      </c>
      <c r="AV692" s="13" t="s">
        <v>93</v>
      </c>
      <c r="AW692" s="13" t="s">
        <v>40</v>
      </c>
      <c r="AX692" s="13" t="s">
        <v>84</v>
      </c>
      <c r="AY692" s="260" t="s">
        <v>250</v>
      </c>
    </row>
    <row r="693" s="13" customFormat="1">
      <c r="A693" s="13"/>
      <c r="B693" s="249"/>
      <c r="C693" s="250"/>
      <c r="D693" s="251" t="s">
        <v>259</v>
      </c>
      <c r="E693" s="252" t="s">
        <v>1</v>
      </c>
      <c r="F693" s="253" t="s">
        <v>732</v>
      </c>
      <c r="G693" s="250"/>
      <c r="H693" s="254">
        <v>13.199999999999999</v>
      </c>
      <c r="I693" s="255"/>
      <c r="J693" s="250"/>
      <c r="K693" s="250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259</v>
      </c>
      <c r="AU693" s="260" t="s">
        <v>93</v>
      </c>
      <c r="AV693" s="13" t="s">
        <v>93</v>
      </c>
      <c r="AW693" s="13" t="s">
        <v>40</v>
      </c>
      <c r="AX693" s="13" t="s">
        <v>84</v>
      </c>
      <c r="AY693" s="260" t="s">
        <v>250</v>
      </c>
    </row>
    <row r="694" s="13" customFormat="1">
      <c r="A694" s="13"/>
      <c r="B694" s="249"/>
      <c r="C694" s="250"/>
      <c r="D694" s="251" t="s">
        <v>259</v>
      </c>
      <c r="E694" s="252" t="s">
        <v>1</v>
      </c>
      <c r="F694" s="253" t="s">
        <v>733</v>
      </c>
      <c r="G694" s="250"/>
      <c r="H694" s="254">
        <v>13.199999999999999</v>
      </c>
      <c r="I694" s="255"/>
      <c r="J694" s="250"/>
      <c r="K694" s="250"/>
      <c r="L694" s="256"/>
      <c r="M694" s="257"/>
      <c r="N694" s="258"/>
      <c r="O694" s="258"/>
      <c r="P694" s="258"/>
      <c r="Q694" s="258"/>
      <c r="R694" s="258"/>
      <c r="S694" s="258"/>
      <c r="T694" s="25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0" t="s">
        <v>259</v>
      </c>
      <c r="AU694" s="260" t="s">
        <v>93</v>
      </c>
      <c r="AV694" s="13" t="s">
        <v>93</v>
      </c>
      <c r="AW694" s="13" t="s">
        <v>40</v>
      </c>
      <c r="AX694" s="13" t="s">
        <v>84</v>
      </c>
      <c r="AY694" s="260" t="s">
        <v>250</v>
      </c>
    </row>
    <row r="695" s="13" customFormat="1">
      <c r="A695" s="13"/>
      <c r="B695" s="249"/>
      <c r="C695" s="250"/>
      <c r="D695" s="251" t="s">
        <v>259</v>
      </c>
      <c r="E695" s="252" t="s">
        <v>1</v>
      </c>
      <c r="F695" s="253" t="s">
        <v>734</v>
      </c>
      <c r="G695" s="250"/>
      <c r="H695" s="254">
        <v>13.199999999999999</v>
      </c>
      <c r="I695" s="255"/>
      <c r="J695" s="250"/>
      <c r="K695" s="250"/>
      <c r="L695" s="256"/>
      <c r="M695" s="257"/>
      <c r="N695" s="258"/>
      <c r="O695" s="258"/>
      <c r="P695" s="258"/>
      <c r="Q695" s="258"/>
      <c r="R695" s="258"/>
      <c r="S695" s="258"/>
      <c r="T695" s="259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0" t="s">
        <v>259</v>
      </c>
      <c r="AU695" s="260" t="s">
        <v>93</v>
      </c>
      <c r="AV695" s="13" t="s">
        <v>93</v>
      </c>
      <c r="AW695" s="13" t="s">
        <v>40</v>
      </c>
      <c r="AX695" s="13" t="s">
        <v>84</v>
      </c>
      <c r="AY695" s="260" t="s">
        <v>250</v>
      </c>
    </row>
    <row r="696" s="14" customFormat="1">
      <c r="A696" s="14"/>
      <c r="B696" s="261"/>
      <c r="C696" s="262"/>
      <c r="D696" s="251" t="s">
        <v>259</v>
      </c>
      <c r="E696" s="263" t="s">
        <v>1</v>
      </c>
      <c r="F696" s="264" t="s">
        <v>261</v>
      </c>
      <c r="G696" s="262"/>
      <c r="H696" s="265">
        <v>76.427999999999997</v>
      </c>
      <c r="I696" s="266"/>
      <c r="J696" s="262"/>
      <c r="K696" s="262"/>
      <c r="L696" s="267"/>
      <c r="M696" s="268"/>
      <c r="N696" s="269"/>
      <c r="O696" s="269"/>
      <c r="P696" s="269"/>
      <c r="Q696" s="269"/>
      <c r="R696" s="269"/>
      <c r="S696" s="269"/>
      <c r="T696" s="270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71" t="s">
        <v>259</v>
      </c>
      <c r="AU696" s="271" t="s">
        <v>93</v>
      </c>
      <c r="AV696" s="14" t="s">
        <v>256</v>
      </c>
      <c r="AW696" s="14" t="s">
        <v>40</v>
      </c>
      <c r="AX696" s="14" t="s">
        <v>91</v>
      </c>
      <c r="AY696" s="271" t="s">
        <v>250</v>
      </c>
    </row>
    <row r="697" s="2" customFormat="1" ht="24.15" customHeight="1">
      <c r="A697" s="41"/>
      <c r="B697" s="42"/>
      <c r="C697" s="230" t="s">
        <v>469</v>
      </c>
      <c r="D697" s="230" t="s">
        <v>252</v>
      </c>
      <c r="E697" s="231" t="s">
        <v>735</v>
      </c>
      <c r="F697" s="232" t="s">
        <v>736</v>
      </c>
      <c r="G697" s="233" t="s">
        <v>388</v>
      </c>
      <c r="H697" s="234">
        <v>76.427999999999997</v>
      </c>
      <c r="I697" s="235"/>
      <c r="J697" s="236">
        <f>ROUND(I697*H697,2)</f>
        <v>0</v>
      </c>
      <c r="K697" s="237"/>
      <c r="L697" s="47"/>
      <c r="M697" s="238" t="s">
        <v>1</v>
      </c>
      <c r="N697" s="239" t="s">
        <v>49</v>
      </c>
      <c r="O697" s="94"/>
      <c r="P697" s="240">
        <f>O697*H697</f>
        <v>0</v>
      </c>
      <c r="Q697" s="240">
        <v>0</v>
      </c>
      <c r="R697" s="240">
        <f>Q697*H697</f>
        <v>0</v>
      </c>
      <c r="S697" s="240">
        <v>0</v>
      </c>
      <c r="T697" s="241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42" t="s">
        <v>256</v>
      </c>
      <c r="AT697" s="242" t="s">
        <v>252</v>
      </c>
      <c r="AU697" s="242" t="s">
        <v>93</v>
      </c>
      <c r="AY697" s="19" t="s">
        <v>250</v>
      </c>
      <c r="BE697" s="243">
        <f>IF(N697="základní",J697,0)</f>
        <v>0</v>
      </c>
      <c r="BF697" s="243">
        <f>IF(N697="snížená",J697,0)</f>
        <v>0</v>
      </c>
      <c r="BG697" s="243">
        <f>IF(N697="zákl. přenesená",J697,0)</f>
        <v>0</v>
      </c>
      <c r="BH697" s="243">
        <f>IF(N697="sníž. přenesená",J697,0)</f>
        <v>0</v>
      </c>
      <c r="BI697" s="243">
        <f>IF(N697="nulová",J697,0)</f>
        <v>0</v>
      </c>
      <c r="BJ697" s="19" t="s">
        <v>91</v>
      </c>
      <c r="BK697" s="243">
        <f>ROUND(I697*H697,2)</f>
        <v>0</v>
      </c>
      <c r="BL697" s="19" t="s">
        <v>256</v>
      </c>
      <c r="BM697" s="242" t="s">
        <v>737</v>
      </c>
    </row>
    <row r="698" s="2" customFormat="1">
      <c r="A698" s="41"/>
      <c r="B698" s="42"/>
      <c r="C698" s="43"/>
      <c r="D698" s="244" t="s">
        <v>257</v>
      </c>
      <c r="E698" s="43"/>
      <c r="F698" s="245" t="s">
        <v>738</v>
      </c>
      <c r="G698" s="43"/>
      <c r="H698" s="43"/>
      <c r="I698" s="246"/>
      <c r="J698" s="43"/>
      <c r="K698" s="43"/>
      <c r="L698" s="47"/>
      <c r="M698" s="247"/>
      <c r="N698" s="248"/>
      <c r="O698" s="94"/>
      <c r="P698" s="94"/>
      <c r="Q698" s="94"/>
      <c r="R698" s="94"/>
      <c r="S698" s="94"/>
      <c r="T698" s="95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19" t="s">
        <v>257</v>
      </c>
      <c r="AU698" s="19" t="s">
        <v>93</v>
      </c>
    </row>
    <row r="699" s="2" customFormat="1" ht="24.15" customHeight="1">
      <c r="A699" s="41"/>
      <c r="B699" s="42"/>
      <c r="C699" s="230" t="s">
        <v>739</v>
      </c>
      <c r="D699" s="230" t="s">
        <v>252</v>
      </c>
      <c r="E699" s="231" t="s">
        <v>740</v>
      </c>
      <c r="F699" s="232" t="s">
        <v>741</v>
      </c>
      <c r="G699" s="233" t="s">
        <v>388</v>
      </c>
      <c r="H699" s="234">
        <v>44.378999999999998</v>
      </c>
      <c r="I699" s="235"/>
      <c r="J699" s="236">
        <f>ROUND(I699*H699,2)</f>
        <v>0</v>
      </c>
      <c r="K699" s="237"/>
      <c r="L699" s="47"/>
      <c r="M699" s="238" t="s">
        <v>1</v>
      </c>
      <c r="N699" s="239" t="s">
        <v>49</v>
      </c>
      <c r="O699" s="94"/>
      <c r="P699" s="240">
        <f>O699*H699</f>
        <v>0</v>
      </c>
      <c r="Q699" s="240">
        <v>0.0087390799999999998</v>
      </c>
      <c r="R699" s="240">
        <f>Q699*H699</f>
        <v>0.38783163131999998</v>
      </c>
      <c r="S699" s="240">
        <v>0</v>
      </c>
      <c r="T699" s="241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42" t="s">
        <v>256</v>
      </c>
      <c r="AT699" s="242" t="s">
        <v>252</v>
      </c>
      <c r="AU699" s="242" t="s">
        <v>93</v>
      </c>
      <c r="AY699" s="19" t="s">
        <v>250</v>
      </c>
      <c r="BE699" s="243">
        <f>IF(N699="základní",J699,0)</f>
        <v>0</v>
      </c>
      <c r="BF699" s="243">
        <f>IF(N699="snížená",J699,0)</f>
        <v>0</v>
      </c>
      <c r="BG699" s="243">
        <f>IF(N699="zákl. přenesená",J699,0)</f>
        <v>0</v>
      </c>
      <c r="BH699" s="243">
        <f>IF(N699="sníž. přenesená",J699,0)</f>
        <v>0</v>
      </c>
      <c r="BI699" s="243">
        <f>IF(N699="nulová",J699,0)</f>
        <v>0</v>
      </c>
      <c r="BJ699" s="19" t="s">
        <v>91</v>
      </c>
      <c r="BK699" s="243">
        <f>ROUND(I699*H699,2)</f>
        <v>0</v>
      </c>
      <c r="BL699" s="19" t="s">
        <v>256</v>
      </c>
      <c r="BM699" s="242" t="s">
        <v>742</v>
      </c>
    </row>
    <row r="700" s="2" customFormat="1">
      <c r="A700" s="41"/>
      <c r="B700" s="42"/>
      <c r="C700" s="43"/>
      <c r="D700" s="244" t="s">
        <v>257</v>
      </c>
      <c r="E700" s="43"/>
      <c r="F700" s="245" t="s">
        <v>743</v>
      </c>
      <c r="G700" s="43"/>
      <c r="H700" s="43"/>
      <c r="I700" s="246"/>
      <c r="J700" s="43"/>
      <c r="K700" s="43"/>
      <c r="L700" s="47"/>
      <c r="M700" s="247"/>
      <c r="N700" s="248"/>
      <c r="O700" s="94"/>
      <c r="P700" s="94"/>
      <c r="Q700" s="94"/>
      <c r="R700" s="94"/>
      <c r="S700" s="94"/>
      <c r="T700" s="95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19" t="s">
        <v>257</v>
      </c>
      <c r="AU700" s="19" t="s">
        <v>93</v>
      </c>
    </row>
    <row r="701" s="13" customFormat="1">
      <c r="A701" s="13"/>
      <c r="B701" s="249"/>
      <c r="C701" s="250"/>
      <c r="D701" s="251" t="s">
        <v>259</v>
      </c>
      <c r="E701" s="252" t="s">
        <v>1</v>
      </c>
      <c r="F701" s="253" t="s">
        <v>744</v>
      </c>
      <c r="G701" s="250"/>
      <c r="H701" s="254">
        <v>7.5499999999999998</v>
      </c>
      <c r="I701" s="255"/>
      <c r="J701" s="250"/>
      <c r="K701" s="250"/>
      <c r="L701" s="256"/>
      <c r="M701" s="257"/>
      <c r="N701" s="258"/>
      <c r="O701" s="258"/>
      <c r="P701" s="258"/>
      <c r="Q701" s="258"/>
      <c r="R701" s="258"/>
      <c r="S701" s="258"/>
      <c r="T701" s="25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0" t="s">
        <v>259</v>
      </c>
      <c r="AU701" s="260" t="s">
        <v>93</v>
      </c>
      <c r="AV701" s="13" t="s">
        <v>93</v>
      </c>
      <c r="AW701" s="13" t="s">
        <v>40</v>
      </c>
      <c r="AX701" s="13" t="s">
        <v>84</v>
      </c>
      <c r="AY701" s="260" t="s">
        <v>250</v>
      </c>
    </row>
    <row r="702" s="13" customFormat="1">
      <c r="A702" s="13"/>
      <c r="B702" s="249"/>
      <c r="C702" s="250"/>
      <c r="D702" s="251" t="s">
        <v>259</v>
      </c>
      <c r="E702" s="252" t="s">
        <v>1</v>
      </c>
      <c r="F702" s="253" t="s">
        <v>745</v>
      </c>
      <c r="G702" s="250"/>
      <c r="H702" s="254">
        <v>7.577</v>
      </c>
      <c r="I702" s="255"/>
      <c r="J702" s="250"/>
      <c r="K702" s="250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259</v>
      </c>
      <c r="AU702" s="260" t="s">
        <v>93</v>
      </c>
      <c r="AV702" s="13" t="s">
        <v>93</v>
      </c>
      <c r="AW702" s="13" t="s">
        <v>40</v>
      </c>
      <c r="AX702" s="13" t="s">
        <v>84</v>
      </c>
      <c r="AY702" s="260" t="s">
        <v>250</v>
      </c>
    </row>
    <row r="703" s="13" customFormat="1">
      <c r="A703" s="13"/>
      <c r="B703" s="249"/>
      <c r="C703" s="250"/>
      <c r="D703" s="251" t="s">
        <v>259</v>
      </c>
      <c r="E703" s="252" t="s">
        <v>1</v>
      </c>
      <c r="F703" s="253" t="s">
        <v>746</v>
      </c>
      <c r="G703" s="250"/>
      <c r="H703" s="254">
        <v>7.3129999999999997</v>
      </c>
      <c r="I703" s="255"/>
      <c r="J703" s="250"/>
      <c r="K703" s="250"/>
      <c r="L703" s="256"/>
      <c r="M703" s="257"/>
      <c r="N703" s="258"/>
      <c r="O703" s="258"/>
      <c r="P703" s="258"/>
      <c r="Q703" s="258"/>
      <c r="R703" s="258"/>
      <c r="S703" s="258"/>
      <c r="T703" s="25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0" t="s">
        <v>259</v>
      </c>
      <c r="AU703" s="260" t="s">
        <v>93</v>
      </c>
      <c r="AV703" s="13" t="s">
        <v>93</v>
      </c>
      <c r="AW703" s="13" t="s">
        <v>40</v>
      </c>
      <c r="AX703" s="13" t="s">
        <v>84</v>
      </c>
      <c r="AY703" s="260" t="s">
        <v>250</v>
      </c>
    </row>
    <row r="704" s="13" customFormat="1">
      <c r="A704" s="13"/>
      <c r="B704" s="249"/>
      <c r="C704" s="250"/>
      <c r="D704" s="251" t="s">
        <v>259</v>
      </c>
      <c r="E704" s="252" t="s">
        <v>1</v>
      </c>
      <c r="F704" s="253" t="s">
        <v>747</v>
      </c>
      <c r="G704" s="250"/>
      <c r="H704" s="254">
        <v>7.3129999999999997</v>
      </c>
      <c r="I704" s="255"/>
      <c r="J704" s="250"/>
      <c r="K704" s="250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259</v>
      </c>
      <c r="AU704" s="260" t="s">
        <v>93</v>
      </c>
      <c r="AV704" s="13" t="s">
        <v>93</v>
      </c>
      <c r="AW704" s="13" t="s">
        <v>40</v>
      </c>
      <c r="AX704" s="13" t="s">
        <v>84</v>
      </c>
      <c r="AY704" s="260" t="s">
        <v>250</v>
      </c>
    </row>
    <row r="705" s="13" customFormat="1">
      <c r="A705" s="13"/>
      <c r="B705" s="249"/>
      <c r="C705" s="250"/>
      <c r="D705" s="251" t="s">
        <v>259</v>
      </c>
      <c r="E705" s="252" t="s">
        <v>1</v>
      </c>
      <c r="F705" s="253" t="s">
        <v>748</v>
      </c>
      <c r="G705" s="250"/>
      <c r="H705" s="254">
        <v>7.3129999999999997</v>
      </c>
      <c r="I705" s="255"/>
      <c r="J705" s="250"/>
      <c r="K705" s="250"/>
      <c r="L705" s="256"/>
      <c r="M705" s="257"/>
      <c r="N705" s="258"/>
      <c r="O705" s="258"/>
      <c r="P705" s="258"/>
      <c r="Q705" s="258"/>
      <c r="R705" s="258"/>
      <c r="S705" s="258"/>
      <c r="T705" s="25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0" t="s">
        <v>259</v>
      </c>
      <c r="AU705" s="260" t="s">
        <v>93</v>
      </c>
      <c r="AV705" s="13" t="s">
        <v>93</v>
      </c>
      <c r="AW705" s="13" t="s">
        <v>40</v>
      </c>
      <c r="AX705" s="13" t="s">
        <v>84</v>
      </c>
      <c r="AY705" s="260" t="s">
        <v>250</v>
      </c>
    </row>
    <row r="706" s="13" customFormat="1">
      <c r="A706" s="13"/>
      <c r="B706" s="249"/>
      <c r="C706" s="250"/>
      <c r="D706" s="251" t="s">
        <v>259</v>
      </c>
      <c r="E706" s="252" t="s">
        <v>1</v>
      </c>
      <c r="F706" s="253" t="s">
        <v>749</v>
      </c>
      <c r="G706" s="250"/>
      <c r="H706" s="254">
        <v>7.3129999999999997</v>
      </c>
      <c r="I706" s="255"/>
      <c r="J706" s="250"/>
      <c r="K706" s="250"/>
      <c r="L706" s="256"/>
      <c r="M706" s="257"/>
      <c r="N706" s="258"/>
      <c r="O706" s="258"/>
      <c r="P706" s="258"/>
      <c r="Q706" s="258"/>
      <c r="R706" s="258"/>
      <c r="S706" s="258"/>
      <c r="T706" s="25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0" t="s">
        <v>259</v>
      </c>
      <c r="AU706" s="260" t="s">
        <v>93</v>
      </c>
      <c r="AV706" s="13" t="s">
        <v>93</v>
      </c>
      <c r="AW706" s="13" t="s">
        <v>40</v>
      </c>
      <c r="AX706" s="13" t="s">
        <v>84</v>
      </c>
      <c r="AY706" s="260" t="s">
        <v>250</v>
      </c>
    </row>
    <row r="707" s="14" customFormat="1">
      <c r="A707" s="14"/>
      <c r="B707" s="261"/>
      <c r="C707" s="262"/>
      <c r="D707" s="251" t="s">
        <v>259</v>
      </c>
      <c r="E707" s="263" t="s">
        <v>1</v>
      </c>
      <c r="F707" s="264" t="s">
        <v>261</v>
      </c>
      <c r="G707" s="262"/>
      <c r="H707" s="265">
        <v>44.378999999999998</v>
      </c>
      <c r="I707" s="266"/>
      <c r="J707" s="262"/>
      <c r="K707" s="262"/>
      <c r="L707" s="267"/>
      <c r="M707" s="268"/>
      <c r="N707" s="269"/>
      <c r="O707" s="269"/>
      <c r="P707" s="269"/>
      <c r="Q707" s="269"/>
      <c r="R707" s="269"/>
      <c r="S707" s="269"/>
      <c r="T707" s="27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1" t="s">
        <v>259</v>
      </c>
      <c r="AU707" s="271" t="s">
        <v>93</v>
      </c>
      <c r="AV707" s="14" t="s">
        <v>256</v>
      </c>
      <c r="AW707" s="14" t="s">
        <v>40</v>
      </c>
      <c r="AX707" s="14" t="s">
        <v>91</v>
      </c>
      <c r="AY707" s="271" t="s">
        <v>250</v>
      </c>
    </row>
    <row r="708" s="2" customFormat="1" ht="24.15" customHeight="1">
      <c r="A708" s="41"/>
      <c r="B708" s="42"/>
      <c r="C708" s="230" t="s">
        <v>474</v>
      </c>
      <c r="D708" s="230" t="s">
        <v>252</v>
      </c>
      <c r="E708" s="231" t="s">
        <v>750</v>
      </c>
      <c r="F708" s="232" t="s">
        <v>751</v>
      </c>
      <c r="G708" s="233" t="s">
        <v>388</v>
      </c>
      <c r="H708" s="234">
        <v>44.378999999999998</v>
      </c>
      <c r="I708" s="235"/>
      <c r="J708" s="236">
        <f>ROUND(I708*H708,2)</f>
        <v>0</v>
      </c>
      <c r="K708" s="237"/>
      <c r="L708" s="47"/>
      <c r="M708" s="238" t="s">
        <v>1</v>
      </c>
      <c r="N708" s="239" t="s">
        <v>49</v>
      </c>
      <c r="O708" s="94"/>
      <c r="P708" s="240">
        <f>O708*H708</f>
        <v>0</v>
      </c>
      <c r="Q708" s="240">
        <v>0</v>
      </c>
      <c r="R708" s="240">
        <f>Q708*H708</f>
        <v>0</v>
      </c>
      <c r="S708" s="240">
        <v>0</v>
      </c>
      <c r="T708" s="241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42" t="s">
        <v>256</v>
      </c>
      <c r="AT708" s="242" t="s">
        <v>252</v>
      </c>
      <c r="AU708" s="242" t="s">
        <v>93</v>
      </c>
      <c r="AY708" s="19" t="s">
        <v>250</v>
      </c>
      <c r="BE708" s="243">
        <f>IF(N708="základní",J708,0)</f>
        <v>0</v>
      </c>
      <c r="BF708" s="243">
        <f>IF(N708="snížená",J708,0)</f>
        <v>0</v>
      </c>
      <c r="BG708" s="243">
        <f>IF(N708="zákl. přenesená",J708,0)</f>
        <v>0</v>
      </c>
      <c r="BH708" s="243">
        <f>IF(N708="sníž. přenesená",J708,0)</f>
        <v>0</v>
      </c>
      <c r="BI708" s="243">
        <f>IF(N708="nulová",J708,0)</f>
        <v>0</v>
      </c>
      <c r="BJ708" s="19" t="s">
        <v>91</v>
      </c>
      <c r="BK708" s="243">
        <f>ROUND(I708*H708,2)</f>
        <v>0</v>
      </c>
      <c r="BL708" s="19" t="s">
        <v>256</v>
      </c>
      <c r="BM708" s="242" t="s">
        <v>752</v>
      </c>
    </row>
    <row r="709" s="2" customFormat="1">
      <c r="A709" s="41"/>
      <c r="B709" s="42"/>
      <c r="C709" s="43"/>
      <c r="D709" s="244" t="s">
        <v>257</v>
      </c>
      <c r="E709" s="43"/>
      <c r="F709" s="245" t="s">
        <v>753</v>
      </c>
      <c r="G709" s="43"/>
      <c r="H709" s="43"/>
      <c r="I709" s="246"/>
      <c r="J709" s="43"/>
      <c r="K709" s="43"/>
      <c r="L709" s="47"/>
      <c r="M709" s="247"/>
      <c r="N709" s="248"/>
      <c r="O709" s="94"/>
      <c r="P709" s="94"/>
      <c r="Q709" s="94"/>
      <c r="R709" s="94"/>
      <c r="S709" s="94"/>
      <c r="T709" s="95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19" t="s">
        <v>257</v>
      </c>
      <c r="AU709" s="19" t="s">
        <v>93</v>
      </c>
    </row>
    <row r="710" s="2" customFormat="1" ht="33" customHeight="1">
      <c r="A710" s="41"/>
      <c r="B710" s="42"/>
      <c r="C710" s="230" t="s">
        <v>754</v>
      </c>
      <c r="D710" s="230" t="s">
        <v>252</v>
      </c>
      <c r="E710" s="231" t="s">
        <v>755</v>
      </c>
      <c r="F710" s="232" t="s">
        <v>756</v>
      </c>
      <c r="G710" s="233" t="s">
        <v>388</v>
      </c>
      <c r="H710" s="234">
        <v>76.427999999999997</v>
      </c>
      <c r="I710" s="235"/>
      <c r="J710" s="236">
        <f>ROUND(I710*H710,2)</f>
        <v>0</v>
      </c>
      <c r="K710" s="237"/>
      <c r="L710" s="47"/>
      <c r="M710" s="238" t="s">
        <v>1</v>
      </c>
      <c r="N710" s="239" t="s">
        <v>49</v>
      </c>
      <c r="O710" s="94"/>
      <c r="P710" s="240">
        <f>O710*H710</f>
        <v>0</v>
      </c>
      <c r="Q710" s="240">
        <v>0.0028054999999999998</v>
      </c>
      <c r="R710" s="240">
        <f>Q710*H710</f>
        <v>0.21441875399999999</v>
      </c>
      <c r="S710" s="240">
        <v>0</v>
      </c>
      <c r="T710" s="241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42" t="s">
        <v>256</v>
      </c>
      <c r="AT710" s="242" t="s">
        <v>252</v>
      </c>
      <c r="AU710" s="242" t="s">
        <v>93</v>
      </c>
      <c r="AY710" s="19" t="s">
        <v>250</v>
      </c>
      <c r="BE710" s="243">
        <f>IF(N710="základní",J710,0)</f>
        <v>0</v>
      </c>
      <c r="BF710" s="243">
        <f>IF(N710="snížená",J710,0)</f>
        <v>0</v>
      </c>
      <c r="BG710" s="243">
        <f>IF(N710="zákl. přenesená",J710,0)</f>
        <v>0</v>
      </c>
      <c r="BH710" s="243">
        <f>IF(N710="sníž. přenesená",J710,0)</f>
        <v>0</v>
      </c>
      <c r="BI710" s="243">
        <f>IF(N710="nulová",J710,0)</f>
        <v>0</v>
      </c>
      <c r="BJ710" s="19" t="s">
        <v>91</v>
      </c>
      <c r="BK710" s="243">
        <f>ROUND(I710*H710,2)</f>
        <v>0</v>
      </c>
      <c r="BL710" s="19" t="s">
        <v>256</v>
      </c>
      <c r="BM710" s="242" t="s">
        <v>757</v>
      </c>
    </row>
    <row r="711" s="2" customFormat="1">
      <c r="A711" s="41"/>
      <c r="B711" s="42"/>
      <c r="C711" s="43"/>
      <c r="D711" s="244" t="s">
        <v>257</v>
      </c>
      <c r="E711" s="43"/>
      <c r="F711" s="245" t="s">
        <v>758</v>
      </c>
      <c r="G711" s="43"/>
      <c r="H711" s="43"/>
      <c r="I711" s="246"/>
      <c r="J711" s="43"/>
      <c r="K711" s="43"/>
      <c r="L711" s="47"/>
      <c r="M711" s="247"/>
      <c r="N711" s="248"/>
      <c r="O711" s="94"/>
      <c r="P711" s="94"/>
      <c r="Q711" s="94"/>
      <c r="R711" s="94"/>
      <c r="S711" s="94"/>
      <c r="T711" s="95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19" t="s">
        <v>257</v>
      </c>
      <c r="AU711" s="19" t="s">
        <v>93</v>
      </c>
    </row>
    <row r="712" s="2" customFormat="1" ht="33" customHeight="1">
      <c r="A712" s="41"/>
      <c r="B712" s="42"/>
      <c r="C712" s="230" t="s">
        <v>479</v>
      </c>
      <c r="D712" s="230" t="s">
        <v>252</v>
      </c>
      <c r="E712" s="231" t="s">
        <v>759</v>
      </c>
      <c r="F712" s="232" t="s">
        <v>760</v>
      </c>
      <c r="G712" s="233" t="s">
        <v>388</v>
      </c>
      <c r="H712" s="234">
        <v>76.427999999999997</v>
      </c>
      <c r="I712" s="235"/>
      <c r="J712" s="236">
        <f>ROUND(I712*H712,2)</f>
        <v>0</v>
      </c>
      <c r="K712" s="237"/>
      <c r="L712" s="47"/>
      <c r="M712" s="238" t="s">
        <v>1</v>
      </c>
      <c r="N712" s="239" t="s">
        <v>49</v>
      </c>
      <c r="O712" s="94"/>
      <c r="P712" s="240">
        <f>O712*H712</f>
        <v>0</v>
      </c>
      <c r="Q712" s="240">
        <v>0</v>
      </c>
      <c r="R712" s="240">
        <f>Q712*H712</f>
        <v>0</v>
      </c>
      <c r="S712" s="240">
        <v>0</v>
      </c>
      <c r="T712" s="241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42" t="s">
        <v>256</v>
      </c>
      <c r="AT712" s="242" t="s">
        <v>252</v>
      </c>
      <c r="AU712" s="242" t="s">
        <v>93</v>
      </c>
      <c r="AY712" s="19" t="s">
        <v>250</v>
      </c>
      <c r="BE712" s="243">
        <f>IF(N712="základní",J712,0)</f>
        <v>0</v>
      </c>
      <c r="BF712" s="243">
        <f>IF(N712="snížená",J712,0)</f>
        <v>0</v>
      </c>
      <c r="BG712" s="243">
        <f>IF(N712="zákl. přenesená",J712,0)</f>
        <v>0</v>
      </c>
      <c r="BH712" s="243">
        <f>IF(N712="sníž. přenesená",J712,0)</f>
        <v>0</v>
      </c>
      <c r="BI712" s="243">
        <f>IF(N712="nulová",J712,0)</f>
        <v>0</v>
      </c>
      <c r="BJ712" s="19" t="s">
        <v>91</v>
      </c>
      <c r="BK712" s="243">
        <f>ROUND(I712*H712,2)</f>
        <v>0</v>
      </c>
      <c r="BL712" s="19" t="s">
        <v>256</v>
      </c>
      <c r="BM712" s="242" t="s">
        <v>761</v>
      </c>
    </row>
    <row r="713" s="2" customFormat="1">
      <c r="A713" s="41"/>
      <c r="B713" s="42"/>
      <c r="C713" s="43"/>
      <c r="D713" s="244" t="s">
        <v>257</v>
      </c>
      <c r="E713" s="43"/>
      <c r="F713" s="245" t="s">
        <v>762</v>
      </c>
      <c r="G713" s="43"/>
      <c r="H713" s="43"/>
      <c r="I713" s="246"/>
      <c r="J713" s="43"/>
      <c r="K713" s="43"/>
      <c r="L713" s="47"/>
      <c r="M713" s="247"/>
      <c r="N713" s="248"/>
      <c r="O713" s="94"/>
      <c r="P713" s="94"/>
      <c r="Q713" s="94"/>
      <c r="R713" s="94"/>
      <c r="S713" s="94"/>
      <c r="T713" s="95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19" t="s">
        <v>257</v>
      </c>
      <c r="AU713" s="19" t="s">
        <v>93</v>
      </c>
    </row>
    <row r="714" s="2" customFormat="1" ht="24.15" customHeight="1">
      <c r="A714" s="41"/>
      <c r="B714" s="42"/>
      <c r="C714" s="230" t="s">
        <v>763</v>
      </c>
      <c r="D714" s="230" t="s">
        <v>252</v>
      </c>
      <c r="E714" s="231" t="s">
        <v>764</v>
      </c>
      <c r="F714" s="232" t="s">
        <v>765</v>
      </c>
      <c r="G714" s="233" t="s">
        <v>570</v>
      </c>
      <c r="H714" s="234">
        <v>1</v>
      </c>
      <c r="I714" s="235"/>
      <c r="J714" s="236">
        <f>ROUND(I714*H714,2)</f>
        <v>0</v>
      </c>
      <c r="K714" s="237"/>
      <c r="L714" s="47"/>
      <c r="M714" s="238" t="s">
        <v>1</v>
      </c>
      <c r="N714" s="239" t="s">
        <v>49</v>
      </c>
      <c r="O714" s="94"/>
      <c r="P714" s="240">
        <f>O714*H714</f>
        <v>0</v>
      </c>
      <c r="Q714" s="240">
        <v>0</v>
      </c>
      <c r="R714" s="240">
        <f>Q714*H714</f>
        <v>0</v>
      </c>
      <c r="S714" s="240">
        <v>0</v>
      </c>
      <c r="T714" s="241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42" t="s">
        <v>256</v>
      </c>
      <c r="AT714" s="242" t="s">
        <v>252</v>
      </c>
      <c r="AU714" s="242" t="s">
        <v>93</v>
      </c>
      <c r="AY714" s="19" t="s">
        <v>250</v>
      </c>
      <c r="BE714" s="243">
        <f>IF(N714="základní",J714,0)</f>
        <v>0</v>
      </c>
      <c r="BF714" s="243">
        <f>IF(N714="snížená",J714,0)</f>
        <v>0</v>
      </c>
      <c r="BG714" s="243">
        <f>IF(N714="zákl. přenesená",J714,0)</f>
        <v>0</v>
      </c>
      <c r="BH714" s="243">
        <f>IF(N714="sníž. přenesená",J714,0)</f>
        <v>0</v>
      </c>
      <c r="BI714" s="243">
        <f>IF(N714="nulová",J714,0)</f>
        <v>0</v>
      </c>
      <c r="BJ714" s="19" t="s">
        <v>91</v>
      </c>
      <c r="BK714" s="243">
        <f>ROUND(I714*H714,2)</f>
        <v>0</v>
      </c>
      <c r="BL714" s="19" t="s">
        <v>256</v>
      </c>
      <c r="BM714" s="242" t="s">
        <v>766</v>
      </c>
    </row>
    <row r="715" s="13" customFormat="1">
      <c r="A715" s="13"/>
      <c r="B715" s="249"/>
      <c r="C715" s="250"/>
      <c r="D715" s="251" t="s">
        <v>259</v>
      </c>
      <c r="E715" s="252" t="s">
        <v>1</v>
      </c>
      <c r="F715" s="253" t="s">
        <v>767</v>
      </c>
      <c r="G715" s="250"/>
      <c r="H715" s="254">
        <v>1</v>
      </c>
      <c r="I715" s="255"/>
      <c r="J715" s="250"/>
      <c r="K715" s="250"/>
      <c r="L715" s="256"/>
      <c r="M715" s="257"/>
      <c r="N715" s="258"/>
      <c r="O715" s="258"/>
      <c r="P715" s="258"/>
      <c r="Q715" s="258"/>
      <c r="R715" s="258"/>
      <c r="S715" s="258"/>
      <c r="T715" s="25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0" t="s">
        <v>259</v>
      </c>
      <c r="AU715" s="260" t="s">
        <v>93</v>
      </c>
      <c r="AV715" s="13" t="s">
        <v>93</v>
      </c>
      <c r="AW715" s="13" t="s">
        <v>40</v>
      </c>
      <c r="AX715" s="13" t="s">
        <v>91</v>
      </c>
      <c r="AY715" s="260" t="s">
        <v>250</v>
      </c>
    </row>
    <row r="716" s="2" customFormat="1" ht="37.8" customHeight="1">
      <c r="A716" s="41"/>
      <c r="B716" s="42"/>
      <c r="C716" s="230" t="s">
        <v>490</v>
      </c>
      <c r="D716" s="230" t="s">
        <v>252</v>
      </c>
      <c r="E716" s="231" t="s">
        <v>768</v>
      </c>
      <c r="F716" s="232" t="s">
        <v>769</v>
      </c>
      <c r="G716" s="233" t="s">
        <v>570</v>
      </c>
      <c r="H716" s="234">
        <v>1</v>
      </c>
      <c r="I716" s="235"/>
      <c r="J716" s="236">
        <f>ROUND(I716*H716,2)</f>
        <v>0</v>
      </c>
      <c r="K716" s="237"/>
      <c r="L716" s="47"/>
      <c r="M716" s="238" t="s">
        <v>1</v>
      </c>
      <c r="N716" s="239" t="s">
        <v>49</v>
      </c>
      <c r="O716" s="94"/>
      <c r="P716" s="240">
        <f>O716*H716</f>
        <v>0</v>
      </c>
      <c r="Q716" s="240">
        <v>0</v>
      </c>
      <c r="R716" s="240">
        <f>Q716*H716</f>
        <v>0</v>
      </c>
      <c r="S716" s="240">
        <v>0</v>
      </c>
      <c r="T716" s="241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42" t="s">
        <v>256</v>
      </c>
      <c r="AT716" s="242" t="s">
        <v>252</v>
      </c>
      <c r="AU716" s="242" t="s">
        <v>93</v>
      </c>
      <c r="AY716" s="19" t="s">
        <v>250</v>
      </c>
      <c r="BE716" s="243">
        <f>IF(N716="základní",J716,0)</f>
        <v>0</v>
      </c>
      <c r="BF716" s="243">
        <f>IF(N716="snížená",J716,0)</f>
        <v>0</v>
      </c>
      <c r="BG716" s="243">
        <f>IF(N716="zákl. přenesená",J716,0)</f>
        <v>0</v>
      </c>
      <c r="BH716" s="243">
        <f>IF(N716="sníž. přenesená",J716,0)</f>
        <v>0</v>
      </c>
      <c r="BI716" s="243">
        <f>IF(N716="nulová",J716,0)</f>
        <v>0</v>
      </c>
      <c r="BJ716" s="19" t="s">
        <v>91</v>
      </c>
      <c r="BK716" s="243">
        <f>ROUND(I716*H716,2)</f>
        <v>0</v>
      </c>
      <c r="BL716" s="19" t="s">
        <v>256</v>
      </c>
      <c r="BM716" s="242" t="s">
        <v>770</v>
      </c>
    </row>
    <row r="717" s="13" customFormat="1">
      <c r="A717" s="13"/>
      <c r="B717" s="249"/>
      <c r="C717" s="250"/>
      <c r="D717" s="251" t="s">
        <v>259</v>
      </c>
      <c r="E717" s="252" t="s">
        <v>1</v>
      </c>
      <c r="F717" s="253" t="s">
        <v>771</v>
      </c>
      <c r="G717" s="250"/>
      <c r="H717" s="254">
        <v>1</v>
      </c>
      <c r="I717" s="255"/>
      <c r="J717" s="250"/>
      <c r="K717" s="250"/>
      <c r="L717" s="256"/>
      <c r="M717" s="257"/>
      <c r="N717" s="258"/>
      <c r="O717" s="258"/>
      <c r="P717" s="258"/>
      <c r="Q717" s="258"/>
      <c r="R717" s="258"/>
      <c r="S717" s="258"/>
      <c r="T717" s="25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0" t="s">
        <v>259</v>
      </c>
      <c r="AU717" s="260" t="s">
        <v>93</v>
      </c>
      <c r="AV717" s="13" t="s">
        <v>93</v>
      </c>
      <c r="AW717" s="13" t="s">
        <v>40</v>
      </c>
      <c r="AX717" s="13" t="s">
        <v>84</v>
      </c>
      <c r="AY717" s="260" t="s">
        <v>250</v>
      </c>
    </row>
    <row r="718" s="14" customFormat="1">
      <c r="A718" s="14"/>
      <c r="B718" s="261"/>
      <c r="C718" s="262"/>
      <c r="D718" s="251" t="s">
        <v>259</v>
      </c>
      <c r="E718" s="263" t="s">
        <v>1</v>
      </c>
      <c r="F718" s="264" t="s">
        <v>261</v>
      </c>
      <c r="G718" s="262"/>
      <c r="H718" s="265">
        <v>1</v>
      </c>
      <c r="I718" s="266"/>
      <c r="J718" s="262"/>
      <c r="K718" s="262"/>
      <c r="L718" s="267"/>
      <c r="M718" s="268"/>
      <c r="N718" s="269"/>
      <c r="O718" s="269"/>
      <c r="P718" s="269"/>
      <c r="Q718" s="269"/>
      <c r="R718" s="269"/>
      <c r="S718" s="269"/>
      <c r="T718" s="27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71" t="s">
        <v>259</v>
      </c>
      <c r="AU718" s="271" t="s">
        <v>93</v>
      </c>
      <c r="AV718" s="14" t="s">
        <v>256</v>
      </c>
      <c r="AW718" s="14" t="s">
        <v>40</v>
      </c>
      <c r="AX718" s="14" t="s">
        <v>91</v>
      </c>
      <c r="AY718" s="271" t="s">
        <v>250</v>
      </c>
    </row>
    <row r="719" s="12" customFormat="1" ht="22.8" customHeight="1">
      <c r="A719" s="12"/>
      <c r="B719" s="214"/>
      <c r="C719" s="215"/>
      <c r="D719" s="216" t="s">
        <v>83</v>
      </c>
      <c r="E719" s="228" t="s">
        <v>283</v>
      </c>
      <c r="F719" s="228" t="s">
        <v>772</v>
      </c>
      <c r="G719" s="215"/>
      <c r="H719" s="215"/>
      <c r="I719" s="218"/>
      <c r="J719" s="229">
        <f>BK719</f>
        <v>0</v>
      </c>
      <c r="K719" s="215"/>
      <c r="L719" s="220"/>
      <c r="M719" s="221"/>
      <c r="N719" s="222"/>
      <c r="O719" s="222"/>
      <c r="P719" s="223">
        <f>SUM(P720:P740)</f>
        <v>0</v>
      </c>
      <c r="Q719" s="222"/>
      <c r="R719" s="223">
        <f>SUM(R720:R740)</f>
        <v>23.4456542</v>
      </c>
      <c r="S719" s="222"/>
      <c r="T719" s="224">
        <f>SUM(T720:T740)</f>
        <v>0</v>
      </c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R719" s="225" t="s">
        <v>91</v>
      </c>
      <c r="AT719" s="226" t="s">
        <v>83</v>
      </c>
      <c r="AU719" s="226" t="s">
        <v>91</v>
      </c>
      <c r="AY719" s="225" t="s">
        <v>250</v>
      </c>
      <c r="BK719" s="227">
        <f>SUM(BK720:BK740)</f>
        <v>0</v>
      </c>
    </row>
    <row r="720" s="2" customFormat="1" ht="24.15" customHeight="1">
      <c r="A720" s="41"/>
      <c r="B720" s="42"/>
      <c r="C720" s="230" t="s">
        <v>773</v>
      </c>
      <c r="D720" s="230" t="s">
        <v>252</v>
      </c>
      <c r="E720" s="231" t="s">
        <v>774</v>
      </c>
      <c r="F720" s="232" t="s">
        <v>775</v>
      </c>
      <c r="G720" s="233" t="s">
        <v>388</v>
      </c>
      <c r="H720" s="234">
        <v>139.97</v>
      </c>
      <c r="I720" s="235"/>
      <c r="J720" s="236">
        <f>ROUND(I720*H720,2)</f>
        <v>0</v>
      </c>
      <c r="K720" s="237"/>
      <c r="L720" s="47"/>
      <c r="M720" s="238" t="s">
        <v>1</v>
      </c>
      <c r="N720" s="239" t="s">
        <v>49</v>
      </c>
      <c r="O720" s="94"/>
      <c r="P720" s="240">
        <f>O720*H720</f>
        <v>0</v>
      </c>
      <c r="Q720" s="240">
        <v>0</v>
      </c>
      <c r="R720" s="240">
        <f>Q720*H720</f>
        <v>0</v>
      </c>
      <c r="S720" s="240">
        <v>0</v>
      </c>
      <c r="T720" s="241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42" t="s">
        <v>256</v>
      </c>
      <c r="AT720" s="242" t="s">
        <v>252</v>
      </c>
      <c r="AU720" s="242" t="s">
        <v>93</v>
      </c>
      <c r="AY720" s="19" t="s">
        <v>250</v>
      </c>
      <c r="BE720" s="243">
        <f>IF(N720="základní",J720,0)</f>
        <v>0</v>
      </c>
      <c r="BF720" s="243">
        <f>IF(N720="snížená",J720,0)</f>
        <v>0</v>
      </c>
      <c r="BG720" s="243">
        <f>IF(N720="zákl. přenesená",J720,0)</f>
        <v>0</v>
      </c>
      <c r="BH720" s="243">
        <f>IF(N720="sníž. přenesená",J720,0)</f>
        <v>0</v>
      </c>
      <c r="BI720" s="243">
        <f>IF(N720="nulová",J720,0)</f>
        <v>0</v>
      </c>
      <c r="BJ720" s="19" t="s">
        <v>91</v>
      </c>
      <c r="BK720" s="243">
        <f>ROUND(I720*H720,2)</f>
        <v>0</v>
      </c>
      <c r="BL720" s="19" t="s">
        <v>256</v>
      </c>
      <c r="BM720" s="242" t="s">
        <v>776</v>
      </c>
    </row>
    <row r="721" s="2" customFormat="1">
      <c r="A721" s="41"/>
      <c r="B721" s="42"/>
      <c r="C721" s="43"/>
      <c r="D721" s="244" t="s">
        <v>257</v>
      </c>
      <c r="E721" s="43"/>
      <c r="F721" s="245" t="s">
        <v>777</v>
      </c>
      <c r="G721" s="43"/>
      <c r="H721" s="43"/>
      <c r="I721" s="246"/>
      <c r="J721" s="43"/>
      <c r="K721" s="43"/>
      <c r="L721" s="47"/>
      <c r="M721" s="247"/>
      <c r="N721" s="248"/>
      <c r="O721" s="94"/>
      <c r="P721" s="94"/>
      <c r="Q721" s="94"/>
      <c r="R721" s="94"/>
      <c r="S721" s="94"/>
      <c r="T721" s="95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19" t="s">
        <v>257</v>
      </c>
      <c r="AU721" s="19" t="s">
        <v>93</v>
      </c>
    </row>
    <row r="722" s="13" customFormat="1">
      <c r="A722" s="13"/>
      <c r="B722" s="249"/>
      <c r="C722" s="250"/>
      <c r="D722" s="251" t="s">
        <v>259</v>
      </c>
      <c r="E722" s="252" t="s">
        <v>1</v>
      </c>
      <c r="F722" s="253" t="s">
        <v>778</v>
      </c>
      <c r="G722" s="250"/>
      <c r="H722" s="254">
        <v>139.97</v>
      </c>
      <c r="I722" s="255"/>
      <c r="J722" s="250"/>
      <c r="K722" s="250"/>
      <c r="L722" s="256"/>
      <c r="M722" s="257"/>
      <c r="N722" s="258"/>
      <c r="O722" s="258"/>
      <c r="P722" s="258"/>
      <c r="Q722" s="258"/>
      <c r="R722" s="258"/>
      <c r="S722" s="258"/>
      <c r="T722" s="25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0" t="s">
        <v>259</v>
      </c>
      <c r="AU722" s="260" t="s">
        <v>93</v>
      </c>
      <c r="AV722" s="13" t="s">
        <v>93</v>
      </c>
      <c r="AW722" s="13" t="s">
        <v>40</v>
      </c>
      <c r="AX722" s="13" t="s">
        <v>84</v>
      </c>
      <c r="AY722" s="260" t="s">
        <v>250</v>
      </c>
    </row>
    <row r="723" s="14" customFormat="1">
      <c r="A723" s="14"/>
      <c r="B723" s="261"/>
      <c r="C723" s="262"/>
      <c r="D723" s="251" t="s">
        <v>259</v>
      </c>
      <c r="E723" s="263" t="s">
        <v>1</v>
      </c>
      <c r="F723" s="264" t="s">
        <v>261</v>
      </c>
      <c r="G723" s="262"/>
      <c r="H723" s="265">
        <v>139.97</v>
      </c>
      <c r="I723" s="266"/>
      <c r="J723" s="262"/>
      <c r="K723" s="262"/>
      <c r="L723" s="267"/>
      <c r="M723" s="268"/>
      <c r="N723" s="269"/>
      <c r="O723" s="269"/>
      <c r="P723" s="269"/>
      <c r="Q723" s="269"/>
      <c r="R723" s="269"/>
      <c r="S723" s="269"/>
      <c r="T723" s="27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1" t="s">
        <v>259</v>
      </c>
      <c r="AU723" s="271" t="s">
        <v>93</v>
      </c>
      <c r="AV723" s="14" t="s">
        <v>256</v>
      </c>
      <c r="AW723" s="14" t="s">
        <v>40</v>
      </c>
      <c r="AX723" s="14" t="s">
        <v>91</v>
      </c>
      <c r="AY723" s="271" t="s">
        <v>250</v>
      </c>
    </row>
    <row r="724" s="2" customFormat="1" ht="24.15" customHeight="1">
      <c r="A724" s="41"/>
      <c r="B724" s="42"/>
      <c r="C724" s="230" t="s">
        <v>496</v>
      </c>
      <c r="D724" s="230" t="s">
        <v>252</v>
      </c>
      <c r="E724" s="231" t="s">
        <v>779</v>
      </c>
      <c r="F724" s="232" t="s">
        <v>780</v>
      </c>
      <c r="G724" s="233" t="s">
        <v>388</v>
      </c>
      <c r="H724" s="234">
        <v>139.97</v>
      </c>
      <c r="I724" s="235"/>
      <c r="J724" s="236">
        <f>ROUND(I724*H724,2)</f>
        <v>0</v>
      </c>
      <c r="K724" s="237"/>
      <c r="L724" s="47"/>
      <c r="M724" s="238" t="s">
        <v>1</v>
      </c>
      <c r="N724" s="239" t="s">
        <v>49</v>
      </c>
      <c r="O724" s="94"/>
      <c r="P724" s="240">
        <f>O724*H724</f>
        <v>0</v>
      </c>
      <c r="Q724" s="240">
        <v>0</v>
      </c>
      <c r="R724" s="240">
        <f>Q724*H724</f>
        <v>0</v>
      </c>
      <c r="S724" s="240">
        <v>0</v>
      </c>
      <c r="T724" s="241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42" t="s">
        <v>256</v>
      </c>
      <c r="AT724" s="242" t="s">
        <v>252</v>
      </c>
      <c r="AU724" s="242" t="s">
        <v>93</v>
      </c>
      <c r="AY724" s="19" t="s">
        <v>250</v>
      </c>
      <c r="BE724" s="243">
        <f>IF(N724="základní",J724,0)</f>
        <v>0</v>
      </c>
      <c r="BF724" s="243">
        <f>IF(N724="snížená",J724,0)</f>
        <v>0</v>
      </c>
      <c r="BG724" s="243">
        <f>IF(N724="zákl. přenesená",J724,0)</f>
        <v>0</v>
      </c>
      <c r="BH724" s="243">
        <f>IF(N724="sníž. přenesená",J724,0)</f>
        <v>0</v>
      </c>
      <c r="BI724" s="243">
        <f>IF(N724="nulová",J724,0)</f>
        <v>0</v>
      </c>
      <c r="BJ724" s="19" t="s">
        <v>91</v>
      </c>
      <c r="BK724" s="243">
        <f>ROUND(I724*H724,2)</f>
        <v>0</v>
      </c>
      <c r="BL724" s="19" t="s">
        <v>256</v>
      </c>
      <c r="BM724" s="242" t="s">
        <v>781</v>
      </c>
    </row>
    <row r="725" s="13" customFormat="1">
      <c r="A725" s="13"/>
      <c r="B725" s="249"/>
      <c r="C725" s="250"/>
      <c r="D725" s="251" t="s">
        <v>259</v>
      </c>
      <c r="E725" s="252" t="s">
        <v>1</v>
      </c>
      <c r="F725" s="253" t="s">
        <v>778</v>
      </c>
      <c r="G725" s="250"/>
      <c r="H725" s="254">
        <v>139.97</v>
      </c>
      <c r="I725" s="255"/>
      <c r="J725" s="250"/>
      <c r="K725" s="250"/>
      <c r="L725" s="256"/>
      <c r="M725" s="257"/>
      <c r="N725" s="258"/>
      <c r="O725" s="258"/>
      <c r="P725" s="258"/>
      <c r="Q725" s="258"/>
      <c r="R725" s="258"/>
      <c r="S725" s="258"/>
      <c r="T725" s="25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0" t="s">
        <v>259</v>
      </c>
      <c r="AU725" s="260" t="s">
        <v>93</v>
      </c>
      <c r="AV725" s="13" t="s">
        <v>93</v>
      </c>
      <c r="AW725" s="13" t="s">
        <v>40</v>
      </c>
      <c r="AX725" s="13" t="s">
        <v>84</v>
      </c>
      <c r="AY725" s="260" t="s">
        <v>250</v>
      </c>
    </row>
    <row r="726" s="14" customFormat="1">
      <c r="A726" s="14"/>
      <c r="B726" s="261"/>
      <c r="C726" s="262"/>
      <c r="D726" s="251" t="s">
        <v>259</v>
      </c>
      <c r="E726" s="263" t="s">
        <v>1</v>
      </c>
      <c r="F726" s="264" t="s">
        <v>261</v>
      </c>
      <c r="G726" s="262"/>
      <c r="H726" s="265">
        <v>139.97</v>
      </c>
      <c r="I726" s="266"/>
      <c r="J726" s="262"/>
      <c r="K726" s="262"/>
      <c r="L726" s="267"/>
      <c r="M726" s="268"/>
      <c r="N726" s="269"/>
      <c r="O726" s="269"/>
      <c r="P726" s="269"/>
      <c r="Q726" s="269"/>
      <c r="R726" s="269"/>
      <c r="S726" s="269"/>
      <c r="T726" s="27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71" t="s">
        <v>259</v>
      </c>
      <c r="AU726" s="271" t="s">
        <v>93</v>
      </c>
      <c r="AV726" s="14" t="s">
        <v>256</v>
      </c>
      <c r="AW726" s="14" t="s">
        <v>40</v>
      </c>
      <c r="AX726" s="14" t="s">
        <v>91</v>
      </c>
      <c r="AY726" s="271" t="s">
        <v>250</v>
      </c>
    </row>
    <row r="727" s="2" customFormat="1" ht="24.15" customHeight="1">
      <c r="A727" s="41"/>
      <c r="B727" s="42"/>
      <c r="C727" s="230" t="s">
        <v>782</v>
      </c>
      <c r="D727" s="230" t="s">
        <v>252</v>
      </c>
      <c r="E727" s="231" t="s">
        <v>783</v>
      </c>
      <c r="F727" s="232" t="s">
        <v>784</v>
      </c>
      <c r="G727" s="233" t="s">
        <v>388</v>
      </c>
      <c r="H727" s="234">
        <v>114.66</v>
      </c>
      <c r="I727" s="235"/>
      <c r="J727" s="236">
        <f>ROUND(I727*H727,2)</f>
        <v>0</v>
      </c>
      <c r="K727" s="237"/>
      <c r="L727" s="47"/>
      <c r="M727" s="238" t="s">
        <v>1</v>
      </c>
      <c r="N727" s="239" t="s">
        <v>49</v>
      </c>
      <c r="O727" s="94"/>
      <c r="P727" s="240">
        <f>O727*H727</f>
        <v>0</v>
      </c>
      <c r="Q727" s="240">
        <v>0</v>
      </c>
      <c r="R727" s="240">
        <f>Q727*H727</f>
        <v>0</v>
      </c>
      <c r="S727" s="240">
        <v>0</v>
      </c>
      <c r="T727" s="241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42" t="s">
        <v>256</v>
      </c>
      <c r="AT727" s="242" t="s">
        <v>252</v>
      </c>
      <c r="AU727" s="242" t="s">
        <v>93</v>
      </c>
      <c r="AY727" s="19" t="s">
        <v>250</v>
      </c>
      <c r="BE727" s="243">
        <f>IF(N727="základní",J727,0)</f>
        <v>0</v>
      </c>
      <c r="BF727" s="243">
        <f>IF(N727="snížená",J727,0)</f>
        <v>0</v>
      </c>
      <c r="BG727" s="243">
        <f>IF(N727="zákl. přenesená",J727,0)</f>
        <v>0</v>
      </c>
      <c r="BH727" s="243">
        <f>IF(N727="sníž. přenesená",J727,0)</f>
        <v>0</v>
      </c>
      <c r="BI727" s="243">
        <f>IF(N727="nulová",J727,0)</f>
        <v>0</v>
      </c>
      <c r="BJ727" s="19" t="s">
        <v>91</v>
      </c>
      <c r="BK727" s="243">
        <f>ROUND(I727*H727,2)</f>
        <v>0</v>
      </c>
      <c r="BL727" s="19" t="s">
        <v>256</v>
      </c>
      <c r="BM727" s="242" t="s">
        <v>785</v>
      </c>
    </row>
    <row r="728" s="13" customFormat="1">
      <c r="A728" s="13"/>
      <c r="B728" s="249"/>
      <c r="C728" s="250"/>
      <c r="D728" s="251" t="s">
        <v>259</v>
      </c>
      <c r="E728" s="252" t="s">
        <v>1</v>
      </c>
      <c r="F728" s="253" t="s">
        <v>786</v>
      </c>
      <c r="G728" s="250"/>
      <c r="H728" s="254">
        <v>114.66</v>
      </c>
      <c r="I728" s="255"/>
      <c r="J728" s="250"/>
      <c r="K728" s="250"/>
      <c r="L728" s="256"/>
      <c r="M728" s="257"/>
      <c r="N728" s="258"/>
      <c r="O728" s="258"/>
      <c r="P728" s="258"/>
      <c r="Q728" s="258"/>
      <c r="R728" s="258"/>
      <c r="S728" s="258"/>
      <c r="T728" s="25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0" t="s">
        <v>259</v>
      </c>
      <c r="AU728" s="260" t="s">
        <v>93</v>
      </c>
      <c r="AV728" s="13" t="s">
        <v>93</v>
      </c>
      <c r="AW728" s="13" t="s">
        <v>40</v>
      </c>
      <c r="AX728" s="13" t="s">
        <v>84</v>
      </c>
      <c r="AY728" s="260" t="s">
        <v>250</v>
      </c>
    </row>
    <row r="729" s="14" customFormat="1">
      <c r="A729" s="14"/>
      <c r="B729" s="261"/>
      <c r="C729" s="262"/>
      <c r="D729" s="251" t="s">
        <v>259</v>
      </c>
      <c r="E729" s="263" t="s">
        <v>1</v>
      </c>
      <c r="F729" s="264" t="s">
        <v>261</v>
      </c>
      <c r="G729" s="262"/>
      <c r="H729" s="265">
        <v>114.66</v>
      </c>
      <c r="I729" s="266"/>
      <c r="J729" s="262"/>
      <c r="K729" s="262"/>
      <c r="L729" s="267"/>
      <c r="M729" s="268"/>
      <c r="N729" s="269"/>
      <c r="O729" s="269"/>
      <c r="P729" s="269"/>
      <c r="Q729" s="269"/>
      <c r="R729" s="269"/>
      <c r="S729" s="269"/>
      <c r="T729" s="27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1" t="s">
        <v>259</v>
      </c>
      <c r="AU729" s="271" t="s">
        <v>93</v>
      </c>
      <c r="AV729" s="14" t="s">
        <v>256</v>
      </c>
      <c r="AW729" s="14" t="s">
        <v>40</v>
      </c>
      <c r="AX729" s="14" t="s">
        <v>91</v>
      </c>
      <c r="AY729" s="271" t="s">
        <v>250</v>
      </c>
    </row>
    <row r="730" s="2" customFormat="1" ht="24.15" customHeight="1">
      <c r="A730" s="41"/>
      <c r="B730" s="42"/>
      <c r="C730" s="230" t="s">
        <v>524</v>
      </c>
      <c r="D730" s="230" t="s">
        <v>252</v>
      </c>
      <c r="E730" s="231" t="s">
        <v>787</v>
      </c>
      <c r="F730" s="232" t="s">
        <v>788</v>
      </c>
      <c r="G730" s="233" t="s">
        <v>388</v>
      </c>
      <c r="H730" s="234">
        <v>114.66</v>
      </c>
      <c r="I730" s="235"/>
      <c r="J730" s="236">
        <f>ROUND(I730*H730,2)</f>
        <v>0</v>
      </c>
      <c r="K730" s="237"/>
      <c r="L730" s="47"/>
      <c r="M730" s="238" t="s">
        <v>1</v>
      </c>
      <c r="N730" s="239" t="s">
        <v>49</v>
      </c>
      <c r="O730" s="94"/>
      <c r="P730" s="240">
        <f>O730*H730</f>
        <v>0</v>
      </c>
      <c r="Q730" s="240">
        <v>0</v>
      </c>
      <c r="R730" s="240">
        <f>Q730*H730</f>
        <v>0</v>
      </c>
      <c r="S730" s="240">
        <v>0</v>
      </c>
      <c r="T730" s="241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42" t="s">
        <v>256</v>
      </c>
      <c r="AT730" s="242" t="s">
        <v>252</v>
      </c>
      <c r="AU730" s="242" t="s">
        <v>93</v>
      </c>
      <c r="AY730" s="19" t="s">
        <v>250</v>
      </c>
      <c r="BE730" s="243">
        <f>IF(N730="základní",J730,0)</f>
        <v>0</v>
      </c>
      <c r="BF730" s="243">
        <f>IF(N730="snížená",J730,0)</f>
        <v>0</v>
      </c>
      <c r="BG730" s="243">
        <f>IF(N730="zákl. přenesená",J730,0)</f>
        <v>0</v>
      </c>
      <c r="BH730" s="243">
        <f>IF(N730="sníž. přenesená",J730,0)</f>
        <v>0</v>
      </c>
      <c r="BI730" s="243">
        <f>IF(N730="nulová",J730,0)</f>
        <v>0</v>
      </c>
      <c r="BJ730" s="19" t="s">
        <v>91</v>
      </c>
      <c r="BK730" s="243">
        <f>ROUND(I730*H730,2)</f>
        <v>0</v>
      </c>
      <c r="BL730" s="19" t="s">
        <v>256</v>
      </c>
      <c r="BM730" s="242" t="s">
        <v>789</v>
      </c>
    </row>
    <row r="731" s="13" customFormat="1">
      <c r="A731" s="13"/>
      <c r="B731" s="249"/>
      <c r="C731" s="250"/>
      <c r="D731" s="251" t="s">
        <v>259</v>
      </c>
      <c r="E731" s="252" t="s">
        <v>1</v>
      </c>
      <c r="F731" s="253" t="s">
        <v>786</v>
      </c>
      <c r="G731" s="250"/>
      <c r="H731" s="254">
        <v>114.66</v>
      </c>
      <c r="I731" s="255"/>
      <c r="J731" s="250"/>
      <c r="K731" s="250"/>
      <c r="L731" s="256"/>
      <c r="M731" s="257"/>
      <c r="N731" s="258"/>
      <c r="O731" s="258"/>
      <c r="P731" s="258"/>
      <c r="Q731" s="258"/>
      <c r="R731" s="258"/>
      <c r="S731" s="258"/>
      <c r="T731" s="25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0" t="s">
        <v>259</v>
      </c>
      <c r="AU731" s="260" t="s">
        <v>93</v>
      </c>
      <c r="AV731" s="13" t="s">
        <v>93</v>
      </c>
      <c r="AW731" s="13" t="s">
        <v>40</v>
      </c>
      <c r="AX731" s="13" t="s">
        <v>84</v>
      </c>
      <c r="AY731" s="260" t="s">
        <v>250</v>
      </c>
    </row>
    <row r="732" s="14" customFormat="1">
      <c r="A732" s="14"/>
      <c r="B732" s="261"/>
      <c r="C732" s="262"/>
      <c r="D732" s="251" t="s">
        <v>259</v>
      </c>
      <c r="E732" s="263" t="s">
        <v>1</v>
      </c>
      <c r="F732" s="264" t="s">
        <v>261</v>
      </c>
      <c r="G732" s="262"/>
      <c r="H732" s="265">
        <v>114.66</v>
      </c>
      <c r="I732" s="266"/>
      <c r="J732" s="262"/>
      <c r="K732" s="262"/>
      <c r="L732" s="267"/>
      <c r="M732" s="268"/>
      <c r="N732" s="269"/>
      <c r="O732" s="269"/>
      <c r="P732" s="269"/>
      <c r="Q732" s="269"/>
      <c r="R732" s="269"/>
      <c r="S732" s="269"/>
      <c r="T732" s="27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71" t="s">
        <v>259</v>
      </c>
      <c r="AU732" s="271" t="s">
        <v>93</v>
      </c>
      <c r="AV732" s="14" t="s">
        <v>256</v>
      </c>
      <c r="AW732" s="14" t="s">
        <v>40</v>
      </c>
      <c r="AX732" s="14" t="s">
        <v>91</v>
      </c>
      <c r="AY732" s="271" t="s">
        <v>250</v>
      </c>
    </row>
    <row r="733" s="2" customFormat="1" ht="24.15" customHeight="1">
      <c r="A733" s="41"/>
      <c r="B733" s="42"/>
      <c r="C733" s="230" t="s">
        <v>790</v>
      </c>
      <c r="D733" s="230" t="s">
        <v>252</v>
      </c>
      <c r="E733" s="231" t="s">
        <v>791</v>
      </c>
      <c r="F733" s="232" t="s">
        <v>792</v>
      </c>
      <c r="G733" s="233" t="s">
        <v>643</v>
      </c>
      <c r="H733" s="234">
        <v>1</v>
      </c>
      <c r="I733" s="235"/>
      <c r="J733" s="236">
        <f>ROUND(I733*H733,2)</f>
        <v>0</v>
      </c>
      <c r="K733" s="237"/>
      <c r="L733" s="47"/>
      <c r="M733" s="238" t="s">
        <v>1</v>
      </c>
      <c r="N733" s="239" t="s">
        <v>49</v>
      </c>
      <c r="O733" s="94"/>
      <c r="P733" s="240">
        <f>O733*H733</f>
        <v>0</v>
      </c>
      <c r="Q733" s="240">
        <v>0</v>
      </c>
      <c r="R733" s="240">
        <f>Q733*H733</f>
        <v>0</v>
      </c>
      <c r="S733" s="240">
        <v>0</v>
      </c>
      <c r="T733" s="241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42" t="s">
        <v>256</v>
      </c>
      <c r="AT733" s="242" t="s">
        <v>252</v>
      </c>
      <c r="AU733" s="242" t="s">
        <v>93</v>
      </c>
      <c r="AY733" s="19" t="s">
        <v>250</v>
      </c>
      <c r="BE733" s="243">
        <f>IF(N733="základní",J733,0)</f>
        <v>0</v>
      </c>
      <c r="BF733" s="243">
        <f>IF(N733="snížená",J733,0)</f>
        <v>0</v>
      </c>
      <c r="BG733" s="243">
        <f>IF(N733="zákl. přenesená",J733,0)</f>
        <v>0</v>
      </c>
      <c r="BH733" s="243">
        <f>IF(N733="sníž. přenesená",J733,0)</f>
        <v>0</v>
      </c>
      <c r="BI733" s="243">
        <f>IF(N733="nulová",J733,0)</f>
        <v>0</v>
      </c>
      <c r="BJ733" s="19" t="s">
        <v>91</v>
      </c>
      <c r="BK733" s="243">
        <f>ROUND(I733*H733,2)</f>
        <v>0</v>
      </c>
      <c r="BL733" s="19" t="s">
        <v>256</v>
      </c>
      <c r="BM733" s="242" t="s">
        <v>793</v>
      </c>
    </row>
    <row r="734" s="2" customFormat="1" ht="33" customHeight="1">
      <c r="A734" s="41"/>
      <c r="B734" s="42"/>
      <c r="C734" s="230" t="s">
        <v>543</v>
      </c>
      <c r="D734" s="230" t="s">
        <v>252</v>
      </c>
      <c r="E734" s="231" t="s">
        <v>794</v>
      </c>
      <c r="F734" s="232" t="s">
        <v>795</v>
      </c>
      <c r="G734" s="233" t="s">
        <v>388</v>
      </c>
      <c r="H734" s="234">
        <v>114.66</v>
      </c>
      <c r="I734" s="235"/>
      <c r="J734" s="236">
        <f>ROUND(I734*H734,2)</f>
        <v>0</v>
      </c>
      <c r="K734" s="237"/>
      <c r="L734" s="47"/>
      <c r="M734" s="238" t="s">
        <v>1</v>
      </c>
      <c r="N734" s="239" t="s">
        <v>49</v>
      </c>
      <c r="O734" s="94"/>
      <c r="P734" s="240">
        <f>O734*H734</f>
        <v>0</v>
      </c>
      <c r="Q734" s="240">
        <v>0.089219999999999994</v>
      </c>
      <c r="R734" s="240">
        <f>Q734*H734</f>
        <v>10.229965199999999</v>
      </c>
      <c r="S734" s="240">
        <v>0</v>
      </c>
      <c r="T734" s="241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42" t="s">
        <v>256</v>
      </c>
      <c r="AT734" s="242" t="s">
        <v>252</v>
      </c>
      <c r="AU734" s="242" t="s">
        <v>93</v>
      </c>
      <c r="AY734" s="19" t="s">
        <v>250</v>
      </c>
      <c r="BE734" s="243">
        <f>IF(N734="základní",J734,0)</f>
        <v>0</v>
      </c>
      <c r="BF734" s="243">
        <f>IF(N734="snížená",J734,0)</f>
        <v>0</v>
      </c>
      <c r="BG734" s="243">
        <f>IF(N734="zákl. přenesená",J734,0)</f>
        <v>0</v>
      </c>
      <c r="BH734" s="243">
        <f>IF(N734="sníž. přenesená",J734,0)</f>
        <v>0</v>
      </c>
      <c r="BI734" s="243">
        <f>IF(N734="nulová",J734,0)</f>
        <v>0</v>
      </c>
      <c r="BJ734" s="19" t="s">
        <v>91</v>
      </c>
      <c r="BK734" s="243">
        <f>ROUND(I734*H734,2)</f>
        <v>0</v>
      </c>
      <c r="BL734" s="19" t="s">
        <v>256</v>
      </c>
      <c r="BM734" s="242" t="s">
        <v>796</v>
      </c>
    </row>
    <row r="735" s="2" customFormat="1">
      <c r="A735" s="41"/>
      <c r="B735" s="42"/>
      <c r="C735" s="43"/>
      <c r="D735" s="244" t="s">
        <v>257</v>
      </c>
      <c r="E735" s="43"/>
      <c r="F735" s="245" t="s">
        <v>797</v>
      </c>
      <c r="G735" s="43"/>
      <c r="H735" s="43"/>
      <c r="I735" s="246"/>
      <c r="J735" s="43"/>
      <c r="K735" s="43"/>
      <c r="L735" s="47"/>
      <c r="M735" s="247"/>
      <c r="N735" s="248"/>
      <c r="O735" s="94"/>
      <c r="P735" s="94"/>
      <c r="Q735" s="94"/>
      <c r="R735" s="94"/>
      <c r="S735" s="94"/>
      <c r="T735" s="95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19" t="s">
        <v>257</v>
      </c>
      <c r="AU735" s="19" t="s">
        <v>93</v>
      </c>
    </row>
    <row r="736" s="13" customFormat="1">
      <c r="A736" s="13"/>
      <c r="B736" s="249"/>
      <c r="C736" s="250"/>
      <c r="D736" s="251" t="s">
        <v>259</v>
      </c>
      <c r="E736" s="252" t="s">
        <v>1</v>
      </c>
      <c r="F736" s="253" t="s">
        <v>786</v>
      </c>
      <c r="G736" s="250"/>
      <c r="H736" s="254">
        <v>114.66</v>
      </c>
      <c r="I736" s="255"/>
      <c r="J736" s="250"/>
      <c r="K736" s="250"/>
      <c r="L736" s="256"/>
      <c r="M736" s="257"/>
      <c r="N736" s="258"/>
      <c r="O736" s="258"/>
      <c r="P736" s="258"/>
      <c r="Q736" s="258"/>
      <c r="R736" s="258"/>
      <c r="S736" s="258"/>
      <c r="T736" s="259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0" t="s">
        <v>259</v>
      </c>
      <c r="AU736" s="260" t="s">
        <v>93</v>
      </c>
      <c r="AV736" s="13" t="s">
        <v>93</v>
      </c>
      <c r="AW736" s="13" t="s">
        <v>40</v>
      </c>
      <c r="AX736" s="13" t="s">
        <v>84</v>
      </c>
      <c r="AY736" s="260" t="s">
        <v>250</v>
      </c>
    </row>
    <row r="737" s="14" customFormat="1">
      <c r="A737" s="14"/>
      <c r="B737" s="261"/>
      <c r="C737" s="262"/>
      <c r="D737" s="251" t="s">
        <v>259</v>
      </c>
      <c r="E737" s="263" t="s">
        <v>1</v>
      </c>
      <c r="F737" s="264" t="s">
        <v>261</v>
      </c>
      <c r="G737" s="262"/>
      <c r="H737" s="265">
        <v>114.66</v>
      </c>
      <c r="I737" s="266"/>
      <c r="J737" s="262"/>
      <c r="K737" s="262"/>
      <c r="L737" s="267"/>
      <c r="M737" s="268"/>
      <c r="N737" s="269"/>
      <c r="O737" s="269"/>
      <c r="P737" s="269"/>
      <c r="Q737" s="269"/>
      <c r="R737" s="269"/>
      <c r="S737" s="269"/>
      <c r="T737" s="27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71" t="s">
        <v>259</v>
      </c>
      <c r="AU737" s="271" t="s">
        <v>93</v>
      </c>
      <c r="AV737" s="14" t="s">
        <v>256</v>
      </c>
      <c r="AW737" s="14" t="s">
        <v>40</v>
      </c>
      <c r="AX737" s="14" t="s">
        <v>91</v>
      </c>
      <c r="AY737" s="271" t="s">
        <v>250</v>
      </c>
    </row>
    <row r="738" s="2" customFormat="1" ht="16.5" customHeight="1">
      <c r="A738" s="41"/>
      <c r="B738" s="42"/>
      <c r="C738" s="294" t="s">
        <v>798</v>
      </c>
      <c r="D738" s="294" t="s">
        <v>337</v>
      </c>
      <c r="E738" s="295" t="s">
        <v>799</v>
      </c>
      <c r="F738" s="296" t="s">
        <v>800</v>
      </c>
      <c r="G738" s="297" t="s">
        <v>388</v>
      </c>
      <c r="H738" s="298">
        <v>116.953</v>
      </c>
      <c r="I738" s="299"/>
      <c r="J738" s="300">
        <f>ROUND(I738*H738,2)</f>
        <v>0</v>
      </c>
      <c r="K738" s="301"/>
      <c r="L738" s="302"/>
      <c r="M738" s="303" t="s">
        <v>1</v>
      </c>
      <c r="N738" s="304" t="s">
        <v>49</v>
      </c>
      <c r="O738" s="94"/>
      <c r="P738" s="240">
        <f>O738*H738</f>
        <v>0</v>
      </c>
      <c r="Q738" s="240">
        <v>0.113</v>
      </c>
      <c r="R738" s="240">
        <f>Q738*H738</f>
        <v>13.215689000000001</v>
      </c>
      <c r="S738" s="240">
        <v>0</v>
      </c>
      <c r="T738" s="241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42" t="s">
        <v>280</v>
      </c>
      <c r="AT738" s="242" t="s">
        <v>337</v>
      </c>
      <c r="AU738" s="242" t="s">
        <v>93</v>
      </c>
      <c r="AY738" s="19" t="s">
        <v>250</v>
      </c>
      <c r="BE738" s="243">
        <f>IF(N738="základní",J738,0)</f>
        <v>0</v>
      </c>
      <c r="BF738" s="243">
        <f>IF(N738="snížená",J738,0)</f>
        <v>0</v>
      </c>
      <c r="BG738" s="243">
        <f>IF(N738="zákl. přenesená",J738,0)</f>
        <v>0</v>
      </c>
      <c r="BH738" s="243">
        <f>IF(N738="sníž. přenesená",J738,0)</f>
        <v>0</v>
      </c>
      <c r="BI738" s="243">
        <f>IF(N738="nulová",J738,0)</f>
        <v>0</v>
      </c>
      <c r="BJ738" s="19" t="s">
        <v>91</v>
      </c>
      <c r="BK738" s="243">
        <f>ROUND(I738*H738,2)</f>
        <v>0</v>
      </c>
      <c r="BL738" s="19" t="s">
        <v>256</v>
      </c>
      <c r="BM738" s="242" t="s">
        <v>801</v>
      </c>
    </row>
    <row r="739" s="13" customFormat="1">
      <c r="A739" s="13"/>
      <c r="B739" s="249"/>
      <c r="C739" s="250"/>
      <c r="D739" s="251" t="s">
        <v>259</v>
      </c>
      <c r="E739" s="252" t="s">
        <v>1</v>
      </c>
      <c r="F739" s="253" t="s">
        <v>802</v>
      </c>
      <c r="G739" s="250"/>
      <c r="H739" s="254">
        <v>116.953</v>
      </c>
      <c r="I739" s="255"/>
      <c r="J739" s="250"/>
      <c r="K739" s="250"/>
      <c r="L739" s="256"/>
      <c r="M739" s="257"/>
      <c r="N739" s="258"/>
      <c r="O739" s="258"/>
      <c r="P739" s="258"/>
      <c r="Q739" s="258"/>
      <c r="R739" s="258"/>
      <c r="S739" s="258"/>
      <c r="T739" s="25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0" t="s">
        <v>259</v>
      </c>
      <c r="AU739" s="260" t="s">
        <v>93</v>
      </c>
      <c r="AV739" s="13" t="s">
        <v>93</v>
      </c>
      <c r="AW739" s="13" t="s">
        <v>40</v>
      </c>
      <c r="AX739" s="13" t="s">
        <v>84</v>
      </c>
      <c r="AY739" s="260" t="s">
        <v>250</v>
      </c>
    </row>
    <row r="740" s="14" customFormat="1">
      <c r="A740" s="14"/>
      <c r="B740" s="261"/>
      <c r="C740" s="262"/>
      <c r="D740" s="251" t="s">
        <v>259</v>
      </c>
      <c r="E740" s="263" t="s">
        <v>1</v>
      </c>
      <c r="F740" s="264" t="s">
        <v>261</v>
      </c>
      <c r="G740" s="262"/>
      <c r="H740" s="265">
        <v>116.953</v>
      </c>
      <c r="I740" s="266"/>
      <c r="J740" s="262"/>
      <c r="K740" s="262"/>
      <c r="L740" s="267"/>
      <c r="M740" s="268"/>
      <c r="N740" s="269"/>
      <c r="O740" s="269"/>
      <c r="P740" s="269"/>
      <c r="Q740" s="269"/>
      <c r="R740" s="269"/>
      <c r="S740" s="269"/>
      <c r="T740" s="27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71" t="s">
        <v>259</v>
      </c>
      <c r="AU740" s="271" t="s">
        <v>93</v>
      </c>
      <c r="AV740" s="14" t="s">
        <v>256</v>
      </c>
      <c r="AW740" s="14" t="s">
        <v>40</v>
      </c>
      <c r="AX740" s="14" t="s">
        <v>91</v>
      </c>
      <c r="AY740" s="271" t="s">
        <v>250</v>
      </c>
    </row>
    <row r="741" s="12" customFormat="1" ht="22.8" customHeight="1">
      <c r="A741" s="12"/>
      <c r="B741" s="214"/>
      <c r="C741" s="215"/>
      <c r="D741" s="216" t="s">
        <v>83</v>
      </c>
      <c r="E741" s="228" t="s">
        <v>275</v>
      </c>
      <c r="F741" s="228" t="s">
        <v>803</v>
      </c>
      <c r="G741" s="215"/>
      <c r="H741" s="215"/>
      <c r="I741" s="218"/>
      <c r="J741" s="229">
        <f>BK741</f>
        <v>0</v>
      </c>
      <c r="K741" s="215"/>
      <c r="L741" s="220"/>
      <c r="M741" s="221"/>
      <c r="N741" s="222"/>
      <c r="O741" s="222"/>
      <c r="P741" s="223">
        <f>SUM(P742:P1032)</f>
        <v>0</v>
      </c>
      <c r="Q741" s="222"/>
      <c r="R741" s="223">
        <f>SUM(R742:R1032)</f>
        <v>856.68913429584006</v>
      </c>
      <c r="S741" s="222"/>
      <c r="T741" s="224">
        <f>SUM(T742:T1032)</f>
        <v>0.0020150000000000003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25" t="s">
        <v>91</v>
      </c>
      <c r="AT741" s="226" t="s">
        <v>83</v>
      </c>
      <c r="AU741" s="226" t="s">
        <v>91</v>
      </c>
      <c r="AY741" s="225" t="s">
        <v>250</v>
      </c>
      <c r="BK741" s="227">
        <f>SUM(BK742:BK1032)</f>
        <v>0</v>
      </c>
    </row>
    <row r="742" s="2" customFormat="1" ht="16.5" customHeight="1">
      <c r="A742" s="41"/>
      <c r="B742" s="42"/>
      <c r="C742" s="230" t="s">
        <v>548</v>
      </c>
      <c r="D742" s="230" t="s">
        <v>252</v>
      </c>
      <c r="E742" s="231" t="s">
        <v>804</v>
      </c>
      <c r="F742" s="232" t="s">
        <v>805</v>
      </c>
      <c r="G742" s="233" t="s">
        <v>388</v>
      </c>
      <c r="H742" s="234">
        <v>2949.0799999999999</v>
      </c>
      <c r="I742" s="235"/>
      <c r="J742" s="236">
        <f>ROUND(I742*H742,2)</f>
        <v>0</v>
      </c>
      <c r="K742" s="237"/>
      <c r="L742" s="47"/>
      <c r="M742" s="238" t="s">
        <v>1</v>
      </c>
      <c r="N742" s="239" t="s">
        <v>49</v>
      </c>
      <c r="O742" s="94"/>
      <c r="P742" s="240">
        <f>O742*H742</f>
        <v>0</v>
      </c>
      <c r="Q742" s="240">
        <v>0.0064999999999999997</v>
      </c>
      <c r="R742" s="240">
        <f>Q742*H742</f>
        <v>19.16902</v>
      </c>
      <c r="S742" s="240">
        <v>0</v>
      </c>
      <c r="T742" s="241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42" t="s">
        <v>256</v>
      </c>
      <c r="AT742" s="242" t="s">
        <v>252</v>
      </c>
      <c r="AU742" s="242" t="s">
        <v>93</v>
      </c>
      <c r="AY742" s="19" t="s">
        <v>250</v>
      </c>
      <c r="BE742" s="243">
        <f>IF(N742="základní",J742,0)</f>
        <v>0</v>
      </c>
      <c r="BF742" s="243">
        <f>IF(N742="snížená",J742,0)</f>
        <v>0</v>
      </c>
      <c r="BG742" s="243">
        <f>IF(N742="zákl. přenesená",J742,0)</f>
        <v>0</v>
      </c>
      <c r="BH742" s="243">
        <f>IF(N742="sníž. přenesená",J742,0)</f>
        <v>0</v>
      </c>
      <c r="BI742" s="243">
        <f>IF(N742="nulová",J742,0)</f>
        <v>0</v>
      </c>
      <c r="BJ742" s="19" t="s">
        <v>91</v>
      </c>
      <c r="BK742" s="243">
        <f>ROUND(I742*H742,2)</f>
        <v>0</v>
      </c>
      <c r="BL742" s="19" t="s">
        <v>256</v>
      </c>
      <c r="BM742" s="242" t="s">
        <v>806</v>
      </c>
    </row>
    <row r="743" s="2" customFormat="1">
      <c r="A743" s="41"/>
      <c r="B743" s="42"/>
      <c r="C743" s="43"/>
      <c r="D743" s="244" t="s">
        <v>257</v>
      </c>
      <c r="E743" s="43"/>
      <c r="F743" s="245" t="s">
        <v>807</v>
      </c>
      <c r="G743" s="43"/>
      <c r="H743" s="43"/>
      <c r="I743" s="246"/>
      <c r="J743" s="43"/>
      <c r="K743" s="43"/>
      <c r="L743" s="47"/>
      <c r="M743" s="247"/>
      <c r="N743" s="248"/>
      <c r="O743" s="94"/>
      <c r="P743" s="94"/>
      <c r="Q743" s="94"/>
      <c r="R743" s="94"/>
      <c r="S743" s="94"/>
      <c r="T743" s="95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19" t="s">
        <v>257</v>
      </c>
      <c r="AU743" s="19" t="s">
        <v>93</v>
      </c>
    </row>
    <row r="744" s="13" customFormat="1">
      <c r="A744" s="13"/>
      <c r="B744" s="249"/>
      <c r="C744" s="250"/>
      <c r="D744" s="251" t="s">
        <v>259</v>
      </c>
      <c r="E744" s="252" t="s">
        <v>1</v>
      </c>
      <c r="F744" s="253" t="s">
        <v>808</v>
      </c>
      <c r="G744" s="250"/>
      <c r="H744" s="254">
        <v>515.44000000000005</v>
      </c>
      <c r="I744" s="255"/>
      <c r="J744" s="250"/>
      <c r="K744" s="250"/>
      <c r="L744" s="256"/>
      <c r="M744" s="257"/>
      <c r="N744" s="258"/>
      <c r="O744" s="258"/>
      <c r="P744" s="258"/>
      <c r="Q744" s="258"/>
      <c r="R744" s="258"/>
      <c r="S744" s="258"/>
      <c r="T744" s="25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0" t="s">
        <v>259</v>
      </c>
      <c r="AU744" s="260" t="s">
        <v>93</v>
      </c>
      <c r="AV744" s="13" t="s">
        <v>93</v>
      </c>
      <c r="AW744" s="13" t="s">
        <v>40</v>
      </c>
      <c r="AX744" s="13" t="s">
        <v>84</v>
      </c>
      <c r="AY744" s="260" t="s">
        <v>250</v>
      </c>
    </row>
    <row r="745" s="13" customFormat="1">
      <c r="A745" s="13"/>
      <c r="B745" s="249"/>
      <c r="C745" s="250"/>
      <c r="D745" s="251" t="s">
        <v>259</v>
      </c>
      <c r="E745" s="252" t="s">
        <v>1</v>
      </c>
      <c r="F745" s="253" t="s">
        <v>809</v>
      </c>
      <c r="G745" s="250"/>
      <c r="H745" s="254">
        <v>503.95999999999998</v>
      </c>
      <c r="I745" s="255"/>
      <c r="J745" s="250"/>
      <c r="K745" s="250"/>
      <c r="L745" s="256"/>
      <c r="M745" s="257"/>
      <c r="N745" s="258"/>
      <c r="O745" s="258"/>
      <c r="P745" s="258"/>
      <c r="Q745" s="258"/>
      <c r="R745" s="258"/>
      <c r="S745" s="258"/>
      <c r="T745" s="259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0" t="s">
        <v>259</v>
      </c>
      <c r="AU745" s="260" t="s">
        <v>93</v>
      </c>
      <c r="AV745" s="13" t="s">
        <v>93</v>
      </c>
      <c r="AW745" s="13" t="s">
        <v>40</v>
      </c>
      <c r="AX745" s="13" t="s">
        <v>84</v>
      </c>
      <c r="AY745" s="260" t="s">
        <v>250</v>
      </c>
    </row>
    <row r="746" s="13" customFormat="1">
      <c r="A746" s="13"/>
      <c r="B746" s="249"/>
      <c r="C746" s="250"/>
      <c r="D746" s="251" t="s">
        <v>259</v>
      </c>
      <c r="E746" s="252" t="s">
        <v>1</v>
      </c>
      <c r="F746" s="253" t="s">
        <v>810</v>
      </c>
      <c r="G746" s="250"/>
      <c r="H746" s="254">
        <v>484.97000000000003</v>
      </c>
      <c r="I746" s="255"/>
      <c r="J746" s="250"/>
      <c r="K746" s="250"/>
      <c r="L746" s="256"/>
      <c r="M746" s="257"/>
      <c r="N746" s="258"/>
      <c r="O746" s="258"/>
      <c r="P746" s="258"/>
      <c r="Q746" s="258"/>
      <c r="R746" s="258"/>
      <c r="S746" s="258"/>
      <c r="T746" s="259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0" t="s">
        <v>259</v>
      </c>
      <c r="AU746" s="260" t="s">
        <v>93</v>
      </c>
      <c r="AV746" s="13" t="s">
        <v>93</v>
      </c>
      <c r="AW746" s="13" t="s">
        <v>40</v>
      </c>
      <c r="AX746" s="13" t="s">
        <v>84</v>
      </c>
      <c r="AY746" s="260" t="s">
        <v>250</v>
      </c>
    </row>
    <row r="747" s="13" customFormat="1">
      <c r="A747" s="13"/>
      <c r="B747" s="249"/>
      <c r="C747" s="250"/>
      <c r="D747" s="251" t="s">
        <v>259</v>
      </c>
      <c r="E747" s="252" t="s">
        <v>1</v>
      </c>
      <c r="F747" s="253" t="s">
        <v>811</v>
      </c>
      <c r="G747" s="250"/>
      <c r="H747" s="254">
        <v>481.56999999999999</v>
      </c>
      <c r="I747" s="255"/>
      <c r="J747" s="250"/>
      <c r="K747" s="250"/>
      <c r="L747" s="256"/>
      <c r="M747" s="257"/>
      <c r="N747" s="258"/>
      <c r="O747" s="258"/>
      <c r="P747" s="258"/>
      <c r="Q747" s="258"/>
      <c r="R747" s="258"/>
      <c r="S747" s="258"/>
      <c r="T747" s="25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0" t="s">
        <v>259</v>
      </c>
      <c r="AU747" s="260" t="s">
        <v>93</v>
      </c>
      <c r="AV747" s="13" t="s">
        <v>93</v>
      </c>
      <c r="AW747" s="13" t="s">
        <v>40</v>
      </c>
      <c r="AX747" s="13" t="s">
        <v>84</v>
      </c>
      <c r="AY747" s="260" t="s">
        <v>250</v>
      </c>
    </row>
    <row r="748" s="13" customFormat="1">
      <c r="A748" s="13"/>
      <c r="B748" s="249"/>
      <c r="C748" s="250"/>
      <c r="D748" s="251" t="s">
        <v>259</v>
      </c>
      <c r="E748" s="252" t="s">
        <v>1</v>
      </c>
      <c r="F748" s="253" t="s">
        <v>812</v>
      </c>
      <c r="G748" s="250"/>
      <c r="H748" s="254">
        <v>481.56999999999999</v>
      </c>
      <c r="I748" s="255"/>
      <c r="J748" s="250"/>
      <c r="K748" s="250"/>
      <c r="L748" s="256"/>
      <c r="M748" s="257"/>
      <c r="N748" s="258"/>
      <c r="O748" s="258"/>
      <c r="P748" s="258"/>
      <c r="Q748" s="258"/>
      <c r="R748" s="258"/>
      <c r="S748" s="258"/>
      <c r="T748" s="25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0" t="s">
        <v>259</v>
      </c>
      <c r="AU748" s="260" t="s">
        <v>93</v>
      </c>
      <c r="AV748" s="13" t="s">
        <v>93</v>
      </c>
      <c r="AW748" s="13" t="s">
        <v>40</v>
      </c>
      <c r="AX748" s="13" t="s">
        <v>84</v>
      </c>
      <c r="AY748" s="260" t="s">
        <v>250</v>
      </c>
    </row>
    <row r="749" s="13" customFormat="1">
      <c r="A749" s="13"/>
      <c r="B749" s="249"/>
      <c r="C749" s="250"/>
      <c r="D749" s="251" t="s">
        <v>259</v>
      </c>
      <c r="E749" s="252" t="s">
        <v>1</v>
      </c>
      <c r="F749" s="253" t="s">
        <v>813</v>
      </c>
      <c r="G749" s="250"/>
      <c r="H749" s="254">
        <v>481.56999999999999</v>
      </c>
      <c r="I749" s="255"/>
      <c r="J749" s="250"/>
      <c r="K749" s="250"/>
      <c r="L749" s="256"/>
      <c r="M749" s="257"/>
      <c r="N749" s="258"/>
      <c r="O749" s="258"/>
      <c r="P749" s="258"/>
      <c r="Q749" s="258"/>
      <c r="R749" s="258"/>
      <c r="S749" s="258"/>
      <c r="T749" s="259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0" t="s">
        <v>259</v>
      </c>
      <c r="AU749" s="260" t="s">
        <v>93</v>
      </c>
      <c r="AV749" s="13" t="s">
        <v>93</v>
      </c>
      <c r="AW749" s="13" t="s">
        <v>40</v>
      </c>
      <c r="AX749" s="13" t="s">
        <v>84</v>
      </c>
      <c r="AY749" s="260" t="s">
        <v>250</v>
      </c>
    </row>
    <row r="750" s="14" customFormat="1">
      <c r="A750" s="14"/>
      <c r="B750" s="261"/>
      <c r="C750" s="262"/>
      <c r="D750" s="251" t="s">
        <v>259</v>
      </c>
      <c r="E750" s="263" t="s">
        <v>1</v>
      </c>
      <c r="F750" s="264" t="s">
        <v>261</v>
      </c>
      <c r="G750" s="262"/>
      <c r="H750" s="265">
        <v>2949.0799999999999</v>
      </c>
      <c r="I750" s="266"/>
      <c r="J750" s="262"/>
      <c r="K750" s="262"/>
      <c r="L750" s="267"/>
      <c r="M750" s="268"/>
      <c r="N750" s="269"/>
      <c r="O750" s="269"/>
      <c r="P750" s="269"/>
      <c r="Q750" s="269"/>
      <c r="R750" s="269"/>
      <c r="S750" s="269"/>
      <c r="T750" s="27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71" t="s">
        <v>259</v>
      </c>
      <c r="AU750" s="271" t="s">
        <v>93</v>
      </c>
      <c r="AV750" s="14" t="s">
        <v>256</v>
      </c>
      <c r="AW750" s="14" t="s">
        <v>40</v>
      </c>
      <c r="AX750" s="14" t="s">
        <v>91</v>
      </c>
      <c r="AY750" s="271" t="s">
        <v>250</v>
      </c>
    </row>
    <row r="751" s="2" customFormat="1" ht="24.15" customHeight="1">
      <c r="A751" s="41"/>
      <c r="B751" s="42"/>
      <c r="C751" s="230" t="s">
        <v>814</v>
      </c>
      <c r="D751" s="230" t="s">
        <v>252</v>
      </c>
      <c r="E751" s="231" t="s">
        <v>815</v>
      </c>
      <c r="F751" s="232" t="s">
        <v>816</v>
      </c>
      <c r="G751" s="233" t="s">
        <v>388</v>
      </c>
      <c r="H751" s="234">
        <v>76.427999999999997</v>
      </c>
      <c r="I751" s="235"/>
      <c r="J751" s="236">
        <f>ROUND(I751*H751,2)</f>
        <v>0</v>
      </c>
      <c r="K751" s="237"/>
      <c r="L751" s="47"/>
      <c r="M751" s="238" t="s">
        <v>1</v>
      </c>
      <c r="N751" s="239" t="s">
        <v>49</v>
      </c>
      <c r="O751" s="94"/>
      <c r="P751" s="240">
        <f>O751*H751</f>
        <v>0</v>
      </c>
      <c r="Q751" s="240">
        <v>0.0064999999999999997</v>
      </c>
      <c r="R751" s="240">
        <f>Q751*H751</f>
        <v>0.49678199999999995</v>
      </c>
      <c r="S751" s="240">
        <v>0</v>
      </c>
      <c r="T751" s="241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42" t="s">
        <v>256</v>
      </c>
      <c r="AT751" s="242" t="s">
        <v>252</v>
      </c>
      <c r="AU751" s="242" t="s">
        <v>93</v>
      </c>
      <c r="AY751" s="19" t="s">
        <v>250</v>
      </c>
      <c r="BE751" s="243">
        <f>IF(N751="základní",J751,0)</f>
        <v>0</v>
      </c>
      <c r="BF751" s="243">
        <f>IF(N751="snížená",J751,0)</f>
        <v>0</v>
      </c>
      <c r="BG751" s="243">
        <f>IF(N751="zákl. přenesená",J751,0)</f>
        <v>0</v>
      </c>
      <c r="BH751" s="243">
        <f>IF(N751="sníž. přenesená",J751,0)</f>
        <v>0</v>
      </c>
      <c r="BI751" s="243">
        <f>IF(N751="nulová",J751,0)</f>
        <v>0</v>
      </c>
      <c r="BJ751" s="19" t="s">
        <v>91</v>
      </c>
      <c r="BK751" s="243">
        <f>ROUND(I751*H751,2)</f>
        <v>0</v>
      </c>
      <c r="BL751" s="19" t="s">
        <v>256</v>
      </c>
      <c r="BM751" s="242" t="s">
        <v>817</v>
      </c>
    </row>
    <row r="752" s="2" customFormat="1">
      <c r="A752" s="41"/>
      <c r="B752" s="42"/>
      <c r="C752" s="43"/>
      <c r="D752" s="244" t="s">
        <v>257</v>
      </c>
      <c r="E752" s="43"/>
      <c r="F752" s="245" t="s">
        <v>818</v>
      </c>
      <c r="G752" s="43"/>
      <c r="H752" s="43"/>
      <c r="I752" s="246"/>
      <c r="J752" s="43"/>
      <c r="K752" s="43"/>
      <c r="L752" s="47"/>
      <c r="M752" s="247"/>
      <c r="N752" s="248"/>
      <c r="O752" s="94"/>
      <c r="P752" s="94"/>
      <c r="Q752" s="94"/>
      <c r="R752" s="94"/>
      <c r="S752" s="94"/>
      <c r="T752" s="95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19" t="s">
        <v>257</v>
      </c>
      <c r="AU752" s="19" t="s">
        <v>93</v>
      </c>
    </row>
    <row r="753" s="13" customFormat="1">
      <c r="A753" s="13"/>
      <c r="B753" s="249"/>
      <c r="C753" s="250"/>
      <c r="D753" s="251" t="s">
        <v>259</v>
      </c>
      <c r="E753" s="252" t="s">
        <v>1</v>
      </c>
      <c r="F753" s="253" t="s">
        <v>729</v>
      </c>
      <c r="G753" s="250"/>
      <c r="H753" s="254">
        <v>10.428000000000001</v>
      </c>
      <c r="I753" s="255"/>
      <c r="J753" s="250"/>
      <c r="K753" s="250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259</v>
      </c>
      <c r="AU753" s="260" t="s">
        <v>93</v>
      </c>
      <c r="AV753" s="13" t="s">
        <v>93</v>
      </c>
      <c r="AW753" s="13" t="s">
        <v>40</v>
      </c>
      <c r="AX753" s="13" t="s">
        <v>84</v>
      </c>
      <c r="AY753" s="260" t="s">
        <v>250</v>
      </c>
    </row>
    <row r="754" s="13" customFormat="1">
      <c r="A754" s="13"/>
      <c r="B754" s="249"/>
      <c r="C754" s="250"/>
      <c r="D754" s="251" t="s">
        <v>259</v>
      </c>
      <c r="E754" s="252" t="s">
        <v>1</v>
      </c>
      <c r="F754" s="253" t="s">
        <v>730</v>
      </c>
      <c r="G754" s="250"/>
      <c r="H754" s="254">
        <v>13.199999999999999</v>
      </c>
      <c r="I754" s="255"/>
      <c r="J754" s="250"/>
      <c r="K754" s="250"/>
      <c r="L754" s="256"/>
      <c r="M754" s="257"/>
      <c r="N754" s="258"/>
      <c r="O754" s="258"/>
      <c r="P754" s="258"/>
      <c r="Q754" s="258"/>
      <c r="R754" s="258"/>
      <c r="S754" s="258"/>
      <c r="T754" s="25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0" t="s">
        <v>259</v>
      </c>
      <c r="AU754" s="260" t="s">
        <v>93</v>
      </c>
      <c r="AV754" s="13" t="s">
        <v>93</v>
      </c>
      <c r="AW754" s="13" t="s">
        <v>40</v>
      </c>
      <c r="AX754" s="13" t="s">
        <v>84</v>
      </c>
      <c r="AY754" s="260" t="s">
        <v>250</v>
      </c>
    </row>
    <row r="755" s="13" customFormat="1">
      <c r="A755" s="13"/>
      <c r="B755" s="249"/>
      <c r="C755" s="250"/>
      <c r="D755" s="251" t="s">
        <v>259</v>
      </c>
      <c r="E755" s="252" t="s">
        <v>1</v>
      </c>
      <c r="F755" s="253" t="s">
        <v>731</v>
      </c>
      <c r="G755" s="250"/>
      <c r="H755" s="254">
        <v>13.199999999999999</v>
      </c>
      <c r="I755" s="255"/>
      <c r="J755" s="250"/>
      <c r="K755" s="250"/>
      <c r="L755" s="256"/>
      <c r="M755" s="257"/>
      <c r="N755" s="258"/>
      <c r="O755" s="258"/>
      <c r="P755" s="258"/>
      <c r="Q755" s="258"/>
      <c r="R755" s="258"/>
      <c r="S755" s="258"/>
      <c r="T755" s="25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0" t="s">
        <v>259</v>
      </c>
      <c r="AU755" s="260" t="s">
        <v>93</v>
      </c>
      <c r="AV755" s="13" t="s">
        <v>93</v>
      </c>
      <c r="AW755" s="13" t="s">
        <v>40</v>
      </c>
      <c r="AX755" s="13" t="s">
        <v>84</v>
      </c>
      <c r="AY755" s="260" t="s">
        <v>250</v>
      </c>
    </row>
    <row r="756" s="13" customFormat="1">
      <c r="A756" s="13"/>
      <c r="B756" s="249"/>
      <c r="C756" s="250"/>
      <c r="D756" s="251" t="s">
        <v>259</v>
      </c>
      <c r="E756" s="252" t="s">
        <v>1</v>
      </c>
      <c r="F756" s="253" t="s">
        <v>732</v>
      </c>
      <c r="G756" s="250"/>
      <c r="H756" s="254">
        <v>13.199999999999999</v>
      </c>
      <c r="I756" s="255"/>
      <c r="J756" s="250"/>
      <c r="K756" s="250"/>
      <c r="L756" s="256"/>
      <c r="M756" s="257"/>
      <c r="N756" s="258"/>
      <c r="O756" s="258"/>
      <c r="P756" s="258"/>
      <c r="Q756" s="258"/>
      <c r="R756" s="258"/>
      <c r="S756" s="258"/>
      <c r="T756" s="25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0" t="s">
        <v>259</v>
      </c>
      <c r="AU756" s="260" t="s">
        <v>93</v>
      </c>
      <c r="AV756" s="13" t="s">
        <v>93</v>
      </c>
      <c r="AW756" s="13" t="s">
        <v>40</v>
      </c>
      <c r="AX756" s="13" t="s">
        <v>84</v>
      </c>
      <c r="AY756" s="260" t="s">
        <v>250</v>
      </c>
    </row>
    <row r="757" s="13" customFormat="1">
      <c r="A757" s="13"/>
      <c r="B757" s="249"/>
      <c r="C757" s="250"/>
      <c r="D757" s="251" t="s">
        <v>259</v>
      </c>
      <c r="E757" s="252" t="s">
        <v>1</v>
      </c>
      <c r="F757" s="253" t="s">
        <v>733</v>
      </c>
      <c r="G757" s="250"/>
      <c r="H757" s="254">
        <v>13.199999999999999</v>
      </c>
      <c r="I757" s="255"/>
      <c r="J757" s="250"/>
      <c r="K757" s="250"/>
      <c r="L757" s="256"/>
      <c r="M757" s="257"/>
      <c r="N757" s="258"/>
      <c r="O757" s="258"/>
      <c r="P757" s="258"/>
      <c r="Q757" s="258"/>
      <c r="R757" s="258"/>
      <c r="S757" s="258"/>
      <c r="T757" s="25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0" t="s">
        <v>259</v>
      </c>
      <c r="AU757" s="260" t="s">
        <v>93</v>
      </c>
      <c r="AV757" s="13" t="s">
        <v>93</v>
      </c>
      <c r="AW757" s="13" t="s">
        <v>40</v>
      </c>
      <c r="AX757" s="13" t="s">
        <v>84</v>
      </c>
      <c r="AY757" s="260" t="s">
        <v>250</v>
      </c>
    </row>
    <row r="758" s="13" customFormat="1">
      <c r="A758" s="13"/>
      <c r="B758" s="249"/>
      <c r="C758" s="250"/>
      <c r="D758" s="251" t="s">
        <v>259</v>
      </c>
      <c r="E758" s="252" t="s">
        <v>1</v>
      </c>
      <c r="F758" s="253" t="s">
        <v>734</v>
      </c>
      <c r="G758" s="250"/>
      <c r="H758" s="254">
        <v>13.199999999999999</v>
      </c>
      <c r="I758" s="255"/>
      <c r="J758" s="250"/>
      <c r="K758" s="250"/>
      <c r="L758" s="256"/>
      <c r="M758" s="257"/>
      <c r="N758" s="258"/>
      <c r="O758" s="258"/>
      <c r="P758" s="258"/>
      <c r="Q758" s="258"/>
      <c r="R758" s="258"/>
      <c r="S758" s="258"/>
      <c r="T758" s="25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0" t="s">
        <v>259</v>
      </c>
      <c r="AU758" s="260" t="s">
        <v>93</v>
      </c>
      <c r="AV758" s="13" t="s">
        <v>93</v>
      </c>
      <c r="AW758" s="13" t="s">
        <v>40</v>
      </c>
      <c r="AX758" s="13" t="s">
        <v>84</v>
      </c>
      <c r="AY758" s="260" t="s">
        <v>250</v>
      </c>
    </row>
    <row r="759" s="14" customFormat="1">
      <c r="A759" s="14"/>
      <c r="B759" s="261"/>
      <c r="C759" s="262"/>
      <c r="D759" s="251" t="s">
        <v>259</v>
      </c>
      <c r="E759" s="263" t="s">
        <v>1</v>
      </c>
      <c r="F759" s="264" t="s">
        <v>261</v>
      </c>
      <c r="G759" s="262"/>
      <c r="H759" s="265">
        <v>76.427999999999997</v>
      </c>
      <c r="I759" s="266"/>
      <c r="J759" s="262"/>
      <c r="K759" s="262"/>
      <c r="L759" s="267"/>
      <c r="M759" s="268"/>
      <c r="N759" s="269"/>
      <c r="O759" s="269"/>
      <c r="P759" s="269"/>
      <c r="Q759" s="269"/>
      <c r="R759" s="269"/>
      <c r="S759" s="269"/>
      <c r="T759" s="27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71" t="s">
        <v>259</v>
      </c>
      <c r="AU759" s="271" t="s">
        <v>93</v>
      </c>
      <c r="AV759" s="14" t="s">
        <v>256</v>
      </c>
      <c r="AW759" s="14" t="s">
        <v>40</v>
      </c>
      <c r="AX759" s="14" t="s">
        <v>91</v>
      </c>
      <c r="AY759" s="271" t="s">
        <v>250</v>
      </c>
    </row>
    <row r="760" s="2" customFormat="1" ht="21.75" customHeight="1">
      <c r="A760" s="41"/>
      <c r="B760" s="42"/>
      <c r="C760" s="230" t="s">
        <v>554</v>
      </c>
      <c r="D760" s="230" t="s">
        <v>252</v>
      </c>
      <c r="E760" s="231" t="s">
        <v>819</v>
      </c>
      <c r="F760" s="232" t="s">
        <v>820</v>
      </c>
      <c r="G760" s="233" t="s">
        <v>388</v>
      </c>
      <c r="H760" s="234">
        <v>2949.0799999999999</v>
      </c>
      <c r="I760" s="235"/>
      <c r="J760" s="236">
        <f>ROUND(I760*H760,2)</f>
        <v>0</v>
      </c>
      <c r="K760" s="237"/>
      <c r="L760" s="47"/>
      <c r="M760" s="238" t="s">
        <v>1</v>
      </c>
      <c r="N760" s="239" t="s">
        <v>49</v>
      </c>
      <c r="O760" s="94"/>
      <c r="P760" s="240">
        <f>O760*H760</f>
        <v>0</v>
      </c>
      <c r="Q760" s="240">
        <v>0.0039053999999999998</v>
      </c>
      <c r="R760" s="240">
        <f>Q760*H760</f>
        <v>11.517337031999999</v>
      </c>
      <c r="S760" s="240">
        <v>0</v>
      </c>
      <c r="T760" s="241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42" t="s">
        <v>256</v>
      </c>
      <c r="AT760" s="242" t="s">
        <v>252</v>
      </c>
      <c r="AU760" s="242" t="s">
        <v>93</v>
      </c>
      <c r="AY760" s="19" t="s">
        <v>250</v>
      </c>
      <c r="BE760" s="243">
        <f>IF(N760="základní",J760,0)</f>
        <v>0</v>
      </c>
      <c r="BF760" s="243">
        <f>IF(N760="snížená",J760,0)</f>
        <v>0</v>
      </c>
      <c r="BG760" s="243">
        <f>IF(N760="zákl. přenesená",J760,0)</f>
        <v>0</v>
      </c>
      <c r="BH760" s="243">
        <f>IF(N760="sníž. přenesená",J760,0)</f>
        <v>0</v>
      </c>
      <c r="BI760" s="243">
        <f>IF(N760="nulová",J760,0)</f>
        <v>0</v>
      </c>
      <c r="BJ760" s="19" t="s">
        <v>91</v>
      </c>
      <c r="BK760" s="243">
        <f>ROUND(I760*H760,2)</f>
        <v>0</v>
      </c>
      <c r="BL760" s="19" t="s">
        <v>256</v>
      </c>
      <c r="BM760" s="242" t="s">
        <v>821</v>
      </c>
    </row>
    <row r="761" s="2" customFormat="1">
      <c r="A761" s="41"/>
      <c r="B761" s="42"/>
      <c r="C761" s="43"/>
      <c r="D761" s="244" t="s">
        <v>257</v>
      </c>
      <c r="E761" s="43"/>
      <c r="F761" s="245" t="s">
        <v>822</v>
      </c>
      <c r="G761" s="43"/>
      <c r="H761" s="43"/>
      <c r="I761" s="246"/>
      <c r="J761" s="43"/>
      <c r="K761" s="43"/>
      <c r="L761" s="47"/>
      <c r="M761" s="247"/>
      <c r="N761" s="248"/>
      <c r="O761" s="94"/>
      <c r="P761" s="94"/>
      <c r="Q761" s="94"/>
      <c r="R761" s="94"/>
      <c r="S761" s="94"/>
      <c r="T761" s="95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19" t="s">
        <v>257</v>
      </c>
      <c r="AU761" s="19" t="s">
        <v>93</v>
      </c>
    </row>
    <row r="762" s="2" customFormat="1" ht="24.15" customHeight="1">
      <c r="A762" s="41"/>
      <c r="B762" s="42"/>
      <c r="C762" s="230" t="s">
        <v>823</v>
      </c>
      <c r="D762" s="230" t="s">
        <v>252</v>
      </c>
      <c r="E762" s="231" t="s">
        <v>824</v>
      </c>
      <c r="F762" s="232" t="s">
        <v>825</v>
      </c>
      <c r="G762" s="233" t="s">
        <v>388</v>
      </c>
      <c r="H762" s="234">
        <v>76.427999999999997</v>
      </c>
      <c r="I762" s="235"/>
      <c r="J762" s="236">
        <f>ROUND(I762*H762,2)</f>
        <v>0</v>
      </c>
      <c r="K762" s="237"/>
      <c r="L762" s="47"/>
      <c r="M762" s="238" t="s">
        <v>1</v>
      </c>
      <c r="N762" s="239" t="s">
        <v>49</v>
      </c>
      <c r="O762" s="94"/>
      <c r="P762" s="240">
        <f>O762*H762</f>
        <v>0</v>
      </c>
      <c r="Q762" s="240">
        <v>0.0039053999999999998</v>
      </c>
      <c r="R762" s="240">
        <f>Q762*H762</f>
        <v>0.29848191119999995</v>
      </c>
      <c r="S762" s="240">
        <v>0</v>
      </c>
      <c r="T762" s="241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42" t="s">
        <v>256</v>
      </c>
      <c r="AT762" s="242" t="s">
        <v>252</v>
      </c>
      <c r="AU762" s="242" t="s">
        <v>93</v>
      </c>
      <c r="AY762" s="19" t="s">
        <v>250</v>
      </c>
      <c r="BE762" s="243">
        <f>IF(N762="základní",J762,0)</f>
        <v>0</v>
      </c>
      <c r="BF762" s="243">
        <f>IF(N762="snížená",J762,0)</f>
        <v>0</v>
      </c>
      <c r="BG762" s="243">
        <f>IF(N762="zákl. přenesená",J762,0)</f>
        <v>0</v>
      </c>
      <c r="BH762" s="243">
        <f>IF(N762="sníž. přenesená",J762,0)</f>
        <v>0</v>
      </c>
      <c r="BI762" s="243">
        <f>IF(N762="nulová",J762,0)</f>
        <v>0</v>
      </c>
      <c r="BJ762" s="19" t="s">
        <v>91</v>
      </c>
      <c r="BK762" s="243">
        <f>ROUND(I762*H762,2)</f>
        <v>0</v>
      </c>
      <c r="BL762" s="19" t="s">
        <v>256</v>
      </c>
      <c r="BM762" s="242" t="s">
        <v>826</v>
      </c>
    </row>
    <row r="763" s="2" customFormat="1">
      <c r="A763" s="41"/>
      <c r="B763" s="42"/>
      <c r="C763" s="43"/>
      <c r="D763" s="244" t="s">
        <v>257</v>
      </c>
      <c r="E763" s="43"/>
      <c r="F763" s="245" t="s">
        <v>827</v>
      </c>
      <c r="G763" s="43"/>
      <c r="H763" s="43"/>
      <c r="I763" s="246"/>
      <c r="J763" s="43"/>
      <c r="K763" s="43"/>
      <c r="L763" s="47"/>
      <c r="M763" s="247"/>
      <c r="N763" s="248"/>
      <c r="O763" s="94"/>
      <c r="P763" s="94"/>
      <c r="Q763" s="94"/>
      <c r="R763" s="94"/>
      <c r="S763" s="94"/>
      <c r="T763" s="95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19" t="s">
        <v>257</v>
      </c>
      <c r="AU763" s="19" t="s">
        <v>93</v>
      </c>
    </row>
    <row r="764" s="2" customFormat="1" ht="16.5" customHeight="1">
      <c r="A764" s="41"/>
      <c r="B764" s="42"/>
      <c r="C764" s="230" t="s">
        <v>559</v>
      </c>
      <c r="D764" s="230" t="s">
        <v>252</v>
      </c>
      <c r="E764" s="231" t="s">
        <v>828</v>
      </c>
      <c r="F764" s="232" t="s">
        <v>829</v>
      </c>
      <c r="G764" s="233" t="s">
        <v>388</v>
      </c>
      <c r="H764" s="234">
        <v>7511.4390000000003</v>
      </c>
      <c r="I764" s="235"/>
      <c r="J764" s="236">
        <f>ROUND(I764*H764,2)</f>
        <v>0</v>
      </c>
      <c r="K764" s="237"/>
      <c r="L764" s="47"/>
      <c r="M764" s="238" t="s">
        <v>1</v>
      </c>
      <c r="N764" s="239" t="s">
        <v>49</v>
      </c>
      <c r="O764" s="94"/>
      <c r="P764" s="240">
        <f>O764*H764</f>
        <v>0</v>
      </c>
      <c r="Q764" s="240">
        <v>0.0064999999999999997</v>
      </c>
      <c r="R764" s="240">
        <f>Q764*H764</f>
        <v>48.824353500000001</v>
      </c>
      <c r="S764" s="240">
        <v>0</v>
      </c>
      <c r="T764" s="241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42" t="s">
        <v>256</v>
      </c>
      <c r="AT764" s="242" t="s">
        <v>252</v>
      </c>
      <c r="AU764" s="242" t="s">
        <v>93</v>
      </c>
      <c r="AY764" s="19" t="s">
        <v>250</v>
      </c>
      <c r="BE764" s="243">
        <f>IF(N764="základní",J764,0)</f>
        <v>0</v>
      </c>
      <c r="BF764" s="243">
        <f>IF(N764="snížená",J764,0)</f>
        <v>0</v>
      </c>
      <c r="BG764" s="243">
        <f>IF(N764="zákl. přenesená",J764,0)</f>
        <v>0</v>
      </c>
      <c r="BH764" s="243">
        <f>IF(N764="sníž. přenesená",J764,0)</f>
        <v>0</v>
      </c>
      <c r="BI764" s="243">
        <f>IF(N764="nulová",J764,0)</f>
        <v>0</v>
      </c>
      <c r="BJ764" s="19" t="s">
        <v>91</v>
      </c>
      <c r="BK764" s="243">
        <f>ROUND(I764*H764,2)</f>
        <v>0</v>
      </c>
      <c r="BL764" s="19" t="s">
        <v>256</v>
      </c>
      <c r="BM764" s="242" t="s">
        <v>830</v>
      </c>
    </row>
    <row r="765" s="2" customFormat="1">
      <c r="A765" s="41"/>
      <c r="B765" s="42"/>
      <c r="C765" s="43"/>
      <c r="D765" s="244" t="s">
        <v>257</v>
      </c>
      <c r="E765" s="43"/>
      <c r="F765" s="245" t="s">
        <v>831</v>
      </c>
      <c r="G765" s="43"/>
      <c r="H765" s="43"/>
      <c r="I765" s="246"/>
      <c r="J765" s="43"/>
      <c r="K765" s="43"/>
      <c r="L765" s="47"/>
      <c r="M765" s="247"/>
      <c r="N765" s="248"/>
      <c r="O765" s="94"/>
      <c r="P765" s="94"/>
      <c r="Q765" s="94"/>
      <c r="R765" s="94"/>
      <c r="S765" s="94"/>
      <c r="T765" s="95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19" t="s">
        <v>257</v>
      </c>
      <c r="AU765" s="19" t="s">
        <v>93</v>
      </c>
    </row>
    <row r="766" s="15" customFormat="1">
      <c r="A766" s="15"/>
      <c r="B766" s="272"/>
      <c r="C766" s="273"/>
      <c r="D766" s="251" t="s">
        <v>259</v>
      </c>
      <c r="E766" s="274" t="s">
        <v>1</v>
      </c>
      <c r="F766" s="275" t="s">
        <v>498</v>
      </c>
      <c r="G766" s="273"/>
      <c r="H766" s="274" t="s">
        <v>1</v>
      </c>
      <c r="I766" s="276"/>
      <c r="J766" s="273"/>
      <c r="K766" s="273"/>
      <c r="L766" s="277"/>
      <c r="M766" s="278"/>
      <c r="N766" s="279"/>
      <c r="O766" s="279"/>
      <c r="P766" s="279"/>
      <c r="Q766" s="279"/>
      <c r="R766" s="279"/>
      <c r="S766" s="279"/>
      <c r="T766" s="280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1" t="s">
        <v>259</v>
      </c>
      <c r="AU766" s="281" t="s">
        <v>93</v>
      </c>
      <c r="AV766" s="15" t="s">
        <v>91</v>
      </c>
      <c r="AW766" s="15" t="s">
        <v>40</v>
      </c>
      <c r="AX766" s="15" t="s">
        <v>84</v>
      </c>
      <c r="AY766" s="281" t="s">
        <v>250</v>
      </c>
    </row>
    <row r="767" s="13" customFormat="1">
      <c r="A767" s="13"/>
      <c r="B767" s="249"/>
      <c r="C767" s="250"/>
      <c r="D767" s="251" t="s">
        <v>259</v>
      </c>
      <c r="E767" s="252" t="s">
        <v>1</v>
      </c>
      <c r="F767" s="253" t="s">
        <v>832</v>
      </c>
      <c r="G767" s="250"/>
      <c r="H767" s="254">
        <v>376.279</v>
      </c>
      <c r="I767" s="255"/>
      <c r="J767" s="250"/>
      <c r="K767" s="250"/>
      <c r="L767" s="256"/>
      <c r="M767" s="257"/>
      <c r="N767" s="258"/>
      <c r="O767" s="258"/>
      <c r="P767" s="258"/>
      <c r="Q767" s="258"/>
      <c r="R767" s="258"/>
      <c r="S767" s="258"/>
      <c r="T767" s="25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0" t="s">
        <v>259</v>
      </c>
      <c r="AU767" s="260" t="s">
        <v>93</v>
      </c>
      <c r="AV767" s="13" t="s">
        <v>93</v>
      </c>
      <c r="AW767" s="13" t="s">
        <v>40</v>
      </c>
      <c r="AX767" s="13" t="s">
        <v>84</v>
      </c>
      <c r="AY767" s="260" t="s">
        <v>250</v>
      </c>
    </row>
    <row r="768" s="13" customFormat="1">
      <c r="A768" s="13"/>
      <c r="B768" s="249"/>
      <c r="C768" s="250"/>
      <c r="D768" s="251" t="s">
        <v>259</v>
      </c>
      <c r="E768" s="252" t="s">
        <v>1</v>
      </c>
      <c r="F768" s="253" t="s">
        <v>833</v>
      </c>
      <c r="G768" s="250"/>
      <c r="H768" s="254">
        <v>405.96300000000002</v>
      </c>
      <c r="I768" s="255"/>
      <c r="J768" s="250"/>
      <c r="K768" s="250"/>
      <c r="L768" s="256"/>
      <c r="M768" s="257"/>
      <c r="N768" s="258"/>
      <c r="O768" s="258"/>
      <c r="P768" s="258"/>
      <c r="Q768" s="258"/>
      <c r="R768" s="258"/>
      <c r="S768" s="258"/>
      <c r="T768" s="25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0" t="s">
        <v>259</v>
      </c>
      <c r="AU768" s="260" t="s">
        <v>93</v>
      </c>
      <c r="AV768" s="13" t="s">
        <v>93</v>
      </c>
      <c r="AW768" s="13" t="s">
        <v>40</v>
      </c>
      <c r="AX768" s="13" t="s">
        <v>84</v>
      </c>
      <c r="AY768" s="260" t="s">
        <v>250</v>
      </c>
    </row>
    <row r="769" s="13" customFormat="1">
      <c r="A769" s="13"/>
      <c r="B769" s="249"/>
      <c r="C769" s="250"/>
      <c r="D769" s="251" t="s">
        <v>259</v>
      </c>
      <c r="E769" s="252" t="s">
        <v>1</v>
      </c>
      <c r="F769" s="253" t="s">
        <v>834</v>
      </c>
      <c r="G769" s="250"/>
      <c r="H769" s="254">
        <v>26.026</v>
      </c>
      <c r="I769" s="255"/>
      <c r="J769" s="250"/>
      <c r="K769" s="250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259</v>
      </c>
      <c r="AU769" s="260" t="s">
        <v>93</v>
      </c>
      <c r="AV769" s="13" t="s">
        <v>93</v>
      </c>
      <c r="AW769" s="13" t="s">
        <v>40</v>
      </c>
      <c r="AX769" s="13" t="s">
        <v>84</v>
      </c>
      <c r="AY769" s="260" t="s">
        <v>250</v>
      </c>
    </row>
    <row r="770" s="13" customFormat="1">
      <c r="A770" s="13"/>
      <c r="B770" s="249"/>
      <c r="C770" s="250"/>
      <c r="D770" s="251" t="s">
        <v>259</v>
      </c>
      <c r="E770" s="252" t="s">
        <v>1</v>
      </c>
      <c r="F770" s="253" t="s">
        <v>835</v>
      </c>
      <c r="G770" s="250"/>
      <c r="H770" s="254">
        <v>559.17600000000004</v>
      </c>
      <c r="I770" s="255"/>
      <c r="J770" s="250"/>
      <c r="K770" s="250"/>
      <c r="L770" s="256"/>
      <c r="M770" s="257"/>
      <c r="N770" s="258"/>
      <c r="O770" s="258"/>
      <c r="P770" s="258"/>
      <c r="Q770" s="258"/>
      <c r="R770" s="258"/>
      <c r="S770" s="258"/>
      <c r="T770" s="25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0" t="s">
        <v>259</v>
      </c>
      <c r="AU770" s="260" t="s">
        <v>93</v>
      </c>
      <c r="AV770" s="13" t="s">
        <v>93</v>
      </c>
      <c r="AW770" s="13" t="s">
        <v>40</v>
      </c>
      <c r="AX770" s="13" t="s">
        <v>84</v>
      </c>
      <c r="AY770" s="260" t="s">
        <v>250</v>
      </c>
    </row>
    <row r="771" s="13" customFormat="1">
      <c r="A771" s="13"/>
      <c r="B771" s="249"/>
      <c r="C771" s="250"/>
      <c r="D771" s="251" t="s">
        <v>259</v>
      </c>
      <c r="E771" s="252" t="s">
        <v>1</v>
      </c>
      <c r="F771" s="253" t="s">
        <v>836</v>
      </c>
      <c r="G771" s="250"/>
      <c r="H771" s="254">
        <v>5.4800000000000004</v>
      </c>
      <c r="I771" s="255"/>
      <c r="J771" s="250"/>
      <c r="K771" s="250"/>
      <c r="L771" s="256"/>
      <c r="M771" s="257"/>
      <c r="N771" s="258"/>
      <c r="O771" s="258"/>
      <c r="P771" s="258"/>
      <c r="Q771" s="258"/>
      <c r="R771" s="258"/>
      <c r="S771" s="258"/>
      <c r="T771" s="259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0" t="s">
        <v>259</v>
      </c>
      <c r="AU771" s="260" t="s">
        <v>93</v>
      </c>
      <c r="AV771" s="13" t="s">
        <v>93</v>
      </c>
      <c r="AW771" s="13" t="s">
        <v>40</v>
      </c>
      <c r="AX771" s="13" t="s">
        <v>84</v>
      </c>
      <c r="AY771" s="260" t="s">
        <v>250</v>
      </c>
    </row>
    <row r="772" s="13" customFormat="1">
      <c r="A772" s="13"/>
      <c r="B772" s="249"/>
      <c r="C772" s="250"/>
      <c r="D772" s="251" t="s">
        <v>259</v>
      </c>
      <c r="E772" s="252" t="s">
        <v>1</v>
      </c>
      <c r="F772" s="253" t="s">
        <v>636</v>
      </c>
      <c r="G772" s="250"/>
      <c r="H772" s="254">
        <v>19.428000000000001</v>
      </c>
      <c r="I772" s="255"/>
      <c r="J772" s="250"/>
      <c r="K772" s="250"/>
      <c r="L772" s="256"/>
      <c r="M772" s="257"/>
      <c r="N772" s="258"/>
      <c r="O772" s="258"/>
      <c r="P772" s="258"/>
      <c r="Q772" s="258"/>
      <c r="R772" s="258"/>
      <c r="S772" s="258"/>
      <c r="T772" s="25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60" t="s">
        <v>259</v>
      </c>
      <c r="AU772" s="260" t="s">
        <v>93</v>
      </c>
      <c r="AV772" s="13" t="s">
        <v>93</v>
      </c>
      <c r="AW772" s="13" t="s">
        <v>40</v>
      </c>
      <c r="AX772" s="13" t="s">
        <v>84</v>
      </c>
      <c r="AY772" s="260" t="s">
        <v>250</v>
      </c>
    </row>
    <row r="773" s="13" customFormat="1">
      <c r="A773" s="13"/>
      <c r="B773" s="249"/>
      <c r="C773" s="250"/>
      <c r="D773" s="251" t="s">
        <v>259</v>
      </c>
      <c r="E773" s="252" t="s">
        <v>1</v>
      </c>
      <c r="F773" s="253" t="s">
        <v>837</v>
      </c>
      <c r="G773" s="250"/>
      <c r="H773" s="254">
        <v>152.83799999999999</v>
      </c>
      <c r="I773" s="255"/>
      <c r="J773" s="250"/>
      <c r="K773" s="250"/>
      <c r="L773" s="256"/>
      <c r="M773" s="257"/>
      <c r="N773" s="258"/>
      <c r="O773" s="258"/>
      <c r="P773" s="258"/>
      <c r="Q773" s="258"/>
      <c r="R773" s="258"/>
      <c r="S773" s="258"/>
      <c r="T773" s="25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0" t="s">
        <v>259</v>
      </c>
      <c r="AU773" s="260" t="s">
        <v>93</v>
      </c>
      <c r="AV773" s="13" t="s">
        <v>93</v>
      </c>
      <c r="AW773" s="13" t="s">
        <v>40</v>
      </c>
      <c r="AX773" s="13" t="s">
        <v>84</v>
      </c>
      <c r="AY773" s="260" t="s">
        <v>250</v>
      </c>
    </row>
    <row r="774" s="16" customFormat="1">
      <c r="A774" s="16"/>
      <c r="B774" s="283"/>
      <c r="C774" s="284"/>
      <c r="D774" s="251" t="s">
        <v>259</v>
      </c>
      <c r="E774" s="285" t="s">
        <v>1</v>
      </c>
      <c r="F774" s="286" t="s">
        <v>328</v>
      </c>
      <c r="G774" s="284"/>
      <c r="H774" s="287">
        <v>1545.1900000000001</v>
      </c>
      <c r="I774" s="288"/>
      <c r="J774" s="284"/>
      <c r="K774" s="284"/>
      <c r="L774" s="289"/>
      <c r="M774" s="290"/>
      <c r="N774" s="291"/>
      <c r="O774" s="291"/>
      <c r="P774" s="291"/>
      <c r="Q774" s="291"/>
      <c r="R774" s="291"/>
      <c r="S774" s="291"/>
      <c r="T774" s="292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T774" s="293" t="s">
        <v>259</v>
      </c>
      <c r="AU774" s="293" t="s">
        <v>93</v>
      </c>
      <c r="AV774" s="16" t="s">
        <v>272</v>
      </c>
      <c r="AW774" s="16" t="s">
        <v>40</v>
      </c>
      <c r="AX774" s="16" t="s">
        <v>84</v>
      </c>
      <c r="AY774" s="293" t="s">
        <v>250</v>
      </c>
    </row>
    <row r="775" s="15" customFormat="1">
      <c r="A775" s="15"/>
      <c r="B775" s="272"/>
      <c r="C775" s="273"/>
      <c r="D775" s="251" t="s">
        <v>259</v>
      </c>
      <c r="E775" s="274" t="s">
        <v>1</v>
      </c>
      <c r="F775" s="275" t="s">
        <v>504</v>
      </c>
      <c r="G775" s="273"/>
      <c r="H775" s="274" t="s">
        <v>1</v>
      </c>
      <c r="I775" s="276"/>
      <c r="J775" s="273"/>
      <c r="K775" s="273"/>
      <c r="L775" s="277"/>
      <c r="M775" s="278"/>
      <c r="N775" s="279"/>
      <c r="O775" s="279"/>
      <c r="P775" s="279"/>
      <c r="Q775" s="279"/>
      <c r="R775" s="279"/>
      <c r="S775" s="279"/>
      <c r="T775" s="280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81" t="s">
        <v>259</v>
      </c>
      <c r="AU775" s="281" t="s">
        <v>93</v>
      </c>
      <c r="AV775" s="15" t="s">
        <v>91</v>
      </c>
      <c r="AW775" s="15" t="s">
        <v>40</v>
      </c>
      <c r="AX775" s="15" t="s">
        <v>84</v>
      </c>
      <c r="AY775" s="281" t="s">
        <v>250</v>
      </c>
    </row>
    <row r="776" s="13" customFormat="1">
      <c r="A776" s="13"/>
      <c r="B776" s="249"/>
      <c r="C776" s="250"/>
      <c r="D776" s="251" t="s">
        <v>259</v>
      </c>
      <c r="E776" s="252" t="s">
        <v>1</v>
      </c>
      <c r="F776" s="253" t="s">
        <v>838</v>
      </c>
      <c r="G776" s="250"/>
      <c r="H776" s="254">
        <v>270.50099999999998</v>
      </c>
      <c r="I776" s="255"/>
      <c r="J776" s="250"/>
      <c r="K776" s="250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259</v>
      </c>
      <c r="AU776" s="260" t="s">
        <v>93</v>
      </c>
      <c r="AV776" s="13" t="s">
        <v>93</v>
      </c>
      <c r="AW776" s="13" t="s">
        <v>40</v>
      </c>
      <c r="AX776" s="13" t="s">
        <v>84</v>
      </c>
      <c r="AY776" s="260" t="s">
        <v>250</v>
      </c>
    </row>
    <row r="777" s="13" customFormat="1">
      <c r="A777" s="13"/>
      <c r="B777" s="249"/>
      <c r="C777" s="250"/>
      <c r="D777" s="251" t="s">
        <v>259</v>
      </c>
      <c r="E777" s="252" t="s">
        <v>1</v>
      </c>
      <c r="F777" s="253" t="s">
        <v>839</v>
      </c>
      <c r="G777" s="250"/>
      <c r="H777" s="254">
        <v>105.322</v>
      </c>
      <c r="I777" s="255"/>
      <c r="J777" s="250"/>
      <c r="K777" s="250"/>
      <c r="L777" s="256"/>
      <c r="M777" s="257"/>
      <c r="N777" s="258"/>
      <c r="O777" s="258"/>
      <c r="P777" s="258"/>
      <c r="Q777" s="258"/>
      <c r="R777" s="258"/>
      <c r="S777" s="258"/>
      <c r="T777" s="25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0" t="s">
        <v>259</v>
      </c>
      <c r="AU777" s="260" t="s">
        <v>93</v>
      </c>
      <c r="AV777" s="13" t="s">
        <v>93</v>
      </c>
      <c r="AW777" s="13" t="s">
        <v>40</v>
      </c>
      <c r="AX777" s="13" t="s">
        <v>84</v>
      </c>
      <c r="AY777" s="260" t="s">
        <v>250</v>
      </c>
    </row>
    <row r="778" s="13" customFormat="1">
      <c r="A778" s="13"/>
      <c r="B778" s="249"/>
      <c r="C778" s="250"/>
      <c r="D778" s="251" t="s">
        <v>259</v>
      </c>
      <c r="E778" s="252" t="s">
        <v>1</v>
      </c>
      <c r="F778" s="253" t="s">
        <v>840</v>
      </c>
      <c r="G778" s="250"/>
      <c r="H778" s="254">
        <v>907.649</v>
      </c>
      <c r="I778" s="255"/>
      <c r="J778" s="250"/>
      <c r="K778" s="250"/>
      <c r="L778" s="256"/>
      <c r="M778" s="257"/>
      <c r="N778" s="258"/>
      <c r="O778" s="258"/>
      <c r="P778" s="258"/>
      <c r="Q778" s="258"/>
      <c r="R778" s="258"/>
      <c r="S778" s="258"/>
      <c r="T778" s="25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0" t="s">
        <v>259</v>
      </c>
      <c r="AU778" s="260" t="s">
        <v>93</v>
      </c>
      <c r="AV778" s="13" t="s">
        <v>93</v>
      </c>
      <c r="AW778" s="13" t="s">
        <v>40</v>
      </c>
      <c r="AX778" s="13" t="s">
        <v>84</v>
      </c>
      <c r="AY778" s="260" t="s">
        <v>250</v>
      </c>
    </row>
    <row r="779" s="13" customFormat="1">
      <c r="A779" s="13"/>
      <c r="B779" s="249"/>
      <c r="C779" s="250"/>
      <c r="D779" s="251" t="s">
        <v>259</v>
      </c>
      <c r="E779" s="252" t="s">
        <v>1</v>
      </c>
      <c r="F779" s="253" t="s">
        <v>841</v>
      </c>
      <c r="G779" s="250"/>
      <c r="H779" s="254">
        <v>4.0839999999999996</v>
      </c>
      <c r="I779" s="255"/>
      <c r="J779" s="250"/>
      <c r="K779" s="250"/>
      <c r="L779" s="256"/>
      <c r="M779" s="257"/>
      <c r="N779" s="258"/>
      <c r="O779" s="258"/>
      <c r="P779" s="258"/>
      <c r="Q779" s="258"/>
      <c r="R779" s="258"/>
      <c r="S779" s="258"/>
      <c r="T779" s="25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0" t="s">
        <v>259</v>
      </c>
      <c r="AU779" s="260" t="s">
        <v>93</v>
      </c>
      <c r="AV779" s="13" t="s">
        <v>93</v>
      </c>
      <c r="AW779" s="13" t="s">
        <v>40</v>
      </c>
      <c r="AX779" s="13" t="s">
        <v>84</v>
      </c>
      <c r="AY779" s="260" t="s">
        <v>250</v>
      </c>
    </row>
    <row r="780" s="16" customFormat="1">
      <c r="A780" s="16"/>
      <c r="B780" s="283"/>
      <c r="C780" s="284"/>
      <c r="D780" s="251" t="s">
        <v>259</v>
      </c>
      <c r="E780" s="285" t="s">
        <v>1</v>
      </c>
      <c r="F780" s="286" t="s">
        <v>328</v>
      </c>
      <c r="G780" s="284"/>
      <c r="H780" s="287">
        <v>1287.556</v>
      </c>
      <c r="I780" s="288"/>
      <c r="J780" s="284"/>
      <c r="K780" s="284"/>
      <c r="L780" s="289"/>
      <c r="M780" s="290"/>
      <c r="N780" s="291"/>
      <c r="O780" s="291"/>
      <c r="P780" s="291"/>
      <c r="Q780" s="291"/>
      <c r="R780" s="291"/>
      <c r="S780" s="291"/>
      <c r="T780" s="292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T780" s="293" t="s">
        <v>259</v>
      </c>
      <c r="AU780" s="293" t="s">
        <v>93</v>
      </c>
      <c r="AV780" s="16" t="s">
        <v>272</v>
      </c>
      <c r="AW780" s="16" t="s">
        <v>40</v>
      </c>
      <c r="AX780" s="16" t="s">
        <v>84</v>
      </c>
      <c r="AY780" s="293" t="s">
        <v>250</v>
      </c>
    </row>
    <row r="781" s="15" customFormat="1">
      <c r="A781" s="15"/>
      <c r="B781" s="272"/>
      <c r="C781" s="273"/>
      <c r="D781" s="251" t="s">
        <v>259</v>
      </c>
      <c r="E781" s="274" t="s">
        <v>1</v>
      </c>
      <c r="F781" s="275" t="s">
        <v>510</v>
      </c>
      <c r="G781" s="273"/>
      <c r="H781" s="274" t="s">
        <v>1</v>
      </c>
      <c r="I781" s="276"/>
      <c r="J781" s="273"/>
      <c r="K781" s="273"/>
      <c r="L781" s="277"/>
      <c r="M781" s="278"/>
      <c r="N781" s="279"/>
      <c r="O781" s="279"/>
      <c r="P781" s="279"/>
      <c r="Q781" s="279"/>
      <c r="R781" s="279"/>
      <c r="S781" s="279"/>
      <c r="T781" s="280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81" t="s">
        <v>259</v>
      </c>
      <c r="AU781" s="281" t="s">
        <v>93</v>
      </c>
      <c r="AV781" s="15" t="s">
        <v>91</v>
      </c>
      <c r="AW781" s="15" t="s">
        <v>40</v>
      </c>
      <c r="AX781" s="15" t="s">
        <v>84</v>
      </c>
      <c r="AY781" s="281" t="s">
        <v>250</v>
      </c>
    </row>
    <row r="782" s="13" customFormat="1">
      <c r="A782" s="13"/>
      <c r="B782" s="249"/>
      <c r="C782" s="250"/>
      <c r="D782" s="251" t="s">
        <v>259</v>
      </c>
      <c r="E782" s="252" t="s">
        <v>1</v>
      </c>
      <c r="F782" s="253" t="s">
        <v>842</v>
      </c>
      <c r="G782" s="250"/>
      <c r="H782" s="254">
        <v>259.62700000000001</v>
      </c>
      <c r="I782" s="255"/>
      <c r="J782" s="250"/>
      <c r="K782" s="250"/>
      <c r="L782" s="256"/>
      <c r="M782" s="257"/>
      <c r="N782" s="258"/>
      <c r="O782" s="258"/>
      <c r="P782" s="258"/>
      <c r="Q782" s="258"/>
      <c r="R782" s="258"/>
      <c r="S782" s="258"/>
      <c r="T782" s="25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0" t="s">
        <v>259</v>
      </c>
      <c r="AU782" s="260" t="s">
        <v>93</v>
      </c>
      <c r="AV782" s="13" t="s">
        <v>93</v>
      </c>
      <c r="AW782" s="13" t="s">
        <v>40</v>
      </c>
      <c r="AX782" s="13" t="s">
        <v>84</v>
      </c>
      <c r="AY782" s="260" t="s">
        <v>250</v>
      </c>
    </row>
    <row r="783" s="13" customFormat="1">
      <c r="A783" s="13"/>
      <c r="B783" s="249"/>
      <c r="C783" s="250"/>
      <c r="D783" s="251" t="s">
        <v>259</v>
      </c>
      <c r="E783" s="252" t="s">
        <v>1</v>
      </c>
      <c r="F783" s="253" t="s">
        <v>843</v>
      </c>
      <c r="G783" s="250"/>
      <c r="H783" s="254">
        <v>193.595</v>
      </c>
      <c r="I783" s="255"/>
      <c r="J783" s="250"/>
      <c r="K783" s="250"/>
      <c r="L783" s="256"/>
      <c r="M783" s="257"/>
      <c r="N783" s="258"/>
      <c r="O783" s="258"/>
      <c r="P783" s="258"/>
      <c r="Q783" s="258"/>
      <c r="R783" s="258"/>
      <c r="S783" s="258"/>
      <c r="T783" s="25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0" t="s">
        <v>259</v>
      </c>
      <c r="AU783" s="260" t="s">
        <v>93</v>
      </c>
      <c r="AV783" s="13" t="s">
        <v>93</v>
      </c>
      <c r="AW783" s="13" t="s">
        <v>40</v>
      </c>
      <c r="AX783" s="13" t="s">
        <v>84</v>
      </c>
      <c r="AY783" s="260" t="s">
        <v>250</v>
      </c>
    </row>
    <row r="784" s="13" customFormat="1">
      <c r="A784" s="13"/>
      <c r="B784" s="249"/>
      <c r="C784" s="250"/>
      <c r="D784" s="251" t="s">
        <v>259</v>
      </c>
      <c r="E784" s="252" t="s">
        <v>1</v>
      </c>
      <c r="F784" s="253" t="s">
        <v>844</v>
      </c>
      <c r="G784" s="250"/>
      <c r="H784" s="254">
        <v>875.47000000000003</v>
      </c>
      <c r="I784" s="255"/>
      <c r="J784" s="250"/>
      <c r="K784" s="250"/>
      <c r="L784" s="256"/>
      <c r="M784" s="257"/>
      <c r="N784" s="258"/>
      <c r="O784" s="258"/>
      <c r="P784" s="258"/>
      <c r="Q784" s="258"/>
      <c r="R784" s="258"/>
      <c r="S784" s="258"/>
      <c r="T784" s="25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0" t="s">
        <v>259</v>
      </c>
      <c r="AU784" s="260" t="s">
        <v>93</v>
      </c>
      <c r="AV784" s="13" t="s">
        <v>93</v>
      </c>
      <c r="AW784" s="13" t="s">
        <v>40</v>
      </c>
      <c r="AX784" s="13" t="s">
        <v>84</v>
      </c>
      <c r="AY784" s="260" t="s">
        <v>250</v>
      </c>
    </row>
    <row r="785" s="13" customFormat="1">
      <c r="A785" s="13"/>
      <c r="B785" s="249"/>
      <c r="C785" s="250"/>
      <c r="D785" s="251" t="s">
        <v>259</v>
      </c>
      <c r="E785" s="252" t="s">
        <v>1</v>
      </c>
      <c r="F785" s="253" t="s">
        <v>845</v>
      </c>
      <c r="G785" s="250"/>
      <c r="H785" s="254">
        <v>3.7000000000000002</v>
      </c>
      <c r="I785" s="255"/>
      <c r="J785" s="250"/>
      <c r="K785" s="250"/>
      <c r="L785" s="256"/>
      <c r="M785" s="257"/>
      <c r="N785" s="258"/>
      <c r="O785" s="258"/>
      <c r="P785" s="258"/>
      <c r="Q785" s="258"/>
      <c r="R785" s="258"/>
      <c r="S785" s="258"/>
      <c r="T785" s="25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0" t="s">
        <v>259</v>
      </c>
      <c r="AU785" s="260" t="s">
        <v>93</v>
      </c>
      <c r="AV785" s="13" t="s">
        <v>93</v>
      </c>
      <c r="AW785" s="13" t="s">
        <v>40</v>
      </c>
      <c r="AX785" s="13" t="s">
        <v>84</v>
      </c>
      <c r="AY785" s="260" t="s">
        <v>250</v>
      </c>
    </row>
    <row r="786" s="16" customFormat="1">
      <c r="A786" s="16"/>
      <c r="B786" s="283"/>
      <c r="C786" s="284"/>
      <c r="D786" s="251" t="s">
        <v>259</v>
      </c>
      <c r="E786" s="285" t="s">
        <v>1</v>
      </c>
      <c r="F786" s="286" t="s">
        <v>328</v>
      </c>
      <c r="G786" s="284"/>
      <c r="H786" s="287">
        <v>1332.3920000000001</v>
      </c>
      <c r="I786" s="288"/>
      <c r="J786" s="284"/>
      <c r="K786" s="284"/>
      <c r="L786" s="289"/>
      <c r="M786" s="290"/>
      <c r="N786" s="291"/>
      <c r="O786" s="291"/>
      <c r="P786" s="291"/>
      <c r="Q786" s="291"/>
      <c r="R786" s="291"/>
      <c r="S786" s="291"/>
      <c r="T786" s="292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293" t="s">
        <v>259</v>
      </c>
      <c r="AU786" s="293" t="s">
        <v>93</v>
      </c>
      <c r="AV786" s="16" t="s">
        <v>272</v>
      </c>
      <c r="AW786" s="16" t="s">
        <v>40</v>
      </c>
      <c r="AX786" s="16" t="s">
        <v>84</v>
      </c>
      <c r="AY786" s="293" t="s">
        <v>250</v>
      </c>
    </row>
    <row r="787" s="15" customFormat="1">
      <c r="A787" s="15"/>
      <c r="B787" s="272"/>
      <c r="C787" s="273"/>
      <c r="D787" s="251" t="s">
        <v>259</v>
      </c>
      <c r="E787" s="274" t="s">
        <v>1</v>
      </c>
      <c r="F787" s="275" t="s">
        <v>516</v>
      </c>
      <c r="G787" s="273"/>
      <c r="H787" s="274" t="s">
        <v>1</v>
      </c>
      <c r="I787" s="276"/>
      <c r="J787" s="273"/>
      <c r="K787" s="273"/>
      <c r="L787" s="277"/>
      <c r="M787" s="278"/>
      <c r="N787" s="279"/>
      <c r="O787" s="279"/>
      <c r="P787" s="279"/>
      <c r="Q787" s="279"/>
      <c r="R787" s="279"/>
      <c r="S787" s="279"/>
      <c r="T787" s="280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81" t="s">
        <v>259</v>
      </c>
      <c r="AU787" s="281" t="s">
        <v>93</v>
      </c>
      <c r="AV787" s="15" t="s">
        <v>91</v>
      </c>
      <c r="AW787" s="15" t="s">
        <v>40</v>
      </c>
      <c r="AX787" s="15" t="s">
        <v>84</v>
      </c>
      <c r="AY787" s="281" t="s">
        <v>250</v>
      </c>
    </row>
    <row r="788" s="13" customFormat="1">
      <c r="A788" s="13"/>
      <c r="B788" s="249"/>
      <c r="C788" s="250"/>
      <c r="D788" s="251" t="s">
        <v>259</v>
      </c>
      <c r="E788" s="252" t="s">
        <v>1</v>
      </c>
      <c r="F788" s="253" t="s">
        <v>842</v>
      </c>
      <c r="G788" s="250"/>
      <c r="H788" s="254">
        <v>259.62700000000001</v>
      </c>
      <c r="I788" s="255"/>
      <c r="J788" s="250"/>
      <c r="K788" s="250"/>
      <c r="L788" s="256"/>
      <c r="M788" s="257"/>
      <c r="N788" s="258"/>
      <c r="O788" s="258"/>
      <c r="P788" s="258"/>
      <c r="Q788" s="258"/>
      <c r="R788" s="258"/>
      <c r="S788" s="258"/>
      <c r="T788" s="25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0" t="s">
        <v>259</v>
      </c>
      <c r="AU788" s="260" t="s">
        <v>93</v>
      </c>
      <c r="AV788" s="13" t="s">
        <v>93</v>
      </c>
      <c r="AW788" s="13" t="s">
        <v>40</v>
      </c>
      <c r="AX788" s="13" t="s">
        <v>84</v>
      </c>
      <c r="AY788" s="260" t="s">
        <v>250</v>
      </c>
    </row>
    <row r="789" s="13" customFormat="1">
      <c r="A789" s="13"/>
      <c r="B789" s="249"/>
      <c r="C789" s="250"/>
      <c r="D789" s="251" t="s">
        <v>259</v>
      </c>
      <c r="E789" s="252" t="s">
        <v>1</v>
      </c>
      <c r="F789" s="253" t="s">
        <v>846</v>
      </c>
      <c r="G789" s="250"/>
      <c r="H789" s="254">
        <v>76.423000000000002</v>
      </c>
      <c r="I789" s="255"/>
      <c r="J789" s="250"/>
      <c r="K789" s="250"/>
      <c r="L789" s="256"/>
      <c r="M789" s="257"/>
      <c r="N789" s="258"/>
      <c r="O789" s="258"/>
      <c r="P789" s="258"/>
      <c r="Q789" s="258"/>
      <c r="R789" s="258"/>
      <c r="S789" s="258"/>
      <c r="T789" s="25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0" t="s">
        <v>259</v>
      </c>
      <c r="AU789" s="260" t="s">
        <v>93</v>
      </c>
      <c r="AV789" s="13" t="s">
        <v>93</v>
      </c>
      <c r="AW789" s="13" t="s">
        <v>40</v>
      </c>
      <c r="AX789" s="13" t="s">
        <v>84</v>
      </c>
      <c r="AY789" s="260" t="s">
        <v>250</v>
      </c>
    </row>
    <row r="790" s="13" customFormat="1">
      <c r="A790" s="13"/>
      <c r="B790" s="249"/>
      <c r="C790" s="250"/>
      <c r="D790" s="251" t="s">
        <v>259</v>
      </c>
      <c r="E790" s="252" t="s">
        <v>1</v>
      </c>
      <c r="F790" s="253" t="s">
        <v>847</v>
      </c>
      <c r="G790" s="250"/>
      <c r="H790" s="254">
        <v>437.73500000000001</v>
      </c>
      <c r="I790" s="255"/>
      <c r="J790" s="250"/>
      <c r="K790" s="250"/>
      <c r="L790" s="256"/>
      <c r="M790" s="257"/>
      <c r="N790" s="258"/>
      <c r="O790" s="258"/>
      <c r="P790" s="258"/>
      <c r="Q790" s="258"/>
      <c r="R790" s="258"/>
      <c r="S790" s="258"/>
      <c r="T790" s="25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0" t="s">
        <v>259</v>
      </c>
      <c r="AU790" s="260" t="s">
        <v>93</v>
      </c>
      <c r="AV790" s="13" t="s">
        <v>93</v>
      </c>
      <c r="AW790" s="13" t="s">
        <v>40</v>
      </c>
      <c r="AX790" s="13" t="s">
        <v>84</v>
      </c>
      <c r="AY790" s="260" t="s">
        <v>250</v>
      </c>
    </row>
    <row r="791" s="13" customFormat="1">
      <c r="A791" s="13"/>
      <c r="B791" s="249"/>
      <c r="C791" s="250"/>
      <c r="D791" s="251" t="s">
        <v>259</v>
      </c>
      <c r="E791" s="252" t="s">
        <v>1</v>
      </c>
      <c r="F791" s="253" t="s">
        <v>845</v>
      </c>
      <c r="G791" s="250"/>
      <c r="H791" s="254">
        <v>3.7000000000000002</v>
      </c>
      <c r="I791" s="255"/>
      <c r="J791" s="250"/>
      <c r="K791" s="250"/>
      <c r="L791" s="256"/>
      <c r="M791" s="257"/>
      <c r="N791" s="258"/>
      <c r="O791" s="258"/>
      <c r="P791" s="258"/>
      <c r="Q791" s="258"/>
      <c r="R791" s="258"/>
      <c r="S791" s="258"/>
      <c r="T791" s="25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60" t="s">
        <v>259</v>
      </c>
      <c r="AU791" s="260" t="s">
        <v>93</v>
      </c>
      <c r="AV791" s="13" t="s">
        <v>93</v>
      </c>
      <c r="AW791" s="13" t="s">
        <v>40</v>
      </c>
      <c r="AX791" s="13" t="s">
        <v>84</v>
      </c>
      <c r="AY791" s="260" t="s">
        <v>250</v>
      </c>
    </row>
    <row r="792" s="16" customFormat="1">
      <c r="A792" s="16"/>
      <c r="B792" s="283"/>
      <c r="C792" s="284"/>
      <c r="D792" s="251" t="s">
        <v>259</v>
      </c>
      <c r="E792" s="285" t="s">
        <v>1</v>
      </c>
      <c r="F792" s="286" t="s">
        <v>328</v>
      </c>
      <c r="G792" s="284"/>
      <c r="H792" s="287">
        <v>777.48500000000001</v>
      </c>
      <c r="I792" s="288"/>
      <c r="J792" s="284"/>
      <c r="K792" s="284"/>
      <c r="L792" s="289"/>
      <c r="M792" s="290"/>
      <c r="N792" s="291"/>
      <c r="O792" s="291"/>
      <c r="P792" s="291"/>
      <c r="Q792" s="291"/>
      <c r="R792" s="291"/>
      <c r="S792" s="291"/>
      <c r="T792" s="292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T792" s="293" t="s">
        <v>259</v>
      </c>
      <c r="AU792" s="293" t="s">
        <v>93</v>
      </c>
      <c r="AV792" s="16" t="s">
        <v>272</v>
      </c>
      <c r="AW792" s="16" t="s">
        <v>40</v>
      </c>
      <c r="AX792" s="16" t="s">
        <v>84</v>
      </c>
      <c r="AY792" s="293" t="s">
        <v>250</v>
      </c>
    </row>
    <row r="793" s="15" customFormat="1">
      <c r="A793" s="15"/>
      <c r="B793" s="272"/>
      <c r="C793" s="273"/>
      <c r="D793" s="251" t="s">
        <v>259</v>
      </c>
      <c r="E793" s="274" t="s">
        <v>1</v>
      </c>
      <c r="F793" s="275" t="s">
        <v>518</v>
      </c>
      <c r="G793" s="273"/>
      <c r="H793" s="274" t="s">
        <v>1</v>
      </c>
      <c r="I793" s="276"/>
      <c r="J793" s="273"/>
      <c r="K793" s="273"/>
      <c r="L793" s="277"/>
      <c r="M793" s="278"/>
      <c r="N793" s="279"/>
      <c r="O793" s="279"/>
      <c r="P793" s="279"/>
      <c r="Q793" s="279"/>
      <c r="R793" s="279"/>
      <c r="S793" s="279"/>
      <c r="T793" s="280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81" t="s">
        <v>259</v>
      </c>
      <c r="AU793" s="281" t="s">
        <v>93</v>
      </c>
      <c r="AV793" s="15" t="s">
        <v>91</v>
      </c>
      <c r="AW793" s="15" t="s">
        <v>40</v>
      </c>
      <c r="AX793" s="15" t="s">
        <v>84</v>
      </c>
      <c r="AY793" s="281" t="s">
        <v>250</v>
      </c>
    </row>
    <row r="794" s="13" customFormat="1">
      <c r="A794" s="13"/>
      <c r="B794" s="249"/>
      <c r="C794" s="250"/>
      <c r="D794" s="251" t="s">
        <v>259</v>
      </c>
      <c r="E794" s="252" t="s">
        <v>1</v>
      </c>
      <c r="F794" s="253" t="s">
        <v>842</v>
      </c>
      <c r="G794" s="250"/>
      <c r="H794" s="254">
        <v>259.62700000000001</v>
      </c>
      <c r="I794" s="255"/>
      <c r="J794" s="250"/>
      <c r="K794" s="250"/>
      <c r="L794" s="256"/>
      <c r="M794" s="257"/>
      <c r="N794" s="258"/>
      <c r="O794" s="258"/>
      <c r="P794" s="258"/>
      <c r="Q794" s="258"/>
      <c r="R794" s="258"/>
      <c r="S794" s="258"/>
      <c r="T794" s="259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0" t="s">
        <v>259</v>
      </c>
      <c r="AU794" s="260" t="s">
        <v>93</v>
      </c>
      <c r="AV794" s="13" t="s">
        <v>93</v>
      </c>
      <c r="AW794" s="13" t="s">
        <v>40</v>
      </c>
      <c r="AX794" s="13" t="s">
        <v>84</v>
      </c>
      <c r="AY794" s="260" t="s">
        <v>250</v>
      </c>
    </row>
    <row r="795" s="13" customFormat="1">
      <c r="A795" s="13"/>
      <c r="B795" s="249"/>
      <c r="C795" s="250"/>
      <c r="D795" s="251" t="s">
        <v>259</v>
      </c>
      <c r="E795" s="252" t="s">
        <v>1</v>
      </c>
      <c r="F795" s="253" t="s">
        <v>848</v>
      </c>
      <c r="G795" s="250"/>
      <c r="H795" s="254">
        <v>97.173000000000002</v>
      </c>
      <c r="I795" s="255"/>
      <c r="J795" s="250"/>
      <c r="K795" s="250"/>
      <c r="L795" s="256"/>
      <c r="M795" s="257"/>
      <c r="N795" s="258"/>
      <c r="O795" s="258"/>
      <c r="P795" s="258"/>
      <c r="Q795" s="258"/>
      <c r="R795" s="258"/>
      <c r="S795" s="258"/>
      <c r="T795" s="25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0" t="s">
        <v>259</v>
      </c>
      <c r="AU795" s="260" t="s">
        <v>93</v>
      </c>
      <c r="AV795" s="13" t="s">
        <v>93</v>
      </c>
      <c r="AW795" s="13" t="s">
        <v>40</v>
      </c>
      <c r="AX795" s="13" t="s">
        <v>84</v>
      </c>
      <c r="AY795" s="260" t="s">
        <v>250</v>
      </c>
    </row>
    <row r="796" s="13" customFormat="1">
      <c r="A796" s="13"/>
      <c r="B796" s="249"/>
      <c r="C796" s="250"/>
      <c r="D796" s="251" t="s">
        <v>259</v>
      </c>
      <c r="E796" s="252" t="s">
        <v>1</v>
      </c>
      <c r="F796" s="253" t="s">
        <v>844</v>
      </c>
      <c r="G796" s="250"/>
      <c r="H796" s="254">
        <v>875.47000000000003</v>
      </c>
      <c r="I796" s="255"/>
      <c r="J796" s="250"/>
      <c r="K796" s="250"/>
      <c r="L796" s="256"/>
      <c r="M796" s="257"/>
      <c r="N796" s="258"/>
      <c r="O796" s="258"/>
      <c r="P796" s="258"/>
      <c r="Q796" s="258"/>
      <c r="R796" s="258"/>
      <c r="S796" s="258"/>
      <c r="T796" s="259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60" t="s">
        <v>259</v>
      </c>
      <c r="AU796" s="260" t="s">
        <v>93</v>
      </c>
      <c r="AV796" s="13" t="s">
        <v>93</v>
      </c>
      <c r="AW796" s="13" t="s">
        <v>40</v>
      </c>
      <c r="AX796" s="13" t="s">
        <v>84</v>
      </c>
      <c r="AY796" s="260" t="s">
        <v>250</v>
      </c>
    </row>
    <row r="797" s="13" customFormat="1">
      <c r="A797" s="13"/>
      <c r="B797" s="249"/>
      <c r="C797" s="250"/>
      <c r="D797" s="251" t="s">
        <v>259</v>
      </c>
      <c r="E797" s="252" t="s">
        <v>1</v>
      </c>
      <c r="F797" s="253" t="s">
        <v>845</v>
      </c>
      <c r="G797" s="250"/>
      <c r="H797" s="254">
        <v>3.7000000000000002</v>
      </c>
      <c r="I797" s="255"/>
      <c r="J797" s="250"/>
      <c r="K797" s="250"/>
      <c r="L797" s="256"/>
      <c r="M797" s="257"/>
      <c r="N797" s="258"/>
      <c r="O797" s="258"/>
      <c r="P797" s="258"/>
      <c r="Q797" s="258"/>
      <c r="R797" s="258"/>
      <c r="S797" s="258"/>
      <c r="T797" s="25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0" t="s">
        <v>259</v>
      </c>
      <c r="AU797" s="260" t="s">
        <v>93</v>
      </c>
      <c r="AV797" s="13" t="s">
        <v>93</v>
      </c>
      <c r="AW797" s="13" t="s">
        <v>40</v>
      </c>
      <c r="AX797" s="13" t="s">
        <v>84</v>
      </c>
      <c r="AY797" s="260" t="s">
        <v>250</v>
      </c>
    </row>
    <row r="798" s="16" customFormat="1">
      <c r="A798" s="16"/>
      <c r="B798" s="283"/>
      <c r="C798" s="284"/>
      <c r="D798" s="251" t="s">
        <v>259</v>
      </c>
      <c r="E798" s="285" t="s">
        <v>1</v>
      </c>
      <c r="F798" s="286" t="s">
        <v>328</v>
      </c>
      <c r="G798" s="284"/>
      <c r="H798" s="287">
        <v>1235.97</v>
      </c>
      <c r="I798" s="288"/>
      <c r="J798" s="284"/>
      <c r="K798" s="284"/>
      <c r="L798" s="289"/>
      <c r="M798" s="290"/>
      <c r="N798" s="291"/>
      <c r="O798" s="291"/>
      <c r="P798" s="291"/>
      <c r="Q798" s="291"/>
      <c r="R798" s="291"/>
      <c r="S798" s="291"/>
      <c r="T798" s="292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T798" s="293" t="s">
        <v>259</v>
      </c>
      <c r="AU798" s="293" t="s">
        <v>93</v>
      </c>
      <c r="AV798" s="16" t="s">
        <v>272</v>
      </c>
      <c r="AW798" s="16" t="s">
        <v>40</v>
      </c>
      <c r="AX798" s="16" t="s">
        <v>84</v>
      </c>
      <c r="AY798" s="293" t="s">
        <v>250</v>
      </c>
    </row>
    <row r="799" s="15" customFormat="1">
      <c r="A799" s="15"/>
      <c r="B799" s="272"/>
      <c r="C799" s="273"/>
      <c r="D799" s="251" t="s">
        <v>259</v>
      </c>
      <c r="E799" s="274" t="s">
        <v>1</v>
      </c>
      <c r="F799" s="275" t="s">
        <v>519</v>
      </c>
      <c r="G799" s="273"/>
      <c r="H799" s="274" t="s">
        <v>1</v>
      </c>
      <c r="I799" s="276"/>
      <c r="J799" s="273"/>
      <c r="K799" s="273"/>
      <c r="L799" s="277"/>
      <c r="M799" s="278"/>
      <c r="N799" s="279"/>
      <c r="O799" s="279"/>
      <c r="P799" s="279"/>
      <c r="Q799" s="279"/>
      <c r="R799" s="279"/>
      <c r="S799" s="279"/>
      <c r="T799" s="280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81" t="s">
        <v>259</v>
      </c>
      <c r="AU799" s="281" t="s">
        <v>93</v>
      </c>
      <c r="AV799" s="15" t="s">
        <v>91</v>
      </c>
      <c r="AW799" s="15" t="s">
        <v>40</v>
      </c>
      <c r="AX799" s="15" t="s">
        <v>84</v>
      </c>
      <c r="AY799" s="281" t="s">
        <v>250</v>
      </c>
    </row>
    <row r="800" s="13" customFormat="1">
      <c r="A800" s="13"/>
      <c r="B800" s="249"/>
      <c r="C800" s="250"/>
      <c r="D800" s="251" t="s">
        <v>259</v>
      </c>
      <c r="E800" s="252" t="s">
        <v>1</v>
      </c>
      <c r="F800" s="253" t="s">
        <v>842</v>
      </c>
      <c r="G800" s="250"/>
      <c r="H800" s="254">
        <v>259.62700000000001</v>
      </c>
      <c r="I800" s="255"/>
      <c r="J800" s="250"/>
      <c r="K800" s="250"/>
      <c r="L800" s="256"/>
      <c r="M800" s="257"/>
      <c r="N800" s="258"/>
      <c r="O800" s="258"/>
      <c r="P800" s="258"/>
      <c r="Q800" s="258"/>
      <c r="R800" s="258"/>
      <c r="S800" s="258"/>
      <c r="T800" s="25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0" t="s">
        <v>259</v>
      </c>
      <c r="AU800" s="260" t="s">
        <v>93</v>
      </c>
      <c r="AV800" s="13" t="s">
        <v>93</v>
      </c>
      <c r="AW800" s="13" t="s">
        <v>40</v>
      </c>
      <c r="AX800" s="13" t="s">
        <v>84</v>
      </c>
      <c r="AY800" s="260" t="s">
        <v>250</v>
      </c>
    </row>
    <row r="801" s="13" customFormat="1">
      <c r="A801" s="13"/>
      <c r="B801" s="249"/>
      <c r="C801" s="250"/>
      <c r="D801" s="251" t="s">
        <v>259</v>
      </c>
      <c r="E801" s="252" t="s">
        <v>1</v>
      </c>
      <c r="F801" s="253" t="s">
        <v>848</v>
      </c>
      <c r="G801" s="250"/>
      <c r="H801" s="254">
        <v>97.173000000000002</v>
      </c>
      <c r="I801" s="255"/>
      <c r="J801" s="250"/>
      <c r="K801" s="250"/>
      <c r="L801" s="256"/>
      <c r="M801" s="257"/>
      <c r="N801" s="258"/>
      <c r="O801" s="258"/>
      <c r="P801" s="258"/>
      <c r="Q801" s="258"/>
      <c r="R801" s="258"/>
      <c r="S801" s="258"/>
      <c r="T801" s="25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0" t="s">
        <v>259</v>
      </c>
      <c r="AU801" s="260" t="s">
        <v>93</v>
      </c>
      <c r="AV801" s="13" t="s">
        <v>93</v>
      </c>
      <c r="AW801" s="13" t="s">
        <v>40</v>
      </c>
      <c r="AX801" s="13" t="s">
        <v>84</v>
      </c>
      <c r="AY801" s="260" t="s">
        <v>250</v>
      </c>
    </row>
    <row r="802" s="13" customFormat="1">
      <c r="A802" s="13"/>
      <c r="B802" s="249"/>
      <c r="C802" s="250"/>
      <c r="D802" s="251" t="s">
        <v>259</v>
      </c>
      <c r="E802" s="252" t="s">
        <v>1</v>
      </c>
      <c r="F802" s="253" t="s">
        <v>844</v>
      </c>
      <c r="G802" s="250"/>
      <c r="H802" s="254">
        <v>875.47000000000003</v>
      </c>
      <c r="I802" s="255"/>
      <c r="J802" s="250"/>
      <c r="K802" s="250"/>
      <c r="L802" s="256"/>
      <c r="M802" s="257"/>
      <c r="N802" s="258"/>
      <c r="O802" s="258"/>
      <c r="P802" s="258"/>
      <c r="Q802" s="258"/>
      <c r="R802" s="258"/>
      <c r="S802" s="258"/>
      <c r="T802" s="25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0" t="s">
        <v>259</v>
      </c>
      <c r="AU802" s="260" t="s">
        <v>93</v>
      </c>
      <c r="AV802" s="13" t="s">
        <v>93</v>
      </c>
      <c r="AW802" s="13" t="s">
        <v>40</v>
      </c>
      <c r="AX802" s="13" t="s">
        <v>84</v>
      </c>
      <c r="AY802" s="260" t="s">
        <v>250</v>
      </c>
    </row>
    <row r="803" s="13" customFormat="1">
      <c r="A803" s="13"/>
      <c r="B803" s="249"/>
      <c r="C803" s="250"/>
      <c r="D803" s="251" t="s">
        <v>259</v>
      </c>
      <c r="E803" s="252" t="s">
        <v>1</v>
      </c>
      <c r="F803" s="253" t="s">
        <v>845</v>
      </c>
      <c r="G803" s="250"/>
      <c r="H803" s="254">
        <v>3.7000000000000002</v>
      </c>
      <c r="I803" s="255"/>
      <c r="J803" s="250"/>
      <c r="K803" s="250"/>
      <c r="L803" s="256"/>
      <c r="M803" s="257"/>
      <c r="N803" s="258"/>
      <c r="O803" s="258"/>
      <c r="P803" s="258"/>
      <c r="Q803" s="258"/>
      <c r="R803" s="258"/>
      <c r="S803" s="258"/>
      <c r="T803" s="25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0" t="s">
        <v>259</v>
      </c>
      <c r="AU803" s="260" t="s">
        <v>93</v>
      </c>
      <c r="AV803" s="13" t="s">
        <v>93</v>
      </c>
      <c r="AW803" s="13" t="s">
        <v>40</v>
      </c>
      <c r="AX803" s="13" t="s">
        <v>84</v>
      </c>
      <c r="AY803" s="260" t="s">
        <v>250</v>
      </c>
    </row>
    <row r="804" s="16" customFormat="1">
      <c r="A804" s="16"/>
      <c r="B804" s="283"/>
      <c r="C804" s="284"/>
      <c r="D804" s="251" t="s">
        <v>259</v>
      </c>
      <c r="E804" s="285" t="s">
        <v>1</v>
      </c>
      <c r="F804" s="286" t="s">
        <v>328</v>
      </c>
      <c r="G804" s="284"/>
      <c r="H804" s="287">
        <v>1235.97</v>
      </c>
      <c r="I804" s="288"/>
      <c r="J804" s="284"/>
      <c r="K804" s="284"/>
      <c r="L804" s="289"/>
      <c r="M804" s="290"/>
      <c r="N804" s="291"/>
      <c r="O804" s="291"/>
      <c r="P804" s="291"/>
      <c r="Q804" s="291"/>
      <c r="R804" s="291"/>
      <c r="S804" s="291"/>
      <c r="T804" s="292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T804" s="293" t="s">
        <v>259</v>
      </c>
      <c r="AU804" s="293" t="s">
        <v>93</v>
      </c>
      <c r="AV804" s="16" t="s">
        <v>272</v>
      </c>
      <c r="AW804" s="16" t="s">
        <v>40</v>
      </c>
      <c r="AX804" s="16" t="s">
        <v>84</v>
      </c>
      <c r="AY804" s="293" t="s">
        <v>250</v>
      </c>
    </row>
    <row r="805" s="13" customFormat="1">
      <c r="A805" s="13"/>
      <c r="B805" s="249"/>
      <c r="C805" s="250"/>
      <c r="D805" s="251" t="s">
        <v>259</v>
      </c>
      <c r="E805" s="252" t="s">
        <v>1</v>
      </c>
      <c r="F805" s="253" t="s">
        <v>849</v>
      </c>
      <c r="G805" s="250"/>
      <c r="H805" s="254">
        <v>96.876000000000005</v>
      </c>
      <c r="I805" s="255"/>
      <c r="J805" s="250"/>
      <c r="K805" s="250"/>
      <c r="L805" s="256"/>
      <c r="M805" s="257"/>
      <c r="N805" s="258"/>
      <c r="O805" s="258"/>
      <c r="P805" s="258"/>
      <c r="Q805" s="258"/>
      <c r="R805" s="258"/>
      <c r="S805" s="258"/>
      <c r="T805" s="25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0" t="s">
        <v>259</v>
      </c>
      <c r="AU805" s="260" t="s">
        <v>93</v>
      </c>
      <c r="AV805" s="13" t="s">
        <v>93</v>
      </c>
      <c r="AW805" s="13" t="s">
        <v>40</v>
      </c>
      <c r="AX805" s="13" t="s">
        <v>84</v>
      </c>
      <c r="AY805" s="260" t="s">
        <v>250</v>
      </c>
    </row>
    <row r="806" s="14" customFormat="1">
      <c r="A806" s="14"/>
      <c r="B806" s="261"/>
      <c r="C806" s="262"/>
      <c r="D806" s="251" t="s">
        <v>259</v>
      </c>
      <c r="E806" s="263" t="s">
        <v>1</v>
      </c>
      <c r="F806" s="264" t="s">
        <v>261</v>
      </c>
      <c r="G806" s="262"/>
      <c r="H806" s="265">
        <v>7511.4390000000003</v>
      </c>
      <c r="I806" s="266"/>
      <c r="J806" s="262"/>
      <c r="K806" s="262"/>
      <c r="L806" s="267"/>
      <c r="M806" s="268"/>
      <c r="N806" s="269"/>
      <c r="O806" s="269"/>
      <c r="P806" s="269"/>
      <c r="Q806" s="269"/>
      <c r="R806" s="269"/>
      <c r="S806" s="269"/>
      <c r="T806" s="270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71" t="s">
        <v>259</v>
      </c>
      <c r="AU806" s="271" t="s">
        <v>93</v>
      </c>
      <c r="AV806" s="14" t="s">
        <v>256</v>
      </c>
      <c r="AW806" s="14" t="s">
        <v>40</v>
      </c>
      <c r="AX806" s="14" t="s">
        <v>91</v>
      </c>
      <c r="AY806" s="271" t="s">
        <v>250</v>
      </c>
    </row>
    <row r="807" s="2" customFormat="1" ht="16.5" customHeight="1">
      <c r="A807" s="41"/>
      <c r="B807" s="42"/>
      <c r="C807" s="230" t="s">
        <v>850</v>
      </c>
      <c r="D807" s="230" t="s">
        <v>252</v>
      </c>
      <c r="E807" s="231" t="s">
        <v>851</v>
      </c>
      <c r="F807" s="232" t="s">
        <v>852</v>
      </c>
      <c r="G807" s="233" t="s">
        <v>388</v>
      </c>
      <c r="H807" s="234">
        <v>7511.4390000000003</v>
      </c>
      <c r="I807" s="235"/>
      <c r="J807" s="236">
        <f>ROUND(I807*H807,2)</f>
        <v>0</v>
      </c>
      <c r="K807" s="237"/>
      <c r="L807" s="47"/>
      <c r="M807" s="238" t="s">
        <v>1</v>
      </c>
      <c r="N807" s="239" t="s">
        <v>49</v>
      </c>
      <c r="O807" s="94"/>
      <c r="P807" s="240">
        <f>O807*H807</f>
        <v>0</v>
      </c>
      <c r="Q807" s="240">
        <v>0.0039053999999999998</v>
      </c>
      <c r="R807" s="240">
        <f>Q807*H807</f>
        <v>29.335173870599998</v>
      </c>
      <c r="S807" s="240">
        <v>0</v>
      </c>
      <c r="T807" s="241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42" t="s">
        <v>256</v>
      </c>
      <c r="AT807" s="242" t="s">
        <v>252</v>
      </c>
      <c r="AU807" s="242" t="s">
        <v>93</v>
      </c>
      <c r="AY807" s="19" t="s">
        <v>250</v>
      </c>
      <c r="BE807" s="243">
        <f>IF(N807="základní",J807,0)</f>
        <v>0</v>
      </c>
      <c r="BF807" s="243">
        <f>IF(N807="snížená",J807,0)</f>
        <v>0</v>
      </c>
      <c r="BG807" s="243">
        <f>IF(N807="zákl. přenesená",J807,0)</f>
        <v>0</v>
      </c>
      <c r="BH807" s="243">
        <f>IF(N807="sníž. přenesená",J807,0)</f>
        <v>0</v>
      </c>
      <c r="BI807" s="243">
        <f>IF(N807="nulová",J807,0)</f>
        <v>0</v>
      </c>
      <c r="BJ807" s="19" t="s">
        <v>91</v>
      </c>
      <c r="BK807" s="243">
        <f>ROUND(I807*H807,2)</f>
        <v>0</v>
      </c>
      <c r="BL807" s="19" t="s">
        <v>256</v>
      </c>
      <c r="BM807" s="242" t="s">
        <v>853</v>
      </c>
    </row>
    <row r="808" s="2" customFormat="1">
      <c r="A808" s="41"/>
      <c r="B808" s="42"/>
      <c r="C808" s="43"/>
      <c r="D808" s="244" t="s">
        <v>257</v>
      </c>
      <c r="E808" s="43"/>
      <c r="F808" s="245" t="s">
        <v>854</v>
      </c>
      <c r="G808" s="43"/>
      <c r="H808" s="43"/>
      <c r="I808" s="246"/>
      <c r="J808" s="43"/>
      <c r="K808" s="43"/>
      <c r="L808" s="47"/>
      <c r="M808" s="247"/>
      <c r="N808" s="248"/>
      <c r="O808" s="94"/>
      <c r="P808" s="94"/>
      <c r="Q808" s="94"/>
      <c r="R808" s="94"/>
      <c r="S808" s="94"/>
      <c r="T808" s="95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19" t="s">
        <v>257</v>
      </c>
      <c r="AU808" s="19" t="s">
        <v>93</v>
      </c>
    </row>
    <row r="809" s="2" customFormat="1" ht="24.15" customHeight="1">
      <c r="A809" s="41"/>
      <c r="B809" s="42"/>
      <c r="C809" s="230" t="s">
        <v>571</v>
      </c>
      <c r="D809" s="230" t="s">
        <v>252</v>
      </c>
      <c r="E809" s="231" t="s">
        <v>855</v>
      </c>
      <c r="F809" s="232" t="s">
        <v>856</v>
      </c>
      <c r="G809" s="233" t="s">
        <v>388</v>
      </c>
      <c r="H809" s="234">
        <v>170.78299999999999</v>
      </c>
      <c r="I809" s="235"/>
      <c r="J809" s="236">
        <f>ROUND(I809*H809,2)</f>
        <v>0</v>
      </c>
      <c r="K809" s="237"/>
      <c r="L809" s="47"/>
      <c r="M809" s="238" t="s">
        <v>1</v>
      </c>
      <c r="N809" s="239" t="s">
        <v>49</v>
      </c>
      <c r="O809" s="94"/>
      <c r="P809" s="240">
        <f>O809*H809</f>
        <v>0</v>
      </c>
      <c r="Q809" s="240">
        <v>0.0064999999999999997</v>
      </c>
      <c r="R809" s="240">
        <f>Q809*H809</f>
        <v>1.1100895</v>
      </c>
      <c r="S809" s="240">
        <v>0</v>
      </c>
      <c r="T809" s="241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42" t="s">
        <v>256</v>
      </c>
      <c r="AT809" s="242" t="s">
        <v>252</v>
      </c>
      <c r="AU809" s="242" t="s">
        <v>93</v>
      </c>
      <c r="AY809" s="19" t="s">
        <v>250</v>
      </c>
      <c r="BE809" s="243">
        <f>IF(N809="základní",J809,0)</f>
        <v>0</v>
      </c>
      <c r="BF809" s="243">
        <f>IF(N809="snížená",J809,0)</f>
        <v>0</v>
      </c>
      <c r="BG809" s="243">
        <f>IF(N809="zákl. přenesená",J809,0)</f>
        <v>0</v>
      </c>
      <c r="BH809" s="243">
        <f>IF(N809="sníž. přenesená",J809,0)</f>
        <v>0</v>
      </c>
      <c r="BI809" s="243">
        <f>IF(N809="nulová",J809,0)</f>
        <v>0</v>
      </c>
      <c r="BJ809" s="19" t="s">
        <v>91</v>
      </c>
      <c r="BK809" s="243">
        <f>ROUND(I809*H809,2)</f>
        <v>0</v>
      </c>
      <c r="BL809" s="19" t="s">
        <v>256</v>
      </c>
      <c r="BM809" s="242" t="s">
        <v>857</v>
      </c>
    </row>
    <row r="810" s="2" customFormat="1">
      <c r="A810" s="41"/>
      <c r="B810" s="42"/>
      <c r="C810" s="43"/>
      <c r="D810" s="244" t="s">
        <v>257</v>
      </c>
      <c r="E810" s="43"/>
      <c r="F810" s="245" t="s">
        <v>858</v>
      </c>
      <c r="G810" s="43"/>
      <c r="H810" s="43"/>
      <c r="I810" s="246"/>
      <c r="J810" s="43"/>
      <c r="K810" s="43"/>
      <c r="L810" s="47"/>
      <c r="M810" s="247"/>
      <c r="N810" s="248"/>
      <c r="O810" s="94"/>
      <c r="P810" s="94"/>
      <c r="Q810" s="94"/>
      <c r="R810" s="94"/>
      <c r="S810" s="94"/>
      <c r="T810" s="95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19" t="s">
        <v>257</v>
      </c>
      <c r="AU810" s="19" t="s">
        <v>93</v>
      </c>
    </row>
    <row r="811" s="15" customFormat="1">
      <c r="A811" s="15"/>
      <c r="B811" s="272"/>
      <c r="C811" s="273"/>
      <c r="D811" s="251" t="s">
        <v>259</v>
      </c>
      <c r="E811" s="274" t="s">
        <v>1</v>
      </c>
      <c r="F811" s="275" t="s">
        <v>498</v>
      </c>
      <c r="G811" s="273"/>
      <c r="H811" s="274" t="s">
        <v>1</v>
      </c>
      <c r="I811" s="276"/>
      <c r="J811" s="273"/>
      <c r="K811" s="273"/>
      <c r="L811" s="277"/>
      <c r="M811" s="278"/>
      <c r="N811" s="279"/>
      <c r="O811" s="279"/>
      <c r="P811" s="279"/>
      <c r="Q811" s="279"/>
      <c r="R811" s="279"/>
      <c r="S811" s="279"/>
      <c r="T811" s="280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81" t="s">
        <v>259</v>
      </c>
      <c r="AU811" s="281" t="s">
        <v>93</v>
      </c>
      <c r="AV811" s="15" t="s">
        <v>91</v>
      </c>
      <c r="AW811" s="15" t="s">
        <v>40</v>
      </c>
      <c r="AX811" s="15" t="s">
        <v>84</v>
      </c>
      <c r="AY811" s="281" t="s">
        <v>250</v>
      </c>
    </row>
    <row r="812" s="13" customFormat="1">
      <c r="A812" s="13"/>
      <c r="B812" s="249"/>
      <c r="C812" s="250"/>
      <c r="D812" s="251" t="s">
        <v>259</v>
      </c>
      <c r="E812" s="252" t="s">
        <v>1</v>
      </c>
      <c r="F812" s="253" t="s">
        <v>585</v>
      </c>
      <c r="G812" s="250"/>
      <c r="H812" s="254">
        <v>22.308</v>
      </c>
      <c r="I812" s="255"/>
      <c r="J812" s="250"/>
      <c r="K812" s="250"/>
      <c r="L812" s="256"/>
      <c r="M812" s="257"/>
      <c r="N812" s="258"/>
      <c r="O812" s="258"/>
      <c r="P812" s="258"/>
      <c r="Q812" s="258"/>
      <c r="R812" s="258"/>
      <c r="S812" s="258"/>
      <c r="T812" s="259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60" t="s">
        <v>259</v>
      </c>
      <c r="AU812" s="260" t="s">
        <v>93</v>
      </c>
      <c r="AV812" s="13" t="s">
        <v>93</v>
      </c>
      <c r="AW812" s="13" t="s">
        <v>40</v>
      </c>
      <c r="AX812" s="13" t="s">
        <v>84</v>
      </c>
      <c r="AY812" s="260" t="s">
        <v>250</v>
      </c>
    </row>
    <row r="813" s="13" customFormat="1">
      <c r="A813" s="13"/>
      <c r="B813" s="249"/>
      <c r="C813" s="250"/>
      <c r="D813" s="251" t="s">
        <v>259</v>
      </c>
      <c r="E813" s="252" t="s">
        <v>1</v>
      </c>
      <c r="F813" s="253" t="s">
        <v>859</v>
      </c>
      <c r="G813" s="250"/>
      <c r="H813" s="254">
        <v>17.068000000000001</v>
      </c>
      <c r="I813" s="255"/>
      <c r="J813" s="250"/>
      <c r="K813" s="250"/>
      <c r="L813" s="256"/>
      <c r="M813" s="257"/>
      <c r="N813" s="258"/>
      <c r="O813" s="258"/>
      <c r="P813" s="258"/>
      <c r="Q813" s="258"/>
      <c r="R813" s="258"/>
      <c r="S813" s="258"/>
      <c r="T813" s="25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0" t="s">
        <v>259</v>
      </c>
      <c r="AU813" s="260" t="s">
        <v>93</v>
      </c>
      <c r="AV813" s="13" t="s">
        <v>93</v>
      </c>
      <c r="AW813" s="13" t="s">
        <v>40</v>
      </c>
      <c r="AX813" s="13" t="s">
        <v>84</v>
      </c>
      <c r="AY813" s="260" t="s">
        <v>250</v>
      </c>
    </row>
    <row r="814" s="15" customFormat="1">
      <c r="A814" s="15"/>
      <c r="B814" s="272"/>
      <c r="C814" s="273"/>
      <c r="D814" s="251" t="s">
        <v>259</v>
      </c>
      <c r="E814" s="274" t="s">
        <v>1</v>
      </c>
      <c r="F814" s="275" t="s">
        <v>504</v>
      </c>
      <c r="G814" s="273"/>
      <c r="H814" s="274" t="s">
        <v>1</v>
      </c>
      <c r="I814" s="276"/>
      <c r="J814" s="273"/>
      <c r="K814" s="273"/>
      <c r="L814" s="277"/>
      <c r="M814" s="278"/>
      <c r="N814" s="279"/>
      <c r="O814" s="279"/>
      <c r="P814" s="279"/>
      <c r="Q814" s="279"/>
      <c r="R814" s="279"/>
      <c r="S814" s="279"/>
      <c r="T814" s="280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1" t="s">
        <v>259</v>
      </c>
      <c r="AU814" s="281" t="s">
        <v>93</v>
      </c>
      <c r="AV814" s="15" t="s">
        <v>91</v>
      </c>
      <c r="AW814" s="15" t="s">
        <v>40</v>
      </c>
      <c r="AX814" s="15" t="s">
        <v>84</v>
      </c>
      <c r="AY814" s="281" t="s">
        <v>250</v>
      </c>
    </row>
    <row r="815" s="13" customFormat="1">
      <c r="A815" s="13"/>
      <c r="B815" s="249"/>
      <c r="C815" s="250"/>
      <c r="D815" s="251" t="s">
        <v>259</v>
      </c>
      <c r="E815" s="252" t="s">
        <v>1</v>
      </c>
      <c r="F815" s="253" t="s">
        <v>604</v>
      </c>
      <c r="G815" s="250"/>
      <c r="H815" s="254">
        <v>27.035</v>
      </c>
      <c r="I815" s="255"/>
      <c r="J815" s="250"/>
      <c r="K815" s="250"/>
      <c r="L815" s="256"/>
      <c r="M815" s="257"/>
      <c r="N815" s="258"/>
      <c r="O815" s="258"/>
      <c r="P815" s="258"/>
      <c r="Q815" s="258"/>
      <c r="R815" s="258"/>
      <c r="S815" s="258"/>
      <c r="T815" s="25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0" t="s">
        <v>259</v>
      </c>
      <c r="AU815" s="260" t="s">
        <v>93</v>
      </c>
      <c r="AV815" s="13" t="s">
        <v>93</v>
      </c>
      <c r="AW815" s="13" t="s">
        <v>40</v>
      </c>
      <c r="AX815" s="13" t="s">
        <v>84</v>
      </c>
      <c r="AY815" s="260" t="s">
        <v>250</v>
      </c>
    </row>
    <row r="816" s="15" customFormat="1">
      <c r="A816" s="15"/>
      <c r="B816" s="272"/>
      <c r="C816" s="273"/>
      <c r="D816" s="251" t="s">
        <v>259</v>
      </c>
      <c r="E816" s="274" t="s">
        <v>1</v>
      </c>
      <c r="F816" s="275" t="s">
        <v>510</v>
      </c>
      <c r="G816" s="273"/>
      <c r="H816" s="274" t="s">
        <v>1</v>
      </c>
      <c r="I816" s="276"/>
      <c r="J816" s="273"/>
      <c r="K816" s="273"/>
      <c r="L816" s="277"/>
      <c r="M816" s="278"/>
      <c r="N816" s="279"/>
      <c r="O816" s="279"/>
      <c r="P816" s="279"/>
      <c r="Q816" s="279"/>
      <c r="R816" s="279"/>
      <c r="S816" s="279"/>
      <c r="T816" s="280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81" t="s">
        <v>259</v>
      </c>
      <c r="AU816" s="281" t="s">
        <v>93</v>
      </c>
      <c r="AV816" s="15" t="s">
        <v>91</v>
      </c>
      <c r="AW816" s="15" t="s">
        <v>40</v>
      </c>
      <c r="AX816" s="15" t="s">
        <v>84</v>
      </c>
      <c r="AY816" s="281" t="s">
        <v>250</v>
      </c>
    </row>
    <row r="817" s="13" customFormat="1">
      <c r="A817" s="13"/>
      <c r="B817" s="249"/>
      <c r="C817" s="250"/>
      <c r="D817" s="251" t="s">
        <v>259</v>
      </c>
      <c r="E817" s="252" t="s">
        <v>1</v>
      </c>
      <c r="F817" s="253" t="s">
        <v>605</v>
      </c>
      <c r="G817" s="250"/>
      <c r="H817" s="254">
        <v>26.093</v>
      </c>
      <c r="I817" s="255"/>
      <c r="J817" s="250"/>
      <c r="K817" s="250"/>
      <c r="L817" s="256"/>
      <c r="M817" s="257"/>
      <c r="N817" s="258"/>
      <c r="O817" s="258"/>
      <c r="P817" s="258"/>
      <c r="Q817" s="258"/>
      <c r="R817" s="258"/>
      <c r="S817" s="258"/>
      <c r="T817" s="259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0" t="s">
        <v>259</v>
      </c>
      <c r="AU817" s="260" t="s">
        <v>93</v>
      </c>
      <c r="AV817" s="13" t="s">
        <v>93</v>
      </c>
      <c r="AW817" s="13" t="s">
        <v>40</v>
      </c>
      <c r="AX817" s="13" t="s">
        <v>84</v>
      </c>
      <c r="AY817" s="260" t="s">
        <v>250</v>
      </c>
    </row>
    <row r="818" s="15" customFormat="1">
      <c r="A818" s="15"/>
      <c r="B818" s="272"/>
      <c r="C818" s="273"/>
      <c r="D818" s="251" t="s">
        <v>259</v>
      </c>
      <c r="E818" s="274" t="s">
        <v>1</v>
      </c>
      <c r="F818" s="275" t="s">
        <v>516</v>
      </c>
      <c r="G818" s="273"/>
      <c r="H818" s="274" t="s">
        <v>1</v>
      </c>
      <c r="I818" s="276"/>
      <c r="J818" s="273"/>
      <c r="K818" s="273"/>
      <c r="L818" s="277"/>
      <c r="M818" s="278"/>
      <c r="N818" s="279"/>
      <c r="O818" s="279"/>
      <c r="P818" s="279"/>
      <c r="Q818" s="279"/>
      <c r="R818" s="279"/>
      <c r="S818" s="279"/>
      <c r="T818" s="280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81" t="s">
        <v>259</v>
      </c>
      <c r="AU818" s="281" t="s">
        <v>93</v>
      </c>
      <c r="AV818" s="15" t="s">
        <v>91</v>
      </c>
      <c r="AW818" s="15" t="s">
        <v>40</v>
      </c>
      <c r="AX818" s="15" t="s">
        <v>84</v>
      </c>
      <c r="AY818" s="281" t="s">
        <v>250</v>
      </c>
    </row>
    <row r="819" s="13" customFormat="1">
      <c r="A819" s="13"/>
      <c r="B819" s="249"/>
      <c r="C819" s="250"/>
      <c r="D819" s="251" t="s">
        <v>259</v>
      </c>
      <c r="E819" s="252" t="s">
        <v>1</v>
      </c>
      <c r="F819" s="253" t="s">
        <v>605</v>
      </c>
      <c r="G819" s="250"/>
      <c r="H819" s="254">
        <v>26.093</v>
      </c>
      <c r="I819" s="255"/>
      <c r="J819" s="250"/>
      <c r="K819" s="250"/>
      <c r="L819" s="256"/>
      <c r="M819" s="257"/>
      <c r="N819" s="258"/>
      <c r="O819" s="258"/>
      <c r="P819" s="258"/>
      <c r="Q819" s="258"/>
      <c r="R819" s="258"/>
      <c r="S819" s="258"/>
      <c r="T819" s="25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0" t="s">
        <v>259</v>
      </c>
      <c r="AU819" s="260" t="s">
        <v>93</v>
      </c>
      <c r="AV819" s="13" t="s">
        <v>93</v>
      </c>
      <c r="AW819" s="13" t="s">
        <v>40</v>
      </c>
      <c r="AX819" s="13" t="s">
        <v>84</v>
      </c>
      <c r="AY819" s="260" t="s">
        <v>250</v>
      </c>
    </row>
    <row r="820" s="15" customFormat="1">
      <c r="A820" s="15"/>
      <c r="B820" s="272"/>
      <c r="C820" s="273"/>
      <c r="D820" s="251" t="s">
        <v>259</v>
      </c>
      <c r="E820" s="274" t="s">
        <v>1</v>
      </c>
      <c r="F820" s="275" t="s">
        <v>518</v>
      </c>
      <c r="G820" s="273"/>
      <c r="H820" s="274" t="s">
        <v>1</v>
      </c>
      <c r="I820" s="276"/>
      <c r="J820" s="273"/>
      <c r="K820" s="273"/>
      <c r="L820" s="277"/>
      <c r="M820" s="278"/>
      <c r="N820" s="279"/>
      <c r="O820" s="279"/>
      <c r="P820" s="279"/>
      <c r="Q820" s="279"/>
      <c r="R820" s="279"/>
      <c r="S820" s="279"/>
      <c r="T820" s="280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81" t="s">
        <v>259</v>
      </c>
      <c r="AU820" s="281" t="s">
        <v>93</v>
      </c>
      <c r="AV820" s="15" t="s">
        <v>91</v>
      </c>
      <c r="AW820" s="15" t="s">
        <v>40</v>
      </c>
      <c r="AX820" s="15" t="s">
        <v>84</v>
      </c>
      <c r="AY820" s="281" t="s">
        <v>250</v>
      </c>
    </row>
    <row r="821" s="13" customFormat="1">
      <c r="A821" s="13"/>
      <c r="B821" s="249"/>
      <c r="C821" s="250"/>
      <c r="D821" s="251" t="s">
        <v>259</v>
      </c>
      <c r="E821" s="252" t="s">
        <v>1</v>
      </c>
      <c r="F821" s="253" t="s">
        <v>605</v>
      </c>
      <c r="G821" s="250"/>
      <c r="H821" s="254">
        <v>26.093</v>
      </c>
      <c r="I821" s="255"/>
      <c r="J821" s="250"/>
      <c r="K821" s="250"/>
      <c r="L821" s="256"/>
      <c r="M821" s="257"/>
      <c r="N821" s="258"/>
      <c r="O821" s="258"/>
      <c r="P821" s="258"/>
      <c r="Q821" s="258"/>
      <c r="R821" s="258"/>
      <c r="S821" s="258"/>
      <c r="T821" s="25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0" t="s">
        <v>259</v>
      </c>
      <c r="AU821" s="260" t="s">
        <v>93</v>
      </c>
      <c r="AV821" s="13" t="s">
        <v>93</v>
      </c>
      <c r="AW821" s="13" t="s">
        <v>40</v>
      </c>
      <c r="AX821" s="13" t="s">
        <v>84</v>
      </c>
      <c r="AY821" s="260" t="s">
        <v>250</v>
      </c>
    </row>
    <row r="822" s="15" customFormat="1">
      <c r="A822" s="15"/>
      <c r="B822" s="272"/>
      <c r="C822" s="273"/>
      <c r="D822" s="251" t="s">
        <v>259</v>
      </c>
      <c r="E822" s="274" t="s">
        <v>1</v>
      </c>
      <c r="F822" s="275" t="s">
        <v>519</v>
      </c>
      <c r="G822" s="273"/>
      <c r="H822" s="274" t="s">
        <v>1</v>
      </c>
      <c r="I822" s="276"/>
      <c r="J822" s="273"/>
      <c r="K822" s="273"/>
      <c r="L822" s="277"/>
      <c r="M822" s="278"/>
      <c r="N822" s="279"/>
      <c r="O822" s="279"/>
      <c r="P822" s="279"/>
      <c r="Q822" s="279"/>
      <c r="R822" s="279"/>
      <c r="S822" s="279"/>
      <c r="T822" s="280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81" t="s">
        <v>259</v>
      </c>
      <c r="AU822" s="281" t="s">
        <v>93</v>
      </c>
      <c r="AV822" s="15" t="s">
        <v>91</v>
      </c>
      <c r="AW822" s="15" t="s">
        <v>40</v>
      </c>
      <c r="AX822" s="15" t="s">
        <v>84</v>
      </c>
      <c r="AY822" s="281" t="s">
        <v>250</v>
      </c>
    </row>
    <row r="823" s="13" customFormat="1">
      <c r="A823" s="13"/>
      <c r="B823" s="249"/>
      <c r="C823" s="250"/>
      <c r="D823" s="251" t="s">
        <v>259</v>
      </c>
      <c r="E823" s="252" t="s">
        <v>1</v>
      </c>
      <c r="F823" s="253" t="s">
        <v>605</v>
      </c>
      <c r="G823" s="250"/>
      <c r="H823" s="254">
        <v>26.093</v>
      </c>
      <c r="I823" s="255"/>
      <c r="J823" s="250"/>
      <c r="K823" s="250"/>
      <c r="L823" s="256"/>
      <c r="M823" s="257"/>
      <c r="N823" s="258"/>
      <c r="O823" s="258"/>
      <c r="P823" s="258"/>
      <c r="Q823" s="258"/>
      <c r="R823" s="258"/>
      <c r="S823" s="258"/>
      <c r="T823" s="25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0" t="s">
        <v>259</v>
      </c>
      <c r="AU823" s="260" t="s">
        <v>93</v>
      </c>
      <c r="AV823" s="13" t="s">
        <v>93</v>
      </c>
      <c r="AW823" s="13" t="s">
        <v>40</v>
      </c>
      <c r="AX823" s="13" t="s">
        <v>84</v>
      </c>
      <c r="AY823" s="260" t="s">
        <v>250</v>
      </c>
    </row>
    <row r="824" s="14" customFormat="1">
      <c r="A824" s="14"/>
      <c r="B824" s="261"/>
      <c r="C824" s="262"/>
      <c r="D824" s="251" t="s">
        <v>259</v>
      </c>
      <c r="E824" s="263" t="s">
        <v>1</v>
      </c>
      <c r="F824" s="264" t="s">
        <v>261</v>
      </c>
      <c r="G824" s="262"/>
      <c r="H824" s="265">
        <v>170.78299999999999</v>
      </c>
      <c r="I824" s="266"/>
      <c r="J824" s="262"/>
      <c r="K824" s="262"/>
      <c r="L824" s="267"/>
      <c r="M824" s="268"/>
      <c r="N824" s="269"/>
      <c r="O824" s="269"/>
      <c r="P824" s="269"/>
      <c r="Q824" s="269"/>
      <c r="R824" s="269"/>
      <c r="S824" s="269"/>
      <c r="T824" s="27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71" t="s">
        <v>259</v>
      </c>
      <c r="AU824" s="271" t="s">
        <v>93</v>
      </c>
      <c r="AV824" s="14" t="s">
        <v>256</v>
      </c>
      <c r="AW824" s="14" t="s">
        <v>40</v>
      </c>
      <c r="AX824" s="14" t="s">
        <v>91</v>
      </c>
      <c r="AY824" s="271" t="s">
        <v>250</v>
      </c>
    </row>
    <row r="825" s="2" customFormat="1" ht="21.75" customHeight="1">
      <c r="A825" s="41"/>
      <c r="B825" s="42"/>
      <c r="C825" s="230" t="s">
        <v>860</v>
      </c>
      <c r="D825" s="230" t="s">
        <v>252</v>
      </c>
      <c r="E825" s="231" t="s">
        <v>861</v>
      </c>
      <c r="F825" s="232" t="s">
        <v>862</v>
      </c>
      <c r="G825" s="233" t="s">
        <v>388</v>
      </c>
      <c r="H825" s="234">
        <v>170.78299999999999</v>
      </c>
      <c r="I825" s="235"/>
      <c r="J825" s="236">
        <f>ROUND(I825*H825,2)</f>
        <v>0</v>
      </c>
      <c r="K825" s="237"/>
      <c r="L825" s="47"/>
      <c r="M825" s="238" t="s">
        <v>1</v>
      </c>
      <c r="N825" s="239" t="s">
        <v>49</v>
      </c>
      <c r="O825" s="94"/>
      <c r="P825" s="240">
        <f>O825*H825</f>
        <v>0</v>
      </c>
      <c r="Q825" s="240">
        <v>0.0039053999999999998</v>
      </c>
      <c r="R825" s="240">
        <f>Q825*H825</f>
        <v>0.66697592819999996</v>
      </c>
      <c r="S825" s="240">
        <v>0</v>
      </c>
      <c r="T825" s="241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42" t="s">
        <v>256</v>
      </c>
      <c r="AT825" s="242" t="s">
        <v>252</v>
      </c>
      <c r="AU825" s="242" t="s">
        <v>93</v>
      </c>
      <c r="AY825" s="19" t="s">
        <v>250</v>
      </c>
      <c r="BE825" s="243">
        <f>IF(N825="základní",J825,0)</f>
        <v>0</v>
      </c>
      <c r="BF825" s="243">
        <f>IF(N825="snížená",J825,0)</f>
        <v>0</v>
      </c>
      <c r="BG825" s="243">
        <f>IF(N825="zákl. přenesená",J825,0)</f>
        <v>0</v>
      </c>
      <c r="BH825" s="243">
        <f>IF(N825="sníž. přenesená",J825,0)</f>
        <v>0</v>
      </c>
      <c r="BI825" s="243">
        <f>IF(N825="nulová",J825,0)</f>
        <v>0</v>
      </c>
      <c r="BJ825" s="19" t="s">
        <v>91</v>
      </c>
      <c r="BK825" s="243">
        <f>ROUND(I825*H825,2)</f>
        <v>0</v>
      </c>
      <c r="BL825" s="19" t="s">
        <v>256</v>
      </c>
      <c r="BM825" s="242" t="s">
        <v>863</v>
      </c>
    </row>
    <row r="826" s="2" customFormat="1">
      <c r="A826" s="41"/>
      <c r="B826" s="42"/>
      <c r="C826" s="43"/>
      <c r="D826" s="244" t="s">
        <v>257</v>
      </c>
      <c r="E826" s="43"/>
      <c r="F826" s="245" t="s">
        <v>864</v>
      </c>
      <c r="G826" s="43"/>
      <c r="H826" s="43"/>
      <c r="I826" s="246"/>
      <c r="J826" s="43"/>
      <c r="K826" s="43"/>
      <c r="L826" s="47"/>
      <c r="M826" s="247"/>
      <c r="N826" s="248"/>
      <c r="O826" s="94"/>
      <c r="P826" s="94"/>
      <c r="Q826" s="94"/>
      <c r="R826" s="94"/>
      <c r="S826" s="94"/>
      <c r="T826" s="95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19" t="s">
        <v>257</v>
      </c>
      <c r="AU826" s="19" t="s">
        <v>93</v>
      </c>
    </row>
    <row r="827" s="2" customFormat="1" ht="21.75" customHeight="1">
      <c r="A827" s="41"/>
      <c r="B827" s="42"/>
      <c r="C827" s="230" t="s">
        <v>576</v>
      </c>
      <c r="D827" s="230" t="s">
        <v>252</v>
      </c>
      <c r="E827" s="231" t="s">
        <v>865</v>
      </c>
      <c r="F827" s="232" t="s">
        <v>866</v>
      </c>
      <c r="G827" s="233" t="s">
        <v>388</v>
      </c>
      <c r="H827" s="234">
        <v>779.77800000000002</v>
      </c>
      <c r="I827" s="235"/>
      <c r="J827" s="236">
        <f>ROUND(I827*H827,2)</f>
        <v>0</v>
      </c>
      <c r="K827" s="237"/>
      <c r="L827" s="47"/>
      <c r="M827" s="238" t="s">
        <v>1</v>
      </c>
      <c r="N827" s="239" t="s">
        <v>49</v>
      </c>
      <c r="O827" s="94"/>
      <c r="P827" s="240">
        <f>O827*H827</f>
        <v>0</v>
      </c>
      <c r="Q827" s="240">
        <v>0.000263</v>
      </c>
      <c r="R827" s="240">
        <f>Q827*H827</f>
        <v>0.205081614</v>
      </c>
      <c r="S827" s="240">
        <v>0</v>
      </c>
      <c r="T827" s="241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42" t="s">
        <v>256</v>
      </c>
      <c r="AT827" s="242" t="s">
        <v>252</v>
      </c>
      <c r="AU827" s="242" t="s">
        <v>93</v>
      </c>
      <c r="AY827" s="19" t="s">
        <v>250</v>
      </c>
      <c r="BE827" s="243">
        <f>IF(N827="základní",J827,0)</f>
        <v>0</v>
      </c>
      <c r="BF827" s="243">
        <f>IF(N827="snížená",J827,0)</f>
        <v>0</v>
      </c>
      <c r="BG827" s="243">
        <f>IF(N827="zákl. přenesená",J827,0)</f>
        <v>0</v>
      </c>
      <c r="BH827" s="243">
        <f>IF(N827="sníž. přenesená",J827,0)</f>
        <v>0</v>
      </c>
      <c r="BI827" s="243">
        <f>IF(N827="nulová",J827,0)</f>
        <v>0</v>
      </c>
      <c r="BJ827" s="19" t="s">
        <v>91</v>
      </c>
      <c r="BK827" s="243">
        <f>ROUND(I827*H827,2)</f>
        <v>0</v>
      </c>
      <c r="BL827" s="19" t="s">
        <v>256</v>
      </c>
      <c r="BM827" s="242" t="s">
        <v>867</v>
      </c>
    </row>
    <row r="828" s="2" customFormat="1">
      <c r="A828" s="41"/>
      <c r="B828" s="42"/>
      <c r="C828" s="43"/>
      <c r="D828" s="244" t="s">
        <v>257</v>
      </c>
      <c r="E828" s="43"/>
      <c r="F828" s="245" t="s">
        <v>868</v>
      </c>
      <c r="G828" s="43"/>
      <c r="H828" s="43"/>
      <c r="I828" s="246"/>
      <c r="J828" s="43"/>
      <c r="K828" s="43"/>
      <c r="L828" s="47"/>
      <c r="M828" s="247"/>
      <c r="N828" s="248"/>
      <c r="O828" s="94"/>
      <c r="P828" s="94"/>
      <c r="Q828" s="94"/>
      <c r="R828" s="94"/>
      <c r="S828" s="94"/>
      <c r="T828" s="95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19" t="s">
        <v>257</v>
      </c>
      <c r="AU828" s="19" t="s">
        <v>93</v>
      </c>
    </row>
    <row r="829" s="13" customFormat="1">
      <c r="A829" s="13"/>
      <c r="B829" s="249"/>
      <c r="C829" s="250"/>
      <c r="D829" s="251" t="s">
        <v>259</v>
      </c>
      <c r="E829" s="252" t="s">
        <v>1</v>
      </c>
      <c r="F829" s="253" t="s">
        <v>869</v>
      </c>
      <c r="G829" s="250"/>
      <c r="H829" s="254">
        <v>771.75999999999999</v>
      </c>
      <c r="I829" s="255"/>
      <c r="J829" s="250"/>
      <c r="K829" s="250"/>
      <c r="L829" s="256"/>
      <c r="M829" s="257"/>
      <c r="N829" s="258"/>
      <c r="O829" s="258"/>
      <c r="P829" s="258"/>
      <c r="Q829" s="258"/>
      <c r="R829" s="258"/>
      <c r="S829" s="258"/>
      <c r="T829" s="25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60" t="s">
        <v>259</v>
      </c>
      <c r="AU829" s="260" t="s">
        <v>93</v>
      </c>
      <c r="AV829" s="13" t="s">
        <v>93</v>
      </c>
      <c r="AW829" s="13" t="s">
        <v>40</v>
      </c>
      <c r="AX829" s="13" t="s">
        <v>84</v>
      </c>
      <c r="AY829" s="260" t="s">
        <v>250</v>
      </c>
    </row>
    <row r="830" s="13" customFormat="1">
      <c r="A830" s="13"/>
      <c r="B830" s="249"/>
      <c r="C830" s="250"/>
      <c r="D830" s="251" t="s">
        <v>259</v>
      </c>
      <c r="E830" s="252" t="s">
        <v>1</v>
      </c>
      <c r="F830" s="253" t="s">
        <v>870</v>
      </c>
      <c r="G830" s="250"/>
      <c r="H830" s="254">
        <v>8.0180000000000007</v>
      </c>
      <c r="I830" s="255"/>
      <c r="J830" s="250"/>
      <c r="K830" s="250"/>
      <c r="L830" s="256"/>
      <c r="M830" s="257"/>
      <c r="N830" s="258"/>
      <c r="O830" s="258"/>
      <c r="P830" s="258"/>
      <c r="Q830" s="258"/>
      <c r="R830" s="258"/>
      <c r="S830" s="258"/>
      <c r="T830" s="25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0" t="s">
        <v>259</v>
      </c>
      <c r="AU830" s="260" t="s">
        <v>93</v>
      </c>
      <c r="AV830" s="13" t="s">
        <v>93</v>
      </c>
      <c r="AW830" s="13" t="s">
        <v>40</v>
      </c>
      <c r="AX830" s="13" t="s">
        <v>84</v>
      </c>
      <c r="AY830" s="260" t="s">
        <v>250</v>
      </c>
    </row>
    <row r="831" s="14" customFormat="1">
      <c r="A831" s="14"/>
      <c r="B831" s="261"/>
      <c r="C831" s="262"/>
      <c r="D831" s="251" t="s">
        <v>259</v>
      </c>
      <c r="E831" s="263" t="s">
        <v>1</v>
      </c>
      <c r="F831" s="264" t="s">
        <v>261</v>
      </c>
      <c r="G831" s="262"/>
      <c r="H831" s="265">
        <v>779.77800000000002</v>
      </c>
      <c r="I831" s="266"/>
      <c r="J831" s="262"/>
      <c r="K831" s="262"/>
      <c r="L831" s="267"/>
      <c r="M831" s="268"/>
      <c r="N831" s="269"/>
      <c r="O831" s="269"/>
      <c r="P831" s="269"/>
      <c r="Q831" s="269"/>
      <c r="R831" s="269"/>
      <c r="S831" s="269"/>
      <c r="T831" s="27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71" t="s">
        <v>259</v>
      </c>
      <c r="AU831" s="271" t="s">
        <v>93</v>
      </c>
      <c r="AV831" s="14" t="s">
        <v>256</v>
      </c>
      <c r="AW831" s="14" t="s">
        <v>40</v>
      </c>
      <c r="AX831" s="14" t="s">
        <v>91</v>
      </c>
      <c r="AY831" s="271" t="s">
        <v>250</v>
      </c>
    </row>
    <row r="832" s="2" customFormat="1" ht="24.15" customHeight="1">
      <c r="A832" s="41"/>
      <c r="B832" s="42"/>
      <c r="C832" s="230" t="s">
        <v>871</v>
      </c>
      <c r="D832" s="230" t="s">
        <v>252</v>
      </c>
      <c r="E832" s="231" t="s">
        <v>872</v>
      </c>
      <c r="F832" s="232" t="s">
        <v>873</v>
      </c>
      <c r="G832" s="233" t="s">
        <v>388</v>
      </c>
      <c r="H832" s="234">
        <v>779.77800000000002</v>
      </c>
      <c r="I832" s="235"/>
      <c r="J832" s="236">
        <f>ROUND(I832*H832,2)</f>
        <v>0</v>
      </c>
      <c r="K832" s="237"/>
      <c r="L832" s="47"/>
      <c r="M832" s="238" t="s">
        <v>1</v>
      </c>
      <c r="N832" s="239" t="s">
        <v>49</v>
      </c>
      <c r="O832" s="94"/>
      <c r="P832" s="240">
        <f>O832*H832</f>
        <v>0</v>
      </c>
      <c r="Q832" s="240">
        <v>0.0018</v>
      </c>
      <c r="R832" s="240">
        <f>Q832*H832</f>
        <v>1.4036004</v>
      </c>
      <c r="S832" s="240">
        <v>0</v>
      </c>
      <c r="T832" s="241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42" t="s">
        <v>256</v>
      </c>
      <c r="AT832" s="242" t="s">
        <v>252</v>
      </c>
      <c r="AU832" s="242" t="s">
        <v>93</v>
      </c>
      <c r="AY832" s="19" t="s">
        <v>250</v>
      </c>
      <c r="BE832" s="243">
        <f>IF(N832="základní",J832,0)</f>
        <v>0</v>
      </c>
      <c r="BF832" s="243">
        <f>IF(N832="snížená",J832,0)</f>
        <v>0</v>
      </c>
      <c r="BG832" s="243">
        <f>IF(N832="zákl. přenesená",J832,0)</f>
        <v>0</v>
      </c>
      <c r="BH832" s="243">
        <f>IF(N832="sníž. přenesená",J832,0)</f>
        <v>0</v>
      </c>
      <c r="BI832" s="243">
        <f>IF(N832="nulová",J832,0)</f>
        <v>0</v>
      </c>
      <c r="BJ832" s="19" t="s">
        <v>91</v>
      </c>
      <c r="BK832" s="243">
        <f>ROUND(I832*H832,2)</f>
        <v>0</v>
      </c>
      <c r="BL832" s="19" t="s">
        <v>256</v>
      </c>
      <c r="BM832" s="242" t="s">
        <v>874</v>
      </c>
    </row>
    <row r="833" s="2" customFormat="1">
      <c r="A833" s="41"/>
      <c r="B833" s="42"/>
      <c r="C833" s="43"/>
      <c r="D833" s="244" t="s">
        <v>257</v>
      </c>
      <c r="E833" s="43"/>
      <c r="F833" s="245" t="s">
        <v>875</v>
      </c>
      <c r="G833" s="43"/>
      <c r="H833" s="43"/>
      <c r="I833" s="246"/>
      <c r="J833" s="43"/>
      <c r="K833" s="43"/>
      <c r="L833" s="47"/>
      <c r="M833" s="247"/>
      <c r="N833" s="248"/>
      <c r="O833" s="94"/>
      <c r="P833" s="94"/>
      <c r="Q833" s="94"/>
      <c r="R833" s="94"/>
      <c r="S833" s="94"/>
      <c r="T833" s="95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19" t="s">
        <v>257</v>
      </c>
      <c r="AU833" s="19" t="s">
        <v>93</v>
      </c>
    </row>
    <row r="834" s="2" customFormat="1" ht="16.5" customHeight="1">
      <c r="A834" s="41"/>
      <c r="B834" s="42"/>
      <c r="C834" s="230" t="s">
        <v>583</v>
      </c>
      <c r="D834" s="230" t="s">
        <v>252</v>
      </c>
      <c r="E834" s="231" t="s">
        <v>876</v>
      </c>
      <c r="F834" s="232" t="s">
        <v>877</v>
      </c>
      <c r="G834" s="233" t="s">
        <v>388</v>
      </c>
      <c r="H834" s="234">
        <v>2732.2640000000001</v>
      </c>
      <c r="I834" s="235"/>
      <c r="J834" s="236">
        <f>ROUND(I834*H834,2)</f>
        <v>0</v>
      </c>
      <c r="K834" s="237"/>
      <c r="L834" s="47"/>
      <c r="M834" s="238" t="s">
        <v>1</v>
      </c>
      <c r="N834" s="239" t="s">
        <v>49</v>
      </c>
      <c r="O834" s="94"/>
      <c r="P834" s="240">
        <f>O834*H834</f>
        <v>0</v>
      </c>
      <c r="Q834" s="240">
        <v>0.000263</v>
      </c>
      <c r="R834" s="240">
        <f>Q834*H834</f>
        <v>0.71858543200000002</v>
      </c>
      <c r="S834" s="240">
        <v>0</v>
      </c>
      <c r="T834" s="241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42" t="s">
        <v>256</v>
      </c>
      <c r="AT834" s="242" t="s">
        <v>252</v>
      </c>
      <c r="AU834" s="242" t="s">
        <v>93</v>
      </c>
      <c r="AY834" s="19" t="s">
        <v>250</v>
      </c>
      <c r="BE834" s="243">
        <f>IF(N834="základní",J834,0)</f>
        <v>0</v>
      </c>
      <c r="BF834" s="243">
        <f>IF(N834="snížená",J834,0)</f>
        <v>0</v>
      </c>
      <c r="BG834" s="243">
        <f>IF(N834="zákl. přenesená",J834,0)</f>
        <v>0</v>
      </c>
      <c r="BH834" s="243">
        <f>IF(N834="sníž. přenesená",J834,0)</f>
        <v>0</v>
      </c>
      <c r="BI834" s="243">
        <f>IF(N834="nulová",J834,0)</f>
        <v>0</v>
      </c>
      <c r="BJ834" s="19" t="s">
        <v>91</v>
      </c>
      <c r="BK834" s="243">
        <f>ROUND(I834*H834,2)</f>
        <v>0</v>
      </c>
      <c r="BL834" s="19" t="s">
        <v>256</v>
      </c>
      <c r="BM834" s="242" t="s">
        <v>878</v>
      </c>
    </row>
    <row r="835" s="2" customFormat="1">
      <c r="A835" s="41"/>
      <c r="B835" s="42"/>
      <c r="C835" s="43"/>
      <c r="D835" s="244" t="s">
        <v>257</v>
      </c>
      <c r="E835" s="43"/>
      <c r="F835" s="245" t="s">
        <v>879</v>
      </c>
      <c r="G835" s="43"/>
      <c r="H835" s="43"/>
      <c r="I835" s="246"/>
      <c r="J835" s="43"/>
      <c r="K835" s="43"/>
      <c r="L835" s="47"/>
      <c r="M835" s="247"/>
      <c r="N835" s="248"/>
      <c r="O835" s="94"/>
      <c r="P835" s="94"/>
      <c r="Q835" s="94"/>
      <c r="R835" s="94"/>
      <c r="S835" s="94"/>
      <c r="T835" s="95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19" t="s">
        <v>257</v>
      </c>
      <c r="AU835" s="19" t="s">
        <v>93</v>
      </c>
    </row>
    <row r="836" s="13" customFormat="1">
      <c r="A836" s="13"/>
      <c r="B836" s="249"/>
      <c r="C836" s="250"/>
      <c r="D836" s="251" t="s">
        <v>259</v>
      </c>
      <c r="E836" s="252" t="s">
        <v>1</v>
      </c>
      <c r="F836" s="253" t="s">
        <v>880</v>
      </c>
      <c r="G836" s="250"/>
      <c r="H836" s="254">
        <v>3286.8989999999999</v>
      </c>
      <c r="I836" s="255"/>
      <c r="J836" s="250"/>
      <c r="K836" s="250"/>
      <c r="L836" s="256"/>
      <c r="M836" s="257"/>
      <c r="N836" s="258"/>
      <c r="O836" s="258"/>
      <c r="P836" s="258"/>
      <c r="Q836" s="258"/>
      <c r="R836" s="258"/>
      <c r="S836" s="258"/>
      <c r="T836" s="25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0" t="s">
        <v>259</v>
      </c>
      <c r="AU836" s="260" t="s">
        <v>93</v>
      </c>
      <c r="AV836" s="13" t="s">
        <v>93</v>
      </c>
      <c r="AW836" s="13" t="s">
        <v>40</v>
      </c>
      <c r="AX836" s="13" t="s">
        <v>84</v>
      </c>
      <c r="AY836" s="260" t="s">
        <v>250</v>
      </c>
    </row>
    <row r="837" s="13" customFormat="1">
      <c r="A837" s="13"/>
      <c r="B837" s="249"/>
      <c r="C837" s="250"/>
      <c r="D837" s="251" t="s">
        <v>259</v>
      </c>
      <c r="E837" s="252" t="s">
        <v>1</v>
      </c>
      <c r="F837" s="253" t="s">
        <v>881</v>
      </c>
      <c r="G837" s="250"/>
      <c r="H837" s="254">
        <v>165.31</v>
      </c>
      <c r="I837" s="255"/>
      <c r="J837" s="250"/>
      <c r="K837" s="250"/>
      <c r="L837" s="256"/>
      <c r="M837" s="257"/>
      <c r="N837" s="258"/>
      <c r="O837" s="258"/>
      <c r="P837" s="258"/>
      <c r="Q837" s="258"/>
      <c r="R837" s="258"/>
      <c r="S837" s="258"/>
      <c r="T837" s="25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0" t="s">
        <v>259</v>
      </c>
      <c r="AU837" s="260" t="s">
        <v>93</v>
      </c>
      <c r="AV837" s="13" t="s">
        <v>93</v>
      </c>
      <c r="AW837" s="13" t="s">
        <v>40</v>
      </c>
      <c r="AX837" s="13" t="s">
        <v>84</v>
      </c>
      <c r="AY837" s="260" t="s">
        <v>250</v>
      </c>
    </row>
    <row r="838" s="13" customFormat="1">
      <c r="A838" s="13"/>
      <c r="B838" s="249"/>
      <c r="C838" s="250"/>
      <c r="D838" s="251" t="s">
        <v>259</v>
      </c>
      <c r="E838" s="252" t="s">
        <v>1</v>
      </c>
      <c r="F838" s="253" t="s">
        <v>882</v>
      </c>
      <c r="G838" s="250"/>
      <c r="H838" s="254">
        <v>393.60000000000002</v>
      </c>
      <c r="I838" s="255"/>
      <c r="J838" s="250"/>
      <c r="K838" s="250"/>
      <c r="L838" s="256"/>
      <c r="M838" s="257"/>
      <c r="N838" s="258"/>
      <c r="O838" s="258"/>
      <c r="P838" s="258"/>
      <c r="Q838" s="258"/>
      <c r="R838" s="258"/>
      <c r="S838" s="258"/>
      <c r="T838" s="25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0" t="s">
        <v>259</v>
      </c>
      <c r="AU838" s="260" t="s">
        <v>93</v>
      </c>
      <c r="AV838" s="13" t="s">
        <v>93</v>
      </c>
      <c r="AW838" s="13" t="s">
        <v>40</v>
      </c>
      <c r="AX838" s="13" t="s">
        <v>84</v>
      </c>
      <c r="AY838" s="260" t="s">
        <v>250</v>
      </c>
    </row>
    <row r="839" s="15" customFormat="1">
      <c r="A839" s="15"/>
      <c r="B839" s="272"/>
      <c r="C839" s="273"/>
      <c r="D839" s="251" t="s">
        <v>259</v>
      </c>
      <c r="E839" s="274" t="s">
        <v>1</v>
      </c>
      <c r="F839" s="275" t="s">
        <v>883</v>
      </c>
      <c r="G839" s="273"/>
      <c r="H839" s="274" t="s">
        <v>1</v>
      </c>
      <c r="I839" s="276"/>
      <c r="J839" s="273"/>
      <c r="K839" s="273"/>
      <c r="L839" s="277"/>
      <c r="M839" s="278"/>
      <c r="N839" s="279"/>
      <c r="O839" s="279"/>
      <c r="P839" s="279"/>
      <c r="Q839" s="279"/>
      <c r="R839" s="279"/>
      <c r="S839" s="279"/>
      <c r="T839" s="280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81" t="s">
        <v>259</v>
      </c>
      <c r="AU839" s="281" t="s">
        <v>93</v>
      </c>
      <c r="AV839" s="15" t="s">
        <v>91</v>
      </c>
      <c r="AW839" s="15" t="s">
        <v>40</v>
      </c>
      <c r="AX839" s="15" t="s">
        <v>84</v>
      </c>
      <c r="AY839" s="281" t="s">
        <v>250</v>
      </c>
    </row>
    <row r="840" s="13" customFormat="1">
      <c r="A840" s="13"/>
      <c r="B840" s="249"/>
      <c r="C840" s="250"/>
      <c r="D840" s="251" t="s">
        <v>259</v>
      </c>
      <c r="E840" s="252" t="s">
        <v>1</v>
      </c>
      <c r="F840" s="253" t="s">
        <v>884</v>
      </c>
      <c r="G840" s="250"/>
      <c r="H840" s="254">
        <v>-381.78500000000002</v>
      </c>
      <c r="I840" s="255"/>
      <c r="J840" s="250"/>
      <c r="K840" s="250"/>
      <c r="L840" s="256"/>
      <c r="M840" s="257"/>
      <c r="N840" s="258"/>
      <c r="O840" s="258"/>
      <c r="P840" s="258"/>
      <c r="Q840" s="258"/>
      <c r="R840" s="258"/>
      <c r="S840" s="258"/>
      <c r="T840" s="259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0" t="s">
        <v>259</v>
      </c>
      <c r="AU840" s="260" t="s">
        <v>93</v>
      </c>
      <c r="AV840" s="13" t="s">
        <v>93</v>
      </c>
      <c r="AW840" s="13" t="s">
        <v>40</v>
      </c>
      <c r="AX840" s="13" t="s">
        <v>84</v>
      </c>
      <c r="AY840" s="260" t="s">
        <v>250</v>
      </c>
    </row>
    <row r="841" s="13" customFormat="1">
      <c r="A841" s="13"/>
      <c r="B841" s="249"/>
      <c r="C841" s="250"/>
      <c r="D841" s="251" t="s">
        <v>259</v>
      </c>
      <c r="E841" s="252" t="s">
        <v>1</v>
      </c>
      <c r="F841" s="253" t="s">
        <v>885</v>
      </c>
      <c r="G841" s="250"/>
      <c r="H841" s="254">
        <v>-561.33799999999997</v>
      </c>
      <c r="I841" s="255"/>
      <c r="J841" s="250"/>
      <c r="K841" s="250"/>
      <c r="L841" s="256"/>
      <c r="M841" s="257"/>
      <c r="N841" s="258"/>
      <c r="O841" s="258"/>
      <c r="P841" s="258"/>
      <c r="Q841" s="258"/>
      <c r="R841" s="258"/>
      <c r="S841" s="258"/>
      <c r="T841" s="25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0" t="s">
        <v>259</v>
      </c>
      <c r="AU841" s="260" t="s">
        <v>93</v>
      </c>
      <c r="AV841" s="13" t="s">
        <v>93</v>
      </c>
      <c r="AW841" s="13" t="s">
        <v>40</v>
      </c>
      <c r="AX841" s="13" t="s">
        <v>84</v>
      </c>
      <c r="AY841" s="260" t="s">
        <v>250</v>
      </c>
    </row>
    <row r="842" s="13" customFormat="1">
      <c r="A842" s="13"/>
      <c r="B842" s="249"/>
      <c r="C842" s="250"/>
      <c r="D842" s="251" t="s">
        <v>259</v>
      </c>
      <c r="E842" s="252" t="s">
        <v>1</v>
      </c>
      <c r="F842" s="253" t="s">
        <v>886</v>
      </c>
      <c r="G842" s="250"/>
      <c r="H842" s="254">
        <v>-164.477</v>
      </c>
      <c r="I842" s="255"/>
      <c r="J842" s="250"/>
      <c r="K842" s="250"/>
      <c r="L842" s="256"/>
      <c r="M842" s="257"/>
      <c r="N842" s="258"/>
      <c r="O842" s="258"/>
      <c r="P842" s="258"/>
      <c r="Q842" s="258"/>
      <c r="R842" s="258"/>
      <c r="S842" s="258"/>
      <c r="T842" s="25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0" t="s">
        <v>259</v>
      </c>
      <c r="AU842" s="260" t="s">
        <v>93</v>
      </c>
      <c r="AV842" s="13" t="s">
        <v>93</v>
      </c>
      <c r="AW842" s="13" t="s">
        <v>40</v>
      </c>
      <c r="AX842" s="13" t="s">
        <v>84</v>
      </c>
      <c r="AY842" s="260" t="s">
        <v>250</v>
      </c>
    </row>
    <row r="843" s="13" customFormat="1">
      <c r="A843" s="13"/>
      <c r="B843" s="249"/>
      <c r="C843" s="250"/>
      <c r="D843" s="251" t="s">
        <v>259</v>
      </c>
      <c r="E843" s="252" t="s">
        <v>1</v>
      </c>
      <c r="F843" s="253" t="s">
        <v>887</v>
      </c>
      <c r="G843" s="250"/>
      <c r="H843" s="254">
        <v>-5.9450000000000003</v>
      </c>
      <c r="I843" s="255"/>
      <c r="J843" s="250"/>
      <c r="K843" s="250"/>
      <c r="L843" s="256"/>
      <c r="M843" s="257"/>
      <c r="N843" s="258"/>
      <c r="O843" s="258"/>
      <c r="P843" s="258"/>
      <c r="Q843" s="258"/>
      <c r="R843" s="258"/>
      <c r="S843" s="258"/>
      <c r="T843" s="25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60" t="s">
        <v>259</v>
      </c>
      <c r="AU843" s="260" t="s">
        <v>93</v>
      </c>
      <c r="AV843" s="13" t="s">
        <v>93</v>
      </c>
      <c r="AW843" s="13" t="s">
        <v>40</v>
      </c>
      <c r="AX843" s="13" t="s">
        <v>84</v>
      </c>
      <c r="AY843" s="260" t="s">
        <v>250</v>
      </c>
    </row>
    <row r="844" s="14" customFormat="1">
      <c r="A844" s="14"/>
      <c r="B844" s="261"/>
      <c r="C844" s="262"/>
      <c r="D844" s="251" t="s">
        <v>259</v>
      </c>
      <c r="E844" s="263" t="s">
        <v>1</v>
      </c>
      <c r="F844" s="264" t="s">
        <v>261</v>
      </c>
      <c r="G844" s="262"/>
      <c r="H844" s="265">
        <v>2732.2640000000001</v>
      </c>
      <c r="I844" s="266"/>
      <c r="J844" s="262"/>
      <c r="K844" s="262"/>
      <c r="L844" s="267"/>
      <c r="M844" s="268"/>
      <c r="N844" s="269"/>
      <c r="O844" s="269"/>
      <c r="P844" s="269"/>
      <c r="Q844" s="269"/>
      <c r="R844" s="269"/>
      <c r="S844" s="269"/>
      <c r="T844" s="270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71" t="s">
        <v>259</v>
      </c>
      <c r="AU844" s="271" t="s">
        <v>93</v>
      </c>
      <c r="AV844" s="14" t="s">
        <v>256</v>
      </c>
      <c r="AW844" s="14" t="s">
        <v>40</v>
      </c>
      <c r="AX844" s="14" t="s">
        <v>91</v>
      </c>
      <c r="AY844" s="271" t="s">
        <v>250</v>
      </c>
    </row>
    <row r="845" s="2" customFormat="1" ht="24.15" customHeight="1">
      <c r="A845" s="41"/>
      <c r="B845" s="42"/>
      <c r="C845" s="230" t="s">
        <v>888</v>
      </c>
      <c r="D845" s="230" t="s">
        <v>252</v>
      </c>
      <c r="E845" s="231" t="s">
        <v>889</v>
      </c>
      <c r="F845" s="232" t="s">
        <v>890</v>
      </c>
      <c r="G845" s="233" t="s">
        <v>320</v>
      </c>
      <c r="H845" s="234">
        <v>1151.155</v>
      </c>
      <c r="I845" s="235"/>
      <c r="J845" s="236">
        <f>ROUND(I845*H845,2)</f>
        <v>0</v>
      </c>
      <c r="K845" s="237"/>
      <c r="L845" s="47"/>
      <c r="M845" s="238" t="s">
        <v>1</v>
      </c>
      <c r="N845" s="239" t="s">
        <v>49</v>
      </c>
      <c r="O845" s="94"/>
      <c r="P845" s="240">
        <f>O845*H845</f>
        <v>0</v>
      </c>
      <c r="Q845" s="240">
        <v>0</v>
      </c>
      <c r="R845" s="240">
        <f>Q845*H845</f>
        <v>0</v>
      </c>
      <c r="S845" s="240">
        <v>0</v>
      </c>
      <c r="T845" s="241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42" t="s">
        <v>256</v>
      </c>
      <c r="AT845" s="242" t="s">
        <v>252</v>
      </c>
      <c r="AU845" s="242" t="s">
        <v>93</v>
      </c>
      <c r="AY845" s="19" t="s">
        <v>250</v>
      </c>
      <c r="BE845" s="243">
        <f>IF(N845="základní",J845,0)</f>
        <v>0</v>
      </c>
      <c r="BF845" s="243">
        <f>IF(N845="snížená",J845,0)</f>
        <v>0</v>
      </c>
      <c r="BG845" s="243">
        <f>IF(N845="zákl. přenesená",J845,0)</f>
        <v>0</v>
      </c>
      <c r="BH845" s="243">
        <f>IF(N845="sníž. přenesená",J845,0)</f>
        <v>0</v>
      </c>
      <c r="BI845" s="243">
        <f>IF(N845="nulová",J845,0)</f>
        <v>0</v>
      </c>
      <c r="BJ845" s="19" t="s">
        <v>91</v>
      </c>
      <c r="BK845" s="243">
        <f>ROUND(I845*H845,2)</f>
        <v>0</v>
      </c>
      <c r="BL845" s="19" t="s">
        <v>256</v>
      </c>
      <c r="BM845" s="242" t="s">
        <v>891</v>
      </c>
    </row>
    <row r="846" s="2" customFormat="1">
      <c r="A846" s="41"/>
      <c r="B846" s="42"/>
      <c r="C846" s="43"/>
      <c r="D846" s="244" t="s">
        <v>257</v>
      </c>
      <c r="E846" s="43"/>
      <c r="F846" s="245" t="s">
        <v>892</v>
      </c>
      <c r="G846" s="43"/>
      <c r="H846" s="43"/>
      <c r="I846" s="246"/>
      <c r="J846" s="43"/>
      <c r="K846" s="43"/>
      <c r="L846" s="47"/>
      <c r="M846" s="247"/>
      <c r="N846" s="248"/>
      <c r="O846" s="94"/>
      <c r="P846" s="94"/>
      <c r="Q846" s="94"/>
      <c r="R846" s="94"/>
      <c r="S846" s="94"/>
      <c r="T846" s="95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19" t="s">
        <v>257</v>
      </c>
      <c r="AU846" s="19" t="s">
        <v>93</v>
      </c>
    </row>
    <row r="847" s="13" customFormat="1">
      <c r="A847" s="13"/>
      <c r="B847" s="249"/>
      <c r="C847" s="250"/>
      <c r="D847" s="251" t="s">
        <v>259</v>
      </c>
      <c r="E847" s="252" t="s">
        <v>1</v>
      </c>
      <c r="F847" s="253" t="s">
        <v>893</v>
      </c>
      <c r="G847" s="250"/>
      <c r="H847" s="254">
        <v>384</v>
      </c>
      <c r="I847" s="255"/>
      <c r="J847" s="250"/>
      <c r="K847" s="250"/>
      <c r="L847" s="256"/>
      <c r="M847" s="257"/>
      <c r="N847" s="258"/>
      <c r="O847" s="258"/>
      <c r="P847" s="258"/>
      <c r="Q847" s="258"/>
      <c r="R847" s="258"/>
      <c r="S847" s="258"/>
      <c r="T847" s="25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60" t="s">
        <v>259</v>
      </c>
      <c r="AU847" s="260" t="s">
        <v>93</v>
      </c>
      <c r="AV847" s="13" t="s">
        <v>93</v>
      </c>
      <c r="AW847" s="13" t="s">
        <v>40</v>
      </c>
      <c r="AX847" s="13" t="s">
        <v>84</v>
      </c>
      <c r="AY847" s="260" t="s">
        <v>250</v>
      </c>
    </row>
    <row r="848" s="13" customFormat="1">
      <c r="A848" s="13"/>
      <c r="B848" s="249"/>
      <c r="C848" s="250"/>
      <c r="D848" s="251" t="s">
        <v>259</v>
      </c>
      <c r="E848" s="252" t="s">
        <v>1</v>
      </c>
      <c r="F848" s="253" t="s">
        <v>894</v>
      </c>
      <c r="G848" s="250"/>
      <c r="H848" s="254">
        <v>767.15499999999997</v>
      </c>
      <c r="I848" s="255"/>
      <c r="J848" s="250"/>
      <c r="K848" s="250"/>
      <c r="L848" s="256"/>
      <c r="M848" s="257"/>
      <c r="N848" s="258"/>
      <c r="O848" s="258"/>
      <c r="P848" s="258"/>
      <c r="Q848" s="258"/>
      <c r="R848" s="258"/>
      <c r="S848" s="258"/>
      <c r="T848" s="259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60" t="s">
        <v>259</v>
      </c>
      <c r="AU848" s="260" t="s">
        <v>93</v>
      </c>
      <c r="AV848" s="13" t="s">
        <v>93</v>
      </c>
      <c r="AW848" s="13" t="s">
        <v>40</v>
      </c>
      <c r="AX848" s="13" t="s">
        <v>84</v>
      </c>
      <c r="AY848" s="260" t="s">
        <v>250</v>
      </c>
    </row>
    <row r="849" s="14" customFormat="1">
      <c r="A849" s="14"/>
      <c r="B849" s="261"/>
      <c r="C849" s="262"/>
      <c r="D849" s="251" t="s">
        <v>259</v>
      </c>
      <c r="E849" s="263" t="s">
        <v>1</v>
      </c>
      <c r="F849" s="264" t="s">
        <v>261</v>
      </c>
      <c r="G849" s="262"/>
      <c r="H849" s="265">
        <v>1151.155</v>
      </c>
      <c r="I849" s="266"/>
      <c r="J849" s="262"/>
      <c r="K849" s="262"/>
      <c r="L849" s="267"/>
      <c r="M849" s="268"/>
      <c r="N849" s="269"/>
      <c r="O849" s="269"/>
      <c r="P849" s="269"/>
      <c r="Q849" s="269"/>
      <c r="R849" s="269"/>
      <c r="S849" s="269"/>
      <c r="T849" s="27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71" t="s">
        <v>259</v>
      </c>
      <c r="AU849" s="271" t="s">
        <v>93</v>
      </c>
      <c r="AV849" s="14" t="s">
        <v>256</v>
      </c>
      <c r="AW849" s="14" t="s">
        <v>40</v>
      </c>
      <c r="AX849" s="14" t="s">
        <v>91</v>
      </c>
      <c r="AY849" s="271" t="s">
        <v>250</v>
      </c>
    </row>
    <row r="850" s="2" customFormat="1" ht="16.5" customHeight="1">
      <c r="A850" s="41"/>
      <c r="B850" s="42"/>
      <c r="C850" s="294" t="s">
        <v>589</v>
      </c>
      <c r="D850" s="294" t="s">
        <v>337</v>
      </c>
      <c r="E850" s="295" t="s">
        <v>895</v>
      </c>
      <c r="F850" s="296" t="s">
        <v>896</v>
      </c>
      <c r="G850" s="297" t="s">
        <v>320</v>
      </c>
      <c r="H850" s="298">
        <v>1208.713</v>
      </c>
      <c r="I850" s="299"/>
      <c r="J850" s="300">
        <f>ROUND(I850*H850,2)</f>
        <v>0</v>
      </c>
      <c r="K850" s="301"/>
      <c r="L850" s="302"/>
      <c r="M850" s="303" t="s">
        <v>1</v>
      </c>
      <c r="N850" s="304" t="s">
        <v>49</v>
      </c>
      <c r="O850" s="94"/>
      <c r="P850" s="240">
        <f>O850*H850</f>
        <v>0</v>
      </c>
      <c r="Q850" s="240">
        <v>0.00010000000000000001</v>
      </c>
      <c r="R850" s="240">
        <f>Q850*H850</f>
        <v>0.1208713</v>
      </c>
      <c r="S850" s="240">
        <v>0</v>
      </c>
      <c r="T850" s="241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42" t="s">
        <v>280</v>
      </c>
      <c r="AT850" s="242" t="s">
        <v>337</v>
      </c>
      <c r="AU850" s="242" t="s">
        <v>93</v>
      </c>
      <c r="AY850" s="19" t="s">
        <v>250</v>
      </c>
      <c r="BE850" s="243">
        <f>IF(N850="základní",J850,0)</f>
        <v>0</v>
      </c>
      <c r="BF850" s="243">
        <f>IF(N850="snížená",J850,0)</f>
        <v>0</v>
      </c>
      <c r="BG850" s="243">
        <f>IF(N850="zákl. přenesená",J850,0)</f>
        <v>0</v>
      </c>
      <c r="BH850" s="243">
        <f>IF(N850="sníž. přenesená",J850,0)</f>
        <v>0</v>
      </c>
      <c r="BI850" s="243">
        <f>IF(N850="nulová",J850,0)</f>
        <v>0</v>
      </c>
      <c r="BJ850" s="19" t="s">
        <v>91</v>
      </c>
      <c r="BK850" s="243">
        <f>ROUND(I850*H850,2)</f>
        <v>0</v>
      </c>
      <c r="BL850" s="19" t="s">
        <v>256</v>
      </c>
      <c r="BM850" s="242" t="s">
        <v>897</v>
      </c>
    </row>
    <row r="851" s="13" customFormat="1">
      <c r="A851" s="13"/>
      <c r="B851" s="249"/>
      <c r="C851" s="250"/>
      <c r="D851" s="251" t="s">
        <v>259</v>
      </c>
      <c r="E851" s="252" t="s">
        <v>1</v>
      </c>
      <c r="F851" s="253" t="s">
        <v>898</v>
      </c>
      <c r="G851" s="250"/>
      <c r="H851" s="254">
        <v>1208.713</v>
      </c>
      <c r="I851" s="255"/>
      <c r="J851" s="250"/>
      <c r="K851" s="250"/>
      <c r="L851" s="256"/>
      <c r="M851" s="257"/>
      <c r="N851" s="258"/>
      <c r="O851" s="258"/>
      <c r="P851" s="258"/>
      <c r="Q851" s="258"/>
      <c r="R851" s="258"/>
      <c r="S851" s="258"/>
      <c r="T851" s="25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0" t="s">
        <v>259</v>
      </c>
      <c r="AU851" s="260" t="s">
        <v>93</v>
      </c>
      <c r="AV851" s="13" t="s">
        <v>93</v>
      </c>
      <c r="AW851" s="13" t="s">
        <v>40</v>
      </c>
      <c r="AX851" s="13" t="s">
        <v>84</v>
      </c>
      <c r="AY851" s="260" t="s">
        <v>250</v>
      </c>
    </row>
    <row r="852" s="14" customFormat="1">
      <c r="A852" s="14"/>
      <c r="B852" s="261"/>
      <c r="C852" s="262"/>
      <c r="D852" s="251" t="s">
        <v>259</v>
      </c>
      <c r="E852" s="263" t="s">
        <v>1</v>
      </c>
      <c r="F852" s="264" t="s">
        <v>261</v>
      </c>
      <c r="G852" s="262"/>
      <c r="H852" s="265">
        <v>1208.713</v>
      </c>
      <c r="I852" s="266"/>
      <c r="J852" s="262"/>
      <c r="K852" s="262"/>
      <c r="L852" s="267"/>
      <c r="M852" s="268"/>
      <c r="N852" s="269"/>
      <c r="O852" s="269"/>
      <c r="P852" s="269"/>
      <c r="Q852" s="269"/>
      <c r="R852" s="269"/>
      <c r="S852" s="269"/>
      <c r="T852" s="270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71" t="s">
        <v>259</v>
      </c>
      <c r="AU852" s="271" t="s">
        <v>93</v>
      </c>
      <c r="AV852" s="14" t="s">
        <v>256</v>
      </c>
      <c r="AW852" s="14" t="s">
        <v>40</v>
      </c>
      <c r="AX852" s="14" t="s">
        <v>91</v>
      </c>
      <c r="AY852" s="271" t="s">
        <v>250</v>
      </c>
    </row>
    <row r="853" s="2" customFormat="1" ht="49.05" customHeight="1">
      <c r="A853" s="41"/>
      <c r="B853" s="42"/>
      <c r="C853" s="230" t="s">
        <v>899</v>
      </c>
      <c r="D853" s="230" t="s">
        <v>252</v>
      </c>
      <c r="E853" s="231" t="s">
        <v>900</v>
      </c>
      <c r="F853" s="232" t="s">
        <v>901</v>
      </c>
      <c r="G853" s="233" t="s">
        <v>388</v>
      </c>
      <c r="H853" s="234">
        <v>2338.6640000000002</v>
      </c>
      <c r="I853" s="235"/>
      <c r="J853" s="236">
        <f>ROUND(I853*H853,2)</f>
        <v>0</v>
      </c>
      <c r="K853" s="237"/>
      <c r="L853" s="47"/>
      <c r="M853" s="238" t="s">
        <v>1</v>
      </c>
      <c r="N853" s="239" t="s">
        <v>49</v>
      </c>
      <c r="O853" s="94"/>
      <c r="P853" s="240">
        <f>O853*H853</f>
        <v>0</v>
      </c>
      <c r="Q853" s="240">
        <v>0.01167696</v>
      </c>
      <c r="R853" s="240">
        <f>Q853*H853</f>
        <v>27.308485981440004</v>
      </c>
      <c r="S853" s="240">
        <v>0</v>
      </c>
      <c r="T853" s="241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42" t="s">
        <v>256</v>
      </c>
      <c r="AT853" s="242" t="s">
        <v>252</v>
      </c>
      <c r="AU853" s="242" t="s">
        <v>93</v>
      </c>
      <c r="AY853" s="19" t="s">
        <v>250</v>
      </c>
      <c r="BE853" s="243">
        <f>IF(N853="základní",J853,0)</f>
        <v>0</v>
      </c>
      <c r="BF853" s="243">
        <f>IF(N853="snížená",J853,0)</f>
        <v>0</v>
      </c>
      <c r="BG853" s="243">
        <f>IF(N853="zákl. přenesená",J853,0)</f>
        <v>0</v>
      </c>
      <c r="BH853" s="243">
        <f>IF(N853="sníž. přenesená",J853,0)</f>
        <v>0</v>
      </c>
      <c r="BI853" s="243">
        <f>IF(N853="nulová",J853,0)</f>
        <v>0</v>
      </c>
      <c r="BJ853" s="19" t="s">
        <v>91</v>
      </c>
      <c r="BK853" s="243">
        <f>ROUND(I853*H853,2)</f>
        <v>0</v>
      </c>
      <c r="BL853" s="19" t="s">
        <v>256</v>
      </c>
      <c r="BM853" s="242" t="s">
        <v>902</v>
      </c>
    </row>
    <row r="854" s="2" customFormat="1">
      <c r="A854" s="41"/>
      <c r="B854" s="42"/>
      <c r="C854" s="43"/>
      <c r="D854" s="244" t="s">
        <v>257</v>
      </c>
      <c r="E854" s="43"/>
      <c r="F854" s="245" t="s">
        <v>903</v>
      </c>
      <c r="G854" s="43"/>
      <c r="H854" s="43"/>
      <c r="I854" s="246"/>
      <c r="J854" s="43"/>
      <c r="K854" s="43"/>
      <c r="L854" s="47"/>
      <c r="M854" s="247"/>
      <c r="N854" s="248"/>
      <c r="O854" s="94"/>
      <c r="P854" s="94"/>
      <c r="Q854" s="94"/>
      <c r="R854" s="94"/>
      <c r="S854" s="94"/>
      <c r="T854" s="95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19" t="s">
        <v>257</v>
      </c>
      <c r="AU854" s="19" t="s">
        <v>93</v>
      </c>
    </row>
    <row r="855" s="13" customFormat="1">
      <c r="A855" s="13"/>
      <c r="B855" s="249"/>
      <c r="C855" s="250"/>
      <c r="D855" s="251" t="s">
        <v>259</v>
      </c>
      <c r="E855" s="252" t="s">
        <v>1</v>
      </c>
      <c r="F855" s="253" t="s">
        <v>880</v>
      </c>
      <c r="G855" s="250"/>
      <c r="H855" s="254">
        <v>3286.8989999999999</v>
      </c>
      <c r="I855" s="255"/>
      <c r="J855" s="250"/>
      <c r="K855" s="250"/>
      <c r="L855" s="256"/>
      <c r="M855" s="257"/>
      <c r="N855" s="258"/>
      <c r="O855" s="258"/>
      <c r="P855" s="258"/>
      <c r="Q855" s="258"/>
      <c r="R855" s="258"/>
      <c r="S855" s="258"/>
      <c r="T855" s="259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60" t="s">
        <v>259</v>
      </c>
      <c r="AU855" s="260" t="s">
        <v>93</v>
      </c>
      <c r="AV855" s="13" t="s">
        <v>93</v>
      </c>
      <c r="AW855" s="13" t="s">
        <v>40</v>
      </c>
      <c r="AX855" s="13" t="s">
        <v>84</v>
      </c>
      <c r="AY855" s="260" t="s">
        <v>250</v>
      </c>
    </row>
    <row r="856" s="13" customFormat="1">
      <c r="A856" s="13"/>
      <c r="B856" s="249"/>
      <c r="C856" s="250"/>
      <c r="D856" s="251" t="s">
        <v>259</v>
      </c>
      <c r="E856" s="252" t="s">
        <v>1</v>
      </c>
      <c r="F856" s="253" t="s">
        <v>881</v>
      </c>
      <c r="G856" s="250"/>
      <c r="H856" s="254">
        <v>165.31</v>
      </c>
      <c r="I856" s="255"/>
      <c r="J856" s="250"/>
      <c r="K856" s="250"/>
      <c r="L856" s="256"/>
      <c r="M856" s="257"/>
      <c r="N856" s="258"/>
      <c r="O856" s="258"/>
      <c r="P856" s="258"/>
      <c r="Q856" s="258"/>
      <c r="R856" s="258"/>
      <c r="S856" s="258"/>
      <c r="T856" s="259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60" t="s">
        <v>259</v>
      </c>
      <c r="AU856" s="260" t="s">
        <v>93</v>
      </c>
      <c r="AV856" s="13" t="s">
        <v>93</v>
      </c>
      <c r="AW856" s="13" t="s">
        <v>40</v>
      </c>
      <c r="AX856" s="13" t="s">
        <v>84</v>
      </c>
      <c r="AY856" s="260" t="s">
        <v>250</v>
      </c>
    </row>
    <row r="857" s="15" customFormat="1">
      <c r="A857" s="15"/>
      <c r="B857" s="272"/>
      <c r="C857" s="273"/>
      <c r="D857" s="251" t="s">
        <v>259</v>
      </c>
      <c r="E857" s="274" t="s">
        <v>1</v>
      </c>
      <c r="F857" s="275" t="s">
        <v>883</v>
      </c>
      <c r="G857" s="273"/>
      <c r="H857" s="274" t="s">
        <v>1</v>
      </c>
      <c r="I857" s="276"/>
      <c r="J857" s="273"/>
      <c r="K857" s="273"/>
      <c r="L857" s="277"/>
      <c r="M857" s="278"/>
      <c r="N857" s="279"/>
      <c r="O857" s="279"/>
      <c r="P857" s="279"/>
      <c r="Q857" s="279"/>
      <c r="R857" s="279"/>
      <c r="S857" s="279"/>
      <c r="T857" s="280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81" t="s">
        <v>259</v>
      </c>
      <c r="AU857" s="281" t="s">
        <v>93</v>
      </c>
      <c r="AV857" s="15" t="s">
        <v>91</v>
      </c>
      <c r="AW857" s="15" t="s">
        <v>40</v>
      </c>
      <c r="AX857" s="15" t="s">
        <v>84</v>
      </c>
      <c r="AY857" s="281" t="s">
        <v>250</v>
      </c>
    </row>
    <row r="858" s="13" customFormat="1">
      <c r="A858" s="13"/>
      <c r="B858" s="249"/>
      <c r="C858" s="250"/>
      <c r="D858" s="251" t="s">
        <v>259</v>
      </c>
      <c r="E858" s="252" t="s">
        <v>1</v>
      </c>
      <c r="F858" s="253" t="s">
        <v>884</v>
      </c>
      <c r="G858" s="250"/>
      <c r="H858" s="254">
        <v>-381.78500000000002</v>
      </c>
      <c r="I858" s="255"/>
      <c r="J858" s="250"/>
      <c r="K858" s="250"/>
      <c r="L858" s="256"/>
      <c r="M858" s="257"/>
      <c r="N858" s="258"/>
      <c r="O858" s="258"/>
      <c r="P858" s="258"/>
      <c r="Q858" s="258"/>
      <c r="R858" s="258"/>
      <c r="S858" s="258"/>
      <c r="T858" s="259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0" t="s">
        <v>259</v>
      </c>
      <c r="AU858" s="260" t="s">
        <v>93</v>
      </c>
      <c r="AV858" s="13" t="s">
        <v>93</v>
      </c>
      <c r="AW858" s="13" t="s">
        <v>40</v>
      </c>
      <c r="AX858" s="13" t="s">
        <v>84</v>
      </c>
      <c r="AY858" s="260" t="s">
        <v>250</v>
      </c>
    </row>
    <row r="859" s="13" customFormat="1">
      <c r="A859" s="13"/>
      <c r="B859" s="249"/>
      <c r="C859" s="250"/>
      <c r="D859" s="251" t="s">
        <v>259</v>
      </c>
      <c r="E859" s="252" t="s">
        <v>1</v>
      </c>
      <c r="F859" s="253" t="s">
        <v>885</v>
      </c>
      <c r="G859" s="250"/>
      <c r="H859" s="254">
        <v>-561.33799999999997</v>
      </c>
      <c r="I859" s="255"/>
      <c r="J859" s="250"/>
      <c r="K859" s="250"/>
      <c r="L859" s="256"/>
      <c r="M859" s="257"/>
      <c r="N859" s="258"/>
      <c r="O859" s="258"/>
      <c r="P859" s="258"/>
      <c r="Q859" s="258"/>
      <c r="R859" s="258"/>
      <c r="S859" s="258"/>
      <c r="T859" s="25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0" t="s">
        <v>259</v>
      </c>
      <c r="AU859" s="260" t="s">
        <v>93</v>
      </c>
      <c r="AV859" s="13" t="s">
        <v>93</v>
      </c>
      <c r="AW859" s="13" t="s">
        <v>40</v>
      </c>
      <c r="AX859" s="13" t="s">
        <v>84</v>
      </c>
      <c r="AY859" s="260" t="s">
        <v>250</v>
      </c>
    </row>
    <row r="860" s="13" customFormat="1">
      <c r="A860" s="13"/>
      <c r="B860" s="249"/>
      <c r="C860" s="250"/>
      <c r="D860" s="251" t="s">
        <v>259</v>
      </c>
      <c r="E860" s="252" t="s">
        <v>1</v>
      </c>
      <c r="F860" s="253" t="s">
        <v>886</v>
      </c>
      <c r="G860" s="250"/>
      <c r="H860" s="254">
        <v>-164.477</v>
      </c>
      <c r="I860" s="255"/>
      <c r="J860" s="250"/>
      <c r="K860" s="250"/>
      <c r="L860" s="256"/>
      <c r="M860" s="257"/>
      <c r="N860" s="258"/>
      <c r="O860" s="258"/>
      <c r="P860" s="258"/>
      <c r="Q860" s="258"/>
      <c r="R860" s="258"/>
      <c r="S860" s="258"/>
      <c r="T860" s="25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0" t="s">
        <v>259</v>
      </c>
      <c r="AU860" s="260" t="s">
        <v>93</v>
      </c>
      <c r="AV860" s="13" t="s">
        <v>93</v>
      </c>
      <c r="AW860" s="13" t="s">
        <v>40</v>
      </c>
      <c r="AX860" s="13" t="s">
        <v>84</v>
      </c>
      <c r="AY860" s="260" t="s">
        <v>250</v>
      </c>
    </row>
    <row r="861" s="13" customFormat="1">
      <c r="A861" s="13"/>
      <c r="B861" s="249"/>
      <c r="C861" s="250"/>
      <c r="D861" s="251" t="s">
        <v>259</v>
      </c>
      <c r="E861" s="252" t="s">
        <v>1</v>
      </c>
      <c r="F861" s="253" t="s">
        <v>887</v>
      </c>
      <c r="G861" s="250"/>
      <c r="H861" s="254">
        <v>-5.9450000000000003</v>
      </c>
      <c r="I861" s="255"/>
      <c r="J861" s="250"/>
      <c r="K861" s="250"/>
      <c r="L861" s="256"/>
      <c r="M861" s="257"/>
      <c r="N861" s="258"/>
      <c r="O861" s="258"/>
      <c r="P861" s="258"/>
      <c r="Q861" s="258"/>
      <c r="R861" s="258"/>
      <c r="S861" s="258"/>
      <c r="T861" s="259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60" t="s">
        <v>259</v>
      </c>
      <c r="AU861" s="260" t="s">
        <v>93</v>
      </c>
      <c r="AV861" s="13" t="s">
        <v>93</v>
      </c>
      <c r="AW861" s="13" t="s">
        <v>40</v>
      </c>
      <c r="AX861" s="13" t="s">
        <v>84</v>
      </c>
      <c r="AY861" s="260" t="s">
        <v>250</v>
      </c>
    </row>
    <row r="862" s="14" customFormat="1">
      <c r="A862" s="14"/>
      <c r="B862" s="261"/>
      <c r="C862" s="262"/>
      <c r="D862" s="251" t="s">
        <v>259</v>
      </c>
      <c r="E862" s="263" t="s">
        <v>1</v>
      </c>
      <c r="F862" s="264" t="s">
        <v>261</v>
      </c>
      <c r="G862" s="262"/>
      <c r="H862" s="265">
        <v>2338.6640000000002</v>
      </c>
      <c r="I862" s="266"/>
      <c r="J862" s="262"/>
      <c r="K862" s="262"/>
      <c r="L862" s="267"/>
      <c r="M862" s="268"/>
      <c r="N862" s="269"/>
      <c r="O862" s="269"/>
      <c r="P862" s="269"/>
      <c r="Q862" s="269"/>
      <c r="R862" s="269"/>
      <c r="S862" s="269"/>
      <c r="T862" s="27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71" t="s">
        <v>259</v>
      </c>
      <c r="AU862" s="271" t="s">
        <v>93</v>
      </c>
      <c r="AV862" s="14" t="s">
        <v>256</v>
      </c>
      <c r="AW862" s="14" t="s">
        <v>40</v>
      </c>
      <c r="AX862" s="14" t="s">
        <v>91</v>
      </c>
      <c r="AY862" s="271" t="s">
        <v>250</v>
      </c>
    </row>
    <row r="863" s="2" customFormat="1" ht="24.15" customHeight="1">
      <c r="A863" s="41"/>
      <c r="B863" s="42"/>
      <c r="C863" s="294" t="s">
        <v>593</v>
      </c>
      <c r="D863" s="294" t="s">
        <v>337</v>
      </c>
      <c r="E863" s="295" t="s">
        <v>904</v>
      </c>
      <c r="F863" s="296" t="s">
        <v>905</v>
      </c>
      <c r="G863" s="297" t="s">
        <v>388</v>
      </c>
      <c r="H863" s="298">
        <v>2455.5970000000002</v>
      </c>
      <c r="I863" s="299"/>
      <c r="J863" s="300">
        <f>ROUND(I863*H863,2)</f>
        <v>0</v>
      </c>
      <c r="K863" s="301"/>
      <c r="L863" s="302"/>
      <c r="M863" s="303" t="s">
        <v>1</v>
      </c>
      <c r="N863" s="304" t="s">
        <v>49</v>
      </c>
      <c r="O863" s="94"/>
      <c r="P863" s="240">
        <f>O863*H863</f>
        <v>0</v>
      </c>
      <c r="Q863" s="240">
        <v>0.02</v>
      </c>
      <c r="R863" s="240">
        <f>Q863*H863</f>
        <v>49.111940000000004</v>
      </c>
      <c r="S863" s="240">
        <v>0</v>
      </c>
      <c r="T863" s="241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42" t="s">
        <v>280</v>
      </c>
      <c r="AT863" s="242" t="s">
        <v>337</v>
      </c>
      <c r="AU863" s="242" t="s">
        <v>93</v>
      </c>
      <c r="AY863" s="19" t="s">
        <v>250</v>
      </c>
      <c r="BE863" s="243">
        <f>IF(N863="základní",J863,0)</f>
        <v>0</v>
      </c>
      <c r="BF863" s="243">
        <f>IF(N863="snížená",J863,0)</f>
        <v>0</v>
      </c>
      <c r="BG863" s="243">
        <f>IF(N863="zákl. přenesená",J863,0)</f>
        <v>0</v>
      </c>
      <c r="BH863" s="243">
        <f>IF(N863="sníž. přenesená",J863,0)</f>
        <v>0</v>
      </c>
      <c r="BI863" s="243">
        <f>IF(N863="nulová",J863,0)</f>
        <v>0</v>
      </c>
      <c r="BJ863" s="19" t="s">
        <v>91</v>
      </c>
      <c r="BK863" s="243">
        <f>ROUND(I863*H863,2)</f>
        <v>0</v>
      </c>
      <c r="BL863" s="19" t="s">
        <v>256</v>
      </c>
      <c r="BM863" s="242" t="s">
        <v>906</v>
      </c>
    </row>
    <row r="864" s="13" customFormat="1">
      <c r="A864" s="13"/>
      <c r="B864" s="249"/>
      <c r="C864" s="250"/>
      <c r="D864" s="251" t="s">
        <v>259</v>
      </c>
      <c r="E864" s="252" t="s">
        <v>1</v>
      </c>
      <c r="F864" s="253" t="s">
        <v>907</v>
      </c>
      <c r="G864" s="250"/>
      <c r="H864" s="254">
        <v>2455.5970000000002</v>
      </c>
      <c r="I864" s="255"/>
      <c r="J864" s="250"/>
      <c r="K864" s="250"/>
      <c r="L864" s="256"/>
      <c r="M864" s="257"/>
      <c r="N864" s="258"/>
      <c r="O864" s="258"/>
      <c r="P864" s="258"/>
      <c r="Q864" s="258"/>
      <c r="R864" s="258"/>
      <c r="S864" s="258"/>
      <c r="T864" s="25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0" t="s">
        <v>259</v>
      </c>
      <c r="AU864" s="260" t="s">
        <v>93</v>
      </c>
      <c r="AV864" s="13" t="s">
        <v>93</v>
      </c>
      <c r="AW864" s="13" t="s">
        <v>40</v>
      </c>
      <c r="AX864" s="13" t="s">
        <v>84</v>
      </c>
      <c r="AY864" s="260" t="s">
        <v>250</v>
      </c>
    </row>
    <row r="865" s="14" customFormat="1">
      <c r="A865" s="14"/>
      <c r="B865" s="261"/>
      <c r="C865" s="262"/>
      <c r="D865" s="251" t="s">
        <v>259</v>
      </c>
      <c r="E865" s="263" t="s">
        <v>1</v>
      </c>
      <c r="F865" s="264" t="s">
        <v>261</v>
      </c>
      <c r="G865" s="262"/>
      <c r="H865" s="265">
        <v>2455.5970000000002</v>
      </c>
      <c r="I865" s="266"/>
      <c r="J865" s="262"/>
      <c r="K865" s="262"/>
      <c r="L865" s="267"/>
      <c r="M865" s="268"/>
      <c r="N865" s="269"/>
      <c r="O865" s="269"/>
      <c r="P865" s="269"/>
      <c r="Q865" s="269"/>
      <c r="R865" s="269"/>
      <c r="S865" s="269"/>
      <c r="T865" s="27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71" t="s">
        <v>259</v>
      </c>
      <c r="AU865" s="271" t="s">
        <v>93</v>
      </c>
      <c r="AV865" s="14" t="s">
        <v>256</v>
      </c>
      <c r="AW865" s="14" t="s">
        <v>40</v>
      </c>
      <c r="AX865" s="14" t="s">
        <v>91</v>
      </c>
      <c r="AY865" s="271" t="s">
        <v>250</v>
      </c>
    </row>
    <row r="866" s="2" customFormat="1" ht="37.8" customHeight="1">
      <c r="A866" s="41"/>
      <c r="B866" s="42"/>
      <c r="C866" s="230" t="s">
        <v>908</v>
      </c>
      <c r="D866" s="230" t="s">
        <v>252</v>
      </c>
      <c r="E866" s="231" t="s">
        <v>909</v>
      </c>
      <c r="F866" s="232" t="s">
        <v>910</v>
      </c>
      <c r="G866" s="233" t="s">
        <v>388</v>
      </c>
      <c r="H866" s="234">
        <v>2338.6640000000002</v>
      </c>
      <c r="I866" s="235"/>
      <c r="J866" s="236">
        <f>ROUND(I866*H866,2)</f>
        <v>0</v>
      </c>
      <c r="K866" s="237"/>
      <c r="L866" s="47"/>
      <c r="M866" s="238" t="s">
        <v>1</v>
      </c>
      <c r="N866" s="239" t="s">
        <v>49</v>
      </c>
      <c r="O866" s="94"/>
      <c r="P866" s="240">
        <f>O866*H866</f>
        <v>0</v>
      </c>
      <c r="Q866" s="240">
        <v>8.0599999999999994E-05</v>
      </c>
      <c r="R866" s="240">
        <f>Q866*H866</f>
        <v>0.1884963184</v>
      </c>
      <c r="S866" s="240">
        <v>0</v>
      </c>
      <c r="T866" s="241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42" t="s">
        <v>256</v>
      </c>
      <c r="AT866" s="242" t="s">
        <v>252</v>
      </c>
      <c r="AU866" s="242" t="s">
        <v>93</v>
      </c>
      <c r="AY866" s="19" t="s">
        <v>250</v>
      </c>
      <c r="BE866" s="243">
        <f>IF(N866="základní",J866,0)</f>
        <v>0</v>
      </c>
      <c r="BF866" s="243">
        <f>IF(N866="snížená",J866,0)</f>
        <v>0</v>
      </c>
      <c r="BG866" s="243">
        <f>IF(N866="zákl. přenesená",J866,0)</f>
        <v>0</v>
      </c>
      <c r="BH866" s="243">
        <f>IF(N866="sníž. přenesená",J866,0)</f>
        <v>0</v>
      </c>
      <c r="BI866" s="243">
        <f>IF(N866="nulová",J866,0)</f>
        <v>0</v>
      </c>
      <c r="BJ866" s="19" t="s">
        <v>91</v>
      </c>
      <c r="BK866" s="243">
        <f>ROUND(I866*H866,2)</f>
        <v>0</v>
      </c>
      <c r="BL866" s="19" t="s">
        <v>256</v>
      </c>
      <c r="BM866" s="242" t="s">
        <v>911</v>
      </c>
    </row>
    <row r="867" s="2" customFormat="1">
      <c r="A867" s="41"/>
      <c r="B867" s="42"/>
      <c r="C867" s="43"/>
      <c r="D867" s="244" t="s">
        <v>257</v>
      </c>
      <c r="E867" s="43"/>
      <c r="F867" s="245" t="s">
        <v>912</v>
      </c>
      <c r="G867" s="43"/>
      <c r="H867" s="43"/>
      <c r="I867" s="246"/>
      <c r="J867" s="43"/>
      <c r="K867" s="43"/>
      <c r="L867" s="47"/>
      <c r="M867" s="247"/>
      <c r="N867" s="248"/>
      <c r="O867" s="94"/>
      <c r="P867" s="94"/>
      <c r="Q867" s="94"/>
      <c r="R867" s="94"/>
      <c r="S867" s="94"/>
      <c r="T867" s="95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19" t="s">
        <v>257</v>
      </c>
      <c r="AU867" s="19" t="s">
        <v>93</v>
      </c>
    </row>
    <row r="868" s="2" customFormat="1" ht="24.15" customHeight="1">
      <c r="A868" s="41"/>
      <c r="B868" s="42"/>
      <c r="C868" s="230" t="s">
        <v>601</v>
      </c>
      <c r="D868" s="230" t="s">
        <v>252</v>
      </c>
      <c r="E868" s="231" t="s">
        <v>913</v>
      </c>
      <c r="F868" s="232" t="s">
        <v>914</v>
      </c>
      <c r="G868" s="233" t="s">
        <v>320</v>
      </c>
      <c r="H868" s="234">
        <v>207</v>
      </c>
      <c r="I868" s="235"/>
      <c r="J868" s="236">
        <f>ROUND(I868*H868,2)</f>
        <v>0</v>
      </c>
      <c r="K868" s="237"/>
      <c r="L868" s="47"/>
      <c r="M868" s="238" t="s">
        <v>1</v>
      </c>
      <c r="N868" s="239" t="s">
        <v>49</v>
      </c>
      <c r="O868" s="94"/>
      <c r="P868" s="240">
        <f>O868*H868</f>
        <v>0</v>
      </c>
      <c r="Q868" s="240">
        <v>3.0000000000000001E-05</v>
      </c>
      <c r="R868" s="240">
        <f>Q868*H868</f>
        <v>0.0062100000000000002</v>
      </c>
      <c r="S868" s="240">
        <v>0</v>
      </c>
      <c r="T868" s="241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42" t="s">
        <v>256</v>
      </c>
      <c r="AT868" s="242" t="s">
        <v>252</v>
      </c>
      <c r="AU868" s="242" t="s">
        <v>93</v>
      </c>
      <c r="AY868" s="19" t="s">
        <v>250</v>
      </c>
      <c r="BE868" s="243">
        <f>IF(N868="základní",J868,0)</f>
        <v>0</v>
      </c>
      <c r="BF868" s="243">
        <f>IF(N868="snížená",J868,0)</f>
        <v>0</v>
      </c>
      <c r="BG868" s="243">
        <f>IF(N868="zákl. přenesená",J868,0)</f>
        <v>0</v>
      </c>
      <c r="BH868" s="243">
        <f>IF(N868="sníž. přenesená",J868,0)</f>
        <v>0</v>
      </c>
      <c r="BI868" s="243">
        <f>IF(N868="nulová",J868,0)</f>
        <v>0</v>
      </c>
      <c r="BJ868" s="19" t="s">
        <v>91</v>
      </c>
      <c r="BK868" s="243">
        <f>ROUND(I868*H868,2)</f>
        <v>0</v>
      </c>
      <c r="BL868" s="19" t="s">
        <v>256</v>
      </c>
      <c r="BM868" s="242" t="s">
        <v>915</v>
      </c>
    </row>
    <row r="869" s="2" customFormat="1">
      <c r="A869" s="41"/>
      <c r="B869" s="42"/>
      <c r="C869" s="43"/>
      <c r="D869" s="244" t="s">
        <v>257</v>
      </c>
      <c r="E869" s="43"/>
      <c r="F869" s="245" t="s">
        <v>916</v>
      </c>
      <c r="G869" s="43"/>
      <c r="H869" s="43"/>
      <c r="I869" s="246"/>
      <c r="J869" s="43"/>
      <c r="K869" s="43"/>
      <c r="L869" s="47"/>
      <c r="M869" s="247"/>
      <c r="N869" s="248"/>
      <c r="O869" s="94"/>
      <c r="P869" s="94"/>
      <c r="Q869" s="94"/>
      <c r="R869" s="94"/>
      <c r="S869" s="94"/>
      <c r="T869" s="95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19" t="s">
        <v>257</v>
      </c>
      <c r="AU869" s="19" t="s">
        <v>93</v>
      </c>
    </row>
    <row r="870" s="2" customFormat="1" ht="33" customHeight="1">
      <c r="A870" s="41"/>
      <c r="B870" s="42"/>
      <c r="C870" s="294" t="s">
        <v>917</v>
      </c>
      <c r="D870" s="294" t="s">
        <v>337</v>
      </c>
      <c r="E870" s="295" t="s">
        <v>918</v>
      </c>
      <c r="F870" s="296" t="s">
        <v>919</v>
      </c>
      <c r="G870" s="297" t="s">
        <v>320</v>
      </c>
      <c r="H870" s="298">
        <v>217.34999999999999</v>
      </c>
      <c r="I870" s="299"/>
      <c r="J870" s="300">
        <f>ROUND(I870*H870,2)</f>
        <v>0</v>
      </c>
      <c r="K870" s="301"/>
      <c r="L870" s="302"/>
      <c r="M870" s="303" t="s">
        <v>1</v>
      </c>
      <c r="N870" s="304" t="s">
        <v>49</v>
      </c>
      <c r="O870" s="94"/>
      <c r="P870" s="240">
        <f>O870*H870</f>
        <v>0</v>
      </c>
      <c r="Q870" s="240">
        <v>0.00068000000000000005</v>
      </c>
      <c r="R870" s="240">
        <f>Q870*H870</f>
        <v>0.14779800000000001</v>
      </c>
      <c r="S870" s="240">
        <v>0</v>
      </c>
      <c r="T870" s="241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42" t="s">
        <v>280</v>
      </c>
      <c r="AT870" s="242" t="s">
        <v>337</v>
      </c>
      <c r="AU870" s="242" t="s">
        <v>93</v>
      </c>
      <c r="AY870" s="19" t="s">
        <v>250</v>
      </c>
      <c r="BE870" s="243">
        <f>IF(N870="základní",J870,0)</f>
        <v>0</v>
      </c>
      <c r="BF870" s="243">
        <f>IF(N870="snížená",J870,0)</f>
        <v>0</v>
      </c>
      <c r="BG870" s="243">
        <f>IF(N870="zákl. přenesená",J870,0)</f>
        <v>0</v>
      </c>
      <c r="BH870" s="243">
        <f>IF(N870="sníž. přenesená",J870,0)</f>
        <v>0</v>
      </c>
      <c r="BI870" s="243">
        <f>IF(N870="nulová",J870,0)</f>
        <v>0</v>
      </c>
      <c r="BJ870" s="19" t="s">
        <v>91</v>
      </c>
      <c r="BK870" s="243">
        <f>ROUND(I870*H870,2)</f>
        <v>0</v>
      </c>
      <c r="BL870" s="19" t="s">
        <v>256</v>
      </c>
      <c r="BM870" s="242" t="s">
        <v>920</v>
      </c>
    </row>
    <row r="871" s="13" customFormat="1">
      <c r="A871" s="13"/>
      <c r="B871" s="249"/>
      <c r="C871" s="250"/>
      <c r="D871" s="251" t="s">
        <v>259</v>
      </c>
      <c r="E871" s="252" t="s">
        <v>1</v>
      </c>
      <c r="F871" s="253" t="s">
        <v>921</v>
      </c>
      <c r="G871" s="250"/>
      <c r="H871" s="254">
        <v>217.34999999999999</v>
      </c>
      <c r="I871" s="255"/>
      <c r="J871" s="250"/>
      <c r="K871" s="250"/>
      <c r="L871" s="256"/>
      <c r="M871" s="257"/>
      <c r="N871" s="258"/>
      <c r="O871" s="258"/>
      <c r="P871" s="258"/>
      <c r="Q871" s="258"/>
      <c r="R871" s="258"/>
      <c r="S871" s="258"/>
      <c r="T871" s="25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0" t="s">
        <v>259</v>
      </c>
      <c r="AU871" s="260" t="s">
        <v>93</v>
      </c>
      <c r="AV871" s="13" t="s">
        <v>93</v>
      </c>
      <c r="AW871" s="13" t="s">
        <v>40</v>
      </c>
      <c r="AX871" s="13" t="s">
        <v>84</v>
      </c>
      <c r="AY871" s="260" t="s">
        <v>250</v>
      </c>
    </row>
    <row r="872" s="14" customFormat="1">
      <c r="A872" s="14"/>
      <c r="B872" s="261"/>
      <c r="C872" s="262"/>
      <c r="D872" s="251" t="s">
        <v>259</v>
      </c>
      <c r="E872" s="263" t="s">
        <v>1</v>
      </c>
      <c r="F872" s="264" t="s">
        <v>261</v>
      </c>
      <c r="G872" s="262"/>
      <c r="H872" s="265">
        <v>217.34999999999999</v>
      </c>
      <c r="I872" s="266"/>
      <c r="J872" s="262"/>
      <c r="K872" s="262"/>
      <c r="L872" s="267"/>
      <c r="M872" s="268"/>
      <c r="N872" s="269"/>
      <c r="O872" s="269"/>
      <c r="P872" s="269"/>
      <c r="Q872" s="269"/>
      <c r="R872" s="269"/>
      <c r="S872" s="269"/>
      <c r="T872" s="27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71" t="s">
        <v>259</v>
      </c>
      <c r="AU872" s="271" t="s">
        <v>93</v>
      </c>
      <c r="AV872" s="14" t="s">
        <v>256</v>
      </c>
      <c r="AW872" s="14" t="s">
        <v>40</v>
      </c>
      <c r="AX872" s="14" t="s">
        <v>91</v>
      </c>
      <c r="AY872" s="271" t="s">
        <v>250</v>
      </c>
    </row>
    <row r="873" s="2" customFormat="1" ht="16.5" customHeight="1">
      <c r="A873" s="41"/>
      <c r="B873" s="42"/>
      <c r="C873" s="230" t="s">
        <v>608</v>
      </c>
      <c r="D873" s="230" t="s">
        <v>252</v>
      </c>
      <c r="E873" s="231" t="s">
        <v>922</v>
      </c>
      <c r="F873" s="232" t="s">
        <v>923</v>
      </c>
      <c r="G873" s="233" t="s">
        <v>320</v>
      </c>
      <c r="H873" s="234">
        <v>1496.9849999999999</v>
      </c>
      <c r="I873" s="235"/>
      <c r="J873" s="236">
        <f>ROUND(I873*H873,2)</f>
        <v>0</v>
      </c>
      <c r="K873" s="237"/>
      <c r="L873" s="47"/>
      <c r="M873" s="238" t="s">
        <v>1</v>
      </c>
      <c r="N873" s="239" t="s">
        <v>49</v>
      </c>
      <c r="O873" s="94"/>
      <c r="P873" s="240">
        <f>O873*H873</f>
        <v>0</v>
      </c>
      <c r="Q873" s="240">
        <v>0</v>
      </c>
      <c r="R873" s="240">
        <f>Q873*H873</f>
        <v>0</v>
      </c>
      <c r="S873" s="240">
        <v>0</v>
      </c>
      <c r="T873" s="241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42" t="s">
        <v>256</v>
      </c>
      <c r="AT873" s="242" t="s">
        <v>252</v>
      </c>
      <c r="AU873" s="242" t="s">
        <v>93</v>
      </c>
      <c r="AY873" s="19" t="s">
        <v>250</v>
      </c>
      <c r="BE873" s="243">
        <f>IF(N873="základní",J873,0)</f>
        <v>0</v>
      </c>
      <c r="BF873" s="243">
        <f>IF(N873="snížená",J873,0)</f>
        <v>0</v>
      </c>
      <c r="BG873" s="243">
        <f>IF(N873="zákl. přenesená",J873,0)</f>
        <v>0</v>
      </c>
      <c r="BH873" s="243">
        <f>IF(N873="sníž. přenesená",J873,0)</f>
        <v>0</v>
      </c>
      <c r="BI873" s="243">
        <f>IF(N873="nulová",J873,0)</f>
        <v>0</v>
      </c>
      <c r="BJ873" s="19" t="s">
        <v>91</v>
      </c>
      <c r="BK873" s="243">
        <f>ROUND(I873*H873,2)</f>
        <v>0</v>
      </c>
      <c r="BL873" s="19" t="s">
        <v>256</v>
      </c>
      <c r="BM873" s="242" t="s">
        <v>924</v>
      </c>
    </row>
    <row r="874" s="2" customFormat="1">
      <c r="A874" s="41"/>
      <c r="B874" s="42"/>
      <c r="C874" s="43"/>
      <c r="D874" s="244" t="s">
        <v>257</v>
      </c>
      <c r="E874" s="43"/>
      <c r="F874" s="245" t="s">
        <v>925</v>
      </c>
      <c r="G874" s="43"/>
      <c r="H874" s="43"/>
      <c r="I874" s="246"/>
      <c r="J874" s="43"/>
      <c r="K874" s="43"/>
      <c r="L874" s="47"/>
      <c r="M874" s="247"/>
      <c r="N874" s="248"/>
      <c r="O874" s="94"/>
      <c r="P874" s="94"/>
      <c r="Q874" s="94"/>
      <c r="R874" s="94"/>
      <c r="S874" s="94"/>
      <c r="T874" s="95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19" t="s">
        <v>257</v>
      </c>
      <c r="AU874" s="19" t="s">
        <v>93</v>
      </c>
    </row>
    <row r="875" s="13" customFormat="1">
      <c r="A875" s="13"/>
      <c r="B875" s="249"/>
      <c r="C875" s="250"/>
      <c r="D875" s="251" t="s">
        <v>259</v>
      </c>
      <c r="E875" s="252" t="s">
        <v>1</v>
      </c>
      <c r="F875" s="253" t="s">
        <v>926</v>
      </c>
      <c r="G875" s="250"/>
      <c r="H875" s="254">
        <v>122.76000000000001</v>
      </c>
      <c r="I875" s="255"/>
      <c r="J875" s="250"/>
      <c r="K875" s="250"/>
      <c r="L875" s="256"/>
      <c r="M875" s="257"/>
      <c r="N875" s="258"/>
      <c r="O875" s="258"/>
      <c r="P875" s="258"/>
      <c r="Q875" s="258"/>
      <c r="R875" s="258"/>
      <c r="S875" s="258"/>
      <c r="T875" s="25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0" t="s">
        <v>259</v>
      </c>
      <c r="AU875" s="260" t="s">
        <v>93</v>
      </c>
      <c r="AV875" s="13" t="s">
        <v>93</v>
      </c>
      <c r="AW875" s="13" t="s">
        <v>40</v>
      </c>
      <c r="AX875" s="13" t="s">
        <v>84</v>
      </c>
      <c r="AY875" s="260" t="s">
        <v>250</v>
      </c>
    </row>
    <row r="876" s="13" customFormat="1">
      <c r="A876" s="13"/>
      <c r="B876" s="249"/>
      <c r="C876" s="250"/>
      <c r="D876" s="251" t="s">
        <v>259</v>
      </c>
      <c r="E876" s="252" t="s">
        <v>1</v>
      </c>
      <c r="F876" s="253" t="s">
        <v>927</v>
      </c>
      <c r="G876" s="250"/>
      <c r="H876" s="254">
        <v>30</v>
      </c>
      <c r="I876" s="255"/>
      <c r="J876" s="250"/>
      <c r="K876" s="250"/>
      <c r="L876" s="256"/>
      <c r="M876" s="257"/>
      <c r="N876" s="258"/>
      <c r="O876" s="258"/>
      <c r="P876" s="258"/>
      <c r="Q876" s="258"/>
      <c r="R876" s="258"/>
      <c r="S876" s="258"/>
      <c r="T876" s="25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0" t="s">
        <v>259</v>
      </c>
      <c r="AU876" s="260" t="s">
        <v>93</v>
      </c>
      <c r="AV876" s="13" t="s">
        <v>93</v>
      </c>
      <c r="AW876" s="13" t="s">
        <v>40</v>
      </c>
      <c r="AX876" s="13" t="s">
        <v>84</v>
      </c>
      <c r="AY876" s="260" t="s">
        <v>250</v>
      </c>
    </row>
    <row r="877" s="13" customFormat="1">
      <c r="A877" s="13"/>
      <c r="B877" s="249"/>
      <c r="C877" s="250"/>
      <c r="D877" s="251" t="s">
        <v>259</v>
      </c>
      <c r="E877" s="252" t="s">
        <v>1</v>
      </c>
      <c r="F877" s="253" t="s">
        <v>928</v>
      </c>
      <c r="G877" s="250"/>
      <c r="H877" s="254">
        <v>530.39999999999998</v>
      </c>
      <c r="I877" s="255"/>
      <c r="J877" s="250"/>
      <c r="K877" s="250"/>
      <c r="L877" s="256"/>
      <c r="M877" s="257"/>
      <c r="N877" s="258"/>
      <c r="O877" s="258"/>
      <c r="P877" s="258"/>
      <c r="Q877" s="258"/>
      <c r="R877" s="258"/>
      <c r="S877" s="258"/>
      <c r="T877" s="25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0" t="s">
        <v>259</v>
      </c>
      <c r="AU877" s="260" t="s">
        <v>93</v>
      </c>
      <c r="AV877" s="13" t="s">
        <v>93</v>
      </c>
      <c r="AW877" s="13" t="s">
        <v>40</v>
      </c>
      <c r="AX877" s="13" t="s">
        <v>84</v>
      </c>
      <c r="AY877" s="260" t="s">
        <v>250</v>
      </c>
    </row>
    <row r="878" s="13" customFormat="1">
      <c r="A878" s="13"/>
      <c r="B878" s="249"/>
      <c r="C878" s="250"/>
      <c r="D878" s="251" t="s">
        <v>259</v>
      </c>
      <c r="E878" s="252" t="s">
        <v>1</v>
      </c>
      <c r="F878" s="253" t="s">
        <v>929</v>
      </c>
      <c r="G878" s="250"/>
      <c r="H878" s="254">
        <v>159.72499999999999</v>
      </c>
      <c r="I878" s="255"/>
      <c r="J878" s="250"/>
      <c r="K878" s="250"/>
      <c r="L878" s="256"/>
      <c r="M878" s="257"/>
      <c r="N878" s="258"/>
      <c r="O878" s="258"/>
      <c r="P878" s="258"/>
      <c r="Q878" s="258"/>
      <c r="R878" s="258"/>
      <c r="S878" s="258"/>
      <c r="T878" s="25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0" t="s">
        <v>259</v>
      </c>
      <c r="AU878" s="260" t="s">
        <v>93</v>
      </c>
      <c r="AV878" s="13" t="s">
        <v>93</v>
      </c>
      <c r="AW878" s="13" t="s">
        <v>40</v>
      </c>
      <c r="AX878" s="13" t="s">
        <v>84</v>
      </c>
      <c r="AY878" s="260" t="s">
        <v>250</v>
      </c>
    </row>
    <row r="879" s="13" customFormat="1">
      <c r="A879" s="13"/>
      <c r="B879" s="249"/>
      <c r="C879" s="250"/>
      <c r="D879" s="251" t="s">
        <v>259</v>
      </c>
      <c r="E879" s="252" t="s">
        <v>1</v>
      </c>
      <c r="F879" s="253" t="s">
        <v>930</v>
      </c>
      <c r="G879" s="250"/>
      <c r="H879" s="254">
        <v>638.89999999999998</v>
      </c>
      <c r="I879" s="255"/>
      <c r="J879" s="250"/>
      <c r="K879" s="250"/>
      <c r="L879" s="256"/>
      <c r="M879" s="257"/>
      <c r="N879" s="258"/>
      <c r="O879" s="258"/>
      <c r="P879" s="258"/>
      <c r="Q879" s="258"/>
      <c r="R879" s="258"/>
      <c r="S879" s="258"/>
      <c r="T879" s="259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0" t="s">
        <v>259</v>
      </c>
      <c r="AU879" s="260" t="s">
        <v>93</v>
      </c>
      <c r="AV879" s="13" t="s">
        <v>93</v>
      </c>
      <c r="AW879" s="13" t="s">
        <v>40</v>
      </c>
      <c r="AX879" s="13" t="s">
        <v>84</v>
      </c>
      <c r="AY879" s="260" t="s">
        <v>250</v>
      </c>
    </row>
    <row r="880" s="13" customFormat="1">
      <c r="A880" s="13"/>
      <c r="B880" s="249"/>
      <c r="C880" s="250"/>
      <c r="D880" s="251" t="s">
        <v>259</v>
      </c>
      <c r="E880" s="252" t="s">
        <v>1</v>
      </c>
      <c r="F880" s="253" t="s">
        <v>931</v>
      </c>
      <c r="G880" s="250"/>
      <c r="H880" s="254">
        <v>15.199999999999999</v>
      </c>
      <c r="I880" s="255"/>
      <c r="J880" s="250"/>
      <c r="K880" s="250"/>
      <c r="L880" s="256"/>
      <c r="M880" s="257"/>
      <c r="N880" s="258"/>
      <c r="O880" s="258"/>
      <c r="P880" s="258"/>
      <c r="Q880" s="258"/>
      <c r="R880" s="258"/>
      <c r="S880" s="258"/>
      <c r="T880" s="25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60" t="s">
        <v>259</v>
      </c>
      <c r="AU880" s="260" t="s">
        <v>93</v>
      </c>
      <c r="AV880" s="13" t="s">
        <v>93</v>
      </c>
      <c r="AW880" s="13" t="s">
        <v>40</v>
      </c>
      <c r="AX880" s="13" t="s">
        <v>84</v>
      </c>
      <c r="AY880" s="260" t="s">
        <v>250</v>
      </c>
    </row>
    <row r="881" s="14" customFormat="1">
      <c r="A881" s="14"/>
      <c r="B881" s="261"/>
      <c r="C881" s="262"/>
      <c r="D881" s="251" t="s">
        <v>259</v>
      </c>
      <c r="E881" s="263" t="s">
        <v>1</v>
      </c>
      <c r="F881" s="264" t="s">
        <v>261</v>
      </c>
      <c r="G881" s="262"/>
      <c r="H881" s="265">
        <v>1496.9849999999999</v>
      </c>
      <c r="I881" s="266"/>
      <c r="J881" s="262"/>
      <c r="K881" s="262"/>
      <c r="L881" s="267"/>
      <c r="M881" s="268"/>
      <c r="N881" s="269"/>
      <c r="O881" s="269"/>
      <c r="P881" s="269"/>
      <c r="Q881" s="269"/>
      <c r="R881" s="269"/>
      <c r="S881" s="269"/>
      <c r="T881" s="27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71" t="s">
        <v>259</v>
      </c>
      <c r="AU881" s="271" t="s">
        <v>93</v>
      </c>
      <c r="AV881" s="14" t="s">
        <v>256</v>
      </c>
      <c r="AW881" s="14" t="s">
        <v>40</v>
      </c>
      <c r="AX881" s="14" t="s">
        <v>91</v>
      </c>
      <c r="AY881" s="271" t="s">
        <v>250</v>
      </c>
    </row>
    <row r="882" s="2" customFormat="1" ht="24.15" customHeight="1">
      <c r="A882" s="41"/>
      <c r="B882" s="42"/>
      <c r="C882" s="294" t="s">
        <v>932</v>
      </c>
      <c r="D882" s="294" t="s">
        <v>337</v>
      </c>
      <c r="E882" s="295" t="s">
        <v>933</v>
      </c>
      <c r="F882" s="296" t="s">
        <v>934</v>
      </c>
      <c r="G882" s="297" t="s">
        <v>320</v>
      </c>
      <c r="H882" s="298">
        <v>1571.8340000000001</v>
      </c>
      <c r="I882" s="299"/>
      <c r="J882" s="300">
        <f>ROUND(I882*H882,2)</f>
        <v>0</v>
      </c>
      <c r="K882" s="301"/>
      <c r="L882" s="302"/>
      <c r="M882" s="303" t="s">
        <v>1</v>
      </c>
      <c r="N882" s="304" t="s">
        <v>49</v>
      </c>
      <c r="O882" s="94"/>
      <c r="P882" s="240">
        <f>O882*H882</f>
        <v>0</v>
      </c>
      <c r="Q882" s="240">
        <v>0.00010000000000000001</v>
      </c>
      <c r="R882" s="240">
        <f>Q882*H882</f>
        <v>0.1571834</v>
      </c>
      <c r="S882" s="240">
        <v>0</v>
      </c>
      <c r="T882" s="241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42" t="s">
        <v>280</v>
      </c>
      <c r="AT882" s="242" t="s">
        <v>337</v>
      </c>
      <c r="AU882" s="242" t="s">
        <v>93</v>
      </c>
      <c r="AY882" s="19" t="s">
        <v>250</v>
      </c>
      <c r="BE882" s="243">
        <f>IF(N882="základní",J882,0)</f>
        <v>0</v>
      </c>
      <c r="BF882" s="243">
        <f>IF(N882="snížená",J882,0)</f>
        <v>0</v>
      </c>
      <c r="BG882" s="243">
        <f>IF(N882="zákl. přenesená",J882,0)</f>
        <v>0</v>
      </c>
      <c r="BH882" s="243">
        <f>IF(N882="sníž. přenesená",J882,0)</f>
        <v>0</v>
      </c>
      <c r="BI882" s="243">
        <f>IF(N882="nulová",J882,0)</f>
        <v>0</v>
      </c>
      <c r="BJ882" s="19" t="s">
        <v>91</v>
      </c>
      <c r="BK882" s="243">
        <f>ROUND(I882*H882,2)</f>
        <v>0</v>
      </c>
      <c r="BL882" s="19" t="s">
        <v>256</v>
      </c>
      <c r="BM882" s="242" t="s">
        <v>935</v>
      </c>
    </row>
    <row r="883" s="13" customFormat="1">
      <c r="A883" s="13"/>
      <c r="B883" s="249"/>
      <c r="C883" s="250"/>
      <c r="D883" s="251" t="s">
        <v>259</v>
      </c>
      <c r="E883" s="252" t="s">
        <v>1</v>
      </c>
      <c r="F883" s="253" t="s">
        <v>936</v>
      </c>
      <c r="G883" s="250"/>
      <c r="H883" s="254">
        <v>1571.8340000000001</v>
      </c>
      <c r="I883" s="255"/>
      <c r="J883" s="250"/>
      <c r="K883" s="250"/>
      <c r="L883" s="256"/>
      <c r="M883" s="257"/>
      <c r="N883" s="258"/>
      <c r="O883" s="258"/>
      <c r="P883" s="258"/>
      <c r="Q883" s="258"/>
      <c r="R883" s="258"/>
      <c r="S883" s="258"/>
      <c r="T883" s="25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0" t="s">
        <v>259</v>
      </c>
      <c r="AU883" s="260" t="s">
        <v>93</v>
      </c>
      <c r="AV883" s="13" t="s">
        <v>93</v>
      </c>
      <c r="AW883" s="13" t="s">
        <v>40</v>
      </c>
      <c r="AX883" s="13" t="s">
        <v>84</v>
      </c>
      <c r="AY883" s="260" t="s">
        <v>250</v>
      </c>
    </row>
    <row r="884" s="14" customFormat="1">
      <c r="A884" s="14"/>
      <c r="B884" s="261"/>
      <c r="C884" s="262"/>
      <c r="D884" s="251" t="s">
        <v>259</v>
      </c>
      <c r="E884" s="263" t="s">
        <v>1</v>
      </c>
      <c r="F884" s="264" t="s">
        <v>261</v>
      </c>
      <c r="G884" s="262"/>
      <c r="H884" s="265">
        <v>1571.8340000000001</v>
      </c>
      <c r="I884" s="266"/>
      <c r="J884" s="262"/>
      <c r="K884" s="262"/>
      <c r="L884" s="267"/>
      <c r="M884" s="268"/>
      <c r="N884" s="269"/>
      <c r="O884" s="269"/>
      <c r="P884" s="269"/>
      <c r="Q884" s="269"/>
      <c r="R884" s="269"/>
      <c r="S884" s="269"/>
      <c r="T884" s="27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1" t="s">
        <v>259</v>
      </c>
      <c r="AU884" s="271" t="s">
        <v>93</v>
      </c>
      <c r="AV884" s="14" t="s">
        <v>256</v>
      </c>
      <c r="AW884" s="14" t="s">
        <v>40</v>
      </c>
      <c r="AX884" s="14" t="s">
        <v>91</v>
      </c>
      <c r="AY884" s="271" t="s">
        <v>250</v>
      </c>
    </row>
    <row r="885" s="2" customFormat="1" ht="16.5" customHeight="1">
      <c r="A885" s="41"/>
      <c r="B885" s="42"/>
      <c r="C885" s="230" t="s">
        <v>937</v>
      </c>
      <c r="D885" s="230" t="s">
        <v>252</v>
      </c>
      <c r="E885" s="231" t="s">
        <v>938</v>
      </c>
      <c r="F885" s="232" t="s">
        <v>923</v>
      </c>
      <c r="G885" s="233" t="s">
        <v>320</v>
      </c>
      <c r="H885" s="234">
        <v>72.5</v>
      </c>
      <c r="I885" s="235"/>
      <c r="J885" s="236">
        <f>ROUND(I885*H885,2)</f>
        <v>0</v>
      </c>
      <c r="K885" s="237"/>
      <c r="L885" s="47"/>
      <c r="M885" s="238" t="s">
        <v>1</v>
      </c>
      <c r="N885" s="239" t="s">
        <v>49</v>
      </c>
      <c r="O885" s="94"/>
      <c r="P885" s="240">
        <f>O885*H885</f>
        <v>0</v>
      </c>
      <c r="Q885" s="240">
        <v>0</v>
      </c>
      <c r="R885" s="240">
        <f>Q885*H885</f>
        <v>0</v>
      </c>
      <c r="S885" s="240">
        <v>0</v>
      </c>
      <c r="T885" s="241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42" t="s">
        <v>256</v>
      </c>
      <c r="AT885" s="242" t="s">
        <v>252</v>
      </c>
      <c r="AU885" s="242" t="s">
        <v>93</v>
      </c>
      <c r="AY885" s="19" t="s">
        <v>250</v>
      </c>
      <c r="BE885" s="243">
        <f>IF(N885="základní",J885,0)</f>
        <v>0</v>
      </c>
      <c r="BF885" s="243">
        <f>IF(N885="snížená",J885,0)</f>
        <v>0</v>
      </c>
      <c r="BG885" s="243">
        <f>IF(N885="zákl. přenesená",J885,0)</f>
        <v>0</v>
      </c>
      <c r="BH885" s="243">
        <f>IF(N885="sníž. přenesená",J885,0)</f>
        <v>0</v>
      </c>
      <c r="BI885" s="243">
        <f>IF(N885="nulová",J885,0)</f>
        <v>0</v>
      </c>
      <c r="BJ885" s="19" t="s">
        <v>91</v>
      </c>
      <c r="BK885" s="243">
        <f>ROUND(I885*H885,2)</f>
        <v>0</v>
      </c>
      <c r="BL885" s="19" t="s">
        <v>256</v>
      </c>
      <c r="BM885" s="242" t="s">
        <v>939</v>
      </c>
    </row>
    <row r="886" s="2" customFormat="1">
      <c r="A886" s="41"/>
      <c r="B886" s="42"/>
      <c r="C886" s="43"/>
      <c r="D886" s="244" t="s">
        <v>257</v>
      </c>
      <c r="E886" s="43"/>
      <c r="F886" s="245" t="s">
        <v>940</v>
      </c>
      <c r="G886" s="43"/>
      <c r="H886" s="43"/>
      <c r="I886" s="246"/>
      <c r="J886" s="43"/>
      <c r="K886" s="43"/>
      <c r="L886" s="47"/>
      <c r="M886" s="247"/>
      <c r="N886" s="248"/>
      <c r="O886" s="94"/>
      <c r="P886" s="94"/>
      <c r="Q886" s="94"/>
      <c r="R886" s="94"/>
      <c r="S886" s="94"/>
      <c r="T886" s="95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19" t="s">
        <v>257</v>
      </c>
      <c r="AU886" s="19" t="s">
        <v>93</v>
      </c>
    </row>
    <row r="887" s="15" customFormat="1">
      <c r="A887" s="15"/>
      <c r="B887" s="272"/>
      <c r="C887" s="273"/>
      <c r="D887" s="251" t="s">
        <v>259</v>
      </c>
      <c r="E887" s="274" t="s">
        <v>1</v>
      </c>
      <c r="F887" s="275" t="s">
        <v>941</v>
      </c>
      <c r="G887" s="273"/>
      <c r="H887" s="274" t="s">
        <v>1</v>
      </c>
      <c r="I887" s="276"/>
      <c r="J887" s="273"/>
      <c r="K887" s="273"/>
      <c r="L887" s="277"/>
      <c r="M887" s="278"/>
      <c r="N887" s="279"/>
      <c r="O887" s="279"/>
      <c r="P887" s="279"/>
      <c r="Q887" s="279"/>
      <c r="R887" s="279"/>
      <c r="S887" s="279"/>
      <c r="T887" s="280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81" t="s">
        <v>259</v>
      </c>
      <c r="AU887" s="281" t="s">
        <v>93</v>
      </c>
      <c r="AV887" s="15" t="s">
        <v>91</v>
      </c>
      <c r="AW887" s="15" t="s">
        <v>40</v>
      </c>
      <c r="AX887" s="15" t="s">
        <v>84</v>
      </c>
      <c r="AY887" s="281" t="s">
        <v>250</v>
      </c>
    </row>
    <row r="888" s="15" customFormat="1">
      <c r="A888" s="15"/>
      <c r="B888" s="272"/>
      <c r="C888" s="273"/>
      <c r="D888" s="251" t="s">
        <v>259</v>
      </c>
      <c r="E888" s="274" t="s">
        <v>1</v>
      </c>
      <c r="F888" s="275" t="s">
        <v>942</v>
      </c>
      <c r="G888" s="273"/>
      <c r="H888" s="274" t="s">
        <v>1</v>
      </c>
      <c r="I888" s="276"/>
      <c r="J888" s="273"/>
      <c r="K888" s="273"/>
      <c r="L888" s="277"/>
      <c r="M888" s="278"/>
      <c r="N888" s="279"/>
      <c r="O888" s="279"/>
      <c r="P888" s="279"/>
      <c r="Q888" s="279"/>
      <c r="R888" s="279"/>
      <c r="S888" s="279"/>
      <c r="T888" s="280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81" t="s">
        <v>259</v>
      </c>
      <c r="AU888" s="281" t="s">
        <v>93</v>
      </c>
      <c r="AV888" s="15" t="s">
        <v>91</v>
      </c>
      <c r="AW888" s="15" t="s">
        <v>40</v>
      </c>
      <c r="AX888" s="15" t="s">
        <v>84</v>
      </c>
      <c r="AY888" s="281" t="s">
        <v>250</v>
      </c>
    </row>
    <row r="889" s="13" customFormat="1">
      <c r="A889" s="13"/>
      <c r="B889" s="249"/>
      <c r="C889" s="250"/>
      <c r="D889" s="251" t="s">
        <v>259</v>
      </c>
      <c r="E889" s="252" t="s">
        <v>1</v>
      </c>
      <c r="F889" s="253" t="s">
        <v>943</v>
      </c>
      <c r="G889" s="250"/>
      <c r="H889" s="254">
        <v>7.5</v>
      </c>
      <c r="I889" s="255"/>
      <c r="J889" s="250"/>
      <c r="K889" s="250"/>
      <c r="L889" s="256"/>
      <c r="M889" s="257"/>
      <c r="N889" s="258"/>
      <c r="O889" s="258"/>
      <c r="P889" s="258"/>
      <c r="Q889" s="258"/>
      <c r="R889" s="258"/>
      <c r="S889" s="258"/>
      <c r="T889" s="25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0" t="s">
        <v>259</v>
      </c>
      <c r="AU889" s="260" t="s">
        <v>93</v>
      </c>
      <c r="AV889" s="13" t="s">
        <v>93</v>
      </c>
      <c r="AW889" s="13" t="s">
        <v>40</v>
      </c>
      <c r="AX889" s="13" t="s">
        <v>84</v>
      </c>
      <c r="AY889" s="260" t="s">
        <v>250</v>
      </c>
    </row>
    <row r="890" s="13" customFormat="1">
      <c r="A890" s="13"/>
      <c r="B890" s="249"/>
      <c r="C890" s="250"/>
      <c r="D890" s="251" t="s">
        <v>259</v>
      </c>
      <c r="E890" s="252" t="s">
        <v>1</v>
      </c>
      <c r="F890" s="253" t="s">
        <v>944</v>
      </c>
      <c r="G890" s="250"/>
      <c r="H890" s="254">
        <v>7.5</v>
      </c>
      <c r="I890" s="255"/>
      <c r="J890" s="250"/>
      <c r="K890" s="250"/>
      <c r="L890" s="256"/>
      <c r="M890" s="257"/>
      <c r="N890" s="258"/>
      <c r="O890" s="258"/>
      <c r="P890" s="258"/>
      <c r="Q890" s="258"/>
      <c r="R890" s="258"/>
      <c r="S890" s="258"/>
      <c r="T890" s="25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0" t="s">
        <v>259</v>
      </c>
      <c r="AU890" s="260" t="s">
        <v>93</v>
      </c>
      <c r="AV890" s="13" t="s">
        <v>93</v>
      </c>
      <c r="AW890" s="13" t="s">
        <v>40</v>
      </c>
      <c r="AX890" s="13" t="s">
        <v>84</v>
      </c>
      <c r="AY890" s="260" t="s">
        <v>250</v>
      </c>
    </row>
    <row r="891" s="13" customFormat="1">
      <c r="A891" s="13"/>
      <c r="B891" s="249"/>
      <c r="C891" s="250"/>
      <c r="D891" s="251" t="s">
        <v>259</v>
      </c>
      <c r="E891" s="252" t="s">
        <v>1</v>
      </c>
      <c r="F891" s="253" t="s">
        <v>945</v>
      </c>
      <c r="G891" s="250"/>
      <c r="H891" s="254">
        <v>12.5</v>
      </c>
      <c r="I891" s="255"/>
      <c r="J891" s="250"/>
      <c r="K891" s="250"/>
      <c r="L891" s="256"/>
      <c r="M891" s="257"/>
      <c r="N891" s="258"/>
      <c r="O891" s="258"/>
      <c r="P891" s="258"/>
      <c r="Q891" s="258"/>
      <c r="R891" s="258"/>
      <c r="S891" s="258"/>
      <c r="T891" s="25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0" t="s">
        <v>259</v>
      </c>
      <c r="AU891" s="260" t="s">
        <v>93</v>
      </c>
      <c r="AV891" s="13" t="s">
        <v>93</v>
      </c>
      <c r="AW891" s="13" t="s">
        <v>40</v>
      </c>
      <c r="AX891" s="13" t="s">
        <v>84</v>
      </c>
      <c r="AY891" s="260" t="s">
        <v>250</v>
      </c>
    </row>
    <row r="892" s="13" customFormat="1">
      <c r="A892" s="13"/>
      <c r="B892" s="249"/>
      <c r="C892" s="250"/>
      <c r="D892" s="251" t="s">
        <v>259</v>
      </c>
      <c r="E892" s="252" t="s">
        <v>1</v>
      </c>
      <c r="F892" s="253" t="s">
        <v>946</v>
      </c>
      <c r="G892" s="250"/>
      <c r="H892" s="254">
        <v>12.5</v>
      </c>
      <c r="I892" s="255"/>
      <c r="J892" s="250"/>
      <c r="K892" s="250"/>
      <c r="L892" s="256"/>
      <c r="M892" s="257"/>
      <c r="N892" s="258"/>
      <c r="O892" s="258"/>
      <c r="P892" s="258"/>
      <c r="Q892" s="258"/>
      <c r="R892" s="258"/>
      <c r="S892" s="258"/>
      <c r="T892" s="25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0" t="s">
        <v>259</v>
      </c>
      <c r="AU892" s="260" t="s">
        <v>93</v>
      </c>
      <c r="AV892" s="13" t="s">
        <v>93</v>
      </c>
      <c r="AW892" s="13" t="s">
        <v>40</v>
      </c>
      <c r="AX892" s="13" t="s">
        <v>84</v>
      </c>
      <c r="AY892" s="260" t="s">
        <v>250</v>
      </c>
    </row>
    <row r="893" s="13" customFormat="1">
      <c r="A893" s="13"/>
      <c r="B893" s="249"/>
      <c r="C893" s="250"/>
      <c r="D893" s="251" t="s">
        <v>259</v>
      </c>
      <c r="E893" s="252" t="s">
        <v>1</v>
      </c>
      <c r="F893" s="253" t="s">
        <v>947</v>
      </c>
      <c r="G893" s="250"/>
      <c r="H893" s="254">
        <v>17.5</v>
      </c>
      <c r="I893" s="255"/>
      <c r="J893" s="250"/>
      <c r="K893" s="250"/>
      <c r="L893" s="256"/>
      <c r="M893" s="257"/>
      <c r="N893" s="258"/>
      <c r="O893" s="258"/>
      <c r="P893" s="258"/>
      <c r="Q893" s="258"/>
      <c r="R893" s="258"/>
      <c r="S893" s="258"/>
      <c r="T893" s="25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0" t="s">
        <v>259</v>
      </c>
      <c r="AU893" s="260" t="s">
        <v>93</v>
      </c>
      <c r="AV893" s="13" t="s">
        <v>93</v>
      </c>
      <c r="AW893" s="13" t="s">
        <v>40</v>
      </c>
      <c r="AX893" s="13" t="s">
        <v>84</v>
      </c>
      <c r="AY893" s="260" t="s">
        <v>250</v>
      </c>
    </row>
    <row r="894" s="16" customFormat="1">
      <c r="A894" s="16"/>
      <c r="B894" s="283"/>
      <c r="C894" s="284"/>
      <c r="D894" s="251" t="s">
        <v>259</v>
      </c>
      <c r="E894" s="285" t="s">
        <v>1</v>
      </c>
      <c r="F894" s="286" t="s">
        <v>328</v>
      </c>
      <c r="G894" s="284"/>
      <c r="H894" s="287">
        <v>57.5</v>
      </c>
      <c r="I894" s="288"/>
      <c r="J894" s="284"/>
      <c r="K894" s="284"/>
      <c r="L894" s="289"/>
      <c r="M894" s="290"/>
      <c r="N894" s="291"/>
      <c r="O894" s="291"/>
      <c r="P894" s="291"/>
      <c r="Q894" s="291"/>
      <c r="R894" s="291"/>
      <c r="S894" s="291"/>
      <c r="T894" s="292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T894" s="293" t="s">
        <v>259</v>
      </c>
      <c r="AU894" s="293" t="s">
        <v>93</v>
      </c>
      <c r="AV894" s="16" t="s">
        <v>272</v>
      </c>
      <c r="AW894" s="16" t="s">
        <v>40</v>
      </c>
      <c r="AX894" s="16" t="s">
        <v>84</v>
      </c>
      <c r="AY894" s="293" t="s">
        <v>250</v>
      </c>
    </row>
    <row r="895" s="15" customFormat="1">
      <c r="A895" s="15"/>
      <c r="B895" s="272"/>
      <c r="C895" s="273"/>
      <c r="D895" s="251" t="s">
        <v>259</v>
      </c>
      <c r="E895" s="274" t="s">
        <v>1</v>
      </c>
      <c r="F895" s="275" t="s">
        <v>948</v>
      </c>
      <c r="G895" s="273"/>
      <c r="H895" s="274" t="s">
        <v>1</v>
      </c>
      <c r="I895" s="276"/>
      <c r="J895" s="273"/>
      <c r="K895" s="273"/>
      <c r="L895" s="277"/>
      <c r="M895" s="278"/>
      <c r="N895" s="279"/>
      <c r="O895" s="279"/>
      <c r="P895" s="279"/>
      <c r="Q895" s="279"/>
      <c r="R895" s="279"/>
      <c r="S895" s="279"/>
      <c r="T895" s="280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81" t="s">
        <v>259</v>
      </c>
      <c r="AU895" s="281" t="s">
        <v>93</v>
      </c>
      <c r="AV895" s="15" t="s">
        <v>91</v>
      </c>
      <c r="AW895" s="15" t="s">
        <v>40</v>
      </c>
      <c r="AX895" s="15" t="s">
        <v>84</v>
      </c>
      <c r="AY895" s="281" t="s">
        <v>250</v>
      </c>
    </row>
    <row r="896" s="13" customFormat="1">
      <c r="A896" s="13"/>
      <c r="B896" s="249"/>
      <c r="C896" s="250"/>
      <c r="D896" s="251" t="s">
        <v>259</v>
      </c>
      <c r="E896" s="252" t="s">
        <v>1</v>
      </c>
      <c r="F896" s="253" t="s">
        <v>943</v>
      </c>
      <c r="G896" s="250"/>
      <c r="H896" s="254">
        <v>7.5</v>
      </c>
      <c r="I896" s="255"/>
      <c r="J896" s="250"/>
      <c r="K896" s="250"/>
      <c r="L896" s="256"/>
      <c r="M896" s="257"/>
      <c r="N896" s="258"/>
      <c r="O896" s="258"/>
      <c r="P896" s="258"/>
      <c r="Q896" s="258"/>
      <c r="R896" s="258"/>
      <c r="S896" s="258"/>
      <c r="T896" s="25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0" t="s">
        <v>259</v>
      </c>
      <c r="AU896" s="260" t="s">
        <v>93</v>
      </c>
      <c r="AV896" s="13" t="s">
        <v>93</v>
      </c>
      <c r="AW896" s="13" t="s">
        <v>40</v>
      </c>
      <c r="AX896" s="13" t="s">
        <v>84</v>
      </c>
      <c r="AY896" s="260" t="s">
        <v>250</v>
      </c>
    </row>
    <row r="897" s="13" customFormat="1">
      <c r="A897" s="13"/>
      <c r="B897" s="249"/>
      <c r="C897" s="250"/>
      <c r="D897" s="251" t="s">
        <v>259</v>
      </c>
      <c r="E897" s="252" t="s">
        <v>1</v>
      </c>
      <c r="F897" s="253" t="s">
        <v>944</v>
      </c>
      <c r="G897" s="250"/>
      <c r="H897" s="254">
        <v>7.5</v>
      </c>
      <c r="I897" s="255"/>
      <c r="J897" s="250"/>
      <c r="K897" s="250"/>
      <c r="L897" s="256"/>
      <c r="M897" s="257"/>
      <c r="N897" s="258"/>
      <c r="O897" s="258"/>
      <c r="P897" s="258"/>
      <c r="Q897" s="258"/>
      <c r="R897" s="258"/>
      <c r="S897" s="258"/>
      <c r="T897" s="25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0" t="s">
        <v>259</v>
      </c>
      <c r="AU897" s="260" t="s">
        <v>93</v>
      </c>
      <c r="AV897" s="13" t="s">
        <v>93</v>
      </c>
      <c r="AW897" s="13" t="s">
        <v>40</v>
      </c>
      <c r="AX897" s="13" t="s">
        <v>84</v>
      </c>
      <c r="AY897" s="260" t="s">
        <v>250</v>
      </c>
    </row>
    <row r="898" s="16" customFormat="1">
      <c r="A898" s="16"/>
      <c r="B898" s="283"/>
      <c r="C898" s="284"/>
      <c r="D898" s="251" t="s">
        <v>259</v>
      </c>
      <c r="E898" s="285" t="s">
        <v>1</v>
      </c>
      <c r="F898" s="286" t="s">
        <v>328</v>
      </c>
      <c r="G898" s="284"/>
      <c r="H898" s="287">
        <v>15</v>
      </c>
      <c r="I898" s="288"/>
      <c r="J898" s="284"/>
      <c r="K898" s="284"/>
      <c r="L898" s="289"/>
      <c r="M898" s="290"/>
      <c r="N898" s="291"/>
      <c r="O898" s="291"/>
      <c r="P898" s="291"/>
      <c r="Q898" s="291"/>
      <c r="R898" s="291"/>
      <c r="S898" s="291"/>
      <c r="T898" s="292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T898" s="293" t="s">
        <v>259</v>
      </c>
      <c r="AU898" s="293" t="s">
        <v>93</v>
      </c>
      <c r="AV898" s="16" t="s">
        <v>272</v>
      </c>
      <c r="AW898" s="16" t="s">
        <v>40</v>
      </c>
      <c r="AX898" s="16" t="s">
        <v>84</v>
      </c>
      <c r="AY898" s="293" t="s">
        <v>250</v>
      </c>
    </row>
    <row r="899" s="14" customFormat="1">
      <c r="A899" s="14"/>
      <c r="B899" s="261"/>
      <c r="C899" s="262"/>
      <c r="D899" s="251" t="s">
        <v>259</v>
      </c>
      <c r="E899" s="263" t="s">
        <v>1</v>
      </c>
      <c r="F899" s="264" t="s">
        <v>261</v>
      </c>
      <c r="G899" s="262"/>
      <c r="H899" s="265">
        <v>72.5</v>
      </c>
      <c r="I899" s="266"/>
      <c r="J899" s="262"/>
      <c r="K899" s="262"/>
      <c r="L899" s="267"/>
      <c r="M899" s="268"/>
      <c r="N899" s="269"/>
      <c r="O899" s="269"/>
      <c r="P899" s="269"/>
      <c r="Q899" s="269"/>
      <c r="R899" s="269"/>
      <c r="S899" s="269"/>
      <c r="T899" s="27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71" t="s">
        <v>259</v>
      </c>
      <c r="AU899" s="271" t="s">
        <v>93</v>
      </c>
      <c r="AV899" s="14" t="s">
        <v>256</v>
      </c>
      <c r="AW899" s="14" t="s">
        <v>40</v>
      </c>
      <c r="AX899" s="14" t="s">
        <v>91</v>
      </c>
      <c r="AY899" s="271" t="s">
        <v>250</v>
      </c>
    </row>
    <row r="900" s="2" customFormat="1" ht="24.15" customHeight="1">
      <c r="A900" s="41"/>
      <c r="B900" s="42"/>
      <c r="C900" s="294" t="s">
        <v>949</v>
      </c>
      <c r="D900" s="294" t="s">
        <v>337</v>
      </c>
      <c r="E900" s="295" t="s">
        <v>950</v>
      </c>
      <c r="F900" s="296" t="s">
        <v>951</v>
      </c>
      <c r="G900" s="297" t="s">
        <v>320</v>
      </c>
      <c r="H900" s="298">
        <v>60.375</v>
      </c>
      <c r="I900" s="299"/>
      <c r="J900" s="300">
        <f>ROUND(I900*H900,2)</f>
        <v>0</v>
      </c>
      <c r="K900" s="301"/>
      <c r="L900" s="302"/>
      <c r="M900" s="303" t="s">
        <v>1</v>
      </c>
      <c r="N900" s="304" t="s">
        <v>49</v>
      </c>
      <c r="O900" s="94"/>
      <c r="P900" s="240">
        <f>O900*H900</f>
        <v>0</v>
      </c>
      <c r="Q900" s="240">
        <v>0.00050000000000000001</v>
      </c>
      <c r="R900" s="240">
        <f>Q900*H900</f>
        <v>0.030187499999999999</v>
      </c>
      <c r="S900" s="240">
        <v>0</v>
      </c>
      <c r="T900" s="241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42" t="s">
        <v>280</v>
      </c>
      <c r="AT900" s="242" t="s">
        <v>337</v>
      </c>
      <c r="AU900" s="242" t="s">
        <v>93</v>
      </c>
      <c r="AY900" s="19" t="s">
        <v>250</v>
      </c>
      <c r="BE900" s="243">
        <f>IF(N900="základní",J900,0)</f>
        <v>0</v>
      </c>
      <c r="BF900" s="243">
        <f>IF(N900="snížená",J900,0)</f>
        <v>0</v>
      </c>
      <c r="BG900" s="243">
        <f>IF(N900="zákl. přenesená",J900,0)</f>
        <v>0</v>
      </c>
      <c r="BH900" s="243">
        <f>IF(N900="sníž. přenesená",J900,0)</f>
        <v>0</v>
      </c>
      <c r="BI900" s="243">
        <f>IF(N900="nulová",J900,0)</f>
        <v>0</v>
      </c>
      <c r="BJ900" s="19" t="s">
        <v>91</v>
      </c>
      <c r="BK900" s="243">
        <f>ROUND(I900*H900,2)</f>
        <v>0</v>
      </c>
      <c r="BL900" s="19" t="s">
        <v>256</v>
      </c>
      <c r="BM900" s="242" t="s">
        <v>952</v>
      </c>
    </row>
    <row r="901" s="2" customFormat="1">
      <c r="A901" s="41"/>
      <c r="B901" s="42"/>
      <c r="C901" s="43"/>
      <c r="D901" s="251" t="s">
        <v>288</v>
      </c>
      <c r="E901" s="43"/>
      <c r="F901" s="282" t="s">
        <v>953</v>
      </c>
      <c r="G901" s="43"/>
      <c r="H901" s="43"/>
      <c r="I901" s="246"/>
      <c r="J901" s="43"/>
      <c r="K901" s="43"/>
      <c r="L901" s="47"/>
      <c r="M901" s="247"/>
      <c r="N901" s="248"/>
      <c r="O901" s="94"/>
      <c r="P901" s="94"/>
      <c r="Q901" s="94"/>
      <c r="R901" s="94"/>
      <c r="S901" s="94"/>
      <c r="T901" s="95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19" t="s">
        <v>288</v>
      </c>
      <c r="AU901" s="19" t="s">
        <v>93</v>
      </c>
    </row>
    <row r="902" s="15" customFormat="1">
      <c r="A902" s="15"/>
      <c r="B902" s="272"/>
      <c r="C902" s="273"/>
      <c r="D902" s="251" t="s">
        <v>259</v>
      </c>
      <c r="E902" s="274" t="s">
        <v>1</v>
      </c>
      <c r="F902" s="275" t="s">
        <v>941</v>
      </c>
      <c r="G902" s="273"/>
      <c r="H902" s="274" t="s">
        <v>1</v>
      </c>
      <c r="I902" s="276"/>
      <c r="J902" s="273"/>
      <c r="K902" s="273"/>
      <c r="L902" s="277"/>
      <c r="M902" s="278"/>
      <c r="N902" s="279"/>
      <c r="O902" s="279"/>
      <c r="P902" s="279"/>
      <c r="Q902" s="279"/>
      <c r="R902" s="279"/>
      <c r="S902" s="279"/>
      <c r="T902" s="280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81" t="s">
        <v>259</v>
      </c>
      <c r="AU902" s="281" t="s">
        <v>93</v>
      </c>
      <c r="AV902" s="15" t="s">
        <v>91</v>
      </c>
      <c r="AW902" s="15" t="s">
        <v>40</v>
      </c>
      <c r="AX902" s="15" t="s">
        <v>84</v>
      </c>
      <c r="AY902" s="281" t="s">
        <v>250</v>
      </c>
    </row>
    <row r="903" s="15" customFormat="1">
      <c r="A903" s="15"/>
      <c r="B903" s="272"/>
      <c r="C903" s="273"/>
      <c r="D903" s="251" t="s">
        <v>259</v>
      </c>
      <c r="E903" s="274" t="s">
        <v>1</v>
      </c>
      <c r="F903" s="275" t="s">
        <v>942</v>
      </c>
      <c r="G903" s="273"/>
      <c r="H903" s="274" t="s">
        <v>1</v>
      </c>
      <c r="I903" s="276"/>
      <c r="J903" s="273"/>
      <c r="K903" s="273"/>
      <c r="L903" s="277"/>
      <c r="M903" s="278"/>
      <c r="N903" s="279"/>
      <c r="O903" s="279"/>
      <c r="P903" s="279"/>
      <c r="Q903" s="279"/>
      <c r="R903" s="279"/>
      <c r="S903" s="279"/>
      <c r="T903" s="280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81" t="s">
        <v>259</v>
      </c>
      <c r="AU903" s="281" t="s">
        <v>93</v>
      </c>
      <c r="AV903" s="15" t="s">
        <v>91</v>
      </c>
      <c r="AW903" s="15" t="s">
        <v>40</v>
      </c>
      <c r="AX903" s="15" t="s">
        <v>84</v>
      </c>
      <c r="AY903" s="281" t="s">
        <v>250</v>
      </c>
    </row>
    <row r="904" s="13" customFormat="1">
      <c r="A904" s="13"/>
      <c r="B904" s="249"/>
      <c r="C904" s="250"/>
      <c r="D904" s="251" t="s">
        <v>259</v>
      </c>
      <c r="E904" s="252" t="s">
        <v>1</v>
      </c>
      <c r="F904" s="253" t="s">
        <v>943</v>
      </c>
      <c r="G904" s="250"/>
      <c r="H904" s="254">
        <v>7.5</v>
      </c>
      <c r="I904" s="255"/>
      <c r="J904" s="250"/>
      <c r="K904" s="250"/>
      <c r="L904" s="256"/>
      <c r="M904" s="257"/>
      <c r="N904" s="258"/>
      <c r="O904" s="258"/>
      <c r="P904" s="258"/>
      <c r="Q904" s="258"/>
      <c r="R904" s="258"/>
      <c r="S904" s="258"/>
      <c r="T904" s="259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60" t="s">
        <v>259</v>
      </c>
      <c r="AU904" s="260" t="s">
        <v>93</v>
      </c>
      <c r="AV904" s="13" t="s">
        <v>93</v>
      </c>
      <c r="AW904" s="13" t="s">
        <v>40</v>
      </c>
      <c r="AX904" s="13" t="s">
        <v>84</v>
      </c>
      <c r="AY904" s="260" t="s">
        <v>250</v>
      </c>
    </row>
    <row r="905" s="13" customFormat="1">
      <c r="A905" s="13"/>
      <c r="B905" s="249"/>
      <c r="C905" s="250"/>
      <c r="D905" s="251" t="s">
        <v>259</v>
      </c>
      <c r="E905" s="252" t="s">
        <v>1</v>
      </c>
      <c r="F905" s="253" t="s">
        <v>944</v>
      </c>
      <c r="G905" s="250"/>
      <c r="H905" s="254">
        <v>7.5</v>
      </c>
      <c r="I905" s="255"/>
      <c r="J905" s="250"/>
      <c r="K905" s="250"/>
      <c r="L905" s="256"/>
      <c r="M905" s="257"/>
      <c r="N905" s="258"/>
      <c r="O905" s="258"/>
      <c r="P905" s="258"/>
      <c r="Q905" s="258"/>
      <c r="R905" s="258"/>
      <c r="S905" s="258"/>
      <c r="T905" s="25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0" t="s">
        <v>259</v>
      </c>
      <c r="AU905" s="260" t="s">
        <v>93</v>
      </c>
      <c r="AV905" s="13" t="s">
        <v>93</v>
      </c>
      <c r="AW905" s="13" t="s">
        <v>40</v>
      </c>
      <c r="AX905" s="13" t="s">
        <v>84</v>
      </c>
      <c r="AY905" s="260" t="s">
        <v>250</v>
      </c>
    </row>
    <row r="906" s="13" customFormat="1">
      <c r="A906" s="13"/>
      <c r="B906" s="249"/>
      <c r="C906" s="250"/>
      <c r="D906" s="251" t="s">
        <v>259</v>
      </c>
      <c r="E906" s="252" t="s">
        <v>1</v>
      </c>
      <c r="F906" s="253" t="s">
        <v>945</v>
      </c>
      <c r="G906" s="250"/>
      <c r="H906" s="254">
        <v>12.5</v>
      </c>
      <c r="I906" s="255"/>
      <c r="J906" s="250"/>
      <c r="K906" s="250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259</v>
      </c>
      <c r="AU906" s="260" t="s">
        <v>93</v>
      </c>
      <c r="AV906" s="13" t="s">
        <v>93</v>
      </c>
      <c r="AW906" s="13" t="s">
        <v>40</v>
      </c>
      <c r="AX906" s="13" t="s">
        <v>84</v>
      </c>
      <c r="AY906" s="260" t="s">
        <v>250</v>
      </c>
    </row>
    <row r="907" s="13" customFormat="1">
      <c r="A907" s="13"/>
      <c r="B907" s="249"/>
      <c r="C907" s="250"/>
      <c r="D907" s="251" t="s">
        <v>259</v>
      </c>
      <c r="E907" s="252" t="s">
        <v>1</v>
      </c>
      <c r="F907" s="253" t="s">
        <v>946</v>
      </c>
      <c r="G907" s="250"/>
      <c r="H907" s="254">
        <v>12.5</v>
      </c>
      <c r="I907" s="255"/>
      <c r="J907" s="250"/>
      <c r="K907" s="250"/>
      <c r="L907" s="256"/>
      <c r="M907" s="257"/>
      <c r="N907" s="258"/>
      <c r="O907" s="258"/>
      <c r="P907" s="258"/>
      <c r="Q907" s="258"/>
      <c r="R907" s="258"/>
      <c r="S907" s="258"/>
      <c r="T907" s="25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0" t="s">
        <v>259</v>
      </c>
      <c r="AU907" s="260" t="s">
        <v>93</v>
      </c>
      <c r="AV907" s="13" t="s">
        <v>93</v>
      </c>
      <c r="AW907" s="13" t="s">
        <v>40</v>
      </c>
      <c r="AX907" s="13" t="s">
        <v>84</v>
      </c>
      <c r="AY907" s="260" t="s">
        <v>250</v>
      </c>
    </row>
    <row r="908" s="13" customFormat="1">
      <c r="A908" s="13"/>
      <c r="B908" s="249"/>
      <c r="C908" s="250"/>
      <c r="D908" s="251" t="s">
        <v>259</v>
      </c>
      <c r="E908" s="252" t="s">
        <v>1</v>
      </c>
      <c r="F908" s="253" t="s">
        <v>947</v>
      </c>
      <c r="G908" s="250"/>
      <c r="H908" s="254">
        <v>17.5</v>
      </c>
      <c r="I908" s="255"/>
      <c r="J908" s="250"/>
      <c r="K908" s="250"/>
      <c r="L908" s="256"/>
      <c r="M908" s="257"/>
      <c r="N908" s="258"/>
      <c r="O908" s="258"/>
      <c r="P908" s="258"/>
      <c r="Q908" s="258"/>
      <c r="R908" s="258"/>
      <c r="S908" s="258"/>
      <c r="T908" s="25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0" t="s">
        <v>259</v>
      </c>
      <c r="AU908" s="260" t="s">
        <v>93</v>
      </c>
      <c r="AV908" s="13" t="s">
        <v>93</v>
      </c>
      <c r="AW908" s="13" t="s">
        <v>40</v>
      </c>
      <c r="AX908" s="13" t="s">
        <v>84</v>
      </c>
      <c r="AY908" s="260" t="s">
        <v>250</v>
      </c>
    </row>
    <row r="909" s="14" customFormat="1">
      <c r="A909" s="14"/>
      <c r="B909" s="261"/>
      <c r="C909" s="262"/>
      <c r="D909" s="251" t="s">
        <v>259</v>
      </c>
      <c r="E909" s="263" t="s">
        <v>1</v>
      </c>
      <c r="F909" s="264" t="s">
        <v>261</v>
      </c>
      <c r="G909" s="262"/>
      <c r="H909" s="265">
        <v>57.5</v>
      </c>
      <c r="I909" s="266"/>
      <c r="J909" s="262"/>
      <c r="K909" s="262"/>
      <c r="L909" s="267"/>
      <c r="M909" s="268"/>
      <c r="N909" s="269"/>
      <c r="O909" s="269"/>
      <c r="P909" s="269"/>
      <c r="Q909" s="269"/>
      <c r="R909" s="269"/>
      <c r="S909" s="269"/>
      <c r="T909" s="27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1" t="s">
        <v>259</v>
      </c>
      <c r="AU909" s="271" t="s">
        <v>93</v>
      </c>
      <c r="AV909" s="14" t="s">
        <v>256</v>
      </c>
      <c r="AW909" s="14" t="s">
        <v>40</v>
      </c>
      <c r="AX909" s="14" t="s">
        <v>91</v>
      </c>
      <c r="AY909" s="271" t="s">
        <v>250</v>
      </c>
    </row>
    <row r="910" s="13" customFormat="1">
      <c r="A910" s="13"/>
      <c r="B910" s="249"/>
      <c r="C910" s="250"/>
      <c r="D910" s="251" t="s">
        <v>259</v>
      </c>
      <c r="E910" s="250"/>
      <c r="F910" s="253" t="s">
        <v>954</v>
      </c>
      <c r="G910" s="250"/>
      <c r="H910" s="254">
        <v>60.375</v>
      </c>
      <c r="I910" s="255"/>
      <c r="J910" s="250"/>
      <c r="K910" s="250"/>
      <c r="L910" s="256"/>
      <c r="M910" s="257"/>
      <c r="N910" s="258"/>
      <c r="O910" s="258"/>
      <c r="P910" s="258"/>
      <c r="Q910" s="258"/>
      <c r="R910" s="258"/>
      <c r="S910" s="258"/>
      <c r="T910" s="25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0" t="s">
        <v>259</v>
      </c>
      <c r="AU910" s="260" t="s">
        <v>93</v>
      </c>
      <c r="AV910" s="13" t="s">
        <v>93</v>
      </c>
      <c r="AW910" s="13" t="s">
        <v>4</v>
      </c>
      <c r="AX910" s="13" t="s">
        <v>91</v>
      </c>
      <c r="AY910" s="260" t="s">
        <v>250</v>
      </c>
    </row>
    <row r="911" s="2" customFormat="1" ht="24.15" customHeight="1">
      <c r="A911" s="41"/>
      <c r="B911" s="42"/>
      <c r="C911" s="294" t="s">
        <v>955</v>
      </c>
      <c r="D911" s="294" t="s">
        <v>337</v>
      </c>
      <c r="E911" s="295" t="s">
        <v>956</v>
      </c>
      <c r="F911" s="296" t="s">
        <v>957</v>
      </c>
      <c r="G911" s="297" t="s">
        <v>320</v>
      </c>
      <c r="H911" s="298">
        <v>15.75</v>
      </c>
      <c r="I911" s="299"/>
      <c r="J911" s="300">
        <f>ROUND(I911*H911,2)</f>
        <v>0</v>
      </c>
      <c r="K911" s="301"/>
      <c r="L911" s="302"/>
      <c r="M911" s="303" t="s">
        <v>1</v>
      </c>
      <c r="N911" s="304" t="s">
        <v>49</v>
      </c>
      <c r="O911" s="94"/>
      <c r="P911" s="240">
        <f>O911*H911</f>
        <v>0</v>
      </c>
      <c r="Q911" s="240">
        <v>0.00050000000000000001</v>
      </c>
      <c r="R911" s="240">
        <f>Q911*H911</f>
        <v>0.0078750000000000001</v>
      </c>
      <c r="S911" s="240">
        <v>0</v>
      </c>
      <c r="T911" s="241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42" t="s">
        <v>280</v>
      </c>
      <c r="AT911" s="242" t="s">
        <v>337</v>
      </c>
      <c r="AU911" s="242" t="s">
        <v>93</v>
      </c>
      <c r="AY911" s="19" t="s">
        <v>250</v>
      </c>
      <c r="BE911" s="243">
        <f>IF(N911="základní",J911,0)</f>
        <v>0</v>
      </c>
      <c r="BF911" s="243">
        <f>IF(N911="snížená",J911,0)</f>
        <v>0</v>
      </c>
      <c r="BG911" s="243">
        <f>IF(N911="zákl. přenesená",J911,0)</f>
        <v>0</v>
      </c>
      <c r="BH911" s="243">
        <f>IF(N911="sníž. přenesená",J911,0)</f>
        <v>0</v>
      </c>
      <c r="BI911" s="243">
        <f>IF(N911="nulová",J911,0)</f>
        <v>0</v>
      </c>
      <c r="BJ911" s="19" t="s">
        <v>91</v>
      </c>
      <c r="BK911" s="243">
        <f>ROUND(I911*H911,2)</f>
        <v>0</v>
      </c>
      <c r="BL911" s="19" t="s">
        <v>256</v>
      </c>
      <c r="BM911" s="242" t="s">
        <v>958</v>
      </c>
    </row>
    <row r="912" s="2" customFormat="1">
      <c r="A912" s="41"/>
      <c r="B912" s="42"/>
      <c r="C912" s="43"/>
      <c r="D912" s="251" t="s">
        <v>288</v>
      </c>
      <c r="E912" s="43"/>
      <c r="F912" s="282" t="s">
        <v>953</v>
      </c>
      <c r="G912" s="43"/>
      <c r="H912" s="43"/>
      <c r="I912" s="246"/>
      <c r="J912" s="43"/>
      <c r="K912" s="43"/>
      <c r="L912" s="47"/>
      <c r="M912" s="247"/>
      <c r="N912" s="248"/>
      <c r="O912" s="94"/>
      <c r="P912" s="94"/>
      <c r="Q912" s="94"/>
      <c r="R912" s="94"/>
      <c r="S912" s="94"/>
      <c r="T912" s="95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19" t="s">
        <v>288</v>
      </c>
      <c r="AU912" s="19" t="s">
        <v>93</v>
      </c>
    </row>
    <row r="913" s="15" customFormat="1">
      <c r="A913" s="15"/>
      <c r="B913" s="272"/>
      <c r="C913" s="273"/>
      <c r="D913" s="251" t="s">
        <v>259</v>
      </c>
      <c r="E913" s="274" t="s">
        <v>1</v>
      </c>
      <c r="F913" s="275" t="s">
        <v>941</v>
      </c>
      <c r="G913" s="273"/>
      <c r="H913" s="274" t="s">
        <v>1</v>
      </c>
      <c r="I913" s="276"/>
      <c r="J913" s="273"/>
      <c r="K913" s="273"/>
      <c r="L913" s="277"/>
      <c r="M913" s="278"/>
      <c r="N913" s="279"/>
      <c r="O913" s="279"/>
      <c r="P913" s="279"/>
      <c r="Q913" s="279"/>
      <c r="R913" s="279"/>
      <c r="S913" s="279"/>
      <c r="T913" s="280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1" t="s">
        <v>259</v>
      </c>
      <c r="AU913" s="281" t="s">
        <v>93</v>
      </c>
      <c r="AV913" s="15" t="s">
        <v>91</v>
      </c>
      <c r="AW913" s="15" t="s">
        <v>40</v>
      </c>
      <c r="AX913" s="15" t="s">
        <v>84</v>
      </c>
      <c r="AY913" s="281" t="s">
        <v>250</v>
      </c>
    </row>
    <row r="914" s="15" customFormat="1">
      <c r="A914" s="15"/>
      <c r="B914" s="272"/>
      <c r="C914" s="273"/>
      <c r="D914" s="251" t="s">
        <v>259</v>
      </c>
      <c r="E914" s="274" t="s">
        <v>1</v>
      </c>
      <c r="F914" s="275" t="s">
        <v>948</v>
      </c>
      <c r="G914" s="273"/>
      <c r="H914" s="274" t="s">
        <v>1</v>
      </c>
      <c r="I914" s="276"/>
      <c r="J914" s="273"/>
      <c r="K914" s="273"/>
      <c r="L914" s="277"/>
      <c r="M914" s="278"/>
      <c r="N914" s="279"/>
      <c r="O914" s="279"/>
      <c r="P914" s="279"/>
      <c r="Q914" s="279"/>
      <c r="R914" s="279"/>
      <c r="S914" s="279"/>
      <c r="T914" s="280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81" t="s">
        <v>259</v>
      </c>
      <c r="AU914" s="281" t="s">
        <v>93</v>
      </c>
      <c r="AV914" s="15" t="s">
        <v>91</v>
      </c>
      <c r="AW914" s="15" t="s">
        <v>40</v>
      </c>
      <c r="AX914" s="15" t="s">
        <v>84</v>
      </c>
      <c r="AY914" s="281" t="s">
        <v>250</v>
      </c>
    </row>
    <row r="915" s="13" customFormat="1">
      <c r="A915" s="13"/>
      <c r="B915" s="249"/>
      <c r="C915" s="250"/>
      <c r="D915" s="251" t="s">
        <v>259</v>
      </c>
      <c r="E915" s="252" t="s">
        <v>1</v>
      </c>
      <c r="F915" s="253" t="s">
        <v>943</v>
      </c>
      <c r="G915" s="250"/>
      <c r="H915" s="254">
        <v>7.5</v>
      </c>
      <c r="I915" s="255"/>
      <c r="J915" s="250"/>
      <c r="K915" s="250"/>
      <c r="L915" s="256"/>
      <c r="M915" s="257"/>
      <c r="N915" s="258"/>
      <c r="O915" s="258"/>
      <c r="P915" s="258"/>
      <c r="Q915" s="258"/>
      <c r="R915" s="258"/>
      <c r="S915" s="258"/>
      <c r="T915" s="25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0" t="s">
        <v>259</v>
      </c>
      <c r="AU915" s="260" t="s">
        <v>93</v>
      </c>
      <c r="AV915" s="13" t="s">
        <v>93</v>
      </c>
      <c r="AW915" s="13" t="s">
        <v>40</v>
      </c>
      <c r="AX915" s="13" t="s">
        <v>84</v>
      </c>
      <c r="AY915" s="260" t="s">
        <v>250</v>
      </c>
    </row>
    <row r="916" s="13" customFormat="1">
      <c r="A916" s="13"/>
      <c r="B916" s="249"/>
      <c r="C916" s="250"/>
      <c r="D916" s="251" t="s">
        <v>259</v>
      </c>
      <c r="E916" s="252" t="s">
        <v>1</v>
      </c>
      <c r="F916" s="253" t="s">
        <v>944</v>
      </c>
      <c r="G916" s="250"/>
      <c r="H916" s="254">
        <v>7.5</v>
      </c>
      <c r="I916" s="255"/>
      <c r="J916" s="250"/>
      <c r="K916" s="250"/>
      <c r="L916" s="256"/>
      <c r="M916" s="257"/>
      <c r="N916" s="258"/>
      <c r="O916" s="258"/>
      <c r="P916" s="258"/>
      <c r="Q916" s="258"/>
      <c r="R916" s="258"/>
      <c r="S916" s="258"/>
      <c r="T916" s="25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0" t="s">
        <v>259</v>
      </c>
      <c r="AU916" s="260" t="s">
        <v>93</v>
      </c>
      <c r="AV916" s="13" t="s">
        <v>93</v>
      </c>
      <c r="AW916" s="13" t="s">
        <v>40</v>
      </c>
      <c r="AX916" s="13" t="s">
        <v>84</v>
      </c>
      <c r="AY916" s="260" t="s">
        <v>250</v>
      </c>
    </row>
    <row r="917" s="14" customFormat="1">
      <c r="A917" s="14"/>
      <c r="B917" s="261"/>
      <c r="C917" s="262"/>
      <c r="D917" s="251" t="s">
        <v>259</v>
      </c>
      <c r="E917" s="263" t="s">
        <v>1</v>
      </c>
      <c r="F917" s="264" t="s">
        <v>261</v>
      </c>
      <c r="G917" s="262"/>
      <c r="H917" s="265">
        <v>15</v>
      </c>
      <c r="I917" s="266"/>
      <c r="J917" s="262"/>
      <c r="K917" s="262"/>
      <c r="L917" s="267"/>
      <c r="M917" s="268"/>
      <c r="N917" s="269"/>
      <c r="O917" s="269"/>
      <c r="P917" s="269"/>
      <c r="Q917" s="269"/>
      <c r="R917" s="269"/>
      <c r="S917" s="269"/>
      <c r="T917" s="27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71" t="s">
        <v>259</v>
      </c>
      <c r="AU917" s="271" t="s">
        <v>93</v>
      </c>
      <c r="AV917" s="14" t="s">
        <v>256</v>
      </c>
      <c r="AW917" s="14" t="s">
        <v>40</v>
      </c>
      <c r="AX917" s="14" t="s">
        <v>91</v>
      </c>
      <c r="AY917" s="271" t="s">
        <v>250</v>
      </c>
    </row>
    <row r="918" s="13" customFormat="1">
      <c r="A918" s="13"/>
      <c r="B918" s="249"/>
      <c r="C918" s="250"/>
      <c r="D918" s="251" t="s">
        <v>259</v>
      </c>
      <c r="E918" s="250"/>
      <c r="F918" s="253" t="s">
        <v>959</v>
      </c>
      <c r="G918" s="250"/>
      <c r="H918" s="254">
        <v>15.75</v>
      </c>
      <c r="I918" s="255"/>
      <c r="J918" s="250"/>
      <c r="K918" s="250"/>
      <c r="L918" s="256"/>
      <c r="M918" s="257"/>
      <c r="N918" s="258"/>
      <c r="O918" s="258"/>
      <c r="P918" s="258"/>
      <c r="Q918" s="258"/>
      <c r="R918" s="258"/>
      <c r="S918" s="258"/>
      <c r="T918" s="25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0" t="s">
        <v>259</v>
      </c>
      <c r="AU918" s="260" t="s">
        <v>93</v>
      </c>
      <c r="AV918" s="13" t="s">
        <v>93</v>
      </c>
      <c r="AW918" s="13" t="s">
        <v>4</v>
      </c>
      <c r="AX918" s="13" t="s">
        <v>91</v>
      </c>
      <c r="AY918" s="260" t="s">
        <v>250</v>
      </c>
    </row>
    <row r="919" s="2" customFormat="1" ht="24.15" customHeight="1">
      <c r="A919" s="41"/>
      <c r="B919" s="42"/>
      <c r="C919" s="230" t="s">
        <v>960</v>
      </c>
      <c r="D919" s="230" t="s">
        <v>252</v>
      </c>
      <c r="E919" s="231" t="s">
        <v>961</v>
      </c>
      <c r="F919" s="232" t="s">
        <v>962</v>
      </c>
      <c r="G919" s="233" t="s">
        <v>388</v>
      </c>
      <c r="H919" s="234">
        <v>1124.127</v>
      </c>
      <c r="I919" s="235"/>
      <c r="J919" s="236">
        <f>ROUND(I919*H919,2)</f>
        <v>0</v>
      </c>
      <c r="K919" s="237"/>
      <c r="L919" s="47"/>
      <c r="M919" s="238" t="s">
        <v>1</v>
      </c>
      <c r="N919" s="239" t="s">
        <v>49</v>
      </c>
      <c r="O919" s="94"/>
      <c r="P919" s="240">
        <f>O919*H919</f>
        <v>0</v>
      </c>
      <c r="Q919" s="240">
        <v>0.0315</v>
      </c>
      <c r="R919" s="240">
        <f>Q919*H919</f>
        <v>35.410000499999995</v>
      </c>
      <c r="S919" s="240">
        <v>0</v>
      </c>
      <c r="T919" s="241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42" t="s">
        <v>256</v>
      </c>
      <c r="AT919" s="242" t="s">
        <v>252</v>
      </c>
      <c r="AU919" s="242" t="s">
        <v>93</v>
      </c>
      <c r="AY919" s="19" t="s">
        <v>250</v>
      </c>
      <c r="BE919" s="243">
        <f>IF(N919="základní",J919,0)</f>
        <v>0</v>
      </c>
      <c r="BF919" s="243">
        <f>IF(N919="snížená",J919,0)</f>
        <v>0</v>
      </c>
      <c r="BG919" s="243">
        <f>IF(N919="zákl. přenesená",J919,0)</f>
        <v>0</v>
      </c>
      <c r="BH919" s="243">
        <f>IF(N919="sníž. přenesená",J919,0)</f>
        <v>0</v>
      </c>
      <c r="BI919" s="243">
        <f>IF(N919="nulová",J919,0)</f>
        <v>0</v>
      </c>
      <c r="BJ919" s="19" t="s">
        <v>91</v>
      </c>
      <c r="BK919" s="243">
        <f>ROUND(I919*H919,2)</f>
        <v>0</v>
      </c>
      <c r="BL919" s="19" t="s">
        <v>256</v>
      </c>
      <c r="BM919" s="242" t="s">
        <v>963</v>
      </c>
    </row>
    <row r="920" s="2" customFormat="1">
      <c r="A920" s="41"/>
      <c r="B920" s="42"/>
      <c r="C920" s="43"/>
      <c r="D920" s="244" t="s">
        <v>257</v>
      </c>
      <c r="E920" s="43"/>
      <c r="F920" s="245" t="s">
        <v>964</v>
      </c>
      <c r="G920" s="43"/>
      <c r="H920" s="43"/>
      <c r="I920" s="246"/>
      <c r="J920" s="43"/>
      <c r="K920" s="43"/>
      <c r="L920" s="47"/>
      <c r="M920" s="247"/>
      <c r="N920" s="248"/>
      <c r="O920" s="94"/>
      <c r="P920" s="94"/>
      <c r="Q920" s="94"/>
      <c r="R920" s="94"/>
      <c r="S920" s="94"/>
      <c r="T920" s="95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19" t="s">
        <v>257</v>
      </c>
      <c r="AU920" s="19" t="s">
        <v>93</v>
      </c>
    </row>
    <row r="921" s="13" customFormat="1">
      <c r="A921" s="13"/>
      <c r="B921" s="249"/>
      <c r="C921" s="250"/>
      <c r="D921" s="251" t="s">
        <v>259</v>
      </c>
      <c r="E921" s="252" t="s">
        <v>1</v>
      </c>
      <c r="F921" s="253" t="s">
        <v>965</v>
      </c>
      <c r="G921" s="250"/>
      <c r="H921" s="254">
        <v>315.13999999999999</v>
      </c>
      <c r="I921" s="255"/>
      <c r="J921" s="250"/>
      <c r="K921" s="250"/>
      <c r="L921" s="256"/>
      <c r="M921" s="257"/>
      <c r="N921" s="258"/>
      <c r="O921" s="258"/>
      <c r="P921" s="258"/>
      <c r="Q921" s="258"/>
      <c r="R921" s="258"/>
      <c r="S921" s="258"/>
      <c r="T921" s="25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0" t="s">
        <v>259</v>
      </c>
      <c r="AU921" s="260" t="s">
        <v>93</v>
      </c>
      <c r="AV921" s="13" t="s">
        <v>93</v>
      </c>
      <c r="AW921" s="13" t="s">
        <v>40</v>
      </c>
      <c r="AX921" s="13" t="s">
        <v>84</v>
      </c>
      <c r="AY921" s="260" t="s">
        <v>250</v>
      </c>
    </row>
    <row r="922" s="13" customFormat="1">
      <c r="A922" s="13"/>
      <c r="B922" s="249"/>
      <c r="C922" s="250"/>
      <c r="D922" s="251" t="s">
        <v>259</v>
      </c>
      <c r="E922" s="252" t="s">
        <v>1</v>
      </c>
      <c r="F922" s="253" t="s">
        <v>966</v>
      </c>
      <c r="G922" s="250"/>
      <c r="H922" s="254">
        <v>319.50799999999998</v>
      </c>
      <c r="I922" s="255"/>
      <c r="J922" s="250"/>
      <c r="K922" s="250"/>
      <c r="L922" s="256"/>
      <c r="M922" s="257"/>
      <c r="N922" s="258"/>
      <c r="O922" s="258"/>
      <c r="P922" s="258"/>
      <c r="Q922" s="258"/>
      <c r="R922" s="258"/>
      <c r="S922" s="258"/>
      <c r="T922" s="259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0" t="s">
        <v>259</v>
      </c>
      <c r="AU922" s="260" t="s">
        <v>93</v>
      </c>
      <c r="AV922" s="13" t="s">
        <v>93</v>
      </c>
      <c r="AW922" s="13" t="s">
        <v>40</v>
      </c>
      <c r="AX922" s="13" t="s">
        <v>84</v>
      </c>
      <c r="AY922" s="260" t="s">
        <v>250</v>
      </c>
    </row>
    <row r="923" s="13" customFormat="1">
      <c r="A923" s="13"/>
      <c r="B923" s="249"/>
      <c r="C923" s="250"/>
      <c r="D923" s="251" t="s">
        <v>259</v>
      </c>
      <c r="E923" s="252" t="s">
        <v>1</v>
      </c>
      <c r="F923" s="253" t="s">
        <v>967</v>
      </c>
      <c r="G923" s="250"/>
      <c r="H923" s="254">
        <v>202.118</v>
      </c>
      <c r="I923" s="255"/>
      <c r="J923" s="250"/>
      <c r="K923" s="250"/>
      <c r="L923" s="256"/>
      <c r="M923" s="257"/>
      <c r="N923" s="258"/>
      <c r="O923" s="258"/>
      <c r="P923" s="258"/>
      <c r="Q923" s="258"/>
      <c r="R923" s="258"/>
      <c r="S923" s="258"/>
      <c r="T923" s="25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0" t="s">
        <v>259</v>
      </c>
      <c r="AU923" s="260" t="s">
        <v>93</v>
      </c>
      <c r="AV923" s="13" t="s">
        <v>93</v>
      </c>
      <c r="AW923" s="13" t="s">
        <v>40</v>
      </c>
      <c r="AX923" s="13" t="s">
        <v>84</v>
      </c>
      <c r="AY923" s="260" t="s">
        <v>250</v>
      </c>
    </row>
    <row r="924" s="13" customFormat="1">
      <c r="A924" s="13"/>
      <c r="B924" s="249"/>
      <c r="C924" s="250"/>
      <c r="D924" s="251" t="s">
        <v>259</v>
      </c>
      <c r="E924" s="252" t="s">
        <v>1</v>
      </c>
      <c r="F924" s="253" t="s">
        <v>968</v>
      </c>
      <c r="G924" s="250"/>
      <c r="H924" s="254">
        <v>78.971000000000004</v>
      </c>
      <c r="I924" s="255"/>
      <c r="J924" s="250"/>
      <c r="K924" s="250"/>
      <c r="L924" s="256"/>
      <c r="M924" s="257"/>
      <c r="N924" s="258"/>
      <c r="O924" s="258"/>
      <c r="P924" s="258"/>
      <c r="Q924" s="258"/>
      <c r="R924" s="258"/>
      <c r="S924" s="258"/>
      <c r="T924" s="259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60" t="s">
        <v>259</v>
      </c>
      <c r="AU924" s="260" t="s">
        <v>93</v>
      </c>
      <c r="AV924" s="13" t="s">
        <v>93</v>
      </c>
      <c r="AW924" s="13" t="s">
        <v>40</v>
      </c>
      <c r="AX924" s="13" t="s">
        <v>84</v>
      </c>
      <c r="AY924" s="260" t="s">
        <v>250</v>
      </c>
    </row>
    <row r="925" s="13" customFormat="1">
      <c r="A925" s="13"/>
      <c r="B925" s="249"/>
      <c r="C925" s="250"/>
      <c r="D925" s="251" t="s">
        <v>259</v>
      </c>
      <c r="E925" s="252" t="s">
        <v>1</v>
      </c>
      <c r="F925" s="253" t="s">
        <v>969</v>
      </c>
      <c r="G925" s="250"/>
      <c r="H925" s="254">
        <v>200.166</v>
      </c>
      <c r="I925" s="255"/>
      <c r="J925" s="250"/>
      <c r="K925" s="250"/>
      <c r="L925" s="256"/>
      <c r="M925" s="257"/>
      <c r="N925" s="258"/>
      <c r="O925" s="258"/>
      <c r="P925" s="258"/>
      <c r="Q925" s="258"/>
      <c r="R925" s="258"/>
      <c r="S925" s="258"/>
      <c r="T925" s="25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0" t="s">
        <v>259</v>
      </c>
      <c r="AU925" s="260" t="s">
        <v>93</v>
      </c>
      <c r="AV925" s="13" t="s">
        <v>93</v>
      </c>
      <c r="AW925" s="13" t="s">
        <v>40</v>
      </c>
      <c r="AX925" s="13" t="s">
        <v>84</v>
      </c>
      <c r="AY925" s="260" t="s">
        <v>250</v>
      </c>
    </row>
    <row r="926" s="13" customFormat="1">
      <c r="A926" s="13"/>
      <c r="B926" s="249"/>
      <c r="C926" s="250"/>
      <c r="D926" s="251" t="s">
        <v>259</v>
      </c>
      <c r="E926" s="252" t="s">
        <v>1</v>
      </c>
      <c r="F926" s="253" t="s">
        <v>486</v>
      </c>
      <c r="G926" s="250"/>
      <c r="H926" s="254">
        <v>8.2240000000000002</v>
      </c>
      <c r="I926" s="255"/>
      <c r="J926" s="250"/>
      <c r="K926" s="250"/>
      <c r="L926" s="256"/>
      <c r="M926" s="257"/>
      <c r="N926" s="258"/>
      <c r="O926" s="258"/>
      <c r="P926" s="258"/>
      <c r="Q926" s="258"/>
      <c r="R926" s="258"/>
      <c r="S926" s="258"/>
      <c r="T926" s="259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0" t="s">
        <v>259</v>
      </c>
      <c r="AU926" s="260" t="s">
        <v>93</v>
      </c>
      <c r="AV926" s="13" t="s">
        <v>93</v>
      </c>
      <c r="AW926" s="13" t="s">
        <v>40</v>
      </c>
      <c r="AX926" s="13" t="s">
        <v>84</v>
      </c>
      <c r="AY926" s="260" t="s">
        <v>250</v>
      </c>
    </row>
    <row r="927" s="14" customFormat="1">
      <c r="A927" s="14"/>
      <c r="B927" s="261"/>
      <c r="C927" s="262"/>
      <c r="D927" s="251" t="s">
        <v>259</v>
      </c>
      <c r="E927" s="263" t="s">
        <v>1</v>
      </c>
      <c r="F927" s="264" t="s">
        <v>261</v>
      </c>
      <c r="G927" s="262"/>
      <c r="H927" s="265">
        <v>1124.127</v>
      </c>
      <c r="I927" s="266"/>
      <c r="J927" s="262"/>
      <c r="K927" s="262"/>
      <c r="L927" s="267"/>
      <c r="M927" s="268"/>
      <c r="N927" s="269"/>
      <c r="O927" s="269"/>
      <c r="P927" s="269"/>
      <c r="Q927" s="269"/>
      <c r="R927" s="269"/>
      <c r="S927" s="269"/>
      <c r="T927" s="27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71" t="s">
        <v>259</v>
      </c>
      <c r="AU927" s="271" t="s">
        <v>93</v>
      </c>
      <c r="AV927" s="14" t="s">
        <v>256</v>
      </c>
      <c r="AW927" s="14" t="s">
        <v>40</v>
      </c>
      <c r="AX927" s="14" t="s">
        <v>91</v>
      </c>
      <c r="AY927" s="271" t="s">
        <v>250</v>
      </c>
    </row>
    <row r="928" s="2" customFormat="1" ht="24.15" customHeight="1">
      <c r="A928" s="41"/>
      <c r="B928" s="42"/>
      <c r="C928" s="230" t="s">
        <v>970</v>
      </c>
      <c r="D928" s="230" t="s">
        <v>252</v>
      </c>
      <c r="E928" s="231" t="s">
        <v>971</v>
      </c>
      <c r="F928" s="232" t="s">
        <v>972</v>
      </c>
      <c r="G928" s="233" t="s">
        <v>388</v>
      </c>
      <c r="H928" s="234">
        <v>2732.2640000000001</v>
      </c>
      <c r="I928" s="235"/>
      <c r="J928" s="236">
        <f>ROUND(I928*H928,2)</f>
        <v>0</v>
      </c>
      <c r="K928" s="237"/>
      <c r="L928" s="47"/>
      <c r="M928" s="238" t="s">
        <v>1</v>
      </c>
      <c r="N928" s="239" t="s">
        <v>49</v>
      </c>
      <c r="O928" s="94"/>
      <c r="P928" s="240">
        <f>O928*H928</f>
        <v>0</v>
      </c>
      <c r="Q928" s="240">
        <v>0.0018</v>
      </c>
      <c r="R928" s="240">
        <f>Q928*H928</f>
        <v>4.9180751999999996</v>
      </c>
      <c r="S928" s="240">
        <v>0</v>
      </c>
      <c r="T928" s="241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42" t="s">
        <v>256</v>
      </c>
      <c r="AT928" s="242" t="s">
        <v>252</v>
      </c>
      <c r="AU928" s="242" t="s">
        <v>93</v>
      </c>
      <c r="AY928" s="19" t="s">
        <v>250</v>
      </c>
      <c r="BE928" s="243">
        <f>IF(N928="základní",J928,0)</f>
        <v>0</v>
      </c>
      <c r="BF928" s="243">
        <f>IF(N928="snížená",J928,0)</f>
        <v>0</v>
      </c>
      <c r="BG928" s="243">
        <f>IF(N928="zákl. přenesená",J928,0)</f>
        <v>0</v>
      </c>
      <c r="BH928" s="243">
        <f>IF(N928="sníž. přenesená",J928,0)</f>
        <v>0</v>
      </c>
      <c r="BI928" s="243">
        <f>IF(N928="nulová",J928,0)</f>
        <v>0</v>
      </c>
      <c r="BJ928" s="19" t="s">
        <v>91</v>
      </c>
      <c r="BK928" s="243">
        <f>ROUND(I928*H928,2)</f>
        <v>0</v>
      </c>
      <c r="BL928" s="19" t="s">
        <v>256</v>
      </c>
      <c r="BM928" s="242" t="s">
        <v>973</v>
      </c>
    </row>
    <row r="929" s="2" customFormat="1">
      <c r="A929" s="41"/>
      <c r="B929" s="42"/>
      <c r="C929" s="43"/>
      <c r="D929" s="244" t="s">
        <v>257</v>
      </c>
      <c r="E929" s="43"/>
      <c r="F929" s="245" t="s">
        <v>974</v>
      </c>
      <c r="G929" s="43"/>
      <c r="H929" s="43"/>
      <c r="I929" s="246"/>
      <c r="J929" s="43"/>
      <c r="K929" s="43"/>
      <c r="L929" s="47"/>
      <c r="M929" s="247"/>
      <c r="N929" s="248"/>
      <c r="O929" s="94"/>
      <c r="P929" s="94"/>
      <c r="Q929" s="94"/>
      <c r="R929" s="94"/>
      <c r="S929" s="94"/>
      <c r="T929" s="95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19" t="s">
        <v>257</v>
      </c>
      <c r="AU929" s="19" t="s">
        <v>93</v>
      </c>
    </row>
    <row r="930" s="2" customFormat="1" ht="24.15" customHeight="1">
      <c r="A930" s="41"/>
      <c r="B930" s="42"/>
      <c r="C930" s="230" t="s">
        <v>975</v>
      </c>
      <c r="D930" s="230" t="s">
        <v>252</v>
      </c>
      <c r="E930" s="231" t="s">
        <v>976</v>
      </c>
      <c r="F930" s="232" t="s">
        <v>977</v>
      </c>
      <c r="G930" s="233" t="s">
        <v>388</v>
      </c>
      <c r="H930" s="234">
        <v>3685.8000000000002</v>
      </c>
      <c r="I930" s="235"/>
      <c r="J930" s="236">
        <f>ROUND(I930*H930,2)</f>
        <v>0</v>
      </c>
      <c r="K930" s="237"/>
      <c r="L930" s="47"/>
      <c r="M930" s="238" t="s">
        <v>1</v>
      </c>
      <c r="N930" s="239" t="s">
        <v>49</v>
      </c>
      <c r="O930" s="94"/>
      <c r="P930" s="240">
        <f>O930*H930</f>
        <v>0</v>
      </c>
      <c r="Q930" s="240">
        <v>0.1173</v>
      </c>
      <c r="R930" s="240">
        <f>Q930*H930</f>
        <v>432.34434000000005</v>
      </c>
      <c r="S930" s="240">
        <v>0</v>
      </c>
      <c r="T930" s="241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42" t="s">
        <v>256</v>
      </c>
      <c r="AT930" s="242" t="s">
        <v>252</v>
      </c>
      <c r="AU930" s="242" t="s">
        <v>93</v>
      </c>
      <c r="AY930" s="19" t="s">
        <v>250</v>
      </c>
      <c r="BE930" s="243">
        <f>IF(N930="základní",J930,0)</f>
        <v>0</v>
      </c>
      <c r="BF930" s="243">
        <f>IF(N930="snížená",J930,0)</f>
        <v>0</v>
      </c>
      <c r="BG930" s="243">
        <f>IF(N930="zákl. přenesená",J930,0)</f>
        <v>0</v>
      </c>
      <c r="BH930" s="243">
        <f>IF(N930="sníž. přenesená",J930,0)</f>
        <v>0</v>
      </c>
      <c r="BI930" s="243">
        <f>IF(N930="nulová",J930,0)</f>
        <v>0</v>
      </c>
      <c r="BJ930" s="19" t="s">
        <v>91</v>
      </c>
      <c r="BK930" s="243">
        <f>ROUND(I930*H930,2)</f>
        <v>0</v>
      </c>
      <c r="BL930" s="19" t="s">
        <v>256</v>
      </c>
      <c r="BM930" s="242" t="s">
        <v>978</v>
      </c>
    </row>
    <row r="931" s="2" customFormat="1">
      <c r="A931" s="41"/>
      <c r="B931" s="42"/>
      <c r="C931" s="43"/>
      <c r="D931" s="244" t="s">
        <v>257</v>
      </c>
      <c r="E931" s="43"/>
      <c r="F931" s="245" t="s">
        <v>979</v>
      </c>
      <c r="G931" s="43"/>
      <c r="H931" s="43"/>
      <c r="I931" s="246"/>
      <c r="J931" s="43"/>
      <c r="K931" s="43"/>
      <c r="L931" s="47"/>
      <c r="M931" s="247"/>
      <c r="N931" s="248"/>
      <c r="O931" s="94"/>
      <c r="P931" s="94"/>
      <c r="Q931" s="94"/>
      <c r="R931" s="94"/>
      <c r="S931" s="94"/>
      <c r="T931" s="95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19" t="s">
        <v>257</v>
      </c>
      <c r="AU931" s="19" t="s">
        <v>93</v>
      </c>
    </row>
    <row r="932" s="13" customFormat="1">
      <c r="A932" s="13"/>
      <c r="B932" s="249"/>
      <c r="C932" s="250"/>
      <c r="D932" s="251" t="s">
        <v>259</v>
      </c>
      <c r="E932" s="252" t="s">
        <v>1</v>
      </c>
      <c r="F932" s="253" t="s">
        <v>980</v>
      </c>
      <c r="G932" s="250"/>
      <c r="H932" s="254">
        <v>3343.5100000000002</v>
      </c>
      <c r="I932" s="255"/>
      <c r="J932" s="250"/>
      <c r="K932" s="250"/>
      <c r="L932" s="256"/>
      <c r="M932" s="257"/>
      <c r="N932" s="258"/>
      <c r="O932" s="258"/>
      <c r="P932" s="258"/>
      <c r="Q932" s="258"/>
      <c r="R932" s="258"/>
      <c r="S932" s="258"/>
      <c r="T932" s="25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0" t="s">
        <v>259</v>
      </c>
      <c r="AU932" s="260" t="s">
        <v>93</v>
      </c>
      <c r="AV932" s="13" t="s">
        <v>93</v>
      </c>
      <c r="AW932" s="13" t="s">
        <v>40</v>
      </c>
      <c r="AX932" s="13" t="s">
        <v>84</v>
      </c>
      <c r="AY932" s="260" t="s">
        <v>250</v>
      </c>
    </row>
    <row r="933" s="13" customFormat="1">
      <c r="A933" s="13"/>
      <c r="B933" s="249"/>
      <c r="C933" s="250"/>
      <c r="D933" s="251" t="s">
        <v>259</v>
      </c>
      <c r="E933" s="252" t="s">
        <v>1</v>
      </c>
      <c r="F933" s="253" t="s">
        <v>981</v>
      </c>
      <c r="G933" s="250"/>
      <c r="H933" s="254">
        <v>342.29000000000002</v>
      </c>
      <c r="I933" s="255"/>
      <c r="J933" s="250"/>
      <c r="K933" s="250"/>
      <c r="L933" s="256"/>
      <c r="M933" s="257"/>
      <c r="N933" s="258"/>
      <c r="O933" s="258"/>
      <c r="P933" s="258"/>
      <c r="Q933" s="258"/>
      <c r="R933" s="258"/>
      <c r="S933" s="258"/>
      <c r="T933" s="25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0" t="s">
        <v>259</v>
      </c>
      <c r="AU933" s="260" t="s">
        <v>93</v>
      </c>
      <c r="AV933" s="13" t="s">
        <v>93</v>
      </c>
      <c r="AW933" s="13" t="s">
        <v>40</v>
      </c>
      <c r="AX933" s="13" t="s">
        <v>84</v>
      </c>
      <c r="AY933" s="260" t="s">
        <v>250</v>
      </c>
    </row>
    <row r="934" s="14" customFormat="1">
      <c r="A934" s="14"/>
      <c r="B934" s="261"/>
      <c r="C934" s="262"/>
      <c r="D934" s="251" t="s">
        <v>259</v>
      </c>
      <c r="E934" s="263" t="s">
        <v>1</v>
      </c>
      <c r="F934" s="264" t="s">
        <v>261</v>
      </c>
      <c r="G934" s="262"/>
      <c r="H934" s="265">
        <v>3685.8000000000002</v>
      </c>
      <c r="I934" s="266"/>
      <c r="J934" s="262"/>
      <c r="K934" s="262"/>
      <c r="L934" s="267"/>
      <c r="M934" s="268"/>
      <c r="N934" s="269"/>
      <c r="O934" s="269"/>
      <c r="P934" s="269"/>
      <c r="Q934" s="269"/>
      <c r="R934" s="269"/>
      <c r="S934" s="269"/>
      <c r="T934" s="27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71" t="s">
        <v>259</v>
      </c>
      <c r="AU934" s="271" t="s">
        <v>93</v>
      </c>
      <c r="AV934" s="14" t="s">
        <v>256</v>
      </c>
      <c r="AW934" s="14" t="s">
        <v>40</v>
      </c>
      <c r="AX934" s="14" t="s">
        <v>91</v>
      </c>
      <c r="AY934" s="271" t="s">
        <v>250</v>
      </c>
    </row>
    <row r="935" s="2" customFormat="1" ht="24.15" customHeight="1">
      <c r="A935" s="41"/>
      <c r="B935" s="42"/>
      <c r="C935" s="230" t="s">
        <v>982</v>
      </c>
      <c r="D935" s="230" t="s">
        <v>252</v>
      </c>
      <c r="E935" s="231" t="s">
        <v>983</v>
      </c>
      <c r="F935" s="232" t="s">
        <v>984</v>
      </c>
      <c r="G935" s="233" t="s">
        <v>388</v>
      </c>
      <c r="H935" s="234">
        <v>1219.47</v>
      </c>
      <c r="I935" s="235"/>
      <c r="J935" s="236">
        <f>ROUND(I935*H935,2)</f>
        <v>0</v>
      </c>
      <c r="K935" s="237"/>
      <c r="L935" s="47"/>
      <c r="M935" s="238" t="s">
        <v>1</v>
      </c>
      <c r="N935" s="239" t="s">
        <v>49</v>
      </c>
      <c r="O935" s="94"/>
      <c r="P935" s="240">
        <f>O935*H935</f>
        <v>0</v>
      </c>
      <c r="Q935" s="240">
        <v>0.11</v>
      </c>
      <c r="R935" s="240">
        <f>Q935*H935</f>
        <v>134.14170000000001</v>
      </c>
      <c r="S935" s="240">
        <v>0</v>
      </c>
      <c r="T935" s="241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42" t="s">
        <v>256</v>
      </c>
      <c r="AT935" s="242" t="s">
        <v>252</v>
      </c>
      <c r="AU935" s="242" t="s">
        <v>93</v>
      </c>
      <c r="AY935" s="19" t="s">
        <v>250</v>
      </c>
      <c r="BE935" s="243">
        <f>IF(N935="základní",J935,0)</f>
        <v>0</v>
      </c>
      <c r="BF935" s="243">
        <f>IF(N935="snížená",J935,0)</f>
        <v>0</v>
      </c>
      <c r="BG935" s="243">
        <f>IF(N935="zákl. přenesená",J935,0)</f>
        <v>0</v>
      </c>
      <c r="BH935" s="243">
        <f>IF(N935="sníž. přenesená",J935,0)</f>
        <v>0</v>
      </c>
      <c r="BI935" s="243">
        <f>IF(N935="nulová",J935,0)</f>
        <v>0</v>
      </c>
      <c r="BJ935" s="19" t="s">
        <v>91</v>
      </c>
      <c r="BK935" s="243">
        <f>ROUND(I935*H935,2)</f>
        <v>0</v>
      </c>
      <c r="BL935" s="19" t="s">
        <v>256</v>
      </c>
      <c r="BM935" s="242" t="s">
        <v>985</v>
      </c>
    </row>
    <row r="936" s="2" customFormat="1">
      <c r="A936" s="41"/>
      <c r="B936" s="42"/>
      <c r="C936" s="43"/>
      <c r="D936" s="244" t="s">
        <v>257</v>
      </c>
      <c r="E936" s="43"/>
      <c r="F936" s="245" t="s">
        <v>986</v>
      </c>
      <c r="G936" s="43"/>
      <c r="H936" s="43"/>
      <c r="I936" s="246"/>
      <c r="J936" s="43"/>
      <c r="K936" s="43"/>
      <c r="L936" s="47"/>
      <c r="M936" s="247"/>
      <c r="N936" s="248"/>
      <c r="O936" s="94"/>
      <c r="P936" s="94"/>
      <c r="Q936" s="94"/>
      <c r="R936" s="94"/>
      <c r="S936" s="94"/>
      <c r="T936" s="95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19" t="s">
        <v>257</v>
      </c>
      <c r="AU936" s="19" t="s">
        <v>93</v>
      </c>
    </row>
    <row r="937" s="13" customFormat="1">
      <c r="A937" s="13"/>
      <c r="B937" s="249"/>
      <c r="C937" s="250"/>
      <c r="D937" s="251" t="s">
        <v>259</v>
      </c>
      <c r="E937" s="252" t="s">
        <v>1</v>
      </c>
      <c r="F937" s="253" t="s">
        <v>987</v>
      </c>
      <c r="G937" s="250"/>
      <c r="H937" s="254">
        <v>97.569999999999993</v>
      </c>
      <c r="I937" s="255"/>
      <c r="J937" s="250"/>
      <c r="K937" s="250"/>
      <c r="L937" s="256"/>
      <c r="M937" s="257"/>
      <c r="N937" s="258"/>
      <c r="O937" s="258"/>
      <c r="P937" s="258"/>
      <c r="Q937" s="258"/>
      <c r="R937" s="258"/>
      <c r="S937" s="258"/>
      <c r="T937" s="25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0" t="s">
        <v>259</v>
      </c>
      <c r="AU937" s="260" t="s">
        <v>93</v>
      </c>
      <c r="AV937" s="13" t="s">
        <v>93</v>
      </c>
      <c r="AW937" s="13" t="s">
        <v>40</v>
      </c>
      <c r="AX937" s="13" t="s">
        <v>84</v>
      </c>
      <c r="AY937" s="260" t="s">
        <v>250</v>
      </c>
    </row>
    <row r="938" s="13" customFormat="1">
      <c r="A938" s="13"/>
      <c r="B938" s="249"/>
      <c r="C938" s="250"/>
      <c r="D938" s="251" t="s">
        <v>259</v>
      </c>
      <c r="E938" s="252" t="s">
        <v>1</v>
      </c>
      <c r="F938" s="253" t="s">
        <v>988</v>
      </c>
      <c r="G938" s="250"/>
      <c r="H938" s="254">
        <v>354.79000000000002</v>
      </c>
      <c r="I938" s="255"/>
      <c r="J938" s="250"/>
      <c r="K938" s="250"/>
      <c r="L938" s="256"/>
      <c r="M938" s="257"/>
      <c r="N938" s="258"/>
      <c r="O938" s="258"/>
      <c r="P938" s="258"/>
      <c r="Q938" s="258"/>
      <c r="R938" s="258"/>
      <c r="S938" s="258"/>
      <c r="T938" s="259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0" t="s">
        <v>259</v>
      </c>
      <c r="AU938" s="260" t="s">
        <v>93</v>
      </c>
      <c r="AV938" s="13" t="s">
        <v>93</v>
      </c>
      <c r="AW938" s="13" t="s">
        <v>40</v>
      </c>
      <c r="AX938" s="13" t="s">
        <v>84</v>
      </c>
      <c r="AY938" s="260" t="s">
        <v>250</v>
      </c>
    </row>
    <row r="939" s="13" customFormat="1">
      <c r="A939" s="13"/>
      <c r="B939" s="249"/>
      <c r="C939" s="250"/>
      <c r="D939" s="251" t="s">
        <v>259</v>
      </c>
      <c r="E939" s="252" t="s">
        <v>1</v>
      </c>
      <c r="F939" s="253" t="s">
        <v>989</v>
      </c>
      <c r="G939" s="250"/>
      <c r="H939" s="254">
        <v>25.18</v>
      </c>
      <c r="I939" s="255"/>
      <c r="J939" s="250"/>
      <c r="K939" s="250"/>
      <c r="L939" s="256"/>
      <c r="M939" s="257"/>
      <c r="N939" s="258"/>
      <c r="O939" s="258"/>
      <c r="P939" s="258"/>
      <c r="Q939" s="258"/>
      <c r="R939" s="258"/>
      <c r="S939" s="258"/>
      <c r="T939" s="25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0" t="s">
        <v>259</v>
      </c>
      <c r="AU939" s="260" t="s">
        <v>93</v>
      </c>
      <c r="AV939" s="13" t="s">
        <v>93</v>
      </c>
      <c r="AW939" s="13" t="s">
        <v>40</v>
      </c>
      <c r="AX939" s="13" t="s">
        <v>84</v>
      </c>
      <c r="AY939" s="260" t="s">
        <v>250</v>
      </c>
    </row>
    <row r="940" s="13" customFormat="1">
      <c r="A940" s="13"/>
      <c r="B940" s="249"/>
      <c r="C940" s="250"/>
      <c r="D940" s="251" t="s">
        <v>259</v>
      </c>
      <c r="E940" s="252" t="s">
        <v>1</v>
      </c>
      <c r="F940" s="253" t="s">
        <v>990</v>
      </c>
      <c r="G940" s="250"/>
      <c r="H940" s="254">
        <v>39.759999999999998</v>
      </c>
      <c r="I940" s="255"/>
      <c r="J940" s="250"/>
      <c r="K940" s="250"/>
      <c r="L940" s="256"/>
      <c r="M940" s="257"/>
      <c r="N940" s="258"/>
      <c r="O940" s="258"/>
      <c r="P940" s="258"/>
      <c r="Q940" s="258"/>
      <c r="R940" s="258"/>
      <c r="S940" s="258"/>
      <c r="T940" s="259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0" t="s">
        <v>259</v>
      </c>
      <c r="AU940" s="260" t="s">
        <v>93</v>
      </c>
      <c r="AV940" s="13" t="s">
        <v>93</v>
      </c>
      <c r="AW940" s="13" t="s">
        <v>40</v>
      </c>
      <c r="AX940" s="13" t="s">
        <v>84</v>
      </c>
      <c r="AY940" s="260" t="s">
        <v>250</v>
      </c>
    </row>
    <row r="941" s="13" customFormat="1">
      <c r="A941" s="13"/>
      <c r="B941" s="249"/>
      <c r="C941" s="250"/>
      <c r="D941" s="251" t="s">
        <v>259</v>
      </c>
      <c r="E941" s="252" t="s">
        <v>1</v>
      </c>
      <c r="F941" s="253" t="s">
        <v>991</v>
      </c>
      <c r="G941" s="250"/>
      <c r="H941" s="254">
        <v>104.81</v>
      </c>
      <c r="I941" s="255"/>
      <c r="J941" s="250"/>
      <c r="K941" s="250"/>
      <c r="L941" s="256"/>
      <c r="M941" s="257"/>
      <c r="N941" s="258"/>
      <c r="O941" s="258"/>
      <c r="P941" s="258"/>
      <c r="Q941" s="258"/>
      <c r="R941" s="258"/>
      <c r="S941" s="258"/>
      <c r="T941" s="25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0" t="s">
        <v>259</v>
      </c>
      <c r="AU941" s="260" t="s">
        <v>93</v>
      </c>
      <c r="AV941" s="13" t="s">
        <v>93</v>
      </c>
      <c r="AW941" s="13" t="s">
        <v>40</v>
      </c>
      <c r="AX941" s="13" t="s">
        <v>84</v>
      </c>
      <c r="AY941" s="260" t="s">
        <v>250</v>
      </c>
    </row>
    <row r="942" s="13" customFormat="1">
      <c r="A942" s="13"/>
      <c r="B942" s="249"/>
      <c r="C942" s="250"/>
      <c r="D942" s="251" t="s">
        <v>259</v>
      </c>
      <c r="E942" s="252" t="s">
        <v>1</v>
      </c>
      <c r="F942" s="253" t="s">
        <v>992</v>
      </c>
      <c r="G942" s="250"/>
      <c r="H942" s="254">
        <v>89.780000000000001</v>
      </c>
      <c r="I942" s="255"/>
      <c r="J942" s="250"/>
      <c r="K942" s="250"/>
      <c r="L942" s="256"/>
      <c r="M942" s="257"/>
      <c r="N942" s="258"/>
      <c r="O942" s="258"/>
      <c r="P942" s="258"/>
      <c r="Q942" s="258"/>
      <c r="R942" s="258"/>
      <c r="S942" s="258"/>
      <c r="T942" s="259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0" t="s">
        <v>259</v>
      </c>
      <c r="AU942" s="260" t="s">
        <v>93</v>
      </c>
      <c r="AV942" s="13" t="s">
        <v>93</v>
      </c>
      <c r="AW942" s="13" t="s">
        <v>40</v>
      </c>
      <c r="AX942" s="13" t="s">
        <v>84</v>
      </c>
      <c r="AY942" s="260" t="s">
        <v>250</v>
      </c>
    </row>
    <row r="943" s="13" customFormat="1">
      <c r="A943" s="13"/>
      <c r="B943" s="249"/>
      <c r="C943" s="250"/>
      <c r="D943" s="251" t="s">
        <v>259</v>
      </c>
      <c r="E943" s="252" t="s">
        <v>1</v>
      </c>
      <c r="F943" s="253" t="s">
        <v>993</v>
      </c>
      <c r="G943" s="250"/>
      <c r="H943" s="254">
        <v>13.710000000000001</v>
      </c>
      <c r="I943" s="255"/>
      <c r="J943" s="250"/>
      <c r="K943" s="250"/>
      <c r="L943" s="256"/>
      <c r="M943" s="257"/>
      <c r="N943" s="258"/>
      <c r="O943" s="258"/>
      <c r="P943" s="258"/>
      <c r="Q943" s="258"/>
      <c r="R943" s="258"/>
      <c r="S943" s="258"/>
      <c r="T943" s="25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0" t="s">
        <v>259</v>
      </c>
      <c r="AU943" s="260" t="s">
        <v>93</v>
      </c>
      <c r="AV943" s="13" t="s">
        <v>93</v>
      </c>
      <c r="AW943" s="13" t="s">
        <v>40</v>
      </c>
      <c r="AX943" s="13" t="s">
        <v>84</v>
      </c>
      <c r="AY943" s="260" t="s">
        <v>250</v>
      </c>
    </row>
    <row r="944" s="13" customFormat="1">
      <c r="A944" s="13"/>
      <c r="B944" s="249"/>
      <c r="C944" s="250"/>
      <c r="D944" s="251" t="s">
        <v>259</v>
      </c>
      <c r="E944" s="252" t="s">
        <v>1</v>
      </c>
      <c r="F944" s="253" t="s">
        <v>994</v>
      </c>
      <c r="G944" s="250"/>
      <c r="H944" s="254">
        <v>446.06999999999999</v>
      </c>
      <c r="I944" s="255"/>
      <c r="J944" s="250"/>
      <c r="K944" s="250"/>
      <c r="L944" s="256"/>
      <c r="M944" s="257"/>
      <c r="N944" s="258"/>
      <c r="O944" s="258"/>
      <c r="P944" s="258"/>
      <c r="Q944" s="258"/>
      <c r="R944" s="258"/>
      <c r="S944" s="258"/>
      <c r="T944" s="259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0" t="s">
        <v>259</v>
      </c>
      <c r="AU944" s="260" t="s">
        <v>93</v>
      </c>
      <c r="AV944" s="13" t="s">
        <v>93</v>
      </c>
      <c r="AW944" s="13" t="s">
        <v>40</v>
      </c>
      <c r="AX944" s="13" t="s">
        <v>84</v>
      </c>
      <c r="AY944" s="260" t="s">
        <v>250</v>
      </c>
    </row>
    <row r="945" s="13" customFormat="1">
      <c r="A945" s="13"/>
      <c r="B945" s="249"/>
      <c r="C945" s="250"/>
      <c r="D945" s="251" t="s">
        <v>259</v>
      </c>
      <c r="E945" s="252" t="s">
        <v>1</v>
      </c>
      <c r="F945" s="253" t="s">
        <v>995</v>
      </c>
      <c r="G945" s="250"/>
      <c r="H945" s="254">
        <v>4</v>
      </c>
      <c r="I945" s="255"/>
      <c r="J945" s="250"/>
      <c r="K945" s="250"/>
      <c r="L945" s="256"/>
      <c r="M945" s="257"/>
      <c r="N945" s="258"/>
      <c r="O945" s="258"/>
      <c r="P945" s="258"/>
      <c r="Q945" s="258"/>
      <c r="R945" s="258"/>
      <c r="S945" s="258"/>
      <c r="T945" s="25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0" t="s">
        <v>259</v>
      </c>
      <c r="AU945" s="260" t="s">
        <v>93</v>
      </c>
      <c r="AV945" s="13" t="s">
        <v>93</v>
      </c>
      <c r="AW945" s="13" t="s">
        <v>40</v>
      </c>
      <c r="AX945" s="13" t="s">
        <v>84</v>
      </c>
      <c r="AY945" s="260" t="s">
        <v>250</v>
      </c>
    </row>
    <row r="946" s="13" customFormat="1">
      <c r="A946" s="13"/>
      <c r="B946" s="249"/>
      <c r="C946" s="250"/>
      <c r="D946" s="251" t="s">
        <v>259</v>
      </c>
      <c r="E946" s="252" t="s">
        <v>1</v>
      </c>
      <c r="F946" s="253" t="s">
        <v>996</v>
      </c>
      <c r="G946" s="250"/>
      <c r="H946" s="254">
        <v>43.799999999999997</v>
      </c>
      <c r="I946" s="255"/>
      <c r="J946" s="250"/>
      <c r="K946" s="250"/>
      <c r="L946" s="256"/>
      <c r="M946" s="257"/>
      <c r="N946" s="258"/>
      <c r="O946" s="258"/>
      <c r="P946" s="258"/>
      <c r="Q946" s="258"/>
      <c r="R946" s="258"/>
      <c r="S946" s="258"/>
      <c r="T946" s="25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0" t="s">
        <v>259</v>
      </c>
      <c r="AU946" s="260" t="s">
        <v>93</v>
      </c>
      <c r="AV946" s="13" t="s">
        <v>93</v>
      </c>
      <c r="AW946" s="13" t="s">
        <v>40</v>
      </c>
      <c r="AX946" s="13" t="s">
        <v>84</v>
      </c>
      <c r="AY946" s="260" t="s">
        <v>250</v>
      </c>
    </row>
    <row r="947" s="14" customFormat="1">
      <c r="A947" s="14"/>
      <c r="B947" s="261"/>
      <c r="C947" s="262"/>
      <c r="D947" s="251" t="s">
        <v>259</v>
      </c>
      <c r="E947" s="263" t="s">
        <v>1</v>
      </c>
      <c r="F947" s="264" t="s">
        <v>261</v>
      </c>
      <c r="G947" s="262"/>
      <c r="H947" s="265">
        <v>1219.47</v>
      </c>
      <c r="I947" s="266"/>
      <c r="J947" s="262"/>
      <c r="K947" s="262"/>
      <c r="L947" s="267"/>
      <c r="M947" s="268"/>
      <c r="N947" s="269"/>
      <c r="O947" s="269"/>
      <c r="P947" s="269"/>
      <c r="Q947" s="269"/>
      <c r="R947" s="269"/>
      <c r="S947" s="269"/>
      <c r="T947" s="27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71" t="s">
        <v>259</v>
      </c>
      <c r="AU947" s="271" t="s">
        <v>93</v>
      </c>
      <c r="AV947" s="14" t="s">
        <v>256</v>
      </c>
      <c r="AW947" s="14" t="s">
        <v>40</v>
      </c>
      <c r="AX947" s="14" t="s">
        <v>91</v>
      </c>
      <c r="AY947" s="271" t="s">
        <v>250</v>
      </c>
    </row>
    <row r="948" s="2" customFormat="1" ht="24.15" customHeight="1">
      <c r="A948" s="41"/>
      <c r="B948" s="42"/>
      <c r="C948" s="230" t="s">
        <v>997</v>
      </c>
      <c r="D948" s="230" t="s">
        <v>252</v>
      </c>
      <c r="E948" s="231" t="s">
        <v>998</v>
      </c>
      <c r="F948" s="232" t="s">
        <v>999</v>
      </c>
      <c r="G948" s="233" t="s">
        <v>388</v>
      </c>
      <c r="H948" s="234">
        <v>367.92000000000002</v>
      </c>
      <c r="I948" s="235"/>
      <c r="J948" s="236">
        <f>ROUND(I948*H948,2)</f>
        <v>0</v>
      </c>
      <c r="K948" s="237"/>
      <c r="L948" s="47"/>
      <c r="M948" s="238" t="s">
        <v>1</v>
      </c>
      <c r="N948" s="239" t="s">
        <v>49</v>
      </c>
      <c r="O948" s="94"/>
      <c r="P948" s="240">
        <f>O948*H948</f>
        <v>0</v>
      </c>
      <c r="Q948" s="240">
        <v>0.010999999999999999</v>
      </c>
      <c r="R948" s="240">
        <f>Q948*H948</f>
        <v>4.0471199999999996</v>
      </c>
      <c r="S948" s="240">
        <v>0</v>
      </c>
      <c r="T948" s="241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42" t="s">
        <v>256</v>
      </c>
      <c r="AT948" s="242" t="s">
        <v>252</v>
      </c>
      <c r="AU948" s="242" t="s">
        <v>93</v>
      </c>
      <c r="AY948" s="19" t="s">
        <v>250</v>
      </c>
      <c r="BE948" s="243">
        <f>IF(N948="základní",J948,0)</f>
        <v>0</v>
      </c>
      <c r="BF948" s="243">
        <f>IF(N948="snížená",J948,0)</f>
        <v>0</v>
      </c>
      <c r="BG948" s="243">
        <f>IF(N948="zákl. přenesená",J948,0)</f>
        <v>0</v>
      </c>
      <c r="BH948" s="243">
        <f>IF(N948="sníž. přenesená",J948,0)</f>
        <v>0</v>
      </c>
      <c r="BI948" s="243">
        <f>IF(N948="nulová",J948,0)</f>
        <v>0</v>
      </c>
      <c r="BJ948" s="19" t="s">
        <v>91</v>
      </c>
      <c r="BK948" s="243">
        <f>ROUND(I948*H948,2)</f>
        <v>0</v>
      </c>
      <c r="BL948" s="19" t="s">
        <v>256</v>
      </c>
      <c r="BM948" s="242" t="s">
        <v>1000</v>
      </c>
    </row>
    <row r="949" s="2" customFormat="1">
      <c r="A949" s="41"/>
      <c r="B949" s="42"/>
      <c r="C949" s="43"/>
      <c r="D949" s="244" t="s">
        <v>257</v>
      </c>
      <c r="E949" s="43"/>
      <c r="F949" s="245" t="s">
        <v>1001</v>
      </c>
      <c r="G949" s="43"/>
      <c r="H949" s="43"/>
      <c r="I949" s="246"/>
      <c r="J949" s="43"/>
      <c r="K949" s="43"/>
      <c r="L949" s="47"/>
      <c r="M949" s="247"/>
      <c r="N949" s="248"/>
      <c r="O949" s="94"/>
      <c r="P949" s="94"/>
      <c r="Q949" s="94"/>
      <c r="R949" s="94"/>
      <c r="S949" s="94"/>
      <c r="T949" s="95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19" t="s">
        <v>257</v>
      </c>
      <c r="AU949" s="19" t="s">
        <v>93</v>
      </c>
    </row>
    <row r="950" s="13" customFormat="1">
      <c r="A950" s="13"/>
      <c r="B950" s="249"/>
      <c r="C950" s="250"/>
      <c r="D950" s="251" t="s">
        <v>259</v>
      </c>
      <c r="E950" s="252" t="s">
        <v>1</v>
      </c>
      <c r="F950" s="253" t="s">
        <v>1002</v>
      </c>
      <c r="G950" s="250"/>
      <c r="H950" s="254">
        <v>367.92000000000002</v>
      </c>
      <c r="I950" s="255"/>
      <c r="J950" s="250"/>
      <c r="K950" s="250"/>
      <c r="L950" s="256"/>
      <c r="M950" s="257"/>
      <c r="N950" s="258"/>
      <c r="O950" s="258"/>
      <c r="P950" s="258"/>
      <c r="Q950" s="258"/>
      <c r="R950" s="258"/>
      <c r="S950" s="258"/>
      <c r="T950" s="259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60" t="s">
        <v>259</v>
      </c>
      <c r="AU950" s="260" t="s">
        <v>93</v>
      </c>
      <c r="AV950" s="13" t="s">
        <v>93</v>
      </c>
      <c r="AW950" s="13" t="s">
        <v>40</v>
      </c>
      <c r="AX950" s="13" t="s">
        <v>91</v>
      </c>
      <c r="AY950" s="260" t="s">
        <v>250</v>
      </c>
    </row>
    <row r="951" s="2" customFormat="1" ht="24.15" customHeight="1">
      <c r="A951" s="41"/>
      <c r="B951" s="42"/>
      <c r="C951" s="230" t="s">
        <v>644</v>
      </c>
      <c r="D951" s="230" t="s">
        <v>252</v>
      </c>
      <c r="E951" s="231" t="s">
        <v>1003</v>
      </c>
      <c r="F951" s="232" t="s">
        <v>1004</v>
      </c>
      <c r="G951" s="233" t="s">
        <v>570</v>
      </c>
      <c r="H951" s="234">
        <v>14</v>
      </c>
      <c r="I951" s="235"/>
      <c r="J951" s="236">
        <f>ROUND(I951*H951,2)</f>
        <v>0</v>
      </c>
      <c r="K951" s="237"/>
      <c r="L951" s="47"/>
      <c r="M951" s="238" t="s">
        <v>1</v>
      </c>
      <c r="N951" s="239" t="s">
        <v>49</v>
      </c>
      <c r="O951" s="94"/>
      <c r="P951" s="240">
        <f>O951*H951</f>
        <v>0</v>
      </c>
      <c r="Q951" s="240">
        <v>0.00048000000000000001</v>
      </c>
      <c r="R951" s="240">
        <f>Q951*H951</f>
        <v>0.0067200000000000003</v>
      </c>
      <c r="S951" s="240">
        <v>0</v>
      </c>
      <c r="T951" s="241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42" t="s">
        <v>256</v>
      </c>
      <c r="AT951" s="242" t="s">
        <v>252</v>
      </c>
      <c r="AU951" s="242" t="s">
        <v>93</v>
      </c>
      <c r="AY951" s="19" t="s">
        <v>250</v>
      </c>
      <c r="BE951" s="243">
        <f>IF(N951="základní",J951,0)</f>
        <v>0</v>
      </c>
      <c r="BF951" s="243">
        <f>IF(N951="snížená",J951,0)</f>
        <v>0</v>
      </c>
      <c r="BG951" s="243">
        <f>IF(N951="zákl. přenesená",J951,0)</f>
        <v>0</v>
      </c>
      <c r="BH951" s="243">
        <f>IF(N951="sníž. přenesená",J951,0)</f>
        <v>0</v>
      </c>
      <c r="BI951" s="243">
        <f>IF(N951="nulová",J951,0)</f>
        <v>0</v>
      </c>
      <c r="BJ951" s="19" t="s">
        <v>91</v>
      </c>
      <c r="BK951" s="243">
        <f>ROUND(I951*H951,2)</f>
        <v>0</v>
      </c>
      <c r="BL951" s="19" t="s">
        <v>256</v>
      </c>
      <c r="BM951" s="242" t="s">
        <v>1005</v>
      </c>
    </row>
    <row r="952" s="2" customFormat="1">
      <c r="A952" s="41"/>
      <c r="B952" s="42"/>
      <c r="C952" s="43"/>
      <c r="D952" s="244" t="s">
        <v>257</v>
      </c>
      <c r="E952" s="43"/>
      <c r="F952" s="245" t="s">
        <v>1006</v>
      </c>
      <c r="G952" s="43"/>
      <c r="H952" s="43"/>
      <c r="I952" s="246"/>
      <c r="J952" s="43"/>
      <c r="K952" s="43"/>
      <c r="L952" s="47"/>
      <c r="M952" s="247"/>
      <c r="N952" s="248"/>
      <c r="O952" s="94"/>
      <c r="P952" s="94"/>
      <c r="Q952" s="94"/>
      <c r="R952" s="94"/>
      <c r="S952" s="94"/>
      <c r="T952" s="95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19" t="s">
        <v>257</v>
      </c>
      <c r="AU952" s="19" t="s">
        <v>93</v>
      </c>
    </row>
    <row r="953" s="15" customFormat="1">
      <c r="A953" s="15"/>
      <c r="B953" s="272"/>
      <c r="C953" s="273"/>
      <c r="D953" s="251" t="s">
        <v>259</v>
      </c>
      <c r="E953" s="274" t="s">
        <v>1</v>
      </c>
      <c r="F953" s="275" t="s">
        <v>1007</v>
      </c>
      <c r="G953" s="273"/>
      <c r="H953" s="274" t="s">
        <v>1</v>
      </c>
      <c r="I953" s="276"/>
      <c r="J953" s="273"/>
      <c r="K953" s="273"/>
      <c r="L953" s="277"/>
      <c r="M953" s="278"/>
      <c r="N953" s="279"/>
      <c r="O953" s="279"/>
      <c r="P953" s="279"/>
      <c r="Q953" s="279"/>
      <c r="R953" s="279"/>
      <c r="S953" s="279"/>
      <c r="T953" s="280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81" t="s">
        <v>259</v>
      </c>
      <c r="AU953" s="281" t="s">
        <v>93</v>
      </c>
      <c r="AV953" s="15" t="s">
        <v>91</v>
      </c>
      <c r="AW953" s="15" t="s">
        <v>40</v>
      </c>
      <c r="AX953" s="15" t="s">
        <v>84</v>
      </c>
      <c r="AY953" s="281" t="s">
        <v>250</v>
      </c>
    </row>
    <row r="954" s="15" customFormat="1">
      <c r="A954" s="15"/>
      <c r="B954" s="272"/>
      <c r="C954" s="273"/>
      <c r="D954" s="251" t="s">
        <v>259</v>
      </c>
      <c r="E954" s="274" t="s">
        <v>1</v>
      </c>
      <c r="F954" s="275" t="s">
        <v>1008</v>
      </c>
      <c r="G954" s="273"/>
      <c r="H954" s="274" t="s">
        <v>1</v>
      </c>
      <c r="I954" s="276"/>
      <c r="J954" s="273"/>
      <c r="K954" s="273"/>
      <c r="L954" s="277"/>
      <c r="M954" s="278"/>
      <c r="N954" s="279"/>
      <c r="O954" s="279"/>
      <c r="P954" s="279"/>
      <c r="Q954" s="279"/>
      <c r="R954" s="279"/>
      <c r="S954" s="279"/>
      <c r="T954" s="280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81" t="s">
        <v>259</v>
      </c>
      <c r="AU954" s="281" t="s">
        <v>93</v>
      </c>
      <c r="AV954" s="15" t="s">
        <v>91</v>
      </c>
      <c r="AW954" s="15" t="s">
        <v>40</v>
      </c>
      <c r="AX954" s="15" t="s">
        <v>84</v>
      </c>
      <c r="AY954" s="281" t="s">
        <v>250</v>
      </c>
    </row>
    <row r="955" s="13" customFormat="1">
      <c r="A955" s="13"/>
      <c r="B955" s="249"/>
      <c r="C955" s="250"/>
      <c r="D955" s="251" t="s">
        <v>259</v>
      </c>
      <c r="E955" s="252" t="s">
        <v>1</v>
      </c>
      <c r="F955" s="253" t="s">
        <v>1009</v>
      </c>
      <c r="G955" s="250"/>
      <c r="H955" s="254">
        <v>3</v>
      </c>
      <c r="I955" s="255"/>
      <c r="J955" s="250"/>
      <c r="K955" s="250"/>
      <c r="L955" s="256"/>
      <c r="M955" s="257"/>
      <c r="N955" s="258"/>
      <c r="O955" s="258"/>
      <c r="P955" s="258"/>
      <c r="Q955" s="258"/>
      <c r="R955" s="258"/>
      <c r="S955" s="258"/>
      <c r="T955" s="25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0" t="s">
        <v>259</v>
      </c>
      <c r="AU955" s="260" t="s">
        <v>93</v>
      </c>
      <c r="AV955" s="13" t="s">
        <v>93</v>
      </c>
      <c r="AW955" s="13" t="s">
        <v>40</v>
      </c>
      <c r="AX955" s="13" t="s">
        <v>84</v>
      </c>
      <c r="AY955" s="260" t="s">
        <v>250</v>
      </c>
    </row>
    <row r="956" s="16" customFormat="1">
      <c r="A956" s="16"/>
      <c r="B956" s="283"/>
      <c r="C956" s="284"/>
      <c r="D956" s="251" t="s">
        <v>259</v>
      </c>
      <c r="E956" s="285" t="s">
        <v>1</v>
      </c>
      <c r="F956" s="286" t="s">
        <v>328</v>
      </c>
      <c r="G956" s="284"/>
      <c r="H956" s="287">
        <v>3</v>
      </c>
      <c r="I956" s="288"/>
      <c r="J956" s="284"/>
      <c r="K956" s="284"/>
      <c r="L956" s="289"/>
      <c r="M956" s="290"/>
      <c r="N956" s="291"/>
      <c r="O956" s="291"/>
      <c r="P956" s="291"/>
      <c r="Q956" s="291"/>
      <c r="R956" s="291"/>
      <c r="S956" s="291"/>
      <c r="T956" s="292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93" t="s">
        <v>259</v>
      </c>
      <c r="AU956" s="293" t="s">
        <v>93</v>
      </c>
      <c r="AV956" s="16" t="s">
        <v>272</v>
      </c>
      <c r="AW956" s="16" t="s">
        <v>40</v>
      </c>
      <c r="AX956" s="16" t="s">
        <v>84</v>
      </c>
      <c r="AY956" s="293" t="s">
        <v>250</v>
      </c>
    </row>
    <row r="957" s="15" customFormat="1">
      <c r="A957" s="15"/>
      <c r="B957" s="272"/>
      <c r="C957" s="273"/>
      <c r="D957" s="251" t="s">
        <v>259</v>
      </c>
      <c r="E957" s="274" t="s">
        <v>1</v>
      </c>
      <c r="F957" s="275" t="s">
        <v>1010</v>
      </c>
      <c r="G957" s="273"/>
      <c r="H957" s="274" t="s">
        <v>1</v>
      </c>
      <c r="I957" s="276"/>
      <c r="J957" s="273"/>
      <c r="K957" s="273"/>
      <c r="L957" s="277"/>
      <c r="M957" s="278"/>
      <c r="N957" s="279"/>
      <c r="O957" s="279"/>
      <c r="P957" s="279"/>
      <c r="Q957" s="279"/>
      <c r="R957" s="279"/>
      <c r="S957" s="279"/>
      <c r="T957" s="280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81" t="s">
        <v>259</v>
      </c>
      <c r="AU957" s="281" t="s">
        <v>93</v>
      </c>
      <c r="AV957" s="15" t="s">
        <v>91</v>
      </c>
      <c r="AW957" s="15" t="s">
        <v>40</v>
      </c>
      <c r="AX957" s="15" t="s">
        <v>84</v>
      </c>
      <c r="AY957" s="281" t="s">
        <v>250</v>
      </c>
    </row>
    <row r="958" s="13" customFormat="1">
      <c r="A958" s="13"/>
      <c r="B958" s="249"/>
      <c r="C958" s="250"/>
      <c r="D958" s="251" t="s">
        <v>259</v>
      </c>
      <c r="E958" s="252" t="s">
        <v>1</v>
      </c>
      <c r="F958" s="253" t="s">
        <v>1011</v>
      </c>
      <c r="G958" s="250"/>
      <c r="H958" s="254">
        <v>9</v>
      </c>
      <c r="I958" s="255"/>
      <c r="J958" s="250"/>
      <c r="K958" s="250"/>
      <c r="L958" s="256"/>
      <c r="M958" s="257"/>
      <c r="N958" s="258"/>
      <c r="O958" s="258"/>
      <c r="P958" s="258"/>
      <c r="Q958" s="258"/>
      <c r="R958" s="258"/>
      <c r="S958" s="258"/>
      <c r="T958" s="259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0" t="s">
        <v>259</v>
      </c>
      <c r="AU958" s="260" t="s">
        <v>93</v>
      </c>
      <c r="AV958" s="13" t="s">
        <v>93</v>
      </c>
      <c r="AW958" s="13" t="s">
        <v>40</v>
      </c>
      <c r="AX958" s="13" t="s">
        <v>84</v>
      </c>
      <c r="AY958" s="260" t="s">
        <v>250</v>
      </c>
    </row>
    <row r="959" s="16" customFormat="1">
      <c r="A959" s="16"/>
      <c r="B959" s="283"/>
      <c r="C959" s="284"/>
      <c r="D959" s="251" t="s">
        <v>259</v>
      </c>
      <c r="E959" s="285" t="s">
        <v>1</v>
      </c>
      <c r="F959" s="286" t="s">
        <v>328</v>
      </c>
      <c r="G959" s="284"/>
      <c r="H959" s="287">
        <v>9</v>
      </c>
      <c r="I959" s="288"/>
      <c r="J959" s="284"/>
      <c r="K959" s="284"/>
      <c r="L959" s="289"/>
      <c r="M959" s="290"/>
      <c r="N959" s="291"/>
      <c r="O959" s="291"/>
      <c r="P959" s="291"/>
      <c r="Q959" s="291"/>
      <c r="R959" s="291"/>
      <c r="S959" s="291"/>
      <c r="T959" s="292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T959" s="293" t="s">
        <v>259</v>
      </c>
      <c r="AU959" s="293" t="s">
        <v>93</v>
      </c>
      <c r="AV959" s="16" t="s">
        <v>272</v>
      </c>
      <c r="AW959" s="16" t="s">
        <v>40</v>
      </c>
      <c r="AX959" s="16" t="s">
        <v>84</v>
      </c>
      <c r="AY959" s="293" t="s">
        <v>250</v>
      </c>
    </row>
    <row r="960" s="15" customFormat="1">
      <c r="A960" s="15"/>
      <c r="B960" s="272"/>
      <c r="C960" s="273"/>
      <c r="D960" s="251" t="s">
        <v>259</v>
      </c>
      <c r="E960" s="274" t="s">
        <v>1</v>
      </c>
      <c r="F960" s="275" t="s">
        <v>1012</v>
      </c>
      <c r="G960" s="273"/>
      <c r="H960" s="274" t="s">
        <v>1</v>
      </c>
      <c r="I960" s="276"/>
      <c r="J960" s="273"/>
      <c r="K960" s="273"/>
      <c r="L960" s="277"/>
      <c r="M960" s="278"/>
      <c r="N960" s="279"/>
      <c r="O960" s="279"/>
      <c r="P960" s="279"/>
      <c r="Q960" s="279"/>
      <c r="R960" s="279"/>
      <c r="S960" s="279"/>
      <c r="T960" s="280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81" t="s">
        <v>259</v>
      </c>
      <c r="AU960" s="281" t="s">
        <v>93</v>
      </c>
      <c r="AV960" s="15" t="s">
        <v>91</v>
      </c>
      <c r="AW960" s="15" t="s">
        <v>40</v>
      </c>
      <c r="AX960" s="15" t="s">
        <v>84</v>
      </c>
      <c r="AY960" s="281" t="s">
        <v>250</v>
      </c>
    </row>
    <row r="961" s="13" customFormat="1">
      <c r="A961" s="13"/>
      <c r="B961" s="249"/>
      <c r="C961" s="250"/>
      <c r="D961" s="251" t="s">
        <v>259</v>
      </c>
      <c r="E961" s="252" t="s">
        <v>1</v>
      </c>
      <c r="F961" s="253" t="s">
        <v>1013</v>
      </c>
      <c r="G961" s="250"/>
      <c r="H961" s="254">
        <v>2</v>
      </c>
      <c r="I961" s="255"/>
      <c r="J961" s="250"/>
      <c r="K961" s="250"/>
      <c r="L961" s="256"/>
      <c r="M961" s="257"/>
      <c r="N961" s="258"/>
      <c r="O961" s="258"/>
      <c r="P961" s="258"/>
      <c r="Q961" s="258"/>
      <c r="R961" s="258"/>
      <c r="S961" s="258"/>
      <c r="T961" s="25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0" t="s">
        <v>259</v>
      </c>
      <c r="AU961" s="260" t="s">
        <v>93</v>
      </c>
      <c r="AV961" s="13" t="s">
        <v>93</v>
      </c>
      <c r="AW961" s="13" t="s">
        <v>40</v>
      </c>
      <c r="AX961" s="13" t="s">
        <v>84</v>
      </c>
      <c r="AY961" s="260" t="s">
        <v>250</v>
      </c>
    </row>
    <row r="962" s="16" customFormat="1">
      <c r="A962" s="16"/>
      <c r="B962" s="283"/>
      <c r="C962" s="284"/>
      <c r="D962" s="251" t="s">
        <v>259</v>
      </c>
      <c r="E962" s="285" t="s">
        <v>1</v>
      </c>
      <c r="F962" s="286" t="s">
        <v>328</v>
      </c>
      <c r="G962" s="284"/>
      <c r="H962" s="287">
        <v>2</v>
      </c>
      <c r="I962" s="288"/>
      <c r="J962" s="284"/>
      <c r="K962" s="284"/>
      <c r="L962" s="289"/>
      <c r="M962" s="290"/>
      <c r="N962" s="291"/>
      <c r="O962" s="291"/>
      <c r="P962" s="291"/>
      <c r="Q962" s="291"/>
      <c r="R962" s="291"/>
      <c r="S962" s="291"/>
      <c r="T962" s="292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T962" s="293" t="s">
        <v>259</v>
      </c>
      <c r="AU962" s="293" t="s">
        <v>93</v>
      </c>
      <c r="AV962" s="16" t="s">
        <v>272</v>
      </c>
      <c r="AW962" s="16" t="s">
        <v>40</v>
      </c>
      <c r="AX962" s="16" t="s">
        <v>84</v>
      </c>
      <c r="AY962" s="293" t="s">
        <v>250</v>
      </c>
    </row>
    <row r="963" s="14" customFormat="1">
      <c r="A963" s="14"/>
      <c r="B963" s="261"/>
      <c r="C963" s="262"/>
      <c r="D963" s="251" t="s">
        <v>259</v>
      </c>
      <c r="E963" s="263" t="s">
        <v>1</v>
      </c>
      <c r="F963" s="264" t="s">
        <v>261</v>
      </c>
      <c r="G963" s="262"/>
      <c r="H963" s="265">
        <v>14</v>
      </c>
      <c r="I963" s="266"/>
      <c r="J963" s="262"/>
      <c r="K963" s="262"/>
      <c r="L963" s="267"/>
      <c r="M963" s="268"/>
      <c r="N963" s="269"/>
      <c r="O963" s="269"/>
      <c r="P963" s="269"/>
      <c r="Q963" s="269"/>
      <c r="R963" s="269"/>
      <c r="S963" s="269"/>
      <c r="T963" s="270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71" t="s">
        <v>259</v>
      </c>
      <c r="AU963" s="271" t="s">
        <v>93</v>
      </c>
      <c r="AV963" s="14" t="s">
        <v>256</v>
      </c>
      <c r="AW963" s="14" t="s">
        <v>40</v>
      </c>
      <c r="AX963" s="14" t="s">
        <v>91</v>
      </c>
      <c r="AY963" s="271" t="s">
        <v>250</v>
      </c>
    </row>
    <row r="964" s="2" customFormat="1" ht="37.8" customHeight="1">
      <c r="A964" s="41"/>
      <c r="B964" s="42"/>
      <c r="C964" s="294" t="s">
        <v>1014</v>
      </c>
      <c r="D964" s="294" t="s">
        <v>337</v>
      </c>
      <c r="E964" s="295" t="s">
        <v>1015</v>
      </c>
      <c r="F964" s="296" t="s">
        <v>1016</v>
      </c>
      <c r="G964" s="297" t="s">
        <v>570</v>
      </c>
      <c r="H964" s="298">
        <v>2</v>
      </c>
      <c r="I964" s="299"/>
      <c r="J964" s="300">
        <f>ROUND(I964*H964,2)</f>
        <v>0</v>
      </c>
      <c r="K964" s="301"/>
      <c r="L964" s="302"/>
      <c r="M964" s="303" t="s">
        <v>1</v>
      </c>
      <c r="N964" s="304" t="s">
        <v>49</v>
      </c>
      <c r="O964" s="94"/>
      <c r="P964" s="240">
        <f>O964*H964</f>
        <v>0</v>
      </c>
      <c r="Q964" s="240">
        <v>0.014890000000000001</v>
      </c>
      <c r="R964" s="240">
        <f>Q964*H964</f>
        <v>0.029780000000000001</v>
      </c>
      <c r="S964" s="240">
        <v>0</v>
      </c>
      <c r="T964" s="241">
        <f>S964*H964</f>
        <v>0</v>
      </c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R964" s="242" t="s">
        <v>280</v>
      </c>
      <c r="AT964" s="242" t="s">
        <v>337</v>
      </c>
      <c r="AU964" s="242" t="s">
        <v>93</v>
      </c>
      <c r="AY964" s="19" t="s">
        <v>250</v>
      </c>
      <c r="BE964" s="243">
        <f>IF(N964="základní",J964,0)</f>
        <v>0</v>
      </c>
      <c r="BF964" s="243">
        <f>IF(N964="snížená",J964,0)</f>
        <v>0</v>
      </c>
      <c r="BG964" s="243">
        <f>IF(N964="zákl. přenesená",J964,0)</f>
        <v>0</v>
      </c>
      <c r="BH964" s="243">
        <f>IF(N964="sníž. přenesená",J964,0)</f>
        <v>0</v>
      </c>
      <c r="BI964" s="243">
        <f>IF(N964="nulová",J964,0)</f>
        <v>0</v>
      </c>
      <c r="BJ964" s="19" t="s">
        <v>91</v>
      </c>
      <c r="BK964" s="243">
        <f>ROUND(I964*H964,2)</f>
        <v>0</v>
      </c>
      <c r="BL964" s="19" t="s">
        <v>256</v>
      </c>
      <c r="BM964" s="242" t="s">
        <v>1017</v>
      </c>
    </row>
    <row r="965" s="15" customFormat="1">
      <c r="A965" s="15"/>
      <c r="B965" s="272"/>
      <c r="C965" s="273"/>
      <c r="D965" s="251" t="s">
        <v>259</v>
      </c>
      <c r="E965" s="274" t="s">
        <v>1</v>
      </c>
      <c r="F965" s="275" t="s">
        <v>1007</v>
      </c>
      <c r="G965" s="273"/>
      <c r="H965" s="274" t="s">
        <v>1</v>
      </c>
      <c r="I965" s="276"/>
      <c r="J965" s="273"/>
      <c r="K965" s="273"/>
      <c r="L965" s="277"/>
      <c r="M965" s="278"/>
      <c r="N965" s="279"/>
      <c r="O965" s="279"/>
      <c r="P965" s="279"/>
      <c r="Q965" s="279"/>
      <c r="R965" s="279"/>
      <c r="S965" s="279"/>
      <c r="T965" s="280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81" t="s">
        <v>259</v>
      </c>
      <c r="AU965" s="281" t="s">
        <v>93</v>
      </c>
      <c r="AV965" s="15" t="s">
        <v>91</v>
      </c>
      <c r="AW965" s="15" t="s">
        <v>40</v>
      </c>
      <c r="AX965" s="15" t="s">
        <v>84</v>
      </c>
      <c r="AY965" s="281" t="s">
        <v>250</v>
      </c>
    </row>
    <row r="966" s="15" customFormat="1">
      <c r="A966" s="15"/>
      <c r="B966" s="272"/>
      <c r="C966" s="273"/>
      <c r="D966" s="251" t="s">
        <v>259</v>
      </c>
      <c r="E966" s="274" t="s">
        <v>1</v>
      </c>
      <c r="F966" s="275" t="s">
        <v>1012</v>
      </c>
      <c r="G966" s="273"/>
      <c r="H966" s="274" t="s">
        <v>1</v>
      </c>
      <c r="I966" s="276"/>
      <c r="J966" s="273"/>
      <c r="K966" s="273"/>
      <c r="L966" s="277"/>
      <c r="M966" s="278"/>
      <c r="N966" s="279"/>
      <c r="O966" s="279"/>
      <c r="P966" s="279"/>
      <c r="Q966" s="279"/>
      <c r="R966" s="279"/>
      <c r="S966" s="279"/>
      <c r="T966" s="280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81" t="s">
        <v>259</v>
      </c>
      <c r="AU966" s="281" t="s">
        <v>93</v>
      </c>
      <c r="AV966" s="15" t="s">
        <v>91</v>
      </c>
      <c r="AW966" s="15" t="s">
        <v>40</v>
      </c>
      <c r="AX966" s="15" t="s">
        <v>84</v>
      </c>
      <c r="AY966" s="281" t="s">
        <v>250</v>
      </c>
    </row>
    <row r="967" s="13" customFormat="1">
      <c r="A967" s="13"/>
      <c r="B967" s="249"/>
      <c r="C967" s="250"/>
      <c r="D967" s="251" t="s">
        <v>259</v>
      </c>
      <c r="E967" s="252" t="s">
        <v>1</v>
      </c>
      <c r="F967" s="253" t="s">
        <v>1013</v>
      </c>
      <c r="G967" s="250"/>
      <c r="H967" s="254">
        <v>2</v>
      </c>
      <c r="I967" s="255"/>
      <c r="J967" s="250"/>
      <c r="K967" s="250"/>
      <c r="L967" s="256"/>
      <c r="M967" s="257"/>
      <c r="N967" s="258"/>
      <c r="O967" s="258"/>
      <c r="P967" s="258"/>
      <c r="Q967" s="258"/>
      <c r="R967" s="258"/>
      <c r="S967" s="258"/>
      <c r="T967" s="259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0" t="s">
        <v>259</v>
      </c>
      <c r="AU967" s="260" t="s">
        <v>93</v>
      </c>
      <c r="AV967" s="13" t="s">
        <v>93</v>
      </c>
      <c r="AW967" s="13" t="s">
        <v>40</v>
      </c>
      <c r="AX967" s="13" t="s">
        <v>91</v>
      </c>
      <c r="AY967" s="260" t="s">
        <v>250</v>
      </c>
    </row>
    <row r="968" s="2" customFormat="1" ht="37.8" customHeight="1">
      <c r="A968" s="41"/>
      <c r="B968" s="42"/>
      <c r="C968" s="294" t="s">
        <v>664</v>
      </c>
      <c r="D968" s="294" t="s">
        <v>337</v>
      </c>
      <c r="E968" s="295" t="s">
        <v>1018</v>
      </c>
      <c r="F968" s="296" t="s">
        <v>1019</v>
      </c>
      <c r="G968" s="297" t="s">
        <v>570</v>
      </c>
      <c r="H968" s="298">
        <v>3</v>
      </c>
      <c r="I968" s="299"/>
      <c r="J968" s="300">
        <f>ROUND(I968*H968,2)</f>
        <v>0</v>
      </c>
      <c r="K968" s="301"/>
      <c r="L968" s="302"/>
      <c r="M968" s="303" t="s">
        <v>1</v>
      </c>
      <c r="N968" s="304" t="s">
        <v>49</v>
      </c>
      <c r="O968" s="94"/>
      <c r="P968" s="240">
        <f>O968*H968</f>
        <v>0</v>
      </c>
      <c r="Q968" s="240">
        <v>0.01521</v>
      </c>
      <c r="R968" s="240">
        <f>Q968*H968</f>
        <v>0.045629999999999997</v>
      </c>
      <c r="S968" s="240">
        <v>0</v>
      </c>
      <c r="T968" s="241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42" t="s">
        <v>280</v>
      </c>
      <c r="AT968" s="242" t="s">
        <v>337</v>
      </c>
      <c r="AU968" s="242" t="s">
        <v>93</v>
      </c>
      <c r="AY968" s="19" t="s">
        <v>250</v>
      </c>
      <c r="BE968" s="243">
        <f>IF(N968="základní",J968,0)</f>
        <v>0</v>
      </c>
      <c r="BF968" s="243">
        <f>IF(N968="snížená",J968,0)</f>
        <v>0</v>
      </c>
      <c r="BG968" s="243">
        <f>IF(N968="zákl. přenesená",J968,0)</f>
        <v>0</v>
      </c>
      <c r="BH968" s="243">
        <f>IF(N968="sníž. přenesená",J968,0)</f>
        <v>0</v>
      </c>
      <c r="BI968" s="243">
        <f>IF(N968="nulová",J968,0)</f>
        <v>0</v>
      </c>
      <c r="BJ968" s="19" t="s">
        <v>91</v>
      </c>
      <c r="BK968" s="243">
        <f>ROUND(I968*H968,2)</f>
        <v>0</v>
      </c>
      <c r="BL968" s="19" t="s">
        <v>256</v>
      </c>
      <c r="BM968" s="242" t="s">
        <v>1020</v>
      </c>
    </row>
    <row r="969" s="15" customFormat="1">
      <c r="A969" s="15"/>
      <c r="B969" s="272"/>
      <c r="C969" s="273"/>
      <c r="D969" s="251" t="s">
        <v>259</v>
      </c>
      <c r="E969" s="274" t="s">
        <v>1</v>
      </c>
      <c r="F969" s="275" t="s">
        <v>1007</v>
      </c>
      <c r="G969" s="273"/>
      <c r="H969" s="274" t="s">
        <v>1</v>
      </c>
      <c r="I969" s="276"/>
      <c r="J969" s="273"/>
      <c r="K969" s="273"/>
      <c r="L969" s="277"/>
      <c r="M969" s="278"/>
      <c r="N969" s="279"/>
      <c r="O969" s="279"/>
      <c r="P969" s="279"/>
      <c r="Q969" s="279"/>
      <c r="R969" s="279"/>
      <c r="S969" s="279"/>
      <c r="T969" s="280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81" t="s">
        <v>259</v>
      </c>
      <c r="AU969" s="281" t="s">
        <v>93</v>
      </c>
      <c r="AV969" s="15" t="s">
        <v>91</v>
      </c>
      <c r="AW969" s="15" t="s">
        <v>40</v>
      </c>
      <c r="AX969" s="15" t="s">
        <v>84</v>
      </c>
      <c r="AY969" s="281" t="s">
        <v>250</v>
      </c>
    </row>
    <row r="970" s="15" customFormat="1">
      <c r="A970" s="15"/>
      <c r="B970" s="272"/>
      <c r="C970" s="273"/>
      <c r="D970" s="251" t="s">
        <v>259</v>
      </c>
      <c r="E970" s="274" t="s">
        <v>1</v>
      </c>
      <c r="F970" s="275" t="s">
        <v>1008</v>
      </c>
      <c r="G970" s="273"/>
      <c r="H970" s="274" t="s">
        <v>1</v>
      </c>
      <c r="I970" s="276"/>
      <c r="J970" s="273"/>
      <c r="K970" s="273"/>
      <c r="L970" s="277"/>
      <c r="M970" s="278"/>
      <c r="N970" s="279"/>
      <c r="O970" s="279"/>
      <c r="P970" s="279"/>
      <c r="Q970" s="279"/>
      <c r="R970" s="279"/>
      <c r="S970" s="279"/>
      <c r="T970" s="280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81" t="s">
        <v>259</v>
      </c>
      <c r="AU970" s="281" t="s">
        <v>93</v>
      </c>
      <c r="AV970" s="15" t="s">
        <v>91</v>
      </c>
      <c r="AW970" s="15" t="s">
        <v>40</v>
      </c>
      <c r="AX970" s="15" t="s">
        <v>84</v>
      </c>
      <c r="AY970" s="281" t="s">
        <v>250</v>
      </c>
    </row>
    <row r="971" s="13" customFormat="1">
      <c r="A971" s="13"/>
      <c r="B971" s="249"/>
      <c r="C971" s="250"/>
      <c r="D971" s="251" t="s">
        <v>259</v>
      </c>
      <c r="E971" s="252" t="s">
        <v>1</v>
      </c>
      <c r="F971" s="253" t="s">
        <v>1009</v>
      </c>
      <c r="G971" s="250"/>
      <c r="H971" s="254">
        <v>3</v>
      </c>
      <c r="I971" s="255"/>
      <c r="J971" s="250"/>
      <c r="K971" s="250"/>
      <c r="L971" s="256"/>
      <c r="M971" s="257"/>
      <c r="N971" s="258"/>
      <c r="O971" s="258"/>
      <c r="P971" s="258"/>
      <c r="Q971" s="258"/>
      <c r="R971" s="258"/>
      <c r="S971" s="258"/>
      <c r="T971" s="259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60" t="s">
        <v>259</v>
      </c>
      <c r="AU971" s="260" t="s">
        <v>93</v>
      </c>
      <c r="AV971" s="13" t="s">
        <v>93</v>
      </c>
      <c r="AW971" s="13" t="s">
        <v>40</v>
      </c>
      <c r="AX971" s="13" t="s">
        <v>84</v>
      </c>
      <c r="AY971" s="260" t="s">
        <v>250</v>
      </c>
    </row>
    <row r="972" s="16" customFormat="1">
      <c r="A972" s="16"/>
      <c r="B972" s="283"/>
      <c r="C972" s="284"/>
      <c r="D972" s="251" t="s">
        <v>259</v>
      </c>
      <c r="E972" s="285" t="s">
        <v>1</v>
      </c>
      <c r="F972" s="286" t="s">
        <v>328</v>
      </c>
      <c r="G972" s="284"/>
      <c r="H972" s="287">
        <v>3</v>
      </c>
      <c r="I972" s="288"/>
      <c r="J972" s="284"/>
      <c r="K972" s="284"/>
      <c r="L972" s="289"/>
      <c r="M972" s="290"/>
      <c r="N972" s="291"/>
      <c r="O972" s="291"/>
      <c r="P972" s="291"/>
      <c r="Q972" s="291"/>
      <c r="R972" s="291"/>
      <c r="S972" s="291"/>
      <c r="T972" s="292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T972" s="293" t="s">
        <v>259</v>
      </c>
      <c r="AU972" s="293" t="s">
        <v>93</v>
      </c>
      <c r="AV972" s="16" t="s">
        <v>272</v>
      </c>
      <c r="AW972" s="16" t="s">
        <v>40</v>
      </c>
      <c r="AX972" s="16" t="s">
        <v>91</v>
      </c>
      <c r="AY972" s="293" t="s">
        <v>250</v>
      </c>
    </row>
    <row r="973" s="2" customFormat="1" ht="37.8" customHeight="1">
      <c r="A973" s="41"/>
      <c r="B973" s="42"/>
      <c r="C973" s="294" t="s">
        <v>1021</v>
      </c>
      <c r="D973" s="294" t="s">
        <v>337</v>
      </c>
      <c r="E973" s="295" t="s">
        <v>1022</v>
      </c>
      <c r="F973" s="296" t="s">
        <v>1023</v>
      </c>
      <c r="G973" s="297" t="s">
        <v>570</v>
      </c>
      <c r="H973" s="298">
        <v>9</v>
      </c>
      <c r="I973" s="299"/>
      <c r="J973" s="300">
        <f>ROUND(I973*H973,2)</f>
        <v>0</v>
      </c>
      <c r="K973" s="301"/>
      <c r="L973" s="302"/>
      <c r="M973" s="303" t="s">
        <v>1</v>
      </c>
      <c r="N973" s="304" t="s">
        <v>49</v>
      </c>
      <c r="O973" s="94"/>
      <c r="P973" s="240">
        <f>O973*H973</f>
        <v>0</v>
      </c>
      <c r="Q973" s="240">
        <v>0.01553</v>
      </c>
      <c r="R973" s="240">
        <f>Q973*H973</f>
        <v>0.13977000000000001</v>
      </c>
      <c r="S973" s="240">
        <v>0</v>
      </c>
      <c r="T973" s="241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42" t="s">
        <v>280</v>
      </c>
      <c r="AT973" s="242" t="s">
        <v>337</v>
      </c>
      <c r="AU973" s="242" t="s">
        <v>93</v>
      </c>
      <c r="AY973" s="19" t="s">
        <v>250</v>
      </c>
      <c r="BE973" s="243">
        <f>IF(N973="základní",J973,0)</f>
        <v>0</v>
      </c>
      <c r="BF973" s="243">
        <f>IF(N973="snížená",J973,0)</f>
        <v>0</v>
      </c>
      <c r="BG973" s="243">
        <f>IF(N973="zákl. přenesená",J973,0)</f>
        <v>0</v>
      </c>
      <c r="BH973" s="243">
        <f>IF(N973="sníž. přenesená",J973,0)</f>
        <v>0</v>
      </c>
      <c r="BI973" s="243">
        <f>IF(N973="nulová",J973,0)</f>
        <v>0</v>
      </c>
      <c r="BJ973" s="19" t="s">
        <v>91</v>
      </c>
      <c r="BK973" s="243">
        <f>ROUND(I973*H973,2)</f>
        <v>0</v>
      </c>
      <c r="BL973" s="19" t="s">
        <v>256</v>
      </c>
      <c r="BM973" s="242" t="s">
        <v>1024</v>
      </c>
    </row>
    <row r="974" s="15" customFormat="1">
      <c r="A974" s="15"/>
      <c r="B974" s="272"/>
      <c r="C974" s="273"/>
      <c r="D974" s="251" t="s">
        <v>259</v>
      </c>
      <c r="E974" s="274" t="s">
        <v>1</v>
      </c>
      <c r="F974" s="275" t="s">
        <v>1007</v>
      </c>
      <c r="G974" s="273"/>
      <c r="H974" s="274" t="s">
        <v>1</v>
      </c>
      <c r="I974" s="276"/>
      <c r="J974" s="273"/>
      <c r="K974" s="273"/>
      <c r="L974" s="277"/>
      <c r="M974" s="278"/>
      <c r="N974" s="279"/>
      <c r="O974" s="279"/>
      <c r="P974" s="279"/>
      <c r="Q974" s="279"/>
      <c r="R974" s="279"/>
      <c r="S974" s="279"/>
      <c r="T974" s="280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81" t="s">
        <v>259</v>
      </c>
      <c r="AU974" s="281" t="s">
        <v>93</v>
      </c>
      <c r="AV974" s="15" t="s">
        <v>91</v>
      </c>
      <c r="AW974" s="15" t="s">
        <v>40</v>
      </c>
      <c r="AX974" s="15" t="s">
        <v>84</v>
      </c>
      <c r="AY974" s="281" t="s">
        <v>250</v>
      </c>
    </row>
    <row r="975" s="15" customFormat="1">
      <c r="A975" s="15"/>
      <c r="B975" s="272"/>
      <c r="C975" s="273"/>
      <c r="D975" s="251" t="s">
        <v>259</v>
      </c>
      <c r="E975" s="274" t="s">
        <v>1</v>
      </c>
      <c r="F975" s="275" t="s">
        <v>1010</v>
      </c>
      <c r="G975" s="273"/>
      <c r="H975" s="274" t="s">
        <v>1</v>
      </c>
      <c r="I975" s="276"/>
      <c r="J975" s="273"/>
      <c r="K975" s="273"/>
      <c r="L975" s="277"/>
      <c r="M975" s="278"/>
      <c r="N975" s="279"/>
      <c r="O975" s="279"/>
      <c r="P975" s="279"/>
      <c r="Q975" s="279"/>
      <c r="R975" s="279"/>
      <c r="S975" s="279"/>
      <c r="T975" s="280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81" t="s">
        <v>259</v>
      </c>
      <c r="AU975" s="281" t="s">
        <v>93</v>
      </c>
      <c r="AV975" s="15" t="s">
        <v>91</v>
      </c>
      <c r="AW975" s="15" t="s">
        <v>40</v>
      </c>
      <c r="AX975" s="15" t="s">
        <v>84</v>
      </c>
      <c r="AY975" s="281" t="s">
        <v>250</v>
      </c>
    </row>
    <row r="976" s="13" customFormat="1">
      <c r="A976" s="13"/>
      <c r="B976" s="249"/>
      <c r="C976" s="250"/>
      <c r="D976" s="251" t="s">
        <v>259</v>
      </c>
      <c r="E976" s="252" t="s">
        <v>1</v>
      </c>
      <c r="F976" s="253" t="s">
        <v>1011</v>
      </c>
      <c r="G976" s="250"/>
      <c r="H976" s="254">
        <v>9</v>
      </c>
      <c r="I976" s="255"/>
      <c r="J976" s="250"/>
      <c r="K976" s="250"/>
      <c r="L976" s="256"/>
      <c r="M976" s="257"/>
      <c r="N976" s="258"/>
      <c r="O976" s="258"/>
      <c r="P976" s="258"/>
      <c r="Q976" s="258"/>
      <c r="R976" s="258"/>
      <c r="S976" s="258"/>
      <c r="T976" s="25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60" t="s">
        <v>259</v>
      </c>
      <c r="AU976" s="260" t="s">
        <v>93</v>
      </c>
      <c r="AV976" s="13" t="s">
        <v>93</v>
      </c>
      <c r="AW976" s="13" t="s">
        <v>40</v>
      </c>
      <c r="AX976" s="13" t="s">
        <v>91</v>
      </c>
      <c r="AY976" s="260" t="s">
        <v>250</v>
      </c>
    </row>
    <row r="977" s="2" customFormat="1" ht="33" customHeight="1">
      <c r="A977" s="41"/>
      <c r="B977" s="42"/>
      <c r="C977" s="230" t="s">
        <v>677</v>
      </c>
      <c r="D977" s="230" t="s">
        <v>252</v>
      </c>
      <c r="E977" s="231" t="s">
        <v>1025</v>
      </c>
      <c r="F977" s="232" t="s">
        <v>1026</v>
      </c>
      <c r="G977" s="233" t="s">
        <v>264</v>
      </c>
      <c r="H977" s="234">
        <v>4.0300000000000002</v>
      </c>
      <c r="I977" s="235"/>
      <c r="J977" s="236">
        <f>ROUND(I977*H977,2)</f>
        <v>0</v>
      </c>
      <c r="K977" s="237"/>
      <c r="L977" s="47"/>
      <c r="M977" s="238" t="s">
        <v>1</v>
      </c>
      <c r="N977" s="239" t="s">
        <v>49</v>
      </c>
      <c r="O977" s="94"/>
      <c r="P977" s="240">
        <f>O977*H977</f>
        <v>0</v>
      </c>
      <c r="Q977" s="240">
        <v>0.0025300000000000001</v>
      </c>
      <c r="R977" s="240">
        <f>Q977*H977</f>
        <v>0.010195900000000001</v>
      </c>
      <c r="S977" s="240">
        <v>0.00050000000000000001</v>
      </c>
      <c r="T977" s="241">
        <f>S977*H977</f>
        <v>0.0020150000000000003</v>
      </c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R977" s="242" t="s">
        <v>256</v>
      </c>
      <c r="AT977" s="242" t="s">
        <v>252</v>
      </c>
      <c r="AU977" s="242" t="s">
        <v>93</v>
      </c>
      <c r="AY977" s="19" t="s">
        <v>250</v>
      </c>
      <c r="BE977" s="243">
        <f>IF(N977="základní",J977,0)</f>
        <v>0</v>
      </c>
      <c r="BF977" s="243">
        <f>IF(N977="snížená",J977,0)</f>
        <v>0</v>
      </c>
      <c r="BG977" s="243">
        <f>IF(N977="zákl. přenesená",J977,0)</f>
        <v>0</v>
      </c>
      <c r="BH977" s="243">
        <f>IF(N977="sníž. přenesená",J977,0)</f>
        <v>0</v>
      </c>
      <c r="BI977" s="243">
        <f>IF(N977="nulová",J977,0)</f>
        <v>0</v>
      </c>
      <c r="BJ977" s="19" t="s">
        <v>91</v>
      </c>
      <c r="BK977" s="243">
        <f>ROUND(I977*H977,2)</f>
        <v>0</v>
      </c>
      <c r="BL977" s="19" t="s">
        <v>256</v>
      </c>
      <c r="BM977" s="242" t="s">
        <v>1027</v>
      </c>
    </row>
    <row r="978" s="2" customFormat="1">
      <c r="A978" s="41"/>
      <c r="B978" s="42"/>
      <c r="C978" s="43"/>
      <c r="D978" s="244" t="s">
        <v>257</v>
      </c>
      <c r="E978" s="43"/>
      <c r="F978" s="245" t="s">
        <v>1028</v>
      </c>
      <c r="G978" s="43"/>
      <c r="H978" s="43"/>
      <c r="I978" s="246"/>
      <c r="J978" s="43"/>
      <c r="K978" s="43"/>
      <c r="L978" s="47"/>
      <c r="M978" s="247"/>
      <c r="N978" s="248"/>
      <c r="O978" s="94"/>
      <c r="P978" s="94"/>
      <c r="Q978" s="94"/>
      <c r="R978" s="94"/>
      <c r="S978" s="94"/>
      <c r="T978" s="95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19" t="s">
        <v>257</v>
      </c>
      <c r="AU978" s="19" t="s">
        <v>93</v>
      </c>
    </row>
    <row r="979" s="13" customFormat="1">
      <c r="A979" s="13"/>
      <c r="B979" s="249"/>
      <c r="C979" s="250"/>
      <c r="D979" s="251" t="s">
        <v>259</v>
      </c>
      <c r="E979" s="252" t="s">
        <v>1</v>
      </c>
      <c r="F979" s="253" t="s">
        <v>1029</v>
      </c>
      <c r="G979" s="250"/>
      <c r="H979" s="254">
        <v>4.0300000000000002</v>
      </c>
      <c r="I979" s="255"/>
      <c r="J979" s="250"/>
      <c r="K979" s="250"/>
      <c r="L979" s="256"/>
      <c r="M979" s="257"/>
      <c r="N979" s="258"/>
      <c r="O979" s="258"/>
      <c r="P979" s="258"/>
      <c r="Q979" s="258"/>
      <c r="R979" s="258"/>
      <c r="S979" s="258"/>
      <c r="T979" s="25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0" t="s">
        <v>259</v>
      </c>
      <c r="AU979" s="260" t="s">
        <v>93</v>
      </c>
      <c r="AV979" s="13" t="s">
        <v>93</v>
      </c>
      <c r="AW979" s="13" t="s">
        <v>40</v>
      </c>
      <c r="AX979" s="13" t="s">
        <v>91</v>
      </c>
      <c r="AY979" s="260" t="s">
        <v>250</v>
      </c>
    </row>
    <row r="980" s="2" customFormat="1" ht="24.15" customHeight="1">
      <c r="A980" s="41"/>
      <c r="B980" s="42"/>
      <c r="C980" s="230" t="s">
        <v>1030</v>
      </c>
      <c r="D980" s="230" t="s">
        <v>252</v>
      </c>
      <c r="E980" s="231" t="s">
        <v>1031</v>
      </c>
      <c r="F980" s="232" t="s">
        <v>1032</v>
      </c>
      <c r="G980" s="233" t="s">
        <v>388</v>
      </c>
      <c r="H980" s="234">
        <v>1096.038</v>
      </c>
      <c r="I980" s="235"/>
      <c r="J980" s="236">
        <f>ROUND(I980*H980,2)</f>
        <v>0</v>
      </c>
      <c r="K980" s="237"/>
      <c r="L980" s="47"/>
      <c r="M980" s="238" t="s">
        <v>1</v>
      </c>
      <c r="N980" s="239" t="s">
        <v>49</v>
      </c>
      <c r="O980" s="94"/>
      <c r="P980" s="240">
        <f>O980*H980</f>
        <v>0</v>
      </c>
      <c r="Q980" s="240">
        <v>0.049840000000000002</v>
      </c>
      <c r="R980" s="240">
        <f>Q980*H980</f>
        <v>54.62653392</v>
      </c>
      <c r="S980" s="240">
        <v>0</v>
      </c>
      <c r="T980" s="241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42" t="s">
        <v>256</v>
      </c>
      <c r="AT980" s="242" t="s">
        <v>252</v>
      </c>
      <c r="AU980" s="242" t="s">
        <v>93</v>
      </c>
      <c r="AY980" s="19" t="s">
        <v>250</v>
      </c>
      <c r="BE980" s="243">
        <f>IF(N980="základní",J980,0)</f>
        <v>0</v>
      </c>
      <c r="BF980" s="243">
        <f>IF(N980="snížená",J980,0)</f>
        <v>0</v>
      </c>
      <c r="BG980" s="243">
        <f>IF(N980="zákl. přenesená",J980,0)</f>
        <v>0</v>
      </c>
      <c r="BH980" s="243">
        <f>IF(N980="sníž. přenesená",J980,0)</f>
        <v>0</v>
      </c>
      <c r="BI980" s="243">
        <f>IF(N980="nulová",J980,0)</f>
        <v>0</v>
      </c>
      <c r="BJ980" s="19" t="s">
        <v>91</v>
      </c>
      <c r="BK980" s="243">
        <f>ROUND(I980*H980,2)</f>
        <v>0</v>
      </c>
      <c r="BL980" s="19" t="s">
        <v>256</v>
      </c>
      <c r="BM980" s="242" t="s">
        <v>1033</v>
      </c>
    </row>
    <row r="981" s="2" customFormat="1">
      <c r="A981" s="41"/>
      <c r="B981" s="42"/>
      <c r="C981" s="43"/>
      <c r="D981" s="244" t="s">
        <v>257</v>
      </c>
      <c r="E981" s="43"/>
      <c r="F981" s="245" t="s">
        <v>1034</v>
      </c>
      <c r="G981" s="43"/>
      <c r="H981" s="43"/>
      <c r="I981" s="246"/>
      <c r="J981" s="43"/>
      <c r="K981" s="43"/>
      <c r="L981" s="47"/>
      <c r="M981" s="247"/>
      <c r="N981" s="248"/>
      <c r="O981" s="94"/>
      <c r="P981" s="94"/>
      <c r="Q981" s="94"/>
      <c r="R981" s="94"/>
      <c r="S981" s="94"/>
      <c r="T981" s="95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T981" s="19" t="s">
        <v>257</v>
      </c>
      <c r="AU981" s="19" t="s">
        <v>93</v>
      </c>
    </row>
    <row r="982" s="15" customFormat="1">
      <c r="A982" s="15"/>
      <c r="B982" s="272"/>
      <c r="C982" s="273"/>
      <c r="D982" s="251" t="s">
        <v>259</v>
      </c>
      <c r="E982" s="274" t="s">
        <v>1</v>
      </c>
      <c r="F982" s="275" t="s">
        <v>377</v>
      </c>
      <c r="G982" s="273"/>
      <c r="H982" s="274" t="s">
        <v>1</v>
      </c>
      <c r="I982" s="276"/>
      <c r="J982" s="273"/>
      <c r="K982" s="273"/>
      <c r="L982" s="277"/>
      <c r="M982" s="278"/>
      <c r="N982" s="279"/>
      <c r="O982" s="279"/>
      <c r="P982" s="279"/>
      <c r="Q982" s="279"/>
      <c r="R982" s="279"/>
      <c r="S982" s="279"/>
      <c r="T982" s="280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81" t="s">
        <v>259</v>
      </c>
      <c r="AU982" s="281" t="s">
        <v>93</v>
      </c>
      <c r="AV982" s="15" t="s">
        <v>91</v>
      </c>
      <c r="AW982" s="15" t="s">
        <v>40</v>
      </c>
      <c r="AX982" s="15" t="s">
        <v>84</v>
      </c>
      <c r="AY982" s="281" t="s">
        <v>250</v>
      </c>
    </row>
    <row r="983" s="15" customFormat="1">
      <c r="A983" s="15"/>
      <c r="B983" s="272"/>
      <c r="C983" s="273"/>
      <c r="D983" s="251" t="s">
        <v>259</v>
      </c>
      <c r="E983" s="274" t="s">
        <v>1</v>
      </c>
      <c r="F983" s="275" t="s">
        <v>378</v>
      </c>
      <c r="G983" s="273"/>
      <c r="H983" s="274" t="s">
        <v>1</v>
      </c>
      <c r="I983" s="276"/>
      <c r="J983" s="273"/>
      <c r="K983" s="273"/>
      <c r="L983" s="277"/>
      <c r="M983" s="278"/>
      <c r="N983" s="279"/>
      <c r="O983" s="279"/>
      <c r="P983" s="279"/>
      <c r="Q983" s="279"/>
      <c r="R983" s="279"/>
      <c r="S983" s="279"/>
      <c r="T983" s="280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81" t="s">
        <v>259</v>
      </c>
      <c r="AU983" s="281" t="s">
        <v>93</v>
      </c>
      <c r="AV983" s="15" t="s">
        <v>91</v>
      </c>
      <c r="AW983" s="15" t="s">
        <v>40</v>
      </c>
      <c r="AX983" s="15" t="s">
        <v>84</v>
      </c>
      <c r="AY983" s="281" t="s">
        <v>250</v>
      </c>
    </row>
    <row r="984" s="13" customFormat="1">
      <c r="A984" s="13"/>
      <c r="B984" s="249"/>
      <c r="C984" s="250"/>
      <c r="D984" s="251" t="s">
        <v>259</v>
      </c>
      <c r="E984" s="252" t="s">
        <v>1</v>
      </c>
      <c r="F984" s="253" t="s">
        <v>1035</v>
      </c>
      <c r="G984" s="250"/>
      <c r="H984" s="254">
        <v>9.4979999999999993</v>
      </c>
      <c r="I984" s="255"/>
      <c r="J984" s="250"/>
      <c r="K984" s="250"/>
      <c r="L984" s="256"/>
      <c r="M984" s="257"/>
      <c r="N984" s="258"/>
      <c r="O984" s="258"/>
      <c r="P984" s="258"/>
      <c r="Q984" s="258"/>
      <c r="R984" s="258"/>
      <c r="S984" s="258"/>
      <c r="T984" s="25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0" t="s">
        <v>259</v>
      </c>
      <c r="AU984" s="260" t="s">
        <v>93</v>
      </c>
      <c r="AV984" s="13" t="s">
        <v>93</v>
      </c>
      <c r="AW984" s="13" t="s">
        <v>40</v>
      </c>
      <c r="AX984" s="13" t="s">
        <v>84</v>
      </c>
      <c r="AY984" s="260" t="s">
        <v>250</v>
      </c>
    </row>
    <row r="985" s="13" customFormat="1">
      <c r="A985" s="13"/>
      <c r="B985" s="249"/>
      <c r="C985" s="250"/>
      <c r="D985" s="251" t="s">
        <v>259</v>
      </c>
      <c r="E985" s="252" t="s">
        <v>1</v>
      </c>
      <c r="F985" s="253" t="s">
        <v>1036</v>
      </c>
      <c r="G985" s="250"/>
      <c r="H985" s="254">
        <v>663.17999999999995</v>
      </c>
      <c r="I985" s="255"/>
      <c r="J985" s="250"/>
      <c r="K985" s="250"/>
      <c r="L985" s="256"/>
      <c r="M985" s="257"/>
      <c r="N985" s="258"/>
      <c r="O985" s="258"/>
      <c r="P985" s="258"/>
      <c r="Q985" s="258"/>
      <c r="R985" s="258"/>
      <c r="S985" s="258"/>
      <c r="T985" s="259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0" t="s">
        <v>259</v>
      </c>
      <c r="AU985" s="260" t="s">
        <v>93</v>
      </c>
      <c r="AV985" s="13" t="s">
        <v>93</v>
      </c>
      <c r="AW985" s="13" t="s">
        <v>40</v>
      </c>
      <c r="AX985" s="13" t="s">
        <v>84</v>
      </c>
      <c r="AY985" s="260" t="s">
        <v>250</v>
      </c>
    </row>
    <row r="986" s="13" customFormat="1">
      <c r="A986" s="13"/>
      <c r="B986" s="249"/>
      <c r="C986" s="250"/>
      <c r="D986" s="251" t="s">
        <v>259</v>
      </c>
      <c r="E986" s="252" t="s">
        <v>1</v>
      </c>
      <c r="F986" s="253" t="s">
        <v>1037</v>
      </c>
      <c r="G986" s="250"/>
      <c r="H986" s="254">
        <v>48.759999999999998</v>
      </c>
      <c r="I986" s="255"/>
      <c r="J986" s="250"/>
      <c r="K986" s="250"/>
      <c r="L986" s="256"/>
      <c r="M986" s="257"/>
      <c r="N986" s="258"/>
      <c r="O986" s="258"/>
      <c r="P986" s="258"/>
      <c r="Q986" s="258"/>
      <c r="R986" s="258"/>
      <c r="S986" s="258"/>
      <c r="T986" s="25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60" t="s">
        <v>259</v>
      </c>
      <c r="AU986" s="260" t="s">
        <v>93</v>
      </c>
      <c r="AV986" s="13" t="s">
        <v>93</v>
      </c>
      <c r="AW986" s="13" t="s">
        <v>40</v>
      </c>
      <c r="AX986" s="13" t="s">
        <v>84</v>
      </c>
      <c r="AY986" s="260" t="s">
        <v>250</v>
      </c>
    </row>
    <row r="987" s="13" customFormat="1">
      <c r="A987" s="13"/>
      <c r="B987" s="249"/>
      <c r="C987" s="250"/>
      <c r="D987" s="251" t="s">
        <v>259</v>
      </c>
      <c r="E987" s="252" t="s">
        <v>1</v>
      </c>
      <c r="F987" s="253" t="s">
        <v>1038</v>
      </c>
      <c r="G987" s="250"/>
      <c r="H987" s="254">
        <v>19</v>
      </c>
      <c r="I987" s="255"/>
      <c r="J987" s="250"/>
      <c r="K987" s="250"/>
      <c r="L987" s="256"/>
      <c r="M987" s="257"/>
      <c r="N987" s="258"/>
      <c r="O987" s="258"/>
      <c r="P987" s="258"/>
      <c r="Q987" s="258"/>
      <c r="R987" s="258"/>
      <c r="S987" s="258"/>
      <c r="T987" s="25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0" t="s">
        <v>259</v>
      </c>
      <c r="AU987" s="260" t="s">
        <v>93</v>
      </c>
      <c r="AV987" s="13" t="s">
        <v>93</v>
      </c>
      <c r="AW987" s="13" t="s">
        <v>40</v>
      </c>
      <c r="AX987" s="13" t="s">
        <v>84</v>
      </c>
      <c r="AY987" s="260" t="s">
        <v>250</v>
      </c>
    </row>
    <row r="988" s="13" customFormat="1">
      <c r="A988" s="13"/>
      <c r="B988" s="249"/>
      <c r="C988" s="250"/>
      <c r="D988" s="251" t="s">
        <v>259</v>
      </c>
      <c r="E988" s="252" t="s">
        <v>1</v>
      </c>
      <c r="F988" s="253" t="s">
        <v>1039</v>
      </c>
      <c r="G988" s="250"/>
      <c r="H988" s="254">
        <v>309.25999999999999</v>
      </c>
      <c r="I988" s="255"/>
      <c r="J988" s="250"/>
      <c r="K988" s="250"/>
      <c r="L988" s="256"/>
      <c r="M988" s="257"/>
      <c r="N988" s="258"/>
      <c r="O988" s="258"/>
      <c r="P988" s="258"/>
      <c r="Q988" s="258"/>
      <c r="R988" s="258"/>
      <c r="S988" s="258"/>
      <c r="T988" s="25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60" t="s">
        <v>259</v>
      </c>
      <c r="AU988" s="260" t="s">
        <v>93</v>
      </c>
      <c r="AV988" s="13" t="s">
        <v>93</v>
      </c>
      <c r="AW988" s="13" t="s">
        <v>40</v>
      </c>
      <c r="AX988" s="13" t="s">
        <v>84</v>
      </c>
      <c r="AY988" s="260" t="s">
        <v>250</v>
      </c>
    </row>
    <row r="989" s="13" customFormat="1">
      <c r="A989" s="13"/>
      <c r="B989" s="249"/>
      <c r="C989" s="250"/>
      <c r="D989" s="251" t="s">
        <v>259</v>
      </c>
      <c r="E989" s="252" t="s">
        <v>1</v>
      </c>
      <c r="F989" s="253" t="s">
        <v>1040</v>
      </c>
      <c r="G989" s="250"/>
      <c r="H989" s="254">
        <v>46.340000000000003</v>
      </c>
      <c r="I989" s="255"/>
      <c r="J989" s="250"/>
      <c r="K989" s="250"/>
      <c r="L989" s="256"/>
      <c r="M989" s="257"/>
      <c r="N989" s="258"/>
      <c r="O989" s="258"/>
      <c r="P989" s="258"/>
      <c r="Q989" s="258"/>
      <c r="R989" s="258"/>
      <c r="S989" s="258"/>
      <c r="T989" s="259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60" t="s">
        <v>259</v>
      </c>
      <c r="AU989" s="260" t="s">
        <v>93</v>
      </c>
      <c r="AV989" s="13" t="s">
        <v>93</v>
      </c>
      <c r="AW989" s="13" t="s">
        <v>40</v>
      </c>
      <c r="AX989" s="13" t="s">
        <v>84</v>
      </c>
      <c r="AY989" s="260" t="s">
        <v>250</v>
      </c>
    </row>
    <row r="990" s="14" customFormat="1">
      <c r="A990" s="14"/>
      <c r="B990" s="261"/>
      <c r="C990" s="262"/>
      <c r="D990" s="251" t="s">
        <v>259</v>
      </c>
      <c r="E990" s="263" t="s">
        <v>1</v>
      </c>
      <c r="F990" s="264" t="s">
        <v>261</v>
      </c>
      <c r="G990" s="262"/>
      <c r="H990" s="265">
        <v>1096.038</v>
      </c>
      <c r="I990" s="266"/>
      <c r="J990" s="262"/>
      <c r="K990" s="262"/>
      <c r="L990" s="267"/>
      <c r="M990" s="268"/>
      <c r="N990" s="269"/>
      <c r="O990" s="269"/>
      <c r="P990" s="269"/>
      <c r="Q990" s="269"/>
      <c r="R990" s="269"/>
      <c r="S990" s="269"/>
      <c r="T990" s="27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71" t="s">
        <v>259</v>
      </c>
      <c r="AU990" s="271" t="s">
        <v>93</v>
      </c>
      <c r="AV990" s="14" t="s">
        <v>256</v>
      </c>
      <c r="AW990" s="14" t="s">
        <v>40</v>
      </c>
      <c r="AX990" s="14" t="s">
        <v>91</v>
      </c>
      <c r="AY990" s="271" t="s">
        <v>250</v>
      </c>
    </row>
    <row r="991" s="2" customFormat="1" ht="24.15" customHeight="1">
      <c r="A991" s="41"/>
      <c r="B991" s="42"/>
      <c r="C991" s="230" t="s">
        <v>689</v>
      </c>
      <c r="D991" s="230" t="s">
        <v>252</v>
      </c>
      <c r="E991" s="231" t="s">
        <v>1041</v>
      </c>
      <c r="F991" s="232" t="s">
        <v>1042</v>
      </c>
      <c r="G991" s="233" t="s">
        <v>388</v>
      </c>
      <c r="H991" s="234">
        <v>48.759999999999998</v>
      </c>
      <c r="I991" s="235"/>
      <c r="J991" s="236">
        <f>ROUND(I991*H991,2)</f>
        <v>0</v>
      </c>
      <c r="K991" s="237"/>
      <c r="L991" s="47"/>
      <c r="M991" s="238" t="s">
        <v>1</v>
      </c>
      <c r="N991" s="239" t="s">
        <v>49</v>
      </c>
      <c r="O991" s="94"/>
      <c r="P991" s="240">
        <f>O991*H991</f>
        <v>0</v>
      </c>
      <c r="Q991" s="240">
        <v>0</v>
      </c>
      <c r="R991" s="240">
        <f>Q991*H991</f>
        <v>0</v>
      </c>
      <c r="S991" s="240">
        <v>0</v>
      </c>
      <c r="T991" s="241">
        <f>S991*H991</f>
        <v>0</v>
      </c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R991" s="242" t="s">
        <v>256</v>
      </c>
      <c r="AT991" s="242" t="s">
        <v>252</v>
      </c>
      <c r="AU991" s="242" t="s">
        <v>93</v>
      </c>
      <c r="AY991" s="19" t="s">
        <v>250</v>
      </c>
      <c r="BE991" s="243">
        <f>IF(N991="základní",J991,0)</f>
        <v>0</v>
      </c>
      <c r="BF991" s="243">
        <f>IF(N991="snížená",J991,0)</f>
        <v>0</v>
      </c>
      <c r="BG991" s="243">
        <f>IF(N991="zákl. přenesená",J991,0)</f>
        <v>0</v>
      </c>
      <c r="BH991" s="243">
        <f>IF(N991="sníž. přenesená",J991,0)</f>
        <v>0</v>
      </c>
      <c r="BI991" s="243">
        <f>IF(N991="nulová",J991,0)</f>
        <v>0</v>
      </c>
      <c r="BJ991" s="19" t="s">
        <v>91</v>
      </c>
      <c r="BK991" s="243">
        <f>ROUND(I991*H991,2)</f>
        <v>0</v>
      </c>
      <c r="BL991" s="19" t="s">
        <v>256</v>
      </c>
      <c r="BM991" s="242" t="s">
        <v>1043</v>
      </c>
    </row>
    <row r="992" s="15" customFormat="1">
      <c r="A992" s="15"/>
      <c r="B992" s="272"/>
      <c r="C992" s="273"/>
      <c r="D992" s="251" t="s">
        <v>259</v>
      </c>
      <c r="E992" s="274" t="s">
        <v>1</v>
      </c>
      <c r="F992" s="275" t="s">
        <v>377</v>
      </c>
      <c r="G992" s="273"/>
      <c r="H992" s="274" t="s">
        <v>1</v>
      </c>
      <c r="I992" s="276"/>
      <c r="J992" s="273"/>
      <c r="K992" s="273"/>
      <c r="L992" s="277"/>
      <c r="M992" s="278"/>
      <c r="N992" s="279"/>
      <c r="O992" s="279"/>
      <c r="P992" s="279"/>
      <c r="Q992" s="279"/>
      <c r="R992" s="279"/>
      <c r="S992" s="279"/>
      <c r="T992" s="280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81" t="s">
        <v>259</v>
      </c>
      <c r="AU992" s="281" t="s">
        <v>93</v>
      </c>
      <c r="AV992" s="15" t="s">
        <v>91</v>
      </c>
      <c r="AW992" s="15" t="s">
        <v>40</v>
      </c>
      <c r="AX992" s="15" t="s">
        <v>84</v>
      </c>
      <c r="AY992" s="281" t="s">
        <v>250</v>
      </c>
    </row>
    <row r="993" s="15" customFormat="1">
      <c r="A993" s="15"/>
      <c r="B993" s="272"/>
      <c r="C993" s="273"/>
      <c r="D993" s="251" t="s">
        <v>259</v>
      </c>
      <c r="E993" s="274" t="s">
        <v>1</v>
      </c>
      <c r="F993" s="275" t="s">
        <v>1044</v>
      </c>
      <c r="G993" s="273"/>
      <c r="H993" s="274" t="s">
        <v>1</v>
      </c>
      <c r="I993" s="276"/>
      <c r="J993" s="273"/>
      <c r="K993" s="273"/>
      <c r="L993" s="277"/>
      <c r="M993" s="278"/>
      <c r="N993" s="279"/>
      <c r="O993" s="279"/>
      <c r="P993" s="279"/>
      <c r="Q993" s="279"/>
      <c r="R993" s="279"/>
      <c r="S993" s="279"/>
      <c r="T993" s="280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81" t="s">
        <v>259</v>
      </c>
      <c r="AU993" s="281" t="s">
        <v>93</v>
      </c>
      <c r="AV993" s="15" t="s">
        <v>91</v>
      </c>
      <c r="AW993" s="15" t="s">
        <v>40</v>
      </c>
      <c r="AX993" s="15" t="s">
        <v>84</v>
      </c>
      <c r="AY993" s="281" t="s">
        <v>250</v>
      </c>
    </row>
    <row r="994" s="13" customFormat="1">
      <c r="A994" s="13"/>
      <c r="B994" s="249"/>
      <c r="C994" s="250"/>
      <c r="D994" s="251" t="s">
        <v>259</v>
      </c>
      <c r="E994" s="252" t="s">
        <v>1</v>
      </c>
      <c r="F994" s="253" t="s">
        <v>1037</v>
      </c>
      <c r="G994" s="250"/>
      <c r="H994" s="254">
        <v>48.759999999999998</v>
      </c>
      <c r="I994" s="255"/>
      <c r="J994" s="250"/>
      <c r="K994" s="250"/>
      <c r="L994" s="256"/>
      <c r="M994" s="257"/>
      <c r="N994" s="258"/>
      <c r="O994" s="258"/>
      <c r="P994" s="258"/>
      <c r="Q994" s="258"/>
      <c r="R994" s="258"/>
      <c r="S994" s="258"/>
      <c r="T994" s="25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0" t="s">
        <v>259</v>
      </c>
      <c r="AU994" s="260" t="s">
        <v>93</v>
      </c>
      <c r="AV994" s="13" t="s">
        <v>93</v>
      </c>
      <c r="AW994" s="13" t="s">
        <v>40</v>
      </c>
      <c r="AX994" s="13" t="s">
        <v>84</v>
      </c>
      <c r="AY994" s="260" t="s">
        <v>250</v>
      </c>
    </row>
    <row r="995" s="14" customFormat="1">
      <c r="A995" s="14"/>
      <c r="B995" s="261"/>
      <c r="C995" s="262"/>
      <c r="D995" s="251" t="s">
        <v>259</v>
      </c>
      <c r="E995" s="263" t="s">
        <v>1</v>
      </c>
      <c r="F995" s="264" t="s">
        <v>261</v>
      </c>
      <c r="G995" s="262"/>
      <c r="H995" s="265">
        <v>48.759999999999998</v>
      </c>
      <c r="I995" s="266"/>
      <c r="J995" s="262"/>
      <c r="K995" s="262"/>
      <c r="L995" s="267"/>
      <c r="M995" s="268"/>
      <c r="N995" s="269"/>
      <c r="O995" s="269"/>
      <c r="P995" s="269"/>
      <c r="Q995" s="269"/>
      <c r="R995" s="269"/>
      <c r="S995" s="269"/>
      <c r="T995" s="27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71" t="s">
        <v>259</v>
      </c>
      <c r="AU995" s="271" t="s">
        <v>93</v>
      </c>
      <c r="AV995" s="14" t="s">
        <v>256</v>
      </c>
      <c r="AW995" s="14" t="s">
        <v>40</v>
      </c>
      <c r="AX995" s="14" t="s">
        <v>91</v>
      </c>
      <c r="AY995" s="271" t="s">
        <v>250</v>
      </c>
    </row>
    <row r="996" s="2" customFormat="1" ht="21.75" customHeight="1">
      <c r="A996" s="41"/>
      <c r="B996" s="42"/>
      <c r="C996" s="230" t="s">
        <v>1045</v>
      </c>
      <c r="D996" s="230" t="s">
        <v>252</v>
      </c>
      <c r="E996" s="231" t="s">
        <v>1046</v>
      </c>
      <c r="F996" s="232" t="s">
        <v>1047</v>
      </c>
      <c r="G996" s="233" t="s">
        <v>388</v>
      </c>
      <c r="H996" s="234">
        <v>1047.278</v>
      </c>
      <c r="I996" s="235"/>
      <c r="J996" s="236">
        <f>ROUND(I996*H996,2)</f>
        <v>0</v>
      </c>
      <c r="K996" s="237"/>
      <c r="L996" s="47"/>
      <c r="M996" s="238" t="s">
        <v>1</v>
      </c>
      <c r="N996" s="239" t="s">
        <v>49</v>
      </c>
      <c r="O996" s="94"/>
      <c r="P996" s="240">
        <f>O996*H996</f>
        <v>0</v>
      </c>
      <c r="Q996" s="240">
        <v>0</v>
      </c>
      <c r="R996" s="240">
        <f>Q996*H996</f>
        <v>0</v>
      </c>
      <c r="S996" s="240">
        <v>0</v>
      </c>
      <c r="T996" s="241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42" t="s">
        <v>256</v>
      </c>
      <c r="AT996" s="242" t="s">
        <v>252</v>
      </c>
      <c r="AU996" s="242" t="s">
        <v>93</v>
      </c>
      <c r="AY996" s="19" t="s">
        <v>250</v>
      </c>
      <c r="BE996" s="243">
        <f>IF(N996="základní",J996,0)</f>
        <v>0</v>
      </c>
      <c r="BF996" s="243">
        <f>IF(N996="snížená",J996,0)</f>
        <v>0</v>
      </c>
      <c r="BG996" s="243">
        <f>IF(N996="zákl. přenesená",J996,0)</f>
        <v>0</v>
      </c>
      <c r="BH996" s="243">
        <f>IF(N996="sníž. přenesená",J996,0)</f>
        <v>0</v>
      </c>
      <c r="BI996" s="243">
        <f>IF(N996="nulová",J996,0)</f>
        <v>0</v>
      </c>
      <c r="BJ996" s="19" t="s">
        <v>91</v>
      </c>
      <c r="BK996" s="243">
        <f>ROUND(I996*H996,2)</f>
        <v>0</v>
      </c>
      <c r="BL996" s="19" t="s">
        <v>256</v>
      </c>
      <c r="BM996" s="242" t="s">
        <v>1048</v>
      </c>
    </row>
    <row r="997" s="15" customFormat="1">
      <c r="A997" s="15"/>
      <c r="B997" s="272"/>
      <c r="C997" s="273"/>
      <c r="D997" s="251" t="s">
        <v>259</v>
      </c>
      <c r="E997" s="274" t="s">
        <v>1</v>
      </c>
      <c r="F997" s="275" t="s">
        <v>377</v>
      </c>
      <c r="G997" s="273"/>
      <c r="H997" s="274" t="s">
        <v>1</v>
      </c>
      <c r="I997" s="276"/>
      <c r="J997" s="273"/>
      <c r="K997" s="273"/>
      <c r="L997" s="277"/>
      <c r="M997" s="278"/>
      <c r="N997" s="279"/>
      <c r="O997" s="279"/>
      <c r="P997" s="279"/>
      <c r="Q997" s="279"/>
      <c r="R997" s="279"/>
      <c r="S997" s="279"/>
      <c r="T997" s="280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81" t="s">
        <v>259</v>
      </c>
      <c r="AU997" s="281" t="s">
        <v>93</v>
      </c>
      <c r="AV997" s="15" t="s">
        <v>91</v>
      </c>
      <c r="AW997" s="15" t="s">
        <v>40</v>
      </c>
      <c r="AX997" s="15" t="s">
        <v>84</v>
      </c>
      <c r="AY997" s="281" t="s">
        <v>250</v>
      </c>
    </row>
    <row r="998" s="15" customFormat="1">
      <c r="A998" s="15"/>
      <c r="B998" s="272"/>
      <c r="C998" s="273"/>
      <c r="D998" s="251" t="s">
        <v>259</v>
      </c>
      <c r="E998" s="274" t="s">
        <v>1</v>
      </c>
      <c r="F998" s="275" t="s">
        <v>1049</v>
      </c>
      <c r="G998" s="273"/>
      <c r="H998" s="274" t="s">
        <v>1</v>
      </c>
      <c r="I998" s="276"/>
      <c r="J998" s="273"/>
      <c r="K998" s="273"/>
      <c r="L998" s="277"/>
      <c r="M998" s="278"/>
      <c r="N998" s="279"/>
      <c r="O998" s="279"/>
      <c r="P998" s="279"/>
      <c r="Q998" s="279"/>
      <c r="R998" s="279"/>
      <c r="S998" s="279"/>
      <c r="T998" s="280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81" t="s">
        <v>259</v>
      </c>
      <c r="AU998" s="281" t="s">
        <v>93</v>
      </c>
      <c r="AV998" s="15" t="s">
        <v>91</v>
      </c>
      <c r="AW998" s="15" t="s">
        <v>40</v>
      </c>
      <c r="AX998" s="15" t="s">
        <v>84</v>
      </c>
      <c r="AY998" s="281" t="s">
        <v>250</v>
      </c>
    </row>
    <row r="999" s="13" customFormat="1">
      <c r="A999" s="13"/>
      <c r="B999" s="249"/>
      <c r="C999" s="250"/>
      <c r="D999" s="251" t="s">
        <v>259</v>
      </c>
      <c r="E999" s="252" t="s">
        <v>1</v>
      </c>
      <c r="F999" s="253" t="s">
        <v>1035</v>
      </c>
      <c r="G999" s="250"/>
      <c r="H999" s="254">
        <v>9.4979999999999993</v>
      </c>
      <c r="I999" s="255"/>
      <c r="J999" s="250"/>
      <c r="K999" s="250"/>
      <c r="L999" s="256"/>
      <c r="M999" s="257"/>
      <c r="N999" s="258"/>
      <c r="O999" s="258"/>
      <c r="P999" s="258"/>
      <c r="Q999" s="258"/>
      <c r="R999" s="258"/>
      <c r="S999" s="258"/>
      <c r="T999" s="259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0" t="s">
        <v>259</v>
      </c>
      <c r="AU999" s="260" t="s">
        <v>93</v>
      </c>
      <c r="AV999" s="13" t="s">
        <v>93</v>
      </c>
      <c r="AW999" s="13" t="s">
        <v>40</v>
      </c>
      <c r="AX999" s="13" t="s">
        <v>84</v>
      </c>
      <c r="AY999" s="260" t="s">
        <v>250</v>
      </c>
    </row>
    <row r="1000" s="13" customFormat="1">
      <c r="A1000" s="13"/>
      <c r="B1000" s="249"/>
      <c r="C1000" s="250"/>
      <c r="D1000" s="251" t="s">
        <v>259</v>
      </c>
      <c r="E1000" s="252" t="s">
        <v>1</v>
      </c>
      <c r="F1000" s="253" t="s">
        <v>1036</v>
      </c>
      <c r="G1000" s="250"/>
      <c r="H1000" s="254">
        <v>663.17999999999995</v>
      </c>
      <c r="I1000" s="255"/>
      <c r="J1000" s="250"/>
      <c r="K1000" s="250"/>
      <c r="L1000" s="256"/>
      <c r="M1000" s="257"/>
      <c r="N1000" s="258"/>
      <c r="O1000" s="258"/>
      <c r="P1000" s="258"/>
      <c r="Q1000" s="258"/>
      <c r="R1000" s="258"/>
      <c r="S1000" s="258"/>
      <c r="T1000" s="25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60" t="s">
        <v>259</v>
      </c>
      <c r="AU1000" s="260" t="s">
        <v>93</v>
      </c>
      <c r="AV1000" s="13" t="s">
        <v>93</v>
      </c>
      <c r="AW1000" s="13" t="s">
        <v>40</v>
      </c>
      <c r="AX1000" s="13" t="s">
        <v>84</v>
      </c>
      <c r="AY1000" s="260" t="s">
        <v>250</v>
      </c>
    </row>
    <row r="1001" s="13" customFormat="1">
      <c r="A1001" s="13"/>
      <c r="B1001" s="249"/>
      <c r="C1001" s="250"/>
      <c r="D1001" s="251" t="s">
        <v>259</v>
      </c>
      <c r="E1001" s="252" t="s">
        <v>1</v>
      </c>
      <c r="F1001" s="253" t="s">
        <v>1038</v>
      </c>
      <c r="G1001" s="250"/>
      <c r="H1001" s="254">
        <v>19</v>
      </c>
      <c r="I1001" s="255"/>
      <c r="J1001" s="250"/>
      <c r="K1001" s="250"/>
      <c r="L1001" s="256"/>
      <c r="M1001" s="257"/>
      <c r="N1001" s="258"/>
      <c r="O1001" s="258"/>
      <c r="P1001" s="258"/>
      <c r="Q1001" s="258"/>
      <c r="R1001" s="258"/>
      <c r="S1001" s="258"/>
      <c r="T1001" s="259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60" t="s">
        <v>259</v>
      </c>
      <c r="AU1001" s="260" t="s">
        <v>93</v>
      </c>
      <c r="AV1001" s="13" t="s">
        <v>93</v>
      </c>
      <c r="AW1001" s="13" t="s">
        <v>40</v>
      </c>
      <c r="AX1001" s="13" t="s">
        <v>84</v>
      </c>
      <c r="AY1001" s="260" t="s">
        <v>250</v>
      </c>
    </row>
    <row r="1002" s="13" customFormat="1">
      <c r="A1002" s="13"/>
      <c r="B1002" s="249"/>
      <c r="C1002" s="250"/>
      <c r="D1002" s="251" t="s">
        <v>259</v>
      </c>
      <c r="E1002" s="252" t="s">
        <v>1</v>
      </c>
      <c r="F1002" s="253" t="s">
        <v>1039</v>
      </c>
      <c r="G1002" s="250"/>
      <c r="H1002" s="254">
        <v>309.25999999999999</v>
      </c>
      <c r="I1002" s="255"/>
      <c r="J1002" s="250"/>
      <c r="K1002" s="250"/>
      <c r="L1002" s="256"/>
      <c r="M1002" s="257"/>
      <c r="N1002" s="258"/>
      <c r="O1002" s="258"/>
      <c r="P1002" s="258"/>
      <c r="Q1002" s="258"/>
      <c r="R1002" s="258"/>
      <c r="S1002" s="258"/>
      <c r="T1002" s="25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60" t="s">
        <v>259</v>
      </c>
      <c r="AU1002" s="260" t="s">
        <v>93</v>
      </c>
      <c r="AV1002" s="13" t="s">
        <v>93</v>
      </c>
      <c r="AW1002" s="13" t="s">
        <v>40</v>
      </c>
      <c r="AX1002" s="13" t="s">
        <v>84</v>
      </c>
      <c r="AY1002" s="260" t="s">
        <v>250</v>
      </c>
    </row>
    <row r="1003" s="13" customFormat="1">
      <c r="A1003" s="13"/>
      <c r="B1003" s="249"/>
      <c r="C1003" s="250"/>
      <c r="D1003" s="251" t="s">
        <v>259</v>
      </c>
      <c r="E1003" s="252" t="s">
        <v>1</v>
      </c>
      <c r="F1003" s="253" t="s">
        <v>1040</v>
      </c>
      <c r="G1003" s="250"/>
      <c r="H1003" s="254">
        <v>46.340000000000003</v>
      </c>
      <c r="I1003" s="255"/>
      <c r="J1003" s="250"/>
      <c r="K1003" s="250"/>
      <c r="L1003" s="256"/>
      <c r="M1003" s="257"/>
      <c r="N1003" s="258"/>
      <c r="O1003" s="258"/>
      <c r="P1003" s="258"/>
      <c r="Q1003" s="258"/>
      <c r="R1003" s="258"/>
      <c r="S1003" s="258"/>
      <c r="T1003" s="259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60" t="s">
        <v>259</v>
      </c>
      <c r="AU1003" s="260" t="s">
        <v>93</v>
      </c>
      <c r="AV1003" s="13" t="s">
        <v>93</v>
      </c>
      <c r="AW1003" s="13" t="s">
        <v>40</v>
      </c>
      <c r="AX1003" s="13" t="s">
        <v>84</v>
      </c>
      <c r="AY1003" s="260" t="s">
        <v>250</v>
      </c>
    </row>
    <row r="1004" s="14" customFormat="1">
      <c r="A1004" s="14"/>
      <c r="B1004" s="261"/>
      <c r="C1004" s="262"/>
      <c r="D1004" s="251" t="s">
        <v>259</v>
      </c>
      <c r="E1004" s="263" t="s">
        <v>1</v>
      </c>
      <c r="F1004" s="264" t="s">
        <v>261</v>
      </c>
      <c r="G1004" s="262"/>
      <c r="H1004" s="265">
        <v>1047.278</v>
      </c>
      <c r="I1004" s="266"/>
      <c r="J1004" s="262"/>
      <c r="K1004" s="262"/>
      <c r="L1004" s="267"/>
      <c r="M1004" s="268"/>
      <c r="N1004" s="269"/>
      <c r="O1004" s="269"/>
      <c r="P1004" s="269"/>
      <c r="Q1004" s="269"/>
      <c r="R1004" s="269"/>
      <c r="S1004" s="269"/>
      <c r="T1004" s="27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71" t="s">
        <v>259</v>
      </c>
      <c r="AU1004" s="271" t="s">
        <v>93</v>
      </c>
      <c r="AV1004" s="14" t="s">
        <v>256</v>
      </c>
      <c r="AW1004" s="14" t="s">
        <v>40</v>
      </c>
      <c r="AX1004" s="14" t="s">
        <v>91</v>
      </c>
      <c r="AY1004" s="271" t="s">
        <v>250</v>
      </c>
    </row>
    <row r="1005" s="2" customFormat="1" ht="16.5" customHeight="1">
      <c r="A1005" s="41"/>
      <c r="B1005" s="42"/>
      <c r="C1005" s="230" t="s">
        <v>694</v>
      </c>
      <c r="D1005" s="230" t="s">
        <v>252</v>
      </c>
      <c r="E1005" s="231" t="s">
        <v>1050</v>
      </c>
      <c r="F1005" s="232" t="s">
        <v>1051</v>
      </c>
      <c r="G1005" s="233" t="s">
        <v>388</v>
      </c>
      <c r="H1005" s="234">
        <v>1096.038</v>
      </c>
      <c r="I1005" s="235"/>
      <c r="J1005" s="236">
        <f>ROUND(I1005*H1005,2)</f>
        <v>0</v>
      </c>
      <c r="K1005" s="237"/>
      <c r="L1005" s="47"/>
      <c r="M1005" s="238" t="s">
        <v>1</v>
      </c>
      <c r="N1005" s="239" t="s">
        <v>49</v>
      </c>
      <c r="O1005" s="94"/>
      <c r="P1005" s="240">
        <f>O1005*H1005</f>
        <v>0</v>
      </c>
      <c r="Q1005" s="240">
        <v>0.00013200000000000001</v>
      </c>
      <c r="R1005" s="240">
        <f>Q1005*H1005</f>
        <v>0.14467701600000002</v>
      </c>
      <c r="S1005" s="240">
        <v>0</v>
      </c>
      <c r="T1005" s="241">
        <f>S1005*H1005</f>
        <v>0</v>
      </c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R1005" s="242" t="s">
        <v>256</v>
      </c>
      <c r="AT1005" s="242" t="s">
        <v>252</v>
      </c>
      <c r="AU1005" s="242" t="s">
        <v>93</v>
      </c>
      <c r="AY1005" s="19" t="s">
        <v>250</v>
      </c>
      <c r="BE1005" s="243">
        <f>IF(N1005="základní",J1005,0)</f>
        <v>0</v>
      </c>
      <c r="BF1005" s="243">
        <f>IF(N1005="snížená",J1005,0)</f>
        <v>0</v>
      </c>
      <c r="BG1005" s="243">
        <f>IF(N1005="zákl. přenesená",J1005,0)</f>
        <v>0</v>
      </c>
      <c r="BH1005" s="243">
        <f>IF(N1005="sníž. přenesená",J1005,0)</f>
        <v>0</v>
      </c>
      <c r="BI1005" s="243">
        <f>IF(N1005="nulová",J1005,0)</f>
        <v>0</v>
      </c>
      <c r="BJ1005" s="19" t="s">
        <v>91</v>
      </c>
      <c r="BK1005" s="243">
        <f>ROUND(I1005*H1005,2)</f>
        <v>0</v>
      </c>
      <c r="BL1005" s="19" t="s">
        <v>256</v>
      </c>
      <c r="BM1005" s="242" t="s">
        <v>1052</v>
      </c>
    </row>
    <row r="1006" s="2" customFormat="1">
      <c r="A1006" s="41"/>
      <c r="B1006" s="42"/>
      <c r="C1006" s="43"/>
      <c r="D1006" s="244" t="s">
        <v>257</v>
      </c>
      <c r="E1006" s="43"/>
      <c r="F1006" s="245" t="s">
        <v>1053</v>
      </c>
      <c r="G1006" s="43"/>
      <c r="H1006" s="43"/>
      <c r="I1006" s="246"/>
      <c r="J1006" s="43"/>
      <c r="K1006" s="43"/>
      <c r="L1006" s="47"/>
      <c r="M1006" s="247"/>
      <c r="N1006" s="248"/>
      <c r="O1006" s="94"/>
      <c r="P1006" s="94"/>
      <c r="Q1006" s="94"/>
      <c r="R1006" s="94"/>
      <c r="S1006" s="94"/>
      <c r="T1006" s="95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T1006" s="19" t="s">
        <v>257</v>
      </c>
      <c r="AU1006" s="19" t="s">
        <v>93</v>
      </c>
    </row>
    <row r="1007" s="15" customFormat="1">
      <c r="A1007" s="15"/>
      <c r="B1007" s="272"/>
      <c r="C1007" s="273"/>
      <c r="D1007" s="251" t="s">
        <v>259</v>
      </c>
      <c r="E1007" s="274" t="s">
        <v>1</v>
      </c>
      <c r="F1007" s="275" t="s">
        <v>377</v>
      </c>
      <c r="G1007" s="273"/>
      <c r="H1007" s="274" t="s">
        <v>1</v>
      </c>
      <c r="I1007" s="276"/>
      <c r="J1007" s="273"/>
      <c r="K1007" s="273"/>
      <c r="L1007" s="277"/>
      <c r="M1007" s="278"/>
      <c r="N1007" s="279"/>
      <c r="O1007" s="279"/>
      <c r="P1007" s="279"/>
      <c r="Q1007" s="279"/>
      <c r="R1007" s="279"/>
      <c r="S1007" s="279"/>
      <c r="T1007" s="280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81" t="s">
        <v>259</v>
      </c>
      <c r="AU1007" s="281" t="s">
        <v>93</v>
      </c>
      <c r="AV1007" s="15" t="s">
        <v>91</v>
      </c>
      <c r="AW1007" s="15" t="s">
        <v>40</v>
      </c>
      <c r="AX1007" s="15" t="s">
        <v>84</v>
      </c>
      <c r="AY1007" s="281" t="s">
        <v>250</v>
      </c>
    </row>
    <row r="1008" s="15" customFormat="1">
      <c r="A1008" s="15"/>
      <c r="B1008" s="272"/>
      <c r="C1008" s="273"/>
      <c r="D1008" s="251" t="s">
        <v>259</v>
      </c>
      <c r="E1008" s="274" t="s">
        <v>1</v>
      </c>
      <c r="F1008" s="275" t="s">
        <v>378</v>
      </c>
      <c r="G1008" s="273"/>
      <c r="H1008" s="274" t="s">
        <v>1</v>
      </c>
      <c r="I1008" s="276"/>
      <c r="J1008" s="273"/>
      <c r="K1008" s="273"/>
      <c r="L1008" s="277"/>
      <c r="M1008" s="278"/>
      <c r="N1008" s="279"/>
      <c r="O1008" s="279"/>
      <c r="P1008" s="279"/>
      <c r="Q1008" s="279"/>
      <c r="R1008" s="279"/>
      <c r="S1008" s="279"/>
      <c r="T1008" s="280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81" t="s">
        <v>259</v>
      </c>
      <c r="AU1008" s="281" t="s">
        <v>93</v>
      </c>
      <c r="AV1008" s="15" t="s">
        <v>91</v>
      </c>
      <c r="AW1008" s="15" t="s">
        <v>40</v>
      </c>
      <c r="AX1008" s="15" t="s">
        <v>84</v>
      </c>
      <c r="AY1008" s="281" t="s">
        <v>250</v>
      </c>
    </row>
    <row r="1009" s="13" customFormat="1">
      <c r="A1009" s="13"/>
      <c r="B1009" s="249"/>
      <c r="C1009" s="250"/>
      <c r="D1009" s="251" t="s">
        <v>259</v>
      </c>
      <c r="E1009" s="252" t="s">
        <v>1</v>
      </c>
      <c r="F1009" s="253" t="s">
        <v>1035</v>
      </c>
      <c r="G1009" s="250"/>
      <c r="H1009" s="254">
        <v>9.4979999999999993</v>
      </c>
      <c r="I1009" s="255"/>
      <c r="J1009" s="250"/>
      <c r="K1009" s="250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0" t="s">
        <v>259</v>
      </c>
      <c r="AU1009" s="260" t="s">
        <v>93</v>
      </c>
      <c r="AV1009" s="13" t="s">
        <v>93</v>
      </c>
      <c r="AW1009" s="13" t="s">
        <v>40</v>
      </c>
      <c r="AX1009" s="13" t="s">
        <v>84</v>
      </c>
      <c r="AY1009" s="260" t="s">
        <v>250</v>
      </c>
    </row>
    <row r="1010" s="13" customFormat="1">
      <c r="A1010" s="13"/>
      <c r="B1010" s="249"/>
      <c r="C1010" s="250"/>
      <c r="D1010" s="251" t="s">
        <v>259</v>
      </c>
      <c r="E1010" s="252" t="s">
        <v>1</v>
      </c>
      <c r="F1010" s="253" t="s">
        <v>1036</v>
      </c>
      <c r="G1010" s="250"/>
      <c r="H1010" s="254">
        <v>663.17999999999995</v>
      </c>
      <c r="I1010" s="255"/>
      <c r="J1010" s="250"/>
      <c r="K1010" s="250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0" t="s">
        <v>259</v>
      </c>
      <c r="AU1010" s="260" t="s">
        <v>93</v>
      </c>
      <c r="AV1010" s="13" t="s">
        <v>93</v>
      </c>
      <c r="AW1010" s="13" t="s">
        <v>40</v>
      </c>
      <c r="AX1010" s="13" t="s">
        <v>84</v>
      </c>
      <c r="AY1010" s="260" t="s">
        <v>250</v>
      </c>
    </row>
    <row r="1011" s="13" customFormat="1">
      <c r="A1011" s="13"/>
      <c r="B1011" s="249"/>
      <c r="C1011" s="250"/>
      <c r="D1011" s="251" t="s">
        <v>259</v>
      </c>
      <c r="E1011" s="252" t="s">
        <v>1</v>
      </c>
      <c r="F1011" s="253" t="s">
        <v>1037</v>
      </c>
      <c r="G1011" s="250"/>
      <c r="H1011" s="254">
        <v>48.759999999999998</v>
      </c>
      <c r="I1011" s="255"/>
      <c r="J1011" s="250"/>
      <c r="K1011" s="250"/>
      <c r="L1011" s="256"/>
      <c r="M1011" s="257"/>
      <c r="N1011" s="258"/>
      <c r="O1011" s="258"/>
      <c r="P1011" s="258"/>
      <c r="Q1011" s="258"/>
      <c r="R1011" s="258"/>
      <c r="S1011" s="258"/>
      <c r="T1011" s="25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0" t="s">
        <v>259</v>
      </c>
      <c r="AU1011" s="260" t="s">
        <v>93</v>
      </c>
      <c r="AV1011" s="13" t="s">
        <v>93</v>
      </c>
      <c r="AW1011" s="13" t="s">
        <v>40</v>
      </c>
      <c r="AX1011" s="13" t="s">
        <v>84</v>
      </c>
      <c r="AY1011" s="260" t="s">
        <v>250</v>
      </c>
    </row>
    <row r="1012" s="13" customFormat="1">
      <c r="A1012" s="13"/>
      <c r="B1012" s="249"/>
      <c r="C1012" s="250"/>
      <c r="D1012" s="251" t="s">
        <v>259</v>
      </c>
      <c r="E1012" s="252" t="s">
        <v>1</v>
      </c>
      <c r="F1012" s="253" t="s">
        <v>1038</v>
      </c>
      <c r="G1012" s="250"/>
      <c r="H1012" s="254">
        <v>19</v>
      </c>
      <c r="I1012" s="255"/>
      <c r="J1012" s="250"/>
      <c r="K1012" s="250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0" t="s">
        <v>259</v>
      </c>
      <c r="AU1012" s="260" t="s">
        <v>93</v>
      </c>
      <c r="AV1012" s="13" t="s">
        <v>93</v>
      </c>
      <c r="AW1012" s="13" t="s">
        <v>40</v>
      </c>
      <c r="AX1012" s="13" t="s">
        <v>84</v>
      </c>
      <c r="AY1012" s="260" t="s">
        <v>250</v>
      </c>
    </row>
    <row r="1013" s="13" customFormat="1">
      <c r="A1013" s="13"/>
      <c r="B1013" s="249"/>
      <c r="C1013" s="250"/>
      <c r="D1013" s="251" t="s">
        <v>259</v>
      </c>
      <c r="E1013" s="252" t="s">
        <v>1</v>
      </c>
      <c r="F1013" s="253" t="s">
        <v>1039</v>
      </c>
      <c r="G1013" s="250"/>
      <c r="H1013" s="254">
        <v>309.25999999999999</v>
      </c>
      <c r="I1013" s="255"/>
      <c r="J1013" s="250"/>
      <c r="K1013" s="250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0" t="s">
        <v>259</v>
      </c>
      <c r="AU1013" s="260" t="s">
        <v>93</v>
      </c>
      <c r="AV1013" s="13" t="s">
        <v>93</v>
      </c>
      <c r="AW1013" s="13" t="s">
        <v>40</v>
      </c>
      <c r="AX1013" s="13" t="s">
        <v>84</v>
      </c>
      <c r="AY1013" s="260" t="s">
        <v>250</v>
      </c>
    </row>
    <row r="1014" s="13" customFormat="1">
      <c r="A1014" s="13"/>
      <c r="B1014" s="249"/>
      <c r="C1014" s="250"/>
      <c r="D1014" s="251" t="s">
        <v>259</v>
      </c>
      <c r="E1014" s="252" t="s">
        <v>1</v>
      </c>
      <c r="F1014" s="253" t="s">
        <v>1040</v>
      </c>
      <c r="G1014" s="250"/>
      <c r="H1014" s="254">
        <v>46.340000000000003</v>
      </c>
      <c r="I1014" s="255"/>
      <c r="J1014" s="250"/>
      <c r="K1014" s="250"/>
      <c r="L1014" s="256"/>
      <c r="M1014" s="257"/>
      <c r="N1014" s="258"/>
      <c r="O1014" s="258"/>
      <c r="P1014" s="258"/>
      <c r="Q1014" s="258"/>
      <c r="R1014" s="258"/>
      <c r="S1014" s="258"/>
      <c r="T1014" s="25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60" t="s">
        <v>259</v>
      </c>
      <c r="AU1014" s="260" t="s">
        <v>93</v>
      </c>
      <c r="AV1014" s="13" t="s">
        <v>93</v>
      </c>
      <c r="AW1014" s="13" t="s">
        <v>40</v>
      </c>
      <c r="AX1014" s="13" t="s">
        <v>84</v>
      </c>
      <c r="AY1014" s="260" t="s">
        <v>250</v>
      </c>
    </row>
    <row r="1015" s="14" customFormat="1">
      <c r="A1015" s="14"/>
      <c r="B1015" s="261"/>
      <c r="C1015" s="262"/>
      <c r="D1015" s="251" t="s">
        <v>259</v>
      </c>
      <c r="E1015" s="263" t="s">
        <v>1</v>
      </c>
      <c r="F1015" s="264" t="s">
        <v>261</v>
      </c>
      <c r="G1015" s="262"/>
      <c r="H1015" s="265">
        <v>1096.038</v>
      </c>
      <c r="I1015" s="266"/>
      <c r="J1015" s="262"/>
      <c r="K1015" s="262"/>
      <c r="L1015" s="267"/>
      <c r="M1015" s="268"/>
      <c r="N1015" s="269"/>
      <c r="O1015" s="269"/>
      <c r="P1015" s="269"/>
      <c r="Q1015" s="269"/>
      <c r="R1015" s="269"/>
      <c r="S1015" s="269"/>
      <c r="T1015" s="270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71" t="s">
        <v>259</v>
      </c>
      <c r="AU1015" s="271" t="s">
        <v>93</v>
      </c>
      <c r="AV1015" s="14" t="s">
        <v>256</v>
      </c>
      <c r="AW1015" s="14" t="s">
        <v>40</v>
      </c>
      <c r="AX1015" s="14" t="s">
        <v>91</v>
      </c>
      <c r="AY1015" s="271" t="s">
        <v>250</v>
      </c>
    </row>
    <row r="1016" s="2" customFormat="1" ht="24.15" customHeight="1">
      <c r="A1016" s="41"/>
      <c r="B1016" s="42"/>
      <c r="C1016" s="230" t="s">
        <v>1054</v>
      </c>
      <c r="D1016" s="230" t="s">
        <v>252</v>
      </c>
      <c r="E1016" s="231" t="s">
        <v>1055</v>
      </c>
      <c r="F1016" s="232" t="s">
        <v>1056</v>
      </c>
      <c r="G1016" s="233" t="s">
        <v>388</v>
      </c>
      <c r="H1016" s="234">
        <v>43.799999999999997</v>
      </c>
      <c r="I1016" s="235"/>
      <c r="J1016" s="236">
        <f>ROUND(I1016*H1016,2)</f>
        <v>0</v>
      </c>
      <c r="K1016" s="237"/>
      <c r="L1016" s="47"/>
      <c r="M1016" s="238" t="s">
        <v>1</v>
      </c>
      <c r="N1016" s="239" t="s">
        <v>49</v>
      </c>
      <c r="O1016" s="94"/>
      <c r="P1016" s="240">
        <f>O1016*H1016</f>
        <v>0</v>
      </c>
      <c r="Q1016" s="240">
        <v>1.44E-06</v>
      </c>
      <c r="R1016" s="240">
        <f>Q1016*H1016</f>
        <v>6.3071999999999995E-05</v>
      </c>
      <c r="S1016" s="240">
        <v>0</v>
      </c>
      <c r="T1016" s="241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42" t="s">
        <v>256</v>
      </c>
      <c r="AT1016" s="242" t="s">
        <v>252</v>
      </c>
      <c r="AU1016" s="242" t="s">
        <v>93</v>
      </c>
      <c r="AY1016" s="19" t="s">
        <v>250</v>
      </c>
      <c r="BE1016" s="243">
        <f>IF(N1016="základní",J1016,0)</f>
        <v>0</v>
      </c>
      <c r="BF1016" s="243">
        <f>IF(N1016="snížená",J1016,0)</f>
        <v>0</v>
      </c>
      <c r="BG1016" s="243">
        <f>IF(N1016="zákl. přenesená",J1016,0)</f>
        <v>0</v>
      </c>
      <c r="BH1016" s="243">
        <f>IF(N1016="sníž. přenesená",J1016,0)</f>
        <v>0</v>
      </c>
      <c r="BI1016" s="243">
        <f>IF(N1016="nulová",J1016,0)</f>
        <v>0</v>
      </c>
      <c r="BJ1016" s="19" t="s">
        <v>91</v>
      </c>
      <c r="BK1016" s="243">
        <f>ROUND(I1016*H1016,2)</f>
        <v>0</v>
      </c>
      <c r="BL1016" s="19" t="s">
        <v>256</v>
      </c>
      <c r="BM1016" s="242" t="s">
        <v>1057</v>
      </c>
    </row>
    <row r="1017" s="2" customFormat="1">
      <c r="A1017" s="41"/>
      <c r="B1017" s="42"/>
      <c r="C1017" s="43"/>
      <c r="D1017" s="244" t="s">
        <v>257</v>
      </c>
      <c r="E1017" s="43"/>
      <c r="F1017" s="245" t="s">
        <v>1058</v>
      </c>
      <c r="G1017" s="43"/>
      <c r="H1017" s="43"/>
      <c r="I1017" s="246"/>
      <c r="J1017" s="43"/>
      <c r="K1017" s="43"/>
      <c r="L1017" s="47"/>
      <c r="M1017" s="247"/>
      <c r="N1017" s="248"/>
      <c r="O1017" s="94"/>
      <c r="P1017" s="94"/>
      <c r="Q1017" s="94"/>
      <c r="R1017" s="94"/>
      <c r="S1017" s="94"/>
      <c r="T1017" s="95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T1017" s="19" t="s">
        <v>257</v>
      </c>
      <c r="AU1017" s="19" t="s">
        <v>93</v>
      </c>
    </row>
    <row r="1018" s="13" customFormat="1">
      <c r="A1018" s="13"/>
      <c r="B1018" s="249"/>
      <c r="C1018" s="250"/>
      <c r="D1018" s="251" t="s">
        <v>259</v>
      </c>
      <c r="E1018" s="252" t="s">
        <v>1</v>
      </c>
      <c r="F1018" s="253" t="s">
        <v>1059</v>
      </c>
      <c r="G1018" s="250"/>
      <c r="H1018" s="254">
        <v>43.799999999999997</v>
      </c>
      <c r="I1018" s="255"/>
      <c r="J1018" s="250"/>
      <c r="K1018" s="250"/>
      <c r="L1018" s="256"/>
      <c r="M1018" s="257"/>
      <c r="N1018" s="258"/>
      <c r="O1018" s="258"/>
      <c r="P1018" s="258"/>
      <c r="Q1018" s="258"/>
      <c r="R1018" s="258"/>
      <c r="S1018" s="258"/>
      <c r="T1018" s="259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0" t="s">
        <v>259</v>
      </c>
      <c r="AU1018" s="260" t="s">
        <v>93</v>
      </c>
      <c r="AV1018" s="13" t="s">
        <v>93</v>
      </c>
      <c r="AW1018" s="13" t="s">
        <v>40</v>
      </c>
      <c r="AX1018" s="13" t="s">
        <v>84</v>
      </c>
      <c r="AY1018" s="260" t="s">
        <v>250</v>
      </c>
    </row>
    <row r="1019" s="14" customFormat="1">
      <c r="A1019" s="14"/>
      <c r="B1019" s="261"/>
      <c r="C1019" s="262"/>
      <c r="D1019" s="251" t="s">
        <v>259</v>
      </c>
      <c r="E1019" s="263" t="s">
        <v>1</v>
      </c>
      <c r="F1019" s="264" t="s">
        <v>261</v>
      </c>
      <c r="G1019" s="262"/>
      <c r="H1019" s="265">
        <v>43.799999999999997</v>
      </c>
      <c r="I1019" s="266"/>
      <c r="J1019" s="262"/>
      <c r="K1019" s="262"/>
      <c r="L1019" s="267"/>
      <c r="M1019" s="268"/>
      <c r="N1019" s="269"/>
      <c r="O1019" s="269"/>
      <c r="P1019" s="269"/>
      <c r="Q1019" s="269"/>
      <c r="R1019" s="269"/>
      <c r="S1019" s="269"/>
      <c r="T1019" s="270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71" t="s">
        <v>259</v>
      </c>
      <c r="AU1019" s="271" t="s">
        <v>93</v>
      </c>
      <c r="AV1019" s="14" t="s">
        <v>256</v>
      </c>
      <c r="AW1019" s="14" t="s">
        <v>40</v>
      </c>
      <c r="AX1019" s="14" t="s">
        <v>91</v>
      </c>
      <c r="AY1019" s="271" t="s">
        <v>250</v>
      </c>
    </row>
    <row r="1020" s="2" customFormat="1" ht="24.15" customHeight="1">
      <c r="A1020" s="41"/>
      <c r="B1020" s="42"/>
      <c r="C1020" s="230" t="s">
        <v>698</v>
      </c>
      <c r="D1020" s="230" t="s">
        <v>252</v>
      </c>
      <c r="E1020" s="231" t="s">
        <v>1060</v>
      </c>
      <c r="F1020" s="232" t="s">
        <v>1061</v>
      </c>
      <c r="G1020" s="233" t="s">
        <v>388</v>
      </c>
      <c r="H1020" s="234">
        <v>139.97</v>
      </c>
      <c r="I1020" s="235"/>
      <c r="J1020" s="236">
        <f>ROUND(I1020*H1020,2)</f>
        <v>0</v>
      </c>
      <c r="K1020" s="237"/>
      <c r="L1020" s="47"/>
      <c r="M1020" s="238" t="s">
        <v>1</v>
      </c>
      <c r="N1020" s="239" t="s">
        <v>49</v>
      </c>
      <c r="O1020" s="94"/>
      <c r="P1020" s="240">
        <f>O1020*H1020</f>
        <v>0</v>
      </c>
      <c r="Q1020" s="240">
        <v>0</v>
      </c>
      <c r="R1020" s="240">
        <f>Q1020*H1020</f>
        <v>0</v>
      </c>
      <c r="S1020" s="240">
        <v>0</v>
      </c>
      <c r="T1020" s="241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42" t="s">
        <v>256</v>
      </c>
      <c r="AT1020" s="242" t="s">
        <v>252</v>
      </c>
      <c r="AU1020" s="242" t="s">
        <v>93</v>
      </c>
      <c r="AY1020" s="19" t="s">
        <v>250</v>
      </c>
      <c r="BE1020" s="243">
        <f>IF(N1020="základní",J1020,0)</f>
        <v>0</v>
      </c>
      <c r="BF1020" s="243">
        <f>IF(N1020="snížená",J1020,0)</f>
        <v>0</v>
      </c>
      <c r="BG1020" s="243">
        <f>IF(N1020="zákl. přenesená",J1020,0)</f>
        <v>0</v>
      </c>
      <c r="BH1020" s="243">
        <f>IF(N1020="sníž. přenesená",J1020,0)</f>
        <v>0</v>
      </c>
      <c r="BI1020" s="243">
        <f>IF(N1020="nulová",J1020,0)</f>
        <v>0</v>
      </c>
      <c r="BJ1020" s="19" t="s">
        <v>91</v>
      </c>
      <c r="BK1020" s="243">
        <f>ROUND(I1020*H1020,2)</f>
        <v>0</v>
      </c>
      <c r="BL1020" s="19" t="s">
        <v>256</v>
      </c>
      <c r="BM1020" s="242" t="s">
        <v>1062</v>
      </c>
    </row>
    <row r="1021" s="13" customFormat="1">
      <c r="A1021" s="13"/>
      <c r="B1021" s="249"/>
      <c r="C1021" s="250"/>
      <c r="D1021" s="251" t="s">
        <v>259</v>
      </c>
      <c r="E1021" s="252" t="s">
        <v>1</v>
      </c>
      <c r="F1021" s="253" t="s">
        <v>778</v>
      </c>
      <c r="G1021" s="250"/>
      <c r="H1021" s="254">
        <v>139.97</v>
      </c>
      <c r="I1021" s="255"/>
      <c r="J1021" s="250"/>
      <c r="K1021" s="250"/>
      <c r="L1021" s="256"/>
      <c r="M1021" s="257"/>
      <c r="N1021" s="258"/>
      <c r="O1021" s="258"/>
      <c r="P1021" s="258"/>
      <c r="Q1021" s="258"/>
      <c r="R1021" s="258"/>
      <c r="S1021" s="258"/>
      <c r="T1021" s="25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0" t="s">
        <v>259</v>
      </c>
      <c r="AU1021" s="260" t="s">
        <v>93</v>
      </c>
      <c r="AV1021" s="13" t="s">
        <v>93</v>
      </c>
      <c r="AW1021" s="13" t="s">
        <v>40</v>
      </c>
      <c r="AX1021" s="13" t="s">
        <v>84</v>
      </c>
      <c r="AY1021" s="260" t="s">
        <v>250</v>
      </c>
    </row>
    <row r="1022" s="14" customFormat="1">
      <c r="A1022" s="14"/>
      <c r="B1022" s="261"/>
      <c r="C1022" s="262"/>
      <c r="D1022" s="251" t="s">
        <v>259</v>
      </c>
      <c r="E1022" s="263" t="s">
        <v>1</v>
      </c>
      <c r="F1022" s="264" t="s">
        <v>261</v>
      </c>
      <c r="G1022" s="262"/>
      <c r="H1022" s="265">
        <v>139.97</v>
      </c>
      <c r="I1022" s="266"/>
      <c r="J1022" s="262"/>
      <c r="K1022" s="262"/>
      <c r="L1022" s="267"/>
      <c r="M1022" s="268"/>
      <c r="N1022" s="269"/>
      <c r="O1022" s="269"/>
      <c r="P1022" s="269"/>
      <c r="Q1022" s="269"/>
      <c r="R1022" s="269"/>
      <c r="S1022" s="269"/>
      <c r="T1022" s="27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71" t="s">
        <v>259</v>
      </c>
      <c r="AU1022" s="271" t="s">
        <v>93</v>
      </c>
      <c r="AV1022" s="14" t="s">
        <v>256</v>
      </c>
      <c r="AW1022" s="14" t="s">
        <v>40</v>
      </c>
      <c r="AX1022" s="14" t="s">
        <v>91</v>
      </c>
      <c r="AY1022" s="271" t="s">
        <v>250</v>
      </c>
    </row>
    <row r="1023" s="2" customFormat="1" ht="16.5" customHeight="1">
      <c r="A1023" s="41"/>
      <c r="B1023" s="42"/>
      <c r="C1023" s="294" t="s">
        <v>1063</v>
      </c>
      <c r="D1023" s="294" t="s">
        <v>337</v>
      </c>
      <c r="E1023" s="295" t="s">
        <v>1064</v>
      </c>
      <c r="F1023" s="296" t="s">
        <v>1065</v>
      </c>
      <c r="G1023" s="297" t="s">
        <v>388</v>
      </c>
      <c r="H1023" s="298">
        <v>142.76900000000001</v>
      </c>
      <c r="I1023" s="299"/>
      <c r="J1023" s="300">
        <f>ROUND(I1023*H1023,2)</f>
        <v>0</v>
      </c>
      <c r="K1023" s="301"/>
      <c r="L1023" s="302"/>
      <c r="M1023" s="303" t="s">
        <v>1</v>
      </c>
      <c r="N1023" s="304" t="s">
        <v>49</v>
      </c>
      <c r="O1023" s="94"/>
      <c r="P1023" s="240">
        <f>O1023*H1023</f>
        <v>0</v>
      </c>
      <c r="Q1023" s="240">
        <v>0</v>
      </c>
      <c r="R1023" s="240">
        <f>Q1023*H1023</f>
        <v>0</v>
      </c>
      <c r="S1023" s="240">
        <v>0</v>
      </c>
      <c r="T1023" s="241">
        <f>S1023*H1023</f>
        <v>0</v>
      </c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R1023" s="242" t="s">
        <v>280</v>
      </c>
      <c r="AT1023" s="242" t="s">
        <v>337</v>
      </c>
      <c r="AU1023" s="242" t="s">
        <v>93</v>
      </c>
      <c r="AY1023" s="19" t="s">
        <v>250</v>
      </c>
      <c r="BE1023" s="243">
        <f>IF(N1023="základní",J1023,0)</f>
        <v>0</v>
      </c>
      <c r="BF1023" s="243">
        <f>IF(N1023="snížená",J1023,0)</f>
        <v>0</v>
      </c>
      <c r="BG1023" s="243">
        <f>IF(N1023="zákl. přenesená",J1023,0)</f>
        <v>0</v>
      </c>
      <c r="BH1023" s="243">
        <f>IF(N1023="sníž. přenesená",J1023,0)</f>
        <v>0</v>
      </c>
      <c r="BI1023" s="243">
        <f>IF(N1023="nulová",J1023,0)</f>
        <v>0</v>
      </c>
      <c r="BJ1023" s="19" t="s">
        <v>91</v>
      </c>
      <c r="BK1023" s="243">
        <f>ROUND(I1023*H1023,2)</f>
        <v>0</v>
      </c>
      <c r="BL1023" s="19" t="s">
        <v>256</v>
      </c>
      <c r="BM1023" s="242" t="s">
        <v>1066</v>
      </c>
    </row>
    <row r="1024" s="13" customFormat="1">
      <c r="A1024" s="13"/>
      <c r="B1024" s="249"/>
      <c r="C1024" s="250"/>
      <c r="D1024" s="251" t="s">
        <v>259</v>
      </c>
      <c r="E1024" s="252" t="s">
        <v>1</v>
      </c>
      <c r="F1024" s="253" t="s">
        <v>1067</v>
      </c>
      <c r="G1024" s="250"/>
      <c r="H1024" s="254">
        <v>142.76900000000001</v>
      </c>
      <c r="I1024" s="255"/>
      <c r="J1024" s="250"/>
      <c r="K1024" s="250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0" t="s">
        <v>259</v>
      </c>
      <c r="AU1024" s="260" t="s">
        <v>93</v>
      </c>
      <c r="AV1024" s="13" t="s">
        <v>93</v>
      </c>
      <c r="AW1024" s="13" t="s">
        <v>40</v>
      </c>
      <c r="AX1024" s="13" t="s">
        <v>84</v>
      </c>
      <c r="AY1024" s="260" t="s">
        <v>250</v>
      </c>
    </row>
    <row r="1025" s="14" customFormat="1">
      <c r="A1025" s="14"/>
      <c r="B1025" s="261"/>
      <c r="C1025" s="262"/>
      <c r="D1025" s="251" t="s">
        <v>259</v>
      </c>
      <c r="E1025" s="263" t="s">
        <v>1</v>
      </c>
      <c r="F1025" s="264" t="s">
        <v>261</v>
      </c>
      <c r="G1025" s="262"/>
      <c r="H1025" s="265">
        <v>142.76900000000001</v>
      </c>
      <c r="I1025" s="266"/>
      <c r="J1025" s="262"/>
      <c r="K1025" s="262"/>
      <c r="L1025" s="267"/>
      <c r="M1025" s="268"/>
      <c r="N1025" s="269"/>
      <c r="O1025" s="269"/>
      <c r="P1025" s="269"/>
      <c r="Q1025" s="269"/>
      <c r="R1025" s="269"/>
      <c r="S1025" s="269"/>
      <c r="T1025" s="27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1" t="s">
        <v>259</v>
      </c>
      <c r="AU1025" s="271" t="s">
        <v>93</v>
      </c>
      <c r="AV1025" s="14" t="s">
        <v>256</v>
      </c>
      <c r="AW1025" s="14" t="s">
        <v>40</v>
      </c>
      <c r="AX1025" s="14" t="s">
        <v>91</v>
      </c>
      <c r="AY1025" s="271" t="s">
        <v>250</v>
      </c>
    </row>
    <row r="1026" s="2" customFormat="1" ht="24.15" customHeight="1">
      <c r="A1026" s="41"/>
      <c r="B1026" s="42"/>
      <c r="C1026" s="230" t="s">
        <v>711</v>
      </c>
      <c r="D1026" s="230" t="s">
        <v>252</v>
      </c>
      <c r="E1026" s="231" t="s">
        <v>1068</v>
      </c>
      <c r="F1026" s="232" t="s">
        <v>1069</v>
      </c>
      <c r="G1026" s="233" t="s">
        <v>388</v>
      </c>
      <c r="H1026" s="234">
        <v>743.32000000000005</v>
      </c>
      <c r="I1026" s="235"/>
      <c r="J1026" s="236">
        <f>ROUND(I1026*H1026,2)</f>
        <v>0</v>
      </c>
      <c r="K1026" s="237"/>
      <c r="L1026" s="47"/>
      <c r="M1026" s="238" t="s">
        <v>1</v>
      </c>
      <c r="N1026" s="239" t="s">
        <v>49</v>
      </c>
      <c r="O1026" s="94"/>
      <c r="P1026" s="240">
        <f>O1026*H1026</f>
        <v>0</v>
      </c>
      <c r="Q1026" s="240">
        <v>0</v>
      </c>
      <c r="R1026" s="240">
        <f>Q1026*H1026</f>
        <v>0</v>
      </c>
      <c r="S1026" s="240">
        <v>0</v>
      </c>
      <c r="T1026" s="241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42" t="s">
        <v>256</v>
      </c>
      <c r="AT1026" s="242" t="s">
        <v>252</v>
      </c>
      <c r="AU1026" s="242" t="s">
        <v>93</v>
      </c>
      <c r="AY1026" s="19" t="s">
        <v>250</v>
      </c>
      <c r="BE1026" s="243">
        <f>IF(N1026="základní",J1026,0)</f>
        <v>0</v>
      </c>
      <c r="BF1026" s="243">
        <f>IF(N1026="snížená",J1026,0)</f>
        <v>0</v>
      </c>
      <c r="BG1026" s="243">
        <f>IF(N1026="zákl. přenesená",J1026,0)</f>
        <v>0</v>
      </c>
      <c r="BH1026" s="243">
        <f>IF(N1026="sníž. přenesená",J1026,0)</f>
        <v>0</v>
      </c>
      <c r="BI1026" s="243">
        <f>IF(N1026="nulová",J1026,0)</f>
        <v>0</v>
      </c>
      <c r="BJ1026" s="19" t="s">
        <v>91</v>
      </c>
      <c r="BK1026" s="243">
        <f>ROUND(I1026*H1026,2)</f>
        <v>0</v>
      </c>
      <c r="BL1026" s="19" t="s">
        <v>256</v>
      </c>
      <c r="BM1026" s="242" t="s">
        <v>1070</v>
      </c>
    </row>
    <row r="1027" s="13" customFormat="1">
      <c r="A1027" s="13"/>
      <c r="B1027" s="249"/>
      <c r="C1027" s="250"/>
      <c r="D1027" s="251" t="s">
        <v>259</v>
      </c>
      <c r="E1027" s="252" t="s">
        <v>1</v>
      </c>
      <c r="F1027" s="253" t="s">
        <v>1071</v>
      </c>
      <c r="G1027" s="250"/>
      <c r="H1027" s="254">
        <v>483.31999999999999</v>
      </c>
      <c r="I1027" s="255"/>
      <c r="J1027" s="250"/>
      <c r="K1027" s="250"/>
      <c r="L1027" s="256"/>
      <c r="M1027" s="257"/>
      <c r="N1027" s="258"/>
      <c r="O1027" s="258"/>
      <c r="P1027" s="258"/>
      <c r="Q1027" s="258"/>
      <c r="R1027" s="258"/>
      <c r="S1027" s="258"/>
      <c r="T1027" s="25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0" t="s">
        <v>259</v>
      </c>
      <c r="AU1027" s="260" t="s">
        <v>93</v>
      </c>
      <c r="AV1027" s="13" t="s">
        <v>93</v>
      </c>
      <c r="AW1027" s="13" t="s">
        <v>40</v>
      </c>
      <c r="AX1027" s="13" t="s">
        <v>84</v>
      </c>
      <c r="AY1027" s="260" t="s">
        <v>250</v>
      </c>
    </row>
    <row r="1028" s="13" customFormat="1">
      <c r="A1028" s="13"/>
      <c r="B1028" s="249"/>
      <c r="C1028" s="250"/>
      <c r="D1028" s="251" t="s">
        <v>259</v>
      </c>
      <c r="E1028" s="252" t="s">
        <v>1</v>
      </c>
      <c r="F1028" s="253" t="s">
        <v>1072</v>
      </c>
      <c r="G1028" s="250"/>
      <c r="H1028" s="254">
        <v>260</v>
      </c>
      <c r="I1028" s="255"/>
      <c r="J1028" s="250"/>
      <c r="K1028" s="250"/>
      <c r="L1028" s="256"/>
      <c r="M1028" s="257"/>
      <c r="N1028" s="258"/>
      <c r="O1028" s="258"/>
      <c r="P1028" s="258"/>
      <c r="Q1028" s="258"/>
      <c r="R1028" s="258"/>
      <c r="S1028" s="258"/>
      <c r="T1028" s="259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60" t="s">
        <v>259</v>
      </c>
      <c r="AU1028" s="260" t="s">
        <v>93</v>
      </c>
      <c r="AV1028" s="13" t="s">
        <v>93</v>
      </c>
      <c r="AW1028" s="13" t="s">
        <v>40</v>
      </c>
      <c r="AX1028" s="13" t="s">
        <v>84</v>
      </c>
      <c r="AY1028" s="260" t="s">
        <v>250</v>
      </c>
    </row>
    <row r="1029" s="14" customFormat="1">
      <c r="A1029" s="14"/>
      <c r="B1029" s="261"/>
      <c r="C1029" s="262"/>
      <c r="D1029" s="251" t="s">
        <v>259</v>
      </c>
      <c r="E1029" s="263" t="s">
        <v>1</v>
      </c>
      <c r="F1029" s="264" t="s">
        <v>261</v>
      </c>
      <c r="G1029" s="262"/>
      <c r="H1029" s="265">
        <v>743.32000000000005</v>
      </c>
      <c r="I1029" s="266"/>
      <c r="J1029" s="262"/>
      <c r="K1029" s="262"/>
      <c r="L1029" s="267"/>
      <c r="M1029" s="268"/>
      <c r="N1029" s="269"/>
      <c r="O1029" s="269"/>
      <c r="P1029" s="269"/>
      <c r="Q1029" s="269"/>
      <c r="R1029" s="269"/>
      <c r="S1029" s="269"/>
      <c r="T1029" s="270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71" t="s">
        <v>259</v>
      </c>
      <c r="AU1029" s="271" t="s">
        <v>93</v>
      </c>
      <c r="AV1029" s="14" t="s">
        <v>256</v>
      </c>
      <c r="AW1029" s="14" t="s">
        <v>40</v>
      </c>
      <c r="AX1029" s="14" t="s">
        <v>91</v>
      </c>
      <c r="AY1029" s="271" t="s">
        <v>250</v>
      </c>
    </row>
    <row r="1030" s="2" customFormat="1" ht="16.5" customHeight="1">
      <c r="A1030" s="41"/>
      <c r="B1030" s="42"/>
      <c r="C1030" s="294" t="s">
        <v>1073</v>
      </c>
      <c r="D1030" s="294" t="s">
        <v>337</v>
      </c>
      <c r="E1030" s="295" t="s">
        <v>1064</v>
      </c>
      <c r="F1030" s="296" t="s">
        <v>1065</v>
      </c>
      <c r="G1030" s="297" t="s">
        <v>388</v>
      </c>
      <c r="H1030" s="298">
        <v>758.18600000000004</v>
      </c>
      <c r="I1030" s="299"/>
      <c r="J1030" s="300">
        <f>ROUND(I1030*H1030,2)</f>
        <v>0</v>
      </c>
      <c r="K1030" s="301"/>
      <c r="L1030" s="302"/>
      <c r="M1030" s="303" t="s">
        <v>1</v>
      </c>
      <c r="N1030" s="304" t="s">
        <v>49</v>
      </c>
      <c r="O1030" s="94"/>
      <c r="P1030" s="240">
        <f>O1030*H1030</f>
        <v>0</v>
      </c>
      <c r="Q1030" s="240">
        <v>0</v>
      </c>
      <c r="R1030" s="240">
        <f>Q1030*H1030</f>
        <v>0</v>
      </c>
      <c r="S1030" s="240">
        <v>0</v>
      </c>
      <c r="T1030" s="241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42" t="s">
        <v>280</v>
      </c>
      <c r="AT1030" s="242" t="s">
        <v>337</v>
      </c>
      <c r="AU1030" s="242" t="s">
        <v>93</v>
      </c>
      <c r="AY1030" s="19" t="s">
        <v>250</v>
      </c>
      <c r="BE1030" s="243">
        <f>IF(N1030="základní",J1030,0)</f>
        <v>0</v>
      </c>
      <c r="BF1030" s="243">
        <f>IF(N1030="snížená",J1030,0)</f>
        <v>0</v>
      </c>
      <c r="BG1030" s="243">
        <f>IF(N1030="zákl. přenesená",J1030,0)</f>
        <v>0</v>
      </c>
      <c r="BH1030" s="243">
        <f>IF(N1030="sníž. přenesená",J1030,0)</f>
        <v>0</v>
      </c>
      <c r="BI1030" s="243">
        <f>IF(N1030="nulová",J1030,0)</f>
        <v>0</v>
      </c>
      <c r="BJ1030" s="19" t="s">
        <v>91</v>
      </c>
      <c r="BK1030" s="243">
        <f>ROUND(I1030*H1030,2)</f>
        <v>0</v>
      </c>
      <c r="BL1030" s="19" t="s">
        <v>256</v>
      </c>
      <c r="BM1030" s="242" t="s">
        <v>1074</v>
      </c>
    </row>
    <row r="1031" s="13" customFormat="1">
      <c r="A1031" s="13"/>
      <c r="B1031" s="249"/>
      <c r="C1031" s="250"/>
      <c r="D1031" s="251" t="s">
        <v>259</v>
      </c>
      <c r="E1031" s="252" t="s">
        <v>1</v>
      </c>
      <c r="F1031" s="253" t="s">
        <v>1075</v>
      </c>
      <c r="G1031" s="250"/>
      <c r="H1031" s="254">
        <v>758.18600000000004</v>
      </c>
      <c r="I1031" s="255"/>
      <c r="J1031" s="250"/>
      <c r="K1031" s="250"/>
      <c r="L1031" s="256"/>
      <c r="M1031" s="257"/>
      <c r="N1031" s="258"/>
      <c r="O1031" s="258"/>
      <c r="P1031" s="258"/>
      <c r="Q1031" s="258"/>
      <c r="R1031" s="258"/>
      <c r="S1031" s="258"/>
      <c r="T1031" s="25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60" t="s">
        <v>259</v>
      </c>
      <c r="AU1031" s="260" t="s">
        <v>93</v>
      </c>
      <c r="AV1031" s="13" t="s">
        <v>93</v>
      </c>
      <c r="AW1031" s="13" t="s">
        <v>40</v>
      </c>
      <c r="AX1031" s="13" t="s">
        <v>84</v>
      </c>
      <c r="AY1031" s="260" t="s">
        <v>250</v>
      </c>
    </row>
    <row r="1032" s="14" customFormat="1">
      <c r="A1032" s="14"/>
      <c r="B1032" s="261"/>
      <c r="C1032" s="262"/>
      <c r="D1032" s="251" t="s">
        <v>259</v>
      </c>
      <c r="E1032" s="263" t="s">
        <v>1</v>
      </c>
      <c r="F1032" s="264" t="s">
        <v>261</v>
      </c>
      <c r="G1032" s="262"/>
      <c r="H1032" s="265">
        <v>758.18600000000004</v>
      </c>
      <c r="I1032" s="266"/>
      <c r="J1032" s="262"/>
      <c r="K1032" s="262"/>
      <c r="L1032" s="267"/>
      <c r="M1032" s="268"/>
      <c r="N1032" s="269"/>
      <c r="O1032" s="269"/>
      <c r="P1032" s="269"/>
      <c r="Q1032" s="269"/>
      <c r="R1032" s="269"/>
      <c r="S1032" s="269"/>
      <c r="T1032" s="27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71" t="s">
        <v>259</v>
      </c>
      <c r="AU1032" s="271" t="s">
        <v>93</v>
      </c>
      <c r="AV1032" s="14" t="s">
        <v>256</v>
      </c>
      <c r="AW1032" s="14" t="s">
        <v>40</v>
      </c>
      <c r="AX1032" s="14" t="s">
        <v>91</v>
      </c>
      <c r="AY1032" s="271" t="s">
        <v>250</v>
      </c>
    </row>
    <row r="1033" s="12" customFormat="1" ht="22.8" customHeight="1">
      <c r="A1033" s="12"/>
      <c r="B1033" s="214"/>
      <c r="C1033" s="215"/>
      <c r="D1033" s="216" t="s">
        <v>83</v>
      </c>
      <c r="E1033" s="228" t="s">
        <v>305</v>
      </c>
      <c r="F1033" s="228" t="s">
        <v>1076</v>
      </c>
      <c r="G1033" s="215"/>
      <c r="H1033" s="215"/>
      <c r="I1033" s="218"/>
      <c r="J1033" s="229">
        <f>BK1033</f>
        <v>0</v>
      </c>
      <c r="K1033" s="215"/>
      <c r="L1033" s="220"/>
      <c r="M1033" s="221"/>
      <c r="N1033" s="222"/>
      <c r="O1033" s="222"/>
      <c r="P1033" s="223">
        <f>SUM(P1034:P1116)</f>
        <v>0</v>
      </c>
      <c r="Q1033" s="222"/>
      <c r="R1033" s="223">
        <f>SUM(R1034:R1116)</f>
        <v>13.792253865399999</v>
      </c>
      <c r="S1033" s="222"/>
      <c r="T1033" s="224">
        <f>SUM(T1034:T1116)</f>
        <v>0</v>
      </c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R1033" s="225" t="s">
        <v>91</v>
      </c>
      <c r="AT1033" s="226" t="s">
        <v>83</v>
      </c>
      <c r="AU1033" s="226" t="s">
        <v>91</v>
      </c>
      <c r="AY1033" s="225" t="s">
        <v>250</v>
      </c>
      <c r="BK1033" s="227">
        <f>SUM(BK1034:BK1116)</f>
        <v>0</v>
      </c>
    </row>
    <row r="1034" s="2" customFormat="1" ht="33" customHeight="1">
      <c r="A1034" s="41"/>
      <c r="B1034" s="42"/>
      <c r="C1034" s="230" t="s">
        <v>721</v>
      </c>
      <c r="D1034" s="230" t="s">
        <v>252</v>
      </c>
      <c r="E1034" s="231" t="s">
        <v>1077</v>
      </c>
      <c r="F1034" s="232" t="s">
        <v>1078</v>
      </c>
      <c r="G1034" s="233" t="s">
        <v>320</v>
      </c>
      <c r="H1034" s="234">
        <v>72.774000000000001</v>
      </c>
      <c r="I1034" s="235"/>
      <c r="J1034" s="236">
        <f>ROUND(I1034*H1034,2)</f>
        <v>0</v>
      </c>
      <c r="K1034" s="237"/>
      <c r="L1034" s="47"/>
      <c r="M1034" s="238" t="s">
        <v>1</v>
      </c>
      <c r="N1034" s="239" t="s">
        <v>49</v>
      </c>
      <c r="O1034" s="94"/>
      <c r="P1034" s="240">
        <f>O1034*H1034</f>
        <v>0</v>
      </c>
      <c r="Q1034" s="240">
        <v>0.12949959999999999</v>
      </c>
      <c r="R1034" s="240">
        <f>Q1034*H1034</f>
        <v>9.4242038903999994</v>
      </c>
      <c r="S1034" s="240">
        <v>0</v>
      </c>
      <c r="T1034" s="241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42" t="s">
        <v>256</v>
      </c>
      <c r="AT1034" s="242" t="s">
        <v>252</v>
      </c>
      <c r="AU1034" s="242" t="s">
        <v>93</v>
      </c>
      <c r="AY1034" s="19" t="s">
        <v>250</v>
      </c>
      <c r="BE1034" s="243">
        <f>IF(N1034="základní",J1034,0)</f>
        <v>0</v>
      </c>
      <c r="BF1034" s="243">
        <f>IF(N1034="snížená",J1034,0)</f>
        <v>0</v>
      </c>
      <c r="BG1034" s="243">
        <f>IF(N1034="zákl. přenesená",J1034,0)</f>
        <v>0</v>
      </c>
      <c r="BH1034" s="243">
        <f>IF(N1034="sníž. přenesená",J1034,0)</f>
        <v>0</v>
      </c>
      <c r="BI1034" s="243">
        <f>IF(N1034="nulová",J1034,0)</f>
        <v>0</v>
      </c>
      <c r="BJ1034" s="19" t="s">
        <v>91</v>
      </c>
      <c r="BK1034" s="243">
        <f>ROUND(I1034*H1034,2)</f>
        <v>0</v>
      </c>
      <c r="BL1034" s="19" t="s">
        <v>256</v>
      </c>
      <c r="BM1034" s="242" t="s">
        <v>1079</v>
      </c>
    </row>
    <row r="1035" s="2" customFormat="1">
      <c r="A1035" s="41"/>
      <c r="B1035" s="42"/>
      <c r="C1035" s="43"/>
      <c r="D1035" s="244" t="s">
        <v>257</v>
      </c>
      <c r="E1035" s="43"/>
      <c r="F1035" s="245" t="s">
        <v>1080</v>
      </c>
      <c r="G1035" s="43"/>
      <c r="H1035" s="43"/>
      <c r="I1035" s="246"/>
      <c r="J1035" s="43"/>
      <c r="K1035" s="43"/>
      <c r="L1035" s="47"/>
      <c r="M1035" s="247"/>
      <c r="N1035" s="248"/>
      <c r="O1035" s="94"/>
      <c r="P1035" s="94"/>
      <c r="Q1035" s="94"/>
      <c r="R1035" s="94"/>
      <c r="S1035" s="94"/>
      <c r="T1035" s="95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19" t="s">
        <v>257</v>
      </c>
      <c r="AU1035" s="19" t="s">
        <v>93</v>
      </c>
    </row>
    <row r="1036" s="13" customFormat="1">
      <c r="A1036" s="13"/>
      <c r="B1036" s="249"/>
      <c r="C1036" s="250"/>
      <c r="D1036" s="251" t="s">
        <v>259</v>
      </c>
      <c r="E1036" s="252" t="s">
        <v>1</v>
      </c>
      <c r="F1036" s="253" t="s">
        <v>1081</v>
      </c>
      <c r="G1036" s="250"/>
      <c r="H1036" s="254">
        <v>72.774000000000001</v>
      </c>
      <c r="I1036" s="255"/>
      <c r="J1036" s="250"/>
      <c r="K1036" s="250"/>
      <c r="L1036" s="256"/>
      <c r="M1036" s="257"/>
      <c r="N1036" s="258"/>
      <c r="O1036" s="258"/>
      <c r="P1036" s="258"/>
      <c r="Q1036" s="258"/>
      <c r="R1036" s="258"/>
      <c r="S1036" s="258"/>
      <c r="T1036" s="25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0" t="s">
        <v>259</v>
      </c>
      <c r="AU1036" s="260" t="s">
        <v>93</v>
      </c>
      <c r="AV1036" s="13" t="s">
        <v>93</v>
      </c>
      <c r="AW1036" s="13" t="s">
        <v>40</v>
      </c>
      <c r="AX1036" s="13" t="s">
        <v>84</v>
      </c>
      <c r="AY1036" s="260" t="s">
        <v>250</v>
      </c>
    </row>
    <row r="1037" s="14" customFormat="1">
      <c r="A1037" s="14"/>
      <c r="B1037" s="261"/>
      <c r="C1037" s="262"/>
      <c r="D1037" s="251" t="s">
        <v>259</v>
      </c>
      <c r="E1037" s="263" t="s">
        <v>1</v>
      </c>
      <c r="F1037" s="264" t="s">
        <v>261</v>
      </c>
      <c r="G1037" s="262"/>
      <c r="H1037" s="265">
        <v>72.774000000000001</v>
      </c>
      <c r="I1037" s="266"/>
      <c r="J1037" s="262"/>
      <c r="K1037" s="262"/>
      <c r="L1037" s="267"/>
      <c r="M1037" s="268"/>
      <c r="N1037" s="269"/>
      <c r="O1037" s="269"/>
      <c r="P1037" s="269"/>
      <c r="Q1037" s="269"/>
      <c r="R1037" s="269"/>
      <c r="S1037" s="269"/>
      <c r="T1037" s="270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71" t="s">
        <v>259</v>
      </c>
      <c r="AU1037" s="271" t="s">
        <v>93</v>
      </c>
      <c r="AV1037" s="14" t="s">
        <v>256</v>
      </c>
      <c r="AW1037" s="14" t="s">
        <v>40</v>
      </c>
      <c r="AX1037" s="14" t="s">
        <v>91</v>
      </c>
      <c r="AY1037" s="271" t="s">
        <v>250</v>
      </c>
    </row>
    <row r="1038" s="2" customFormat="1" ht="16.5" customHeight="1">
      <c r="A1038" s="41"/>
      <c r="B1038" s="42"/>
      <c r="C1038" s="294" t="s">
        <v>1082</v>
      </c>
      <c r="D1038" s="294" t="s">
        <v>337</v>
      </c>
      <c r="E1038" s="295" t="s">
        <v>1083</v>
      </c>
      <c r="F1038" s="296" t="s">
        <v>1084</v>
      </c>
      <c r="G1038" s="297" t="s">
        <v>320</v>
      </c>
      <c r="H1038" s="298">
        <v>74.228999999999999</v>
      </c>
      <c r="I1038" s="299"/>
      <c r="J1038" s="300">
        <f>ROUND(I1038*H1038,2)</f>
        <v>0</v>
      </c>
      <c r="K1038" s="301"/>
      <c r="L1038" s="302"/>
      <c r="M1038" s="303" t="s">
        <v>1</v>
      </c>
      <c r="N1038" s="304" t="s">
        <v>49</v>
      </c>
      <c r="O1038" s="94"/>
      <c r="P1038" s="240">
        <f>O1038*H1038</f>
        <v>0</v>
      </c>
      <c r="Q1038" s="240">
        <v>0.035999999999999997</v>
      </c>
      <c r="R1038" s="240">
        <f>Q1038*H1038</f>
        <v>2.6722439999999996</v>
      </c>
      <c r="S1038" s="240">
        <v>0</v>
      </c>
      <c r="T1038" s="241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42" t="s">
        <v>280</v>
      </c>
      <c r="AT1038" s="242" t="s">
        <v>337</v>
      </c>
      <c r="AU1038" s="242" t="s">
        <v>93</v>
      </c>
      <c r="AY1038" s="19" t="s">
        <v>250</v>
      </c>
      <c r="BE1038" s="243">
        <f>IF(N1038="základní",J1038,0)</f>
        <v>0</v>
      </c>
      <c r="BF1038" s="243">
        <f>IF(N1038="snížená",J1038,0)</f>
        <v>0</v>
      </c>
      <c r="BG1038" s="243">
        <f>IF(N1038="zákl. přenesená",J1038,0)</f>
        <v>0</v>
      </c>
      <c r="BH1038" s="243">
        <f>IF(N1038="sníž. přenesená",J1038,0)</f>
        <v>0</v>
      </c>
      <c r="BI1038" s="243">
        <f>IF(N1038="nulová",J1038,0)</f>
        <v>0</v>
      </c>
      <c r="BJ1038" s="19" t="s">
        <v>91</v>
      </c>
      <c r="BK1038" s="243">
        <f>ROUND(I1038*H1038,2)</f>
        <v>0</v>
      </c>
      <c r="BL1038" s="19" t="s">
        <v>256</v>
      </c>
      <c r="BM1038" s="242" t="s">
        <v>1085</v>
      </c>
    </row>
    <row r="1039" s="13" customFormat="1">
      <c r="A1039" s="13"/>
      <c r="B1039" s="249"/>
      <c r="C1039" s="250"/>
      <c r="D1039" s="251" t="s">
        <v>259</v>
      </c>
      <c r="E1039" s="252" t="s">
        <v>1</v>
      </c>
      <c r="F1039" s="253" t="s">
        <v>1086</v>
      </c>
      <c r="G1039" s="250"/>
      <c r="H1039" s="254">
        <v>74.228999999999999</v>
      </c>
      <c r="I1039" s="255"/>
      <c r="J1039" s="250"/>
      <c r="K1039" s="250"/>
      <c r="L1039" s="256"/>
      <c r="M1039" s="257"/>
      <c r="N1039" s="258"/>
      <c r="O1039" s="258"/>
      <c r="P1039" s="258"/>
      <c r="Q1039" s="258"/>
      <c r="R1039" s="258"/>
      <c r="S1039" s="258"/>
      <c r="T1039" s="25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0" t="s">
        <v>259</v>
      </c>
      <c r="AU1039" s="260" t="s">
        <v>93</v>
      </c>
      <c r="AV1039" s="13" t="s">
        <v>93</v>
      </c>
      <c r="AW1039" s="13" t="s">
        <v>40</v>
      </c>
      <c r="AX1039" s="13" t="s">
        <v>84</v>
      </c>
      <c r="AY1039" s="260" t="s">
        <v>250</v>
      </c>
    </row>
    <row r="1040" s="14" customFormat="1">
      <c r="A1040" s="14"/>
      <c r="B1040" s="261"/>
      <c r="C1040" s="262"/>
      <c r="D1040" s="251" t="s">
        <v>259</v>
      </c>
      <c r="E1040" s="263" t="s">
        <v>1</v>
      </c>
      <c r="F1040" s="264" t="s">
        <v>261</v>
      </c>
      <c r="G1040" s="262"/>
      <c r="H1040" s="265">
        <v>74.228999999999999</v>
      </c>
      <c r="I1040" s="266"/>
      <c r="J1040" s="262"/>
      <c r="K1040" s="262"/>
      <c r="L1040" s="267"/>
      <c r="M1040" s="268"/>
      <c r="N1040" s="269"/>
      <c r="O1040" s="269"/>
      <c r="P1040" s="269"/>
      <c r="Q1040" s="269"/>
      <c r="R1040" s="269"/>
      <c r="S1040" s="269"/>
      <c r="T1040" s="270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71" t="s">
        <v>259</v>
      </c>
      <c r="AU1040" s="271" t="s">
        <v>93</v>
      </c>
      <c r="AV1040" s="14" t="s">
        <v>256</v>
      </c>
      <c r="AW1040" s="14" t="s">
        <v>40</v>
      </c>
      <c r="AX1040" s="14" t="s">
        <v>91</v>
      </c>
      <c r="AY1040" s="271" t="s">
        <v>250</v>
      </c>
    </row>
    <row r="1041" s="2" customFormat="1" ht="24.15" customHeight="1">
      <c r="A1041" s="41"/>
      <c r="B1041" s="42"/>
      <c r="C1041" s="230" t="s">
        <v>727</v>
      </c>
      <c r="D1041" s="230" t="s">
        <v>252</v>
      </c>
      <c r="E1041" s="231" t="s">
        <v>1087</v>
      </c>
      <c r="F1041" s="232" t="s">
        <v>1088</v>
      </c>
      <c r="G1041" s="233" t="s">
        <v>388</v>
      </c>
      <c r="H1041" s="234">
        <v>139.97</v>
      </c>
      <c r="I1041" s="235"/>
      <c r="J1041" s="236">
        <f>ROUND(I1041*H1041,2)</f>
        <v>0</v>
      </c>
      <c r="K1041" s="237"/>
      <c r="L1041" s="47"/>
      <c r="M1041" s="238" t="s">
        <v>1</v>
      </c>
      <c r="N1041" s="239" t="s">
        <v>49</v>
      </c>
      <c r="O1041" s="94"/>
      <c r="P1041" s="240">
        <f>O1041*H1041</f>
        <v>0</v>
      </c>
      <c r="Q1041" s="240">
        <v>0.00046749999999999998</v>
      </c>
      <c r="R1041" s="240">
        <f>Q1041*H1041</f>
        <v>0.065435974999999993</v>
      </c>
      <c r="S1041" s="240">
        <v>0</v>
      </c>
      <c r="T1041" s="241">
        <f>S1041*H1041</f>
        <v>0</v>
      </c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R1041" s="242" t="s">
        <v>256</v>
      </c>
      <c r="AT1041" s="242" t="s">
        <v>252</v>
      </c>
      <c r="AU1041" s="242" t="s">
        <v>93</v>
      </c>
      <c r="AY1041" s="19" t="s">
        <v>250</v>
      </c>
      <c r="BE1041" s="243">
        <f>IF(N1041="základní",J1041,0)</f>
        <v>0</v>
      </c>
      <c r="BF1041" s="243">
        <f>IF(N1041="snížená",J1041,0)</f>
        <v>0</v>
      </c>
      <c r="BG1041" s="243">
        <f>IF(N1041="zákl. přenesená",J1041,0)</f>
        <v>0</v>
      </c>
      <c r="BH1041" s="243">
        <f>IF(N1041="sníž. přenesená",J1041,0)</f>
        <v>0</v>
      </c>
      <c r="BI1041" s="243">
        <f>IF(N1041="nulová",J1041,0)</f>
        <v>0</v>
      </c>
      <c r="BJ1041" s="19" t="s">
        <v>91</v>
      </c>
      <c r="BK1041" s="243">
        <f>ROUND(I1041*H1041,2)</f>
        <v>0</v>
      </c>
      <c r="BL1041" s="19" t="s">
        <v>256</v>
      </c>
      <c r="BM1041" s="242" t="s">
        <v>1089</v>
      </c>
    </row>
    <row r="1042" s="2" customFormat="1">
      <c r="A1042" s="41"/>
      <c r="B1042" s="42"/>
      <c r="C1042" s="43"/>
      <c r="D1042" s="244" t="s">
        <v>257</v>
      </c>
      <c r="E1042" s="43"/>
      <c r="F1042" s="245" t="s">
        <v>1090</v>
      </c>
      <c r="G1042" s="43"/>
      <c r="H1042" s="43"/>
      <c r="I1042" s="246"/>
      <c r="J1042" s="43"/>
      <c r="K1042" s="43"/>
      <c r="L1042" s="47"/>
      <c r="M1042" s="247"/>
      <c r="N1042" s="248"/>
      <c r="O1042" s="94"/>
      <c r="P1042" s="94"/>
      <c r="Q1042" s="94"/>
      <c r="R1042" s="94"/>
      <c r="S1042" s="94"/>
      <c r="T1042" s="95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T1042" s="19" t="s">
        <v>257</v>
      </c>
      <c r="AU1042" s="19" t="s">
        <v>93</v>
      </c>
    </row>
    <row r="1043" s="13" customFormat="1">
      <c r="A1043" s="13"/>
      <c r="B1043" s="249"/>
      <c r="C1043" s="250"/>
      <c r="D1043" s="251" t="s">
        <v>259</v>
      </c>
      <c r="E1043" s="252" t="s">
        <v>1</v>
      </c>
      <c r="F1043" s="253" t="s">
        <v>778</v>
      </c>
      <c r="G1043" s="250"/>
      <c r="H1043" s="254">
        <v>139.97</v>
      </c>
      <c r="I1043" s="255"/>
      <c r="J1043" s="250"/>
      <c r="K1043" s="250"/>
      <c r="L1043" s="256"/>
      <c r="M1043" s="257"/>
      <c r="N1043" s="258"/>
      <c r="O1043" s="258"/>
      <c r="P1043" s="258"/>
      <c r="Q1043" s="258"/>
      <c r="R1043" s="258"/>
      <c r="S1043" s="258"/>
      <c r="T1043" s="25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0" t="s">
        <v>259</v>
      </c>
      <c r="AU1043" s="260" t="s">
        <v>93</v>
      </c>
      <c r="AV1043" s="13" t="s">
        <v>93</v>
      </c>
      <c r="AW1043" s="13" t="s">
        <v>40</v>
      </c>
      <c r="AX1043" s="13" t="s">
        <v>84</v>
      </c>
      <c r="AY1043" s="260" t="s">
        <v>250</v>
      </c>
    </row>
    <row r="1044" s="14" customFormat="1">
      <c r="A1044" s="14"/>
      <c r="B1044" s="261"/>
      <c r="C1044" s="262"/>
      <c r="D1044" s="251" t="s">
        <v>259</v>
      </c>
      <c r="E1044" s="263" t="s">
        <v>1</v>
      </c>
      <c r="F1044" s="264" t="s">
        <v>261</v>
      </c>
      <c r="G1044" s="262"/>
      <c r="H1044" s="265">
        <v>139.97</v>
      </c>
      <c r="I1044" s="266"/>
      <c r="J1044" s="262"/>
      <c r="K1044" s="262"/>
      <c r="L1044" s="267"/>
      <c r="M1044" s="268"/>
      <c r="N1044" s="269"/>
      <c r="O1044" s="269"/>
      <c r="P1044" s="269"/>
      <c r="Q1044" s="269"/>
      <c r="R1044" s="269"/>
      <c r="S1044" s="269"/>
      <c r="T1044" s="27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71" t="s">
        <v>259</v>
      </c>
      <c r="AU1044" s="271" t="s">
        <v>93</v>
      </c>
      <c r="AV1044" s="14" t="s">
        <v>256</v>
      </c>
      <c r="AW1044" s="14" t="s">
        <v>40</v>
      </c>
      <c r="AX1044" s="14" t="s">
        <v>91</v>
      </c>
      <c r="AY1044" s="271" t="s">
        <v>250</v>
      </c>
    </row>
    <row r="1045" s="2" customFormat="1" ht="16.5" customHeight="1">
      <c r="A1045" s="41"/>
      <c r="B1045" s="42"/>
      <c r="C1045" s="230" t="s">
        <v>1091</v>
      </c>
      <c r="D1045" s="230" t="s">
        <v>252</v>
      </c>
      <c r="E1045" s="231" t="s">
        <v>1092</v>
      </c>
      <c r="F1045" s="232" t="s">
        <v>1093</v>
      </c>
      <c r="G1045" s="233" t="s">
        <v>570</v>
      </c>
      <c r="H1045" s="234">
        <v>10</v>
      </c>
      <c r="I1045" s="235"/>
      <c r="J1045" s="236">
        <f>ROUND(I1045*H1045,2)</f>
        <v>0</v>
      </c>
      <c r="K1045" s="237"/>
      <c r="L1045" s="47"/>
      <c r="M1045" s="238" t="s">
        <v>1</v>
      </c>
      <c r="N1045" s="239" t="s">
        <v>49</v>
      </c>
      <c r="O1045" s="94"/>
      <c r="P1045" s="240">
        <f>O1045*H1045</f>
        <v>0</v>
      </c>
      <c r="Q1045" s="240">
        <v>0.072870000000000004</v>
      </c>
      <c r="R1045" s="240">
        <f>Q1045*H1045</f>
        <v>0.72870000000000001</v>
      </c>
      <c r="S1045" s="240">
        <v>0</v>
      </c>
      <c r="T1045" s="241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42" t="s">
        <v>256</v>
      </c>
      <c r="AT1045" s="242" t="s">
        <v>252</v>
      </c>
      <c r="AU1045" s="242" t="s">
        <v>93</v>
      </c>
      <c r="AY1045" s="19" t="s">
        <v>250</v>
      </c>
      <c r="BE1045" s="243">
        <f>IF(N1045="základní",J1045,0)</f>
        <v>0</v>
      </c>
      <c r="BF1045" s="243">
        <f>IF(N1045="snížená",J1045,0)</f>
        <v>0</v>
      </c>
      <c r="BG1045" s="243">
        <f>IF(N1045="zákl. přenesená",J1045,0)</f>
        <v>0</v>
      </c>
      <c r="BH1045" s="243">
        <f>IF(N1045="sníž. přenesená",J1045,0)</f>
        <v>0</v>
      </c>
      <c r="BI1045" s="243">
        <f>IF(N1045="nulová",J1045,0)</f>
        <v>0</v>
      </c>
      <c r="BJ1045" s="19" t="s">
        <v>91</v>
      </c>
      <c r="BK1045" s="243">
        <f>ROUND(I1045*H1045,2)</f>
        <v>0</v>
      </c>
      <c r="BL1045" s="19" t="s">
        <v>256</v>
      </c>
      <c r="BM1045" s="242" t="s">
        <v>1094</v>
      </c>
    </row>
    <row r="1046" s="2" customFormat="1">
      <c r="A1046" s="41"/>
      <c r="B1046" s="42"/>
      <c r="C1046" s="43"/>
      <c r="D1046" s="251" t="s">
        <v>288</v>
      </c>
      <c r="E1046" s="43"/>
      <c r="F1046" s="282" t="s">
        <v>1095</v>
      </c>
      <c r="G1046" s="43"/>
      <c r="H1046" s="43"/>
      <c r="I1046" s="246"/>
      <c r="J1046" s="43"/>
      <c r="K1046" s="43"/>
      <c r="L1046" s="47"/>
      <c r="M1046" s="247"/>
      <c r="N1046" s="248"/>
      <c r="O1046" s="94"/>
      <c r="P1046" s="94"/>
      <c r="Q1046" s="94"/>
      <c r="R1046" s="94"/>
      <c r="S1046" s="94"/>
      <c r="T1046" s="95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19" t="s">
        <v>288</v>
      </c>
      <c r="AU1046" s="19" t="s">
        <v>93</v>
      </c>
    </row>
    <row r="1047" s="15" customFormat="1">
      <c r="A1047" s="15"/>
      <c r="B1047" s="272"/>
      <c r="C1047" s="273"/>
      <c r="D1047" s="251" t="s">
        <v>259</v>
      </c>
      <c r="E1047" s="274" t="s">
        <v>1</v>
      </c>
      <c r="F1047" s="275" t="s">
        <v>1096</v>
      </c>
      <c r="G1047" s="273"/>
      <c r="H1047" s="274" t="s">
        <v>1</v>
      </c>
      <c r="I1047" s="276"/>
      <c r="J1047" s="273"/>
      <c r="K1047" s="273"/>
      <c r="L1047" s="277"/>
      <c r="M1047" s="278"/>
      <c r="N1047" s="279"/>
      <c r="O1047" s="279"/>
      <c r="P1047" s="279"/>
      <c r="Q1047" s="279"/>
      <c r="R1047" s="279"/>
      <c r="S1047" s="279"/>
      <c r="T1047" s="280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81" t="s">
        <v>259</v>
      </c>
      <c r="AU1047" s="281" t="s">
        <v>93</v>
      </c>
      <c r="AV1047" s="15" t="s">
        <v>91</v>
      </c>
      <c r="AW1047" s="15" t="s">
        <v>40</v>
      </c>
      <c r="AX1047" s="15" t="s">
        <v>84</v>
      </c>
      <c r="AY1047" s="281" t="s">
        <v>250</v>
      </c>
    </row>
    <row r="1048" s="13" customFormat="1">
      <c r="A1048" s="13"/>
      <c r="B1048" s="249"/>
      <c r="C1048" s="250"/>
      <c r="D1048" s="251" t="s">
        <v>259</v>
      </c>
      <c r="E1048" s="252" t="s">
        <v>1</v>
      </c>
      <c r="F1048" s="253" t="s">
        <v>1097</v>
      </c>
      <c r="G1048" s="250"/>
      <c r="H1048" s="254">
        <v>10</v>
      </c>
      <c r="I1048" s="255"/>
      <c r="J1048" s="250"/>
      <c r="K1048" s="250"/>
      <c r="L1048" s="256"/>
      <c r="M1048" s="257"/>
      <c r="N1048" s="258"/>
      <c r="O1048" s="258"/>
      <c r="P1048" s="258"/>
      <c r="Q1048" s="258"/>
      <c r="R1048" s="258"/>
      <c r="S1048" s="258"/>
      <c r="T1048" s="259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0" t="s">
        <v>259</v>
      </c>
      <c r="AU1048" s="260" t="s">
        <v>93</v>
      </c>
      <c r="AV1048" s="13" t="s">
        <v>93</v>
      </c>
      <c r="AW1048" s="13" t="s">
        <v>40</v>
      </c>
      <c r="AX1048" s="13" t="s">
        <v>91</v>
      </c>
      <c r="AY1048" s="260" t="s">
        <v>250</v>
      </c>
    </row>
    <row r="1049" s="2" customFormat="1" ht="49.05" customHeight="1">
      <c r="A1049" s="41"/>
      <c r="B1049" s="42"/>
      <c r="C1049" s="294" t="s">
        <v>737</v>
      </c>
      <c r="D1049" s="294" t="s">
        <v>337</v>
      </c>
      <c r="E1049" s="295" t="s">
        <v>1098</v>
      </c>
      <c r="F1049" s="296" t="s">
        <v>1099</v>
      </c>
      <c r="G1049" s="297" t="s">
        <v>570</v>
      </c>
      <c r="H1049" s="298">
        <v>5</v>
      </c>
      <c r="I1049" s="299"/>
      <c r="J1049" s="300">
        <f>ROUND(I1049*H1049,2)</f>
        <v>0</v>
      </c>
      <c r="K1049" s="301"/>
      <c r="L1049" s="302"/>
      <c r="M1049" s="303" t="s">
        <v>1</v>
      </c>
      <c r="N1049" s="304" t="s">
        <v>49</v>
      </c>
      <c r="O1049" s="94"/>
      <c r="P1049" s="240">
        <f>O1049*H1049</f>
        <v>0</v>
      </c>
      <c r="Q1049" s="240">
        <v>0.01</v>
      </c>
      <c r="R1049" s="240">
        <f>Q1049*H1049</f>
        <v>0.050000000000000003</v>
      </c>
      <c r="S1049" s="240">
        <v>0</v>
      </c>
      <c r="T1049" s="241">
        <f>S1049*H1049</f>
        <v>0</v>
      </c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R1049" s="242" t="s">
        <v>280</v>
      </c>
      <c r="AT1049" s="242" t="s">
        <v>337</v>
      </c>
      <c r="AU1049" s="242" t="s">
        <v>93</v>
      </c>
      <c r="AY1049" s="19" t="s">
        <v>250</v>
      </c>
      <c r="BE1049" s="243">
        <f>IF(N1049="základní",J1049,0)</f>
        <v>0</v>
      </c>
      <c r="BF1049" s="243">
        <f>IF(N1049="snížená",J1049,0)</f>
        <v>0</v>
      </c>
      <c r="BG1049" s="243">
        <f>IF(N1049="zákl. přenesená",J1049,0)</f>
        <v>0</v>
      </c>
      <c r="BH1049" s="243">
        <f>IF(N1049="sníž. přenesená",J1049,0)</f>
        <v>0</v>
      </c>
      <c r="BI1049" s="243">
        <f>IF(N1049="nulová",J1049,0)</f>
        <v>0</v>
      </c>
      <c r="BJ1049" s="19" t="s">
        <v>91</v>
      </c>
      <c r="BK1049" s="243">
        <f>ROUND(I1049*H1049,2)</f>
        <v>0</v>
      </c>
      <c r="BL1049" s="19" t="s">
        <v>256</v>
      </c>
      <c r="BM1049" s="242" t="s">
        <v>1100</v>
      </c>
    </row>
    <row r="1050" s="15" customFormat="1">
      <c r="A1050" s="15"/>
      <c r="B1050" s="272"/>
      <c r="C1050" s="273"/>
      <c r="D1050" s="251" t="s">
        <v>259</v>
      </c>
      <c r="E1050" s="274" t="s">
        <v>1</v>
      </c>
      <c r="F1050" s="275" t="s">
        <v>1096</v>
      </c>
      <c r="G1050" s="273"/>
      <c r="H1050" s="274" t="s">
        <v>1</v>
      </c>
      <c r="I1050" s="276"/>
      <c r="J1050" s="273"/>
      <c r="K1050" s="273"/>
      <c r="L1050" s="277"/>
      <c r="M1050" s="278"/>
      <c r="N1050" s="279"/>
      <c r="O1050" s="279"/>
      <c r="P1050" s="279"/>
      <c r="Q1050" s="279"/>
      <c r="R1050" s="279"/>
      <c r="S1050" s="279"/>
      <c r="T1050" s="280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81" t="s">
        <v>259</v>
      </c>
      <c r="AU1050" s="281" t="s">
        <v>93</v>
      </c>
      <c r="AV1050" s="15" t="s">
        <v>91</v>
      </c>
      <c r="AW1050" s="15" t="s">
        <v>40</v>
      </c>
      <c r="AX1050" s="15" t="s">
        <v>84</v>
      </c>
      <c r="AY1050" s="281" t="s">
        <v>250</v>
      </c>
    </row>
    <row r="1051" s="13" customFormat="1">
      <c r="A1051" s="13"/>
      <c r="B1051" s="249"/>
      <c r="C1051" s="250"/>
      <c r="D1051" s="251" t="s">
        <v>259</v>
      </c>
      <c r="E1051" s="252" t="s">
        <v>1</v>
      </c>
      <c r="F1051" s="253" t="s">
        <v>1101</v>
      </c>
      <c r="G1051" s="250"/>
      <c r="H1051" s="254">
        <v>5</v>
      </c>
      <c r="I1051" s="255"/>
      <c r="J1051" s="250"/>
      <c r="K1051" s="250"/>
      <c r="L1051" s="256"/>
      <c r="M1051" s="257"/>
      <c r="N1051" s="258"/>
      <c r="O1051" s="258"/>
      <c r="P1051" s="258"/>
      <c r="Q1051" s="258"/>
      <c r="R1051" s="258"/>
      <c r="S1051" s="258"/>
      <c r="T1051" s="25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60" t="s">
        <v>259</v>
      </c>
      <c r="AU1051" s="260" t="s">
        <v>93</v>
      </c>
      <c r="AV1051" s="13" t="s">
        <v>93</v>
      </c>
      <c r="AW1051" s="13" t="s">
        <v>40</v>
      </c>
      <c r="AX1051" s="13" t="s">
        <v>91</v>
      </c>
      <c r="AY1051" s="260" t="s">
        <v>250</v>
      </c>
    </row>
    <row r="1052" s="2" customFormat="1" ht="44.25" customHeight="1">
      <c r="A1052" s="41"/>
      <c r="B1052" s="42"/>
      <c r="C1052" s="294" t="s">
        <v>1102</v>
      </c>
      <c r="D1052" s="294" t="s">
        <v>337</v>
      </c>
      <c r="E1052" s="295" t="s">
        <v>1103</v>
      </c>
      <c r="F1052" s="296" t="s">
        <v>1104</v>
      </c>
      <c r="G1052" s="297" t="s">
        <v>570</v>
      </c>
      <c r="H1052" s="298">
        <v>5</v>
      </c>
      <c r="I1052" s="299"/>
      <c r="J1052" s="300">
        <f>ROUND(I1052*H1052,2)</f>
        <v>0</v>
      </c>
      <c r="K1052" s="301"/>
      <c r="L1052" s="302"/>
      <c r="M1052" s="303" t="s">
        <v>1</v>
      </c>
      <c r="N1052" s="304" t="s">
        <v>49</v>
      </c>
      <c r="O1052" s="94"/>
      <c r="P1052" s="240">
        <f>O1052*H1052</f>
        <v>0</v>
      </c>
      <c r="Q1052" s="240">
        <v>0.0070000000000000001</v>
      </c>
      <c r="R1052" s="240">
        <f>Q1052*H1052</f>
        <v>0.035000000000000003</v>
      </c>
      <c r="S1052" s="240">
        <v>0</v>
      </c>
      <c r="T1052" s="241">
        <f>S1052*H1052</f>
        <v>0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42" t="s">
        <v>280</v>
      </c>
      <c r="AT1052" s="242" t="s">
        <v>337</v>
      </c>
      <c r="AU1052" s="242" t="s">
        <v>93</v>
      </c>
      <c r="AY1052" s="19" t="s">
        <v>250</v>
      </c>
      <c r="BE1052" s="243">
        <f>IF(N1052="základní",J1052,0)</f>
        <v>0</v>
      </c>
      <c r="BF1052" s="243">
        <f>IF(N1052="snížená",J1052,0)</f>
        <v>0</v>
      </c>
      <c r="BG1052" s="243">
        <f>IF(N1052="zákl. přenesená",J1052,0)</f>
        <v>0</v>
      </c>
      <c r="BH1052" s="243">
        <f>IF(N1052="sníž. přenesená",J1052,0)</f>
        <v>0</v>
      </c>
      <c r="BI1052" s="243">
        <f>IF(N1052="nulová",J1052,0)</f>
        <v>0</v>
      </c>
      <c r="BJ1052" s="19" t="s">
        <v>91</v>
      </c>
      <c r="BK1052" s="243">
        <f>ROUND(I1052*H1052,2)</f>
        <v>0</v>
      </c>
      <c r="BL1052" s="19" t="s">
        <v>256</v>
      </c>
      <c r="BM1052" s="242" t="s">
        <v>1105</v>
      </c>
    </row>
    <row r="1053" s="15" customFormat="1">
      <c r="A1053" s="15"/>
      <c r="B1053" s="272"/>
      <c r="C1053" s="273"/>
      <c r="D1053" s="251" t="s">
        <v>259</v>
      </c>
      <c r="E1053" s="274" t="s">
        <v>1</v>
      </c>
      <c r="F1053" s="275" t="s">
        <v>1096</v>
      </c>
      <c r="G1053" s="273"/>
      <c r="H1053" s="274" t="s">
        <v>1</v>
      </c>
      <c r="I1053" s="276"/>
      <c r="J1053" s="273"/>
      <c r="K1053" s="273"/>
      <c r="L1053" s="277"/>
      <c r="M1053" s="278"/>
      <c r="N1053" s="279"/>
      <c r="O1053" s="279"/>
      <c r="P1053" s="279"/>
      <c r="Q1053" s="279"/>
      <c r="R1053" s="279"/>
      <c r="S1053" s="279"/>
      <c r="T1053" s="280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81" t="s">
        <v>259</v>
      </c>
      <c r="AU1053" s="281" t="s">
        <v>93</v>
      </c>
      <c r="AV1053" s="15" t="s">
        <v>91</v>
      </c>
      <c r="AW1053" s="15" t="s">
        <v>40</v>
      </c>
      <c r="AX1053" s="15" t="s">
        <v>84</v>
      </c>
      <c r="AY1053" s="281" t="s">
        <v>250</v>
      </c>
    </row>
    <row r="1054" s="13" customFormat="1">
      <c r="A1054" s="13"/>
      <c r="B1054" s="249"/>
      <c r="C1054" s="250"/>
      <c r="D1054" s="251" t="s">
        <v>259</v>
      </c>
      <c r="E1054" s="252" t="s">
        <v>1</v>
      </c>
      <c r="F1054" s="253" t="s">
        <v>1101</v>
      </c>
      <c r="G1054" s="250"/>
      <c r="H1054" s="254">
        <v>5</v>
      </c>
      <c r="I1054" s="255"/>
      <c r="J1054" s="250"/>
      <c r="K1054" s="250"/>
      <c r="L1054" s="256"/>
      <c r="M1054" s="257"/>
      <c r="N1054" s="258"/>
      <c r="O1054" s="258"/>
      <c r="P1054" s="258"/>
      <c r="Q1054" s="258"/>
      <c r="R1054" s="258"/>
      <c r="S1054" s="258"/>
      <c r="T1054" s="259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60" t="s">
        <v>259</v>
      </c>
      <c r="AU1054" s="260" t="s">
        <v>93</v>
      </c>
      <c r="AV1054" s="13" t="s">
        <v>93</v>
      </c>
      <c r="AW1054" s="13" t="s">
        <v>40</v>
      </c>
      <c r="AX1054" s="13" t="s">
        <v>91</v>
      </c>
      <c r="AY1054" s="260" t="s">
        <v>250</v>
      </c>
    </row>
    <row r="1055" s="2" customFormat="1" ht="37.8" customHeight="1">
      <c r="A1055" s="41"/>
      <c r="B1055" s="42"/>
      <c r="C1055" s="230" t="s">
        <v>742</v>
      </c>
      <c r="D1055" s="230" t="s">
        <v>252</v>
      </c>
      <c r="E1055" s="231" t="s">
        <v>1106</v>
      </c>
      <c r="F1055" s="232" t="s">
        <v>1107</v>
      </c>
      <c r="G1055" s="233" t="s">
        <v>388</v>
      </c>
      <c r="H1055" s="234">
        <v>3452.2089999999998</v>
      </c>
      <c r="I1055" s="235"/>
      <c r="J1055" s="236">
        <f>ROUND(I1055*H1055,2)</f>
        <v>0</v>
      </c>
      <c r="K1055" s="237"/>
      <c r="L1055" s="47"/>
      <c r="M1055" s="238" t="s">
        <v>1</v>
      </c>
      <c r="N1055" s="239" t="s">
        <v>49</v>
      </c>
      <c r="O1055" s="94"/>
      <c r="P1055" s="240">
        <f>O1055*H1055</f>
        <v>0</v>
      </c>
      <c r="Q1055" s="240">
        <v>0</v>
      </c>
      <c r="R1055" s="240">
        <f>Q1055*H1055</f>
        <v>0</v>
      </c>
      <c r="S1055" s="240">
        <v>0</v>
      </c>
      <c r="T1055" s="241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42" t="s">
        <v>256</v>
      </c>
      <c r="AT1055" s="242" t="s">
        <v>252</v>
      </c>
      <c r="AU1055" s="242" t="s">
        <v>93</v>
      </c>
      <c r="AY1055" s="19" t="s">
        <v>250</v>
      </c>
      <c r="BE1055" s="243">
        <f>IF(N1055="základní",J1055,0)</f>
        <v>0</v>
      </c>
      <c r="BF1055" s="243">
        <f>IF(N1055="snížená",J1055,0)</f>
        <v>0</v>
      </c>
      <c r="BG1055" s="243">
        <f>IF(N1055="zákl. přenesená",J1055,0)</f>
        <v>0</v>
      </c>
      <c r="BH1055" s="243">
        <f>IF(N1055="sníž. přenesená",J1055,0)</f>
        <v>0</v>
      </c>
      <c r="BI1055" s="243">
        <f>IF(N1055="nulová",J1055,0)</f>
        <v>0</v>
      </c>
      <c r="BJ1055" s="19" t="s">
        <v>91</v>
      </c>
      <c r="BK1055" s="243">
        <f>ROUND(I1055*H1055,2)</f>
        <v>0</v>
      </c>
      <c r="BL1055" s="19" t="s">
        <v>256</v>
      </c>
      <c r="BM1055" s="242" t="s">
        <v>1108</v>
      </c>
    </row>
    <row r="1056" s="2" customFormat="1">
      <c r="A1056" s="41"/>
      <c r="B1056" s="42"/>
      <c r="C1056" s="43"/>
      <c r="D1056" s="244" t="s">
        <v>257</v>
      </c>
      <c r="E1056" s="43"/>
      <c r="F1056" s="245" t="s">
        <v>1109</v>
      </c>
      <c r="G1056" s="43"/>
      <c r="H1056" s="43"/>
      <c r="I1056" s="246"/>
      <c r="J1056" s="43"/>
      <c r="K1056" s="43"/>
      <c r="L1056" s="47"/>
      <c r="M1056" s="247"/>
      <c r="N1056" s="248"/>
      <c r="O1056" s="94"/>
      <c r="P1056" s="94"/>
      <c r="Q1056" s="94"/>
      <c r="R1056" s="94"/>
      <c r="S1056" s="94"/>
      <c r="T1056" s="95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T1056" s="19" t="s">
        <v>257</v>
      </c>
      <c r="AU1056" s="19" t="s">
        <v>93</v>
      </c>
    </row>
    <row r="1057" s="13" customFormat="1">
      <c r="A1057" s="13"/>
      <c r="B1057" s="249"/>
      <c r="C1057" s="250"/>
      <c r="D1057" s="251" t="s">
        <v>259</v>
      </c>
      <c r="E1057" s="252" t="s">
        <v>1</v>
      </c>
      <c r="F1057" s="253" t="s">
        <v>880</v>
      </c>
      <c r="G1057" s="250"/>
      <c r="H1057" s="254">
        <v>3286.8989999999999</v>
      </c>
      <c r="I1057" s="255"/>
      <c r="J1057" s="250"/>
      <c r="K1057" s="250"/>
      <c r="L1057" s="256"/>
      <c r="M1057" s="257"/>
      <c r="N1057" s="258"/>
      <c r="O1057" s="258"/>
      <c r="P1057" s="258"/>
      <c r="Q1057" s="258"/>
      <c r="R1057" s="258"/>
      <c r="S1057" s="258"/>
      <c r="T1057" s="25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0" t="s">
        <v>259</v>
      </c>
      <c r="AU1057" s="260" t="s">
        <v>93</v>
      </c>
      <c r="AV1057" s="13" t="s">
        <v>93</v>
      </c>
      <c r="AW1057" s="13" t="s">
        <v>40</v>
      </c>
      <c r="AX1057" s="13" t="s">
        <v>84</v>
      </c>
      <c r="AY1057" s="260" t="s">
        <v>250</v>
      </c>
    </row>
    <row r="1058" s="13" customFormat="1">
      <c r="A1058" s="13"/>
      <c r="B1058" s="249"/>
      <c r="C1058" s="250"/>
      <c r="D1058" s="251" t="s">
        <v>259</v>
      </c>
      <c r="E1058" s="252" t="s">
        <v>1</v>
      </c>
      <c r="F1058" s="253" t="s">
        <v>881</v>
      </c>
      <c r="G1058" s="250"/>
      <c r="H1058" s="254">
        <v>165.31</v>
      </c>
      <c r="I1058" s="255"/>
      <c r="J1058" s="250"/>
      <c r="K1058" s="250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0" t="s">
        <v>259</v>
      </c>
      <c r="AU1058" s="260" t="s">
        <v>93</v>
      </c>
      <c r="AV1058" s="13" t="s">
        <v>93</v>
      </c>
      <c r="AW1058" s="13" t="s">
        <v>40</v>
      </c>
      <c r="AX1058" s="13" t="s">
        <v>84</v>
      </c>
      <c r="AY1058" s="260" t="s">
        <v>250</v>
      </c>
    </row>
    <row r="1059" s="14" customFormat="1">
      <c r="A1059" s="14"/>
      <c r="B1059" s="261"/>
      <c r="C1059" s="262"/>
      <c r="D1059" s="251" t="s">
        <v>259</v>
      </c>
      <c r="E1059" s="263" t="s">
        <v>1</v>
      </c>
      <c r="F1059" s="264" t="s">
        <v>261</v>
      </c>
      <c r="G1059" s="262"/>
      <c r="H1059" s="265">
        <v>3452.2089999999998</v>
      </c>
      <c r="I1059" s="266"/>
      <c r="J1059" s="262"/>
      <c r="K1059" s="262"/>
      <c r="L1059" s="267"/>
      <c r="M1059" s="268"/>
      <c r="N1059" s="269"/>
      <c r="O1059" s="269"/>
      <c r="P1059" s="269"/>
      <c r="Q1059" s="269"/>
      <c r="R1059" s="269"/>
      <c r="S1059" s="269"/>
      <c r="T1059" s="270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71" t="s">
        <v>259</v>
      </c>
      <c r="AU1059" s="271" t="s">
        <v>93</v>
      </c>
      <c r="AV1059" s="14" t="s">
        <v>256</v>
      </c>
      <c r="AW1059" s="14" t="s">
        <v>40</v>
      </c>
      <c r="AX1059" s="14" t="s">
        <v>91</v>
      </c>
      <c r="AY1059" s="271" t="s">
        <v>250</v>
      </c>
    </row>
    <row r="1060" s="2" customFormat="1" ht="33" customHeight="1">
      <c r="A1060" s="41"/>
      <c r="B1060" s="42"/>
      <c r="C1060" s="230" t="s">
        <v>1110</v>
      </c>
      <c r="D1060" s="230" t="s">
        <v>252</v>
      </c>
      <c r="E1060" s="231" t="s">
        <v>1111</v>
      </c>
      <c r="F1060" s="232" t="s">
        <v>1112</v>
      </c>
      <c r="G1060" s="233" t="s">
        <v>388</v>
      </c>
      <c r="H1060" s="234">
        <v>310698.81</v>
      </c>
      <c r="I1060" s="235"/>
      <c r="J1060" s="236">
        <f>ROUND(I1060*H1060,2)</f>
        <v>0</v>
      </c>
      <c r="K1060" s="237"/>
      <c r="L1060" s="47"/>
      <c r="M1060" s="238" t="s">
        <v>1</v>
      </c>
      <c r="N1060" s="239" t="s">
        <v>49</v>
      </c>
      <c r="O1060" s="94"/>
      <c r="P1060" s="240">
        <f>O1060*H1060</f>
        <v>0</v>
      </c>
      <c r="Q1060" s="240">
        <v>0</v>
      </c>
      <c r="R1060" s="240">
        <f>Q1060*H1060</f>
        <v>0</v>
      </c>
      <c r="S1060" s="240">
        <v>0</v>
      </c>
      <c r="T1060" s="241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42" t="s">
        <v>256</v>
      </c>
      <c r="AT1060" s="242" t="s">
        <v>252</v>
      </c>
      <c r="AU1060" s="242" t="s">
        <v>93</v>
      </c>
      <c r="AY1060" s="19" t="s">
        <v>250</v>
      </c>
      <c r="BE1060" s="243">
        <f>IF(N1060="základní",J1060,0)</f>
        <v>0</v>
      </c>
      <c r="BF1060" s="243">
        <f>IF(N1060="snížená",J1060,0)</f>
        <v>0</v>
      </c>
      <c r="BG1060" s="243">
        <f>IF(N1060="zákl. přenesená",J1060,0)</f>
        <v>0</v>
      </c>
      <c r="BH1060" s="243">
        <f>IF(N1060="sníž. přenesená",J1060,0)</f>
        <v>0</v>
      </c>
      <c r="BI1060" s="243">
        <f>IF(N1060="nulová",J1060,0)</f>
        <v>0</v>
      </c>
      <c r="BJ1060" s="19" t="s">
        <v>91</v>
      </c>
      <c r="BK1060" s="243">
        <f>ROUND(I1060*H1060,2)</f>
        <v>0</v>
      </c>
      <c r="BL1060" s="19" t="s">
        <v>256</v>
      </c>
      <c r="BM1060" s="242" t="s">
        <v>1113</v>
      </c>
    </row>
    <row r="1061" s="2" customFormat="1">
      <c r="A1061" s="41"/>
      <c r="B1061" s="42"/>
      <c r="C1061" s="43"/>
      <c r="D1061" s="244" t="s">
        <v>257</v>
      </c>
      <c r="E1061" s="43"/>
      <c r="F1061" s="245" t="s">
        <v>1114</v>
      </c>
      <c r="G1061" s="43"/>
      <c r="H1061" s="43"/>
      <c r="I1061" s="246"/>
      <c r="J1061" s="43"/>
      <c r="K1061" s="43"/>
      <c r="L1061" s="47"/>
      <c r="M1061" s="247"/>
      <c r="N1061" s="248"/>
      <c r="O1061" s="94"/>
      <c r="P1061" s="94"/>
      <c r="Q1061" s="94"/>
      <c r="R1061" s="94"/>
      <c r="S1061" s="94"/>
      <c r="T1061" s="95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19" t="s">
        <v>257</v>
      </c>
      <c r="AU1061" s="19" t="s">
        <v>93</v>
      </c>
    </row>
    <row r="1062" s="13" customFormat="1">
      <c r="A1062" s="13"/>
      <c r="B1062" s="249"/>
      <c r="C1062" s="250"/>
      <c r="D1062" s="251" t="s">
        <v>259</v>
      </c>
      <c r="E1062" s="252" t="s">
        <v>1</v>
      </c>
      <c r="F1062" s="253" t="s">
        <v>1115</v>
      </c>
      <c r="G1062" s="250"/>
      <c r="H1062" s="254">
        <v>310698.81</v>
      </c>
      <c r="I1062" s="255"/>
      <c r="J1062" s="250"/>
      <c r="K1062" s="250"/>
      <c r="L1062" s="256"/>
      <c r="M1062" s="257"/>
      <c r="N1062" s="258"/>
      <c r="O1062" s="258"/>
      <c r="P1062" s="258"/>
      <c r="Q1062" s="258"/>
      <c r="R1062" s="258"/>
      <c r="S1062" s="258"/>
      <c r="T1062" s="25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0" t="s">
        <v>259</v>
      </c>
      <c r="AU1062" s="260" t="s">
        <v>93</v>
      </c>
      <c r="AV1062" s="13" t="s">
        <v>93</v>
      </c>
      <c r="AW1062" s="13" t="s">
        <v>40</v>
      </c>
      <c r="AX1062" s="13" t="s">
        <v>84</v>
      </c>
      <c r="AY1062" s="260" t="s">
        <v>250</v>
      </c>
    </row>
    <row r="1063" s="14" customFormat="1">
      <c r="A1063" s="14"/>
      <c r="B1063" s="261"/>
      <c r="C1063" s="262"/>
      <c r="D1063" s="251" t="s">
        <v>259</v>
      </c>
      <c r="E1063" s="263" t="s">
        <v>1</v>
      </c>
      <c r="F1063" s="264" t="s">
        <v>261</v>
      </c>
      <c r="G1063" s="262"/>
      <c r="H1063" s="265">
        <v>310698.81</v>
      </c>
      <c r="I1063" s="266"/>
      <c r="J1063" s="262"/>
      <c r="K1063" s="262"/>
      <c r="L1063" s="267"/>
      <c r="M1063" s="268"/>
      <c r="N1063" s="269"/>
      <c r="O1063" s="269"/>
      <c r="P1063" s="269"/>
      <c r="Q1063" s="269"/>
      <c r="R1063" s="269"/>
      <c r="S1063" s="269"/>
      <c r="T1063" s="27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71" t="s">
        <v>259</v>
      </c>
      <c r="AU1063" s="271" t="s">
        <v>93</v>
      </c>
      <c r="AV1063" s="14" t="s">
        <v>256</v>
      </c>
      <c r="AW1063" s="14" t="s">
        <v>40</v>
      </c>
      <c r="AX1063" s="14" t="s">
        <v>91</v>
      </c>
      <c r="AY1063" s="271" t="s">
        <v>250</v>
      </c>
    </row>
    <row r="1064" s="2" customFormat="1" ht="37.8" customHeight="1">
      <c r="A1064" s="41"/>
      <c r="B1064" s="42"/>
      <c r="C1064" s="230" t="s">
        <v>752</v>
      </c>
      <c r="D1064" s="230" t="s">
        <v>252</v>
      </c>
      <c r="E1064" s="231" t="s">
        <v>1116</v>
      </c>
      <c r="F1064" s="232" t="s">
        <v>1117</v>
      </c>
      <c r="G1064" s="233" t="s">
        <v>388</v>
      </c>
      <c r="H1064" s="234">
        <v>3452.2089999999998</v>
      </c>
      <c r="I1064" s="235"/>
      <c r="J1064" s="236">
        <f>ROUND(I1064*H1064,2)</f>
        <v>0</v>
      </c>
      <c r="K1064" s="237"/>
      <c r="L1064" s="47"/>
      <c r="M1064" s="238" t="s">
        <v>1</v>
      </c>
      <c r="N1064" s="239" t="s">
        <v>49</v>
      </c>
      <c r="O1064" s="94"/>
      <c r="P1064" s="240">
        <f>O1064*H1064</f>
        <v>0</v>
      </c>
      <c r="Q1064" s="240">
        <v>0</v>
      </c>
      <c r="R1064" s="240">
        <f>Q1064*H1064</f>
        <v>0</v>
      </c>
      <c r="S1064" s="240">
        <v>0</v>
      </c>
      <c r="T1064" s="241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42" t="s">
        <v>256</v>
      </c>
      <c r="AT1064" s="242" t="s">
        <v>252</v>
      </c>
      <c r="AU1064" s="242" t="s">
        <v>93</v>
      </c>
      <c r="AY1064" s="19" t="s">
        <v>250</v>
      </c>
      <c r="BE1064" s="243">
        <f>IF(N1064="základní",J1064,0)</f>
        <v>0</v>
      </c>
      <c r="BF1064" s="243">
        <f>IF(N1064="snížená",J1064,0)</f>
        <v>0</v>
      </c>
      <c r="BG1064" s="243">
        <f>IF(N1064="zákl. přenesená",J1064,0)</f>
        <v>0</v>
      </c>
      <c r="BH1064" s="243">
        <f>IF(N1064="sníž. přenesená",J1064,0)</f>
        <v>0</v>
      </c>
      <c r="BI1064" s="243">
        <f>IF(N1064="nulová",J1064,0)</f>
        <v>0</v>
      </c>
      <c r="BJ1064" s="19" t="s">
        <v>91</v>
      </c>
      <c r="BK1064" s="243">
        <f>ROUND(I1064*H1064,2)</f>
        <v>0</v>
      </c>
      <c r="BL1064" s="19" t="s">
        <v>256</v>
      </c>
      <c r="BM1064" s="242" t="s">
        <v>1118</v>
      </c>
    </row>
    <row r="1065" s="2" customFormat="1">
      <c r="A1065" s="41"/>
      <c r="B1065" s="42"/>
      <c r="C1065" s="43"/>
      <c r="D1065" s="244" t="s">
        <v>257</v>
      </c>
      <c r="E1065" s="43"/>
      <c r="F1065" s="245" t="s">
        <v>1119</v>
      </c>
      <c r="G1065" s="43"/>
      <c r="H1065" s="43"/>
      <c r="I1065" s="246"/>
      <c r="J1065" s="43"/>
      <c r="K1065" s="43"/>
      <c r="L1065" s="47"/>
      <c r="M1065" s="247"/>
      <c r="N1065" s="248"/>
      <c r="O1065" s="94"/>
      <c r="P1065" s="94"/>
      <c r="Q1065" s="94"/>
      <c r="R1065" s="94"/>
      <c r="S1065" s="94"/>
      <c r="T1065" s="95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19" t="s">
        <v>257</v>
      </c>
      <c r="AU1065" s="19" t="s">
        <v>93</v>
      </c>
    </row>
    <row r="1066" s="2" customFormat="1" ht="49.05" customHeight="1">
      <c r="A1066" s="41"/>
      <c r="B1066" s="42"/>
      <c r="C1066" s="230" t="s">
        <v>1120</v>
      </c>
      <c r="D1066" s="230" t="s">
        <v>252</v>
      </c>
      <c r="E1066" s="231" t="s">
        <v>1121</v>
      </c>
      <c r="F1066" s="232" t="s">
        <v>1122</v>
      </c>
      <c r="G1066" s="233" t="s">
        <v>570</v>
      </c>
      <c r="H1066" s="234">
        <v>2</v>
      </c>
      <c r="I1066" s="235"/>
      <c r="J1066" s="236">
        <f>ROUND(I1066*H1066,2)</f>
        <v>0</v>
      </c>
      <c r="K1066" s="237"/>
      <c r="L1066" s="47"/>
      <c r="M1066" s="238" t="s">
        <v>1</v>
      </c>
      <c r="N1066" s="239" t="s">
        <v>49</v>
      </c>
      <c r="O1066" s="94"/>
      <c r="P1066" s="240">
        <f>O1066*H1066</f>
        <v>0</v>
      </c>
      <c r="Q1066" s="240">
        <v>0.044999999999999998</v>
      </c>
      <c r="R1066" s="240">
        <f>Q1066*H1066</f>
        <v>0.089999999999999997</v>
      </c>
      <c r="S1066" s="240">
        <v>0</v>
      </c>
      <c r="T1066" s="241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42" t="s">
        <v>256</v>
      </c>
      <c r="AT1066" s="242" t="s">
        <v>252</v>
      </c>
      <c r="AU1066" s="242" t="s">
        <v>93</v>
      </c>
      <c r="AY1066" s="19" t="s">
        <v>250</v>
      </c>
      <c r="BE1066" s="243">
        <f>IF(N1066="základní",J1066,0)</f>
        <v>0</v>
      </c>
      <c r="BF1066" s="243">
        <f>IF(N1066="snížená",J1066,0)</f>
        <v>0</v>
      </c>
      <c r="BG1066" s="243">
        <f>IF(N1066="zákl. přenesená",J1066,0)</f>
        <v>0</v>
      </c>
      <c r="BH1066" s="243">
        <f>IF(N1066="sníž. přenesená",J1066,0)</f>
        <v>0</v>
      </c>
      <c r="BI1066" s="243">
        <f>IF(N1066="nulová",J1066,0)</f>
        <v>0</v>
      </c>
      <c r="BJ1066" s="19" t="s">
        <v>91</v>
      </c>
      <c r="BK1066" s="243">
        <f>ROUND(I1066*H1066,2)</f>
        <v>0</v>
      </c>
      <c r="BL1066" s="19" t="s">
        <v>256</v>
      </c>
      <c r="BM1066" s="242" t="s">
        <v>1123</v>
      </c>
    </row>
    <row r="1067" s="15" customFormat="1">
      <c r="A1067" s="15"/>
      <c r="B1067" s="272"/>
      <c r="C1067" s="273"/>
      <c r="D1067" s="251" t="s">
        <v>259</v>
      </c>
      <c r="E1067" s="274" t="s">
        <v>1</v>
      </c>
      <c r="F1067" s="275" t="s">
        <v>1096</v>
      </c>
      <c r="G1067" s="273"/>
      <c r="H1067" s="274" t="s">
        <v>1</v>
      </c>
      <c r="I1067" s="276"/>
      <c r="J1067" s="273"/>
      <c r="K1067" s="273"/>
      <c r="L1067" s="277"/>
      <c r="M1067" s="278"/>
      <c r="N1067" s="279"/>
      <c r="O1067" s="279"/>
      <c r="P1067" s="279"/>
      <c r="Q1067" s="279"/>
      <c r="R1067" s="279"/>
      <c r="S1067" s="279"/>
      <c r="T1067" s="280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1" t="s">
        <v>259</v>
      </c>
      <c r="AU1067" s="281" t="s">
        <v>93</v>
      </c>
      <c r="AV1067" s="15" t="s">
        <v>91</v>
      </c>
      <c r="AW1067" s="15" t="s">
        <v>40</v>
      </c>
      <c r="AX1067" s="15" t="s">
        <v>84</v>
      </c>
      <c r="AY1067" s="281" t="s">
        <v>250</v>
      </c>
    </row>
    <row r="1068" s="13" customFormat="1">
      <c r="A1068" s="13"/>
      <c r="B1068" s="249"/>
      <c r="C1068" s="250"/>
      <c r="D1068" s="251" t="s">
        <v>259</v>
      </c>
      <c r="E1068" s="252" t="s">
        <v>1</v>
      </c>
      <c r="F1068" s="253" t="s">
        <v>1124</v>
      </c>
      <c r="G1068" s="250"/>
      <c r="H1068" s="254">
        <v>2</v>
      </c>
      <c r="I1068" s="255"/>
      <c r="J1068" s="250"/>
      <c r="K1068" s="250"/>
      <c r="L1068" s="256"/>
      <c r="M1068" s="257"/>
      <c r="N1068" s="258"/>
      <c r="O1068" s="258"/>
      <c r="P1068" s="258"/>
      <c r="Q1068" s="258"/>
      <c r="R1068" s="258"/>
      <c r="S1068" s="258"/>
      <c r="T1068" s="259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0" t="s">
        <v>259</v>
      </c>
      <c r="AU1068" s="260" t="s">
        <v>93</v>
      </c>
      <c r="AV1068" s="13" t="s">
        <v>93</v>
      </c>
      <c r="AW1068" s="13" t="s">
        <v>40</v>
      </c>
      <c r="AX1068" s="13" t="s">
        <v>91</v>
      </c>
      <c r="AY1068" s="260" t="s">
        <v>250</v>
      </c>
    </row>
    <row r="1069" s="2" customFormat="1" ht="49.05" customHeight="1">
      <c r="A1069" s="41"/>
      <c r="B1069" s="42"/>
      <c r="C1069" s="230" t="s">
        <v>757</v>
      </c>
      <c r="D1069" s="230" t="s">
        <v>252</v>
      </c>
      <c r="E1069" s="231" t="s">
        <v>1125</v>
      </c>
      <c r="F1069" s="232" t="s">
        <v>1126</v>
      </c>
      <c r="G1069" s="233" t="s">
        <v>570</v>
      </c>
      <c r="H1069" s="234">
        <v>1</v>
      </c>
      <c r="I1069" s="235"/>
      <c r="J1069" s="236">
        <f>ROUND(I1069*H1069,2)</f>
        <v>0</v>
      </c>
      <c r="K1069" s="237"/>
      <c r="L1069" s="47"/>
      <c r="M1069" s="238" t="s">
        <v>1</v>
      </c>
      <c r="N1069" s="239" t="s">
        <v>49</v>
      </c>
      <c r="O1069" s="94"/>
      <c r="P1069" s="240">
        <f>O1069*H1069</f>
        <v>0</v>
      </c>
      <c r="Q1069" s="240">
        <v>0.044999999999999998</v>
      </c>
      <c r="R1069" s="240">
        <f>Q1069*H1069</f>
        <v>0.044999999999999998</v>
      </c>
      <c r="S1069" s="240">
        <v>0</v>
      </c>
      <c r="T1069" s="241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42" t="s">
        <v>256</v>
      </c>
      <c r="AT1069" s="242" t="s">
        <v>252</v>
      </c>
      <c r="AU1069" s="242" t="s">
        <v>93</v>
      </c>
      <c r="AY1069" s="19" t="s">
        <v>250</v>
      </c>
      <c r="BE1069" s="243">
        <f>IF(N1069="základní",J1069,0)</f>
        <v>0</v>
      </c>
      <c r="BF1069" s="243">
        <f>IF(N1069="snížená",J1069,0)</f>
        <v>0</v>
      </c>
      <c r="BG1069" s="243">
        <f>IF(N1069="zákl. přenesená",J1069,0)</f>
        <v>0</v>
      </c>
      <c r="BH1069" s="243">
        <f>IF(N1069="sníž. přenesená",J1069,0)</f>
        <v>0</v>
      </c>
      <c r="BI1069" s="243">
        <f>IF(N1069="nulová",J1069,0)</f>
        <v>0</v>
      </c>
      <c r="BJ1069" s="19" t="s">
        <v>91</v>
      </c>
      <c r="BK1069" s="243">
        <f>ROUND(I1069*H1069,2)</f>
        <v>0</v>
      </c>
      <c r="BL1069" s="19" t="s">
        <v>256</v>
      </c>
      <c r="BM1069" s="242" t="s">
        <v>1127</v>
      </c>
    </row>
    <row r="1070" s="15" customFormat="1">
      <c r="A1070" s="15"/>
      <c r="B1070" s="272"/>
      <c r="C1070" s="273"/>
      <c r="D1070" s="251" t="s">
        <v>259</v>
      </c>
      <c r="E1070" s="274" t="s">
        <v>1</v>
      </c>
      <c r="F1070" s="275" t="s">
        <v>1096</v>
      </c>
      <c r="G1070" s="273"/>
      <c r="H1070" s="274" t="s">
        <v>1</v>
      </c>
      <c r="I1070" s="276"/>
      <c r="J1070" s="273"/>
      <c r="K1070" s="273"/>
      <c r="L1070" s="277"/>
      <c r="M1070" s="278"/>
      <c r="N1070" s="279"/>
      <c r="O1070" s="279"/>
      <c r="P1070" s="279"/>
      <c r="Q1070" s="279"/>
      <c r="R1070" s="279"/>
      <c r="S1070" s="279"/>
      <c r="T1070" s="280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81" t="s">
        <v>259</v>
      </c>
      <c r="AU1070" s="281" t="s">
        <v>93</v>
      </c>
      <c r="AV1070" s="15" t="s">
        <v>91</v>
      </c>
      <c r="AW1070" s="15" t="s">
        <v>40</v>
      </c>
      <c r="AX1070" s="15" t="s">
        <v>84</v>
      </c>
      <c r="AY1070" s="281" t="s">
        <v>250</v>
      </c>
    </row>
    <row r="1071" s="13" customFormat="1">
      <c r="A1071" s="13"/>
      <c r="B1071" s="249"/>
      <c r="C1071" s="250"/>
      <c r="D1071" s="251" t="s">
        <v>259</v>
      </c>
      <c r="E1071" s="252" t="s">
        <v>1</v>
      </c>
      <c r="F1071" s="253" t="s">
        <v>1128</v>
      </c>
      <c r="G1071" s="250"/>
      <c r="H1071" s="254">
        <v>1</v>
      </c>
      <c r="I1071" s="255"/>
      <c r="J1071" s="250"/>
      <c r="K1071" s="250"/>
      <c r="L1071" s="256"/>
      <c r="M1071" s="257"/>
      <c r="N1071" s="258"/>
      <c r="O1071" s="258"/>
      <c r="P1071" s="258"/>
      <c r="Q1071" s="258"/>
      <c r="R1071" s="258"/>
      <c r="S1071" s="258"/>
      <c r="T1071" s="259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0" t="s">
        <v>259</v>
      </c>
      <c r="AU1071" s="260" t="s">
        <v>93</v>
      </c>
      <c r="AV1071" s="13" t="s">
        <v>93</v>
      </c>
      <c r="AW1071" s="13" t="s">
        <v>40</v>
      </c>
      <c r="AX1071" s="13" t="s">
        <v>91</v>
      </c>
      <c r="AY1071" s="260" t="s">
        <v>250</v>
      </c>
    </row>
    <row r="1072" s="2" customFormat="1" ht="24.15" customHeight="1">
      <c r="A1072" s="41"/>
      <c r="B1072" s="42"/>
      <c r="C1072" s="230" t="s">
        <v>1129</v>
      </c>
      <c r="D1072" s="230" t="s">
        <v>252</v>
      </c>
      <c r="E1072" s="231" t="s">
        <v>1130</v>
      </c>
      <c r="F1072" s="232" t="s">
        <v>1131</v>
      </c>
      <c r="G1072" s="233" t="s">
        <v>388</v>
      </c>
      <c r="H1072" s="234">
        <v>5786</v>
      </c>
      <c r="I1072" s="235"/>
      <c r="J1072" s="236">
        <f>ROUND(I1072*H1072,2)</f>
        <v>0</v>
      </c>
      <c r="K1072" s="237"/>
      <c r="L1072" s="47"/>
      <c r="M1072" s="238" t="s">
        <v>1</v>
      </c>
      <c r="N1072" s="239" t="s">
        <v>49</v>
      </c>
      <c r="O1072" s="94"/>
      <c r="P1072" s="240">
        <f>O1072*H1072</f>
        <v>0</v>
      </c>
      <c r="Q1072" s="240">
        <v>3.4999999999999997E-05</v>
      </c>
      <c r="R1072" s="240">
        <f>Q1072*H1072</f>
        <v>0.20251</v>
      </c>
      <c r="S1072" s="240">
        <v>0</v>
      </c>
      <c r="T1072" s="241">
        <f>S1072*H1072</f>
        <v>0</v>
      </c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R1072" s="242" t="s">
        <v>256</v>
      </c>
      <c r="AT1072" s="242" t="s">
        <v>252</v>
      </c>
      <c r="AU1072" s="242" t="s">
        <v>93</v>
      </c>
      <c r="AY1072" s="19" t="s">
        <v>250</v>
      </c>
      <c r="BE1072" s="243">
        <f>IF(N1072="základní",J1072,0)</f>
        <v>0</v>
      </c>
      <c r="BF1072" s="243">
        <f>IF(N1072="snížená",J1072,0)</f>
        <v>0</v>
      </c>
      <c r="BG1072" s="243">
        <f>IF(N1072="zákl. přenesená",J1072,0)</f>
        <v>0</v>
      </c>
      <c r="BH1072" s="243">
        <f>IF(N1072="sníž. přenesená",J1072,0)</f>
        <v>0</v>
      </c>
      <c r="BI1072" s="243">
        <f>IF(N1072="nulová",J1072,0)</f>
        <v>0</v>
      </c>
      <c r="BJ1072" s="19" t="s">
        <v>91</v>
      </c>
      <c r="BK1072" s="243">
        <f>ROUND(I1072*H1072,2)</f>
        <v>0</v>
      </c>
      <c r="BL1072" s="19" t="s">
        <v>256</v>
      </c>
      <c r="BM1072" s="242" t="s">
        <v>1132</v>
      </c>
    </row>
    <row r="1073" s="2" customFormat="1">
      <c r="A1073" s="41"/>
      <c r="B1073" s="42"/>
      <c r="C1073" s="43"/>
      <c r="D1073" s="244" t="s">
        <v>257</v>
      </c>
      <c r="E1073" s="43"/>
      <c r="F1073" s="245" t="s">
        <v>1133</v>
      </c>
      <c r="G1073" s="43"/>
      <c r="H1073" s="43"/>
      <c r="I1073" s="246"/>
      <c r="J1073" s="43"/>
      <c r="K1073" s="43"/>
      <c r="L1073" s="47"/>
      <c r="M1073" s="247"/>
      <c r="N1073" s="248"/>
      <c r="O1073" s="94"/>
      <c r="P1073" s="94"/>
      <c r="Q1073" s="94"/>
      <c r="R1073" s="94"/>
      <c r="S1073" s="94"/>
      <c r="T1073" s="95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T1073" s="19" t="s">
        <v>257</v>
      </c>
      <c r="AU1073" s="19" t="s">
        <v>93</v>
      </c>
    </row>
    <row r="1074" s="2" customFormat="1" ht="24.15" customHeight="1">
      <c r="A1074" s="41"/>
      <c r="B1074" s="42"/>
      <c r="C1074" s="230" t="s">
        <v>761</v>
      </c>
      <c r="D1074" s="230" t="s">
        <v>252</v>
      </c>
      <c r="E1074" s="231" t="s">
        <v>1134</v>
      </c>
      <c r="F1074" s="232" t="s">
        <v>1135</v>
      </c>
      <c r="G1074" s="233" t="s">
        <v>643</v>
      </c>
      <c r="H1074" s="234">
        <v>1</v>
      </c>
      <c r="I1074" s="235"/>
      <c r="J1074" s="236">
        <f>ROUND(I1074*H1074,2)</f>
        <v>0</v>
      </c>
      <c r="K1074" s="237"/>
      <c r="L1074" s="47"/>
      <c r="M1074" s="238" t="s">
        <v>1</v>
      </c>
      <c r="N1074" s="239" t="s">
        <v>49</v>
      </c>
      <c r="O1074" s="94"/>
      <c r="P1074" s="240">
        <f>O1074*H1074</f>
        <v>0</v>
      </c>
      <c r="Q1074" s="240">
        <v>0</v>
      </c>
      <c r="R1074" s="240">
        <f>Q1074*H1074</f>
        <v>0</v>
      </c>
      <c r="S1074" s="240">
        <v>0</v>
      </c>
      <c r="T1074" s="241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42" t="s">
        <v>256</v>
      </c>
      <c r="AT1074" s="242" t="s">
        <v>252</v>
      </c>
      <c r="AU1074" s="242" t="s">
        <v>93</v>
      </c>
      <c r="AY1074" s="19" t="s">
        <v>250</v>
      </c>
      <c r="BE1074" s="243">
        <f>IF(N1074="základní",J1074,0)</f>
        <v>0</v>
      </c>
      <c r="BF1074" s="243">
        <f>IF(N1074="snížená",J1074,0)</f>
        <v>0</v>
      </c>
      <c r="BG1074" s="243">
        <f>IF(N1074="zákl. přenesená",J1074,0)</f>
        <v>0</v>
      </c>
      <c r="BH1074" s="243">
        <f>IF(N1074="sníž. přenesená",J1074,0)</f>
        <v>0</v>
      </c>
      <c r="BI1074" s="243">
        <f>IF(N1074="nulová",J1074,0)</f>
        <v>0</v>
      </c>
      <c r="BJ1074" s="19" t="s">
        <v>91</v>
      </c>
      <c r="BK1074" s="243">
        <f>ROUND(I1074*H1074,2)</f>
        <v>0</v>
      </c>
      <c r="BL1074" s="19" t="s">
        <v>256</v>
      </c>
      <c r="BM1074" s="242" t="s">
        <v>1136</v>
      </c>
    </row>
    <row r="1075" s="2" customFormat="1" ht="24.15" customHeight="1">
      <c r="A1075" s="41"/>
      <c r="B1075" s="42"/>
      <c r="C1075" s="230" t="s">
        <v>1137</v>
      </c>
      <c r="D1075" s="230" t="s">
        <v>252</v>
      </c>
      <c r="E1075" s="231" t="s">
        <v>1138</v>
      </c>
      <c r="F1075" s="232" t="s">
        <v>1139</v>
      </c>
      <c r="G1075" s="233" t="s">
        <v>570</v>
      </c>
      <c r="H1075" s="234">
        <v>5</v>
      </c>
      <c r="I1075" s="235"/>
      <c r="J1075" s="236">
        <f>ROUND(I1075*H1075,2)</f>
        <v>0</v>
      </c>
      <c r="K1075" s="237"/>
      <c r="L1075" s="47"/>
      <c r="M1075" s="238" t="s">
        <v>1</v>
      </c>
      <c r="N1075" s="239" t="s">
        <v>49</v>
      </c>
      <c r="O1075" s="94"/>
      <c r="P1075" s="240">
        <f>O1075*H1075</f>
        <v>0</v>
      </c>
      <c r="Q1075" s="240">
        <v>0.016500000000000001</v>
      </c>
      <c r="R1075" s="240">
        <f>Q1075*H1075</f>
        <v>0.082500000000000004</v>
      </c>
      <c r="S1075" s="240">
        <v>0</v>
      </c>
      <c r="T1075" s="241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42" t="s">
        <v>256</v>
      </c>
      <c r="AT1075" s="242" t="s">
        <v>252</v>
      </c>
      <c r="AU1075" s="242" t="s">
        <v>93</v>
      </c>
      <c r="AY1075" s="19" t="s">
        <v>250</v>
      </c>
      <c r="BE1075" s="243">
        <f>IF(N1075="základní",J1075,0)</f>
        <v>0</v>
      </c>
      <c r="BF1075" s="243">
        <f>IF(N1075="snížená",J1075,0)</f>
        <v>0</v>
      </c>
      <c r="BG1075" s="243">
        <f>IF(N1075="zákl. přenesená",J1075,0)</f>
        <v>0</v>
      </c>
      <c r="BH1075" s="243">
        <f>IF(N1075="sníž. přenesená",J1075,0)</f>
        <v>0</v>
      </c>
      <c r="BI1075" s="243">
        <f>IF(N1075="nulová",J1075,0)</f>
        <v>0</v>
      </c>
      <c r="BJ1075" s="19" t="s">
        <v>91</v>
      </c>
      <c r="BK1075" s="243">
        <f>ROUND(I1075*H1075,2)</f>
        <v>0</v>
      </c>
      <c r="BL1075" s="19" t="s">
        <v>256</v>
      </c>
      <c r="BM1075" s="242" t="s">
        <v>1140</v>
      </c>
    </row>
    <row r="1076" s="2" customFormat="1">
      <c r="A1076" s="41"/>
      <c r="B1076" s="42"/>
      <c r="C1076" s="43"/>
      <c r="D1076" s="244" t="s">
        <v>257</v>
      </c>
      <c r="E1076" s="43"/>
      <c r="F1076" s="245" t="s">
        <v>1141</v>
      </c>
      <c r="G1076" s="43"/>
      <c r="H1076" s="43"/>
      <c r="I1076" s="246"/>
      <c r="J1076" s="43"/>
      <c r="K1076" s="43"/>
      <c r="L1076" s="47"/>
      <c r="M1076" s="247"/>
      <c r="N1076" s="248"/>
      <c r="O1076" s="94"/>
      <c r="P1076" s="94"/>
      <c r="Q1076" s="94"/>
      <c r="R1076" s="94"/>
      <c r="S1076" s="94"/>
      <c r="T1076" s="95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19" t="s">
        <v>257</v>
      </c>
      <c r="AU1076" s="19" t="s">
        <v>93</v>
      </c>
    </row>
    <row r="1077" s="2" customFormat="1" ht="24.15" customHeight="1">
      <c r="A1077" s="41"/>
      <c r="B1077" s="42"/>
      <c r="C1077" s="230" t="s">
        <v>766</v>
      </c>
      <c r="D1077" s="230" t="s">
        <v>252</v>
      </c>
      <c r="E1077" s="231" t="s">
        <v>1142</v>
      </c>
      <c r="F1077" s="232" t="s">
        <v>1143</v>
      </c>
      <c r="G1077" s="233" t="s">
        <v>570</v>
      </c>
      <c r="H1077" s="234">
        <v>5</v>
      </c>
      <c r="I1077" s="235"/>
      <c r="J1077" s="236">
        <f>ROUND(I1077*H1077,2)</f>
        <v>0</v>
      </c>
      <c r="K1077" s="237"/>
      <c r="L1077" s="47"/>
      <c r="M1077" s="238" t="s">
        <v>1</v>
      </c>
      <c r="N1077" s="239" t="s">
        <v>49</v>
      </c>
      <c r="O1077" s="94"/>
      <c r="P1077" s="240">
        <f>O1077*H1077</f>
        <v>0</v>
      </c>
      <c r="Q1077" s="240">
        <v>0.0027000000000000001</v>
      </c>
      <c r="R1077" s="240">
        <f>Q1077*H1077</f>
        <v>0.013500000000000002</v>
      </c>
      <c r="S1077" s="240">
        <v>0</v>
      </c>
      <c r="T1077" s="241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42" t="s">
        <v>256</v>
      </c>
      <c r="AT1077" s="242" t="s">
        <v>252</v>
      </c>
      <c r="AU1077" s="242" t="s">
        <v>93</v>
      </c>
      <c r="AY1077" s="19" t="s">
        <v>250</v>
      </c>
      <c r="BE1077" s="243">
        <f>IF(N1077="základní",J1077,0)</f>
        <v>0</v>
      </c>
      <c r="BF1077" s="243">
        <f>IF(N1077="snížená",J1077,0)</f>
        <v>0</v>
      </c>
      <c r="BG1077" s="243">
        <f>IF(N1077="zákl. přenesená",J1077,0)</f>
        <v>0</v>
      </c>
      <c r="BH1077" s="243">
        <f>IF(N1077="sníž. přenesená",J1077,0)</f>
        <v>0</v>
      </c>
      <c r="BI1077" s="243">
        <f>IF(N1077="nulová",J1077,0)</f>
        <v>0</v>
      </c>
      <c r="BJ1077" s="19" t="s">
        <v>91</v>
      </c>
      <c r="BK1077" s="243">
        <f>ROUND(I1077*H1077,2)</f>
        <v>0</v>
      </c>
      <c r="BL1077" s="19" t="s">
        <v>256</v>
      </c>
      <c r="BM1077" s="242" t="s">
        <v>1144</v>
      </c>
    </row>
    <row r="1078" s="2" customFormat="1">
      <c r="A1078" s="41"/>
      <c r="B1078" s="42"/>
      <c r="C1078" s="43"/>
      <c r="D1078" s="244" t="s">
        <v>257</v>
      </c>
      <c r="E1078" s="43"/>
      <c r="F1078" s="245" t="s">
        <v>1145</v>
      </c>
      <c r="G1078" s="43"/>
      <c r="H1078" s="43"/>
      <c r="I1078" s="246"/>
      <c r="J1078" s="43"/>
      <c r="K1078" s="43"/>
      <c r="L1078" s="47"/>
      <c r="M1078" s="247"/>
      <c r="N1078" s="248"/>
      <c r="O1078" s="94"/>
      <c r="P1078" s="94"/>
      <c r="Q1078" s="94"/>
      <c r="R1078" s="94"/>
      <c r="S1078" s="94"/>
      <c r="T1078" s="95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T1078" s="19" t="s">
        <v>257</v>
      </c>
      <c r="AU1078" s="19" t="s">
        <v>93</v>
      </c>
    </row>
    <row r="1079" s="2" customFormat="1" ht="16.5" customHeight="1">
      <c r="A1079" s="41"/>
      <c r="B1079" s="42"/>
      <c r="C1079" s="230" t="s">
        <v>1146</v>
      </c>
      <c r="D1079" s="230" t="s">
        <v>252</v>
      </c>
      <c r="E1079" s="231" t="s">
        <v>1147</v>
      </c>
      <c r="F1079" s="232" t="s">
        <v>1148</v>
      </c>
      <c r="G1079" s="233" t="s">
        <v>643</v>
      </c>
      <c r="H1079" s="234">
        <v>1</v>
      </c>
      <c r="I1079" s="235"/>
      <c r="J1079" s="236">
        <f>ROUND(I1079*H1079,2)</f>
        <v>0</v>
      </c>
      <c r="K1079" s="237"/>
      <c r="L1079" s="47"/>
      <c r="M1079" s="238" t="s">
        <v>1</v>
      </c>
      <c r="N1079" s="239" t="s">
        <v>49</v>
      </c>
      <c r="O1079" s="94"/>
      <c r="P1079" s="240">
        <f>O1079*H1079</f>
        <v>0</v>
      </c>
      <c r="Q1079" s="240">
        <v>0</v>
      </c>
      <c r="R1079" s="240">
        <f>Q1079*H1079</f>
        <v>0</v>
      </c>
      <c r="S1079" s="240">
        <v>0</v>
      </c>
      <c r="T1079" s="241">
        <f>S1079*H1079</f>
        <v>0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42" t="s">
        <v>256</v>
      </c>
      <c r="AT1079" s="242" t="s">
        <v>252</v>
      </c>
      <c r="AU1079" s="242" t="s">
        <v>93</v>
      </c>
      <c r="AY1079" s="19" t="s">
        <v>250</v>
      </c>
      <c r="BE1079" s="243">
        <f>IF(N1079="základní",J1079,0)</f>
        <v>0</v>
      </c>
      <c r="BF1079" s="243">
        <f>IF(N1079="snížená",J1079,0)</f>
        <v>0</v>
      </c>
      <c r="BG1079" s="243">
        <f>IF(N1079="zákl. přenesená",J1079,0)</f>
        <v>0</v>
      </c>
      <c r="BH1079" s="243">
        <f>IF(N1079="sníž. přenesená",J1079,0)</f>
        <v>0</v>
      </c>
      <c r="BI1079" s="243">
        <f>IF(N1079="nulová",J1079,0)</f>
        <v>0</v>
      </c>
      <c r="BJ1079" s="19" t="s">
        <v>91</v>
      </c>
      <c r="BK1079" s="243">
        <f>ROUND(I1079*H1079,2)</f>
        <v>0</v>
      </c>
      <c r="BL1079" s="19" t="s">
        <v>256</v>
      </c>
      <c r="BM1079" s="242" t="s">
        <v>1149</v>
      </c>
    </row>
    <row r="1080" s="2" customFormat="1">
      <c r="A1080" s="41"/>
      <c r="B1080" s="42"/>
      <c r="C1080" s="43"/>
      <c r="D1080" s="251" t="s">
        <v>288</v>
      </c>
      <c r="E1080" s="43"/>
      <c r="F1080" s="282" t="s">
        <v>1150</v>
      </c>
      <c r="G1080" s="43"/>
      <c r="H1080" s="43"/>
      <c r="I1080" s="246"/>
      <c r="J1080" s="43"/>
      <c r="K1080" s="43"/>
      <c r="L1080" s="47"/>
      <c r="M1080" s="247"/>
      <c r="N1080" s="248"/>
      <c r="O1080" s="94"/>
      <c r="P1080" s="94"/>
      <c r="Q1080" s="94"/>
      <c r="R1080" s="94"/>
      <c r="S1080" s="94"/>
      <c r="T1080" s="95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T1080" s="19" t="s">
        <v>288</v>
      </c>
      <c r="AU1080" s="19" t="s">
        <v>93</v>
      </c>
    </row>
    <row r="1081" s="15" customFormat="1">
      <c r="A1081" s="15"/>
      <c r="B1081" s="272"/>
      <c r="C1081" s="273"/>
      <c r="D1081" s="251" t="s">
        <v>259</v>
      </c>
      <c r="E1081" s="274" t="s">
        <v>1</v>
      </c>
      <c r="F1081" s="275" t="s">
        <v>1096</v>
      </c>
      <c r="G1081" s="273"/>
      <c r="H1081" s="274" t="s">
        <v>1</v>
      </c>
      <c r="I1081" s="276"/>
      <c r="J1081" s="273"/>
      <c r="K1081" s="273"/>
      <c r="L1081" s="277"/>
      <c r="M1081" s="278"/>
      <c r="N1081" s="279"/>
      <c r="O1081" s="279"/>
      <c r="P1081" s="279"/>
      <c r="Q1081" s="279"/>
      <c r="R1081" s="279"/>
      <c r="S1081" s="279"/>
      <c r="T1081" s="280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81" t="s">
        <v>259</v>
      </c>
      <c r="AU1081" s="281" t="s">
        <v>93</v>
      </c>
      <c r="AV1081" s="15" t="s">
        <v>91</v>
      </c>
      <c r="AW1081" s="15" t="s">
        <v>40</v>
      </c>
      <c r="AX1081" s="15" t="s">
        <v>84</v>
      </c>
      <c r="AY1081" s="281" t="s">
        <v>250</v>
      </c>
    </row>
    <row r="1082" s="13" customFormat="1">
      <c r="A1082" s="13"/>
      <c r="B1082" s="249"/>
      <c r="C1082" s="250"/>
      <c r="D1082" s="251" t="s">
        <v>259</v>
      </c>
      <c r="E1082" s="252" t="s">
        <v>1</v>
      </c>
      <c r="F1082" s="253" t="s">
        <v>1151</v>
      </c>
      <c r="G1082" s="250"/>
      <c r="H1082" s="254">
        <v>1</v>
      </c>
      <c r="I1082" s="255"/>
      <c r="J1082" s="250"/>
      <c r="K1082" s="250"/>
      <c r="L1082" s="256"/>
      <c r="M1082" s="257"/>
      <c r="N1082" s="258"/>
      <c r="O1082" s="258"/>
      <c r="P1082" s="258"/>
      <c r="Q1082" s="258"/>
      <c r="R1082" s="258"/>
      <c r="S1082" s="258"/>
      <c r="T1082" s="259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60" t="s">
        <v>259</v>
      </c>
      <c r="AU1082" s="260" t="s">
        <v>93</v>
      </c>
      <c r="AV1082" s="13" t="s">
        <v>93</v>
      </c>
      <c r="AW1082" s="13" t="s">
        <v>40</v>
      </c>
      <c r="AX1082" s="13" t="s">
        <v>91</v>
      </c>
      <c r="AY1082" s="260" t="s">
        <v>250</v>
      </c>
    </row>
    <row r="1083" s="2" customFormat="1" ht="16.5" customHeight="1">
      <c r="A1083" s="41"/>
      <c r="B1083" s="42"/>
      <c r="C1083" s="230" t="s">
        <v>770</v>
      </c>
      <c r="D1083" s="230" t="s">
        <v>252</v>
      </c>
      <c r="E1083" s="231" t="s">
        <v>1152</v>
      </c>
      <c r="F1083" s="232" t="s">
        <v>1153</v>
      </c>
      <c r="G1083" s="233" t="s">
        <v>570</v>
      </c>
      <c r="H1083" s="234">
        <v>62</v>
      </c>
      <c r="I1083" s="235"/>
      <c r="J1083" s="236">
        <f>ROUND(I1083*H1083,2)</f>
        <v>0</v>
      </c>
      <c r="K1083" s="237"/>
      <c r="L1083" s="47"/>
      <c r="M1083" s="238" t="s">
        <v>1</v>
      </c>
      <c r="N1083" s="239" t="s">
        <v>49</v>
      </c>
      <c r="O1083" s="94"/>
      <c r="P1083" s="240">
        <f>O1083*H1083</f>
        <v>0</v>
      </c>
      <c r="Q1083" s="240">
        <v>0.00018000000000000001</v>
      </c>
      <c r="R1083" s="240">
        <f>Q1083*H1083</f>
        <v>0.011160000000000002</v>
      </c>
      <c r="S1083" s="240">
        <v>0</v>
      </c>
      <c r="T1083" s="241">
        <f>S1083*H1083</f>
        <v>0</v>
      </c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R1083" s="242" t="s">
        <v>256</v>
      </c>
      <c r="AT1083" s="242" t="s">
        <v>252</v>
      </c>
      <c r="AU1083" s="242" t="s">
        <v>93</v>
      </c>
      <c r="AY1083" s="19" t="s">
        <v>250</v>
      </c>
      <c r="BE1083" s="243">
        <f>IF(N1083="základní",J1083,0)</f>
        <v>0</v>
      </c>
      <c r="BF1083" s="243">
        <f>IF(N1083="snížená",J1083,0)</f>
        <v>0</v>
      </c>
      <c r="BG1083" s="243">
        <f>IF(N1083="zákl. přenesená",J1083,0)</f>
        <v>0</v>
      </c>
      <c r="BH1083" s="243">
        <f>IF(N1083="sníž. přenesená",J1083,0)</f>
        <v>0</v>
      </c>
      <c r="BI1083" s="243">
        <f>IF(N1083="nulová",J1083,0)</f>
        <v>0</v>
      </c>
      <c r="BJ1083" s="19" t="s">
        <v>91</v>
      </c>
      <c r="BK1083" s="243">
        <f>ROUND(I1083*H1083,2)</f>
        <v>0</v>
      </c>
      <c r="BL1083" s="19" t="s">
        <v>256</v>
      </c>
      <c r="BM1083" s="242" t="s">
        <v>1154</v>
      </c>
    </row>
    <row r="1084" s="2" customFormat="1">
      <c r="A1084" s="41"/>
      <c r="B1084" s="42"/>
      <c r="C1084" s="43"/>
      <c r="D1084" s="244" t="s">
        <v>257</v>
      </c>
      <c r="E1084" s="43"/>
      <c r="F1084" s="245" t="s">
        <v>1155</v>
      </c>
      <c r="G1084" s="43"/>
      <c r="H1084" s="43"/>
      <c r="I1084" s="246"/>
      <c r="J1084" s="43"/>
      <c r="K1084" s="43"/>
      <c r="L1084" s="47"/>
      <c r="M1084" s="247"/>
      <c r="N1084" s="248"/>
      <c r="O1084" s="94"/>
      <c r="P1084" s="94"/>
      <c r="Q1084" s="94"/>
      <c r="R1084" s="94"/>
      <c r="S1084" s="94"/>
      <c r="T1084" s="95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T1084" s="19" t="s">
        <v>257</v>
      </c>
      <c r="AU1084" s="19" t="s">
        <v>93</v>
      </c>
    </row>
    <row r="1085" s="15" customFormat="1">
      <c r="A1085" s="15"/>
      <c r="B1085" s="272"/>
      <c r="C1085" s="273"/>
      <c r="D1085" s="251" t="s">
        <v>259</v>
      </c>
      <c r="E1085" s="274" t="s">
        <v>1</v>
      </c>
      <c r="F1085" s="275" t="s">
        <v>1096</v>
      </c>
      <c r="G1085" s="273"/>
      <c r="H1085" s="274" t="s">
        <v>1</v>
      </c>
      <c r="I1085" s="276"/>
      <c r="J1085" s="273"/>
      <c r="K1085" s="273"/>
      <c r="L1085" s="277"/>
      <c r="M1085" s="278"/>
      <c r="N1085" s="279"/>
      <c r="O1085" s="279"/>
      <c r="P1085" s="279"/>
      <c r="Q1085" s="279"/>
      <c r="R1085" s="279"/>
      <c r="S1085" s="279"/>
      <c r="T1085" s="280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81" t="s">
        <v>259</v>
      </c>
      <c r="AU1085" s="281" t="s">
        <v>93</v>
      </c>
      <c r="AV1085" s="15" t="s">
        <v>91</v>
      </c>
      <c r="AW1085" s="15" t="s">
        <v>40</v>
      </c>
      <c r="AX1085" s="15" t="s">
        <v>84</v>
      </c>
      <c r="AY1085" s="281" t="s">
        <v>250</v>
      </c>
    </row>
    <row r="1086" s="13" customFormat="1">
      <c r="A1086" s="13"/>
      <c r="B1086" s="249"/>
      <c r="C1086" s="250"/>
      <c r="D1086" s="251" t="s">
        <v>259</v>
      </c>
      <c r="E1086" s="252" t="s">
        <v>1</v>
      </c>
      <c r="F1086" s="253" t="s">
        <v>1156</v>
      </c>
      <c r="G1086" s="250"/>
      <c r="H1086" s="254">
        <v>6</v>
      </c>
      <c r="I1086" s="255"/>
      <c r="J1086" s="250"/>
      <c r="K1086" s="250"/>
      <c r="L1086" s="256"/>
      <c r="M1086" s="257"/>
      <c r="N1086" s="258"/>
      <c r="O1086" s="258"/>
      <c r="P1086" s="258"/>
      <c r="Q1086" s="258"/>
      <c r="R1086" s="258"/>
      <c r="S1086" s="258"/>
      <c r="T1086" s="25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0" t="s">
        <v>259</v>
      </c>
      <c r="AU1086" s="260" t="s">
        <v>93</v>
      </c>
      <c r="AV1086" s="13" t="s">
        <v>93</v>
      </c>
      <c r="AW1086" s="13" t="s">
        <v>40</v>
      </c>
      <c r="AX1086" s="13" t="s">
        <v>84</v>
      </c>
      <c r="AY1086" s="260" t="s">
        <v>250</v>
      </c>
    </row>
    <row r="1087" s="13" customFormat="1">
      <c r="A1087" s="13"/>
      <c r="B1087" s="249"/>
      <c r="C1087" s="250"/>
      <c r="D1087" s="251" t="s">
        <v>259</v>
      </c>
      <c r="E1087" s="252" t="s">
        <v>1</v>
      </c>
      <c r="F1087" s="253" t="s">
        <v>1157</v>
      </c>
      <c r="G1087" s="250"/>
      <c r="H1087" s="254">
        <v>53</v>
      </c>
      <c r="I1087" s="255"/>
      <c r="J1087" s="250"/>
      <c r="K1087" s="250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0" t="s">
        <v>259</v>
      </c>
      <c r="AU1087" s="260" t="s">
        <v>93</v>
      </c>
      <c r="AV1087" s="13" t="s">
        <v>93</v>
      </c>
      <c r="AW1087" s="13" t="s">
        <v>40</v>
      </c>
      <c r="AX1087" s="13" t="s">
        <v>84</v>
      </c>
      <c r="AY1087" s="260" t="s">
        <v>250</v>
      </c>
    </row>
    <row r="1088" s="13" customFormat="1">
      <c r="A1088" s="13"/>
      <c r="B1088" s="249"/>
      <c r="C1088" s="250"/>
      <c r="D1088" s="251" t="s">
        <v>259</v>
      </c>
      <c r="E1088" s="252" t="s">
        <v>1</v>
      </c>
      <c r="F1088" s="253" t="s">
        <v>1158</v>
      </c>
      <c r="G1088" s="250"/>
      <c r="H1088" s="254">
        <v>1</v>
      </c>
      <c r="I1088" s="255"/>
      <c r="J1088" s="250"/>
      <c r="K1088" s="250"/>
      <c r="L1088" s="256"/>
      <c r="M1088" s="257"/>
      <c r="N1088" s="258"/>
      <c r="O1088" s="258"/>
      <c r="P1088" s="258"/>
      <c r="Q1088" s="258"/>
      <c r="R1088" s="258"/>
      <c r="S1088" s="258"/>
      <c r="T1088" s="259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0" t="s">
        <v>259</v>
      </c>
      <c r="AU1088" s="260" t="s">
        <v>93</v>
      </c>
      <c r="AV1088" s="13" t="s">
        <v>93</v>
      </c>
      <c r="AW1088" s="13" t="s">
        <v>40</v>
      </c>
      <c r="AX1088" s="13" t="s">
        <v>84</v>
      </c>
      <c r="AY1088" s="260" t="s">
        <v>250</v>
      </c>
    </row>
    <row r="1089" s="13" customFormat="1">
      <c r="A1089" s="13"/>
      <c r="B1089" s="249"/>
      <c r="C1089" s="250"/>
      <c r="D1089" s="251" t="s">
        <v>259</v>
      </c>
      <c r="E1089" s="252" t="s">
        <v>1</v>
      </c>
      <c r="F1089" s="253" t="s">
        <v>1159</v>
      </c>
      <c r="G1089" s="250"/>
      <c r="H1089" s="254">
        <v>2</v>
      </c>
      <c r="I1089" s="255"/>
      <c r="J1089" s="250"/>
      <c r="K1089" s="250"/>
      <c r="L1089" s="256"/>
      <c r="M1089" s="257"/>
      <c r="N1089" s="258"/>
      <c r="O1089" s="258"/>
      <c r="P1089" s="258"/>
      <c r="Q1089" s="258"/>
      <c r="R1089" s="258"/>
      <c r="S1089" s="258"/>
      <c r="T1089" s="25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0" t="s">
        <v>259</v>
      </c>
      <c r="AU1089" s="260" t="s">
        <v>93</v>
      </c>
      <c r="AV1089" s="13" t="s">
        <v>93</v>
      </c>
      <c r="AW1089" s="13" t="s">
        <v>40</v>
      </c>
      <c r="AX1089" s="13" t="s">
        <v>84</v>
      </c>
      <c r="AY1089" s="260" t="s">
        <v>250</v>
      </c>
    </row>
    <row r="1090" s="14" customFormat="1">
      <c r="A1090" s="14"/>
      <c r="B1090" s="261"/>
      <c r="C1090" s="262"/>
      <c r="D1090" s="251" t="s">
        <v>259</v>
      </c>
      <c r="E1090" s="263" t="s">
        <v>1</v>
      </c>
      <c r="F1090" s="264" t="s">
        <v>261</v>
      </c>
      <c r="G1090" s="262"/>
      <c r="H1090" s="265">
        <v>62</v>
      </c>
      <c r="I1090" s="266"/>
      <c r="J1090" s="262"/>
      <c r="K1090" s="262"/>
      <c r="L1090" s="267"/>
      <c r="M1090" s="268"/>
      <c r="N1090" s="269"/>
      <c r="O1090" s="269"/>
      <c r="P1090" s="269"/>
      <c r="Q1090" s="269"/>
      <c r="R1090" s="269"/>
      <c r="S1090" s="269"/>
      <c r="T1090" s="270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1" t="s">
        <v>259</v>
      </c>
      <c r="AU1090" s="271" t="s">
        <v>93</v>
      </c>
      <c r="AV1090" s="14" t="s">
        <v>256</v>
      </c>
      <c r="AW1090" s="14" t="s">
        <v>40</v>
      </c>
      <c r="AX1090" s="14" t="s">
        <v>91</v>
      </c>
      <c r="AY1090" s="271" t="s">
        <v>250</v>
      </c>
    </row>
    <row r="1091" s="2" customFormat="1" ht="24.15" customHeight="1">
      <c r="A1091" s="41"/>
      <c r="B1091" s="42"/>
      <c r="C1091" s="294" t="s">
        <v>1160</v>
      </c>
      <c r="D1091" s="294" t="s">
        <v>337</v>
      </c>
      <c r="E1091" s="295" t="s">
        <v>1161</v>
      </c>
      <c r="F1091" s="296" t="s">
        <v>1162</v>
      </c>
      <c r="G1091" s="297" t="s">
        <v>570</v>
      </c>
      <c r="H1091" s="298">
        <v>6</v>
      </c>
      <c r="I1091" s="299"/>
      <c r="J1091" s="300">
        <f>ROUND(I1091*H1091,2)</f>
        <v>0</v>
      </c>
      <c r="K1091" s="301"/>
      <c r="L1091" s="302"/>
      <c r="M1091" s="303" t="s">
        <v>1</v>
      </c>
      <c r="N1091" s="304" t="s">
        <v>49</v>
      </c>
      <c r="O1091" s="94"/>
      <c r="P1091" s="240">
        <f>O1091*H1091</f>
        <v>0</v>
      </c>
      <c r="Q1091" s="240">
        <v>0.0060000000000000001</v>
      </c>
      <c r="R1091" s="240">
        <f>Q1091*H1091</f>
        <v>0.036000000000000004</v>
      </c>
      <c r="S1091" s="240">
        <v>0</v>
      </c>
      <c r="T1091" s="241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42" t="s">
        <v>280</v>
      </c>
      <c r="AT1091" s="242" t="s">
        <v>337</v>
      </c>
      <c r="AU1091" s="242" t="s">
        <v>93</v>
      </c>
      <c r="AY1091" s="19" t="s">
        <v>250</v>
      </c>
      <c r="BE1091" s="243">
        <f>IF(N1091="základní",J1091,0)</f>
        <v>0</v>
      </c>
      <c r="BF1091" s="243">
        <f>IF(N1091="snížená",J1091,0)</f>
        <v>0</v>
      </c>
      <c r="BG1091" s="243">
        <f>IF(N1091="zákl. přenesená",J1091,0)</f>
        <v>0</v>
      </c>
      <c r="BH1091" s="243">
        <f>IF(N1091="sníž. přenesená",J1091,0)</f>
        <v>0</v>
      </c>
      <c r="BI1091" s="243">
        <f>IF(N1091="nulová",J1091,0)</f>
        <v>0</v>
      </c>
      <c r="BJ1091" s="19" t="s">
        <v>91</v>
      </c>
      <c r="BK1091" s="243">
        <f>ROUND(I1091*H1091,2)</f>
        <v>0</v>
      </c>
      <c r="BL1091" s="19" t="s">
        <v>256</v>
      </c>
      <c r="BM1091" s="242" t="s">
        <v>1163</v>
      </c>
    </row>
    <row r="1092" s="15" customFormat="1">
      <c r="A1092" s="15"/>
      <c r="B1092" s="272"/>
      <c r="C1092" s="273"/>
      <c r="D1092" s="251" t="s">
        <v>259</v>
      </c>
      <c r="E1092" s="274" t="s">
        <v>1</v>
      </c>
      <c r="F1092" s="275" t="s">
        <v>1096</v>
      </c>
      <c r="G1092" s="273"/>
      <c r="H1092" s="274" t="s">
        <v>1</v>
      </c>
      <c r="I1092" s="276"/>
      <c r="J1092" s="273"/>
      <c r="K1092" s="273"/>
      <c r="L1092" s="277"/>
      <c r="M1092" s="278"/>
      <c r="N1092" s="279"/>
      <c r="O1092" s="279"/>
      <c r="P1092" s="279"/>
      <c r="Q1092" s="279"/>
      <c r="R1092" s="279"/>
      <c r="S1092" s="279"/>
      <c r="T1092" s="280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81" t="s">
        <v>259</v>
      </c>
      <c r="AU1092" s="281" t="s">
        <v>93</v>
      </c>
      <c r="AV1092" s="15" t="s">
        <v>91</v>
      </c>
      <c r="AW1092" s="15" t="s">
        <v>40</v>
      </c>
      <c r="AX1092" s="15" t="s">
        <v>84</v>
      </c>
      <c r="AY1092" s="281" t="s">
        <v>250</v>
      </c>
    </row>
    <row r="1093" s="13" customFormat="1">
      <c r="A1093" s="13"/>
      <c r="B1093" s="249"/>
      <c r="C1093" s="250"/>
      <c r="D1093" s="251" t="s">
        <v>259</v>
      </c>
      <c r="E1093" s="252" t="s">
        <v>1</v>
      </c>
      <c r="F1093" s="253" t="s">
        <v>1164</v>
      </c>
      <c r="G1093" s="250"/>
      <c r="H1093" s="254">
        <v>6</v>
      </c>
      <c r="I1093" s="255"/>
      <c r="J1093" s="250"/>
      <c r="K1093" s="250"/>
      <c r="L1093" s="256"/>
      <c r="M1093" s="257"/>
      <c r="N1093" s="258"/>
      <c r="O1093" s="258"/>
      <c r="P1093" s="258"/>
      <c r="Q1093" s="258"/>
      <c r="R1093" s="258"/>
      <c r="S1093" s="258"/>
      <c r="T1093" s="259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60" t="s">
        <v>259</v>
      </c>
      <c r="AU1093" s="260" t="s">
        <v>93</v>
      </c>
      <c r="AV1093" s="13" t="s">
        <v>93</v>
      </c>
      <c r="AW1093" s="13" t="s">
        <v>40</v>
      </c>
      <c r="AX1093" s="13" t="s">
        <v>91</v>
      </c>
      <c r="AY1093" s="260" t="s">
        <v>250</v>
      </c>
    </row>
    <row r="1094" s="2" customFormat="1" ht="24.15" customHeight="1">
      <c r="A1094" s="41"/>
      <c r="B1094" s="42"/>
      <c r="C1094" s="294" t="s">
        <v>1165</v>
      </c>
      <c r="D1094" s="294" t="s">
        <v>337</v>
      </c>
      <c r="E1094" s="295" t="s">
        <v>1166</v>
      </c>
      <c r="F1094" s="296" t="s">
        <v>1167</v>
      </c>
      <c r="G1094" s="297" t="s">
        <v>570</v>
      </c>
      <c r="H1094" s="298">
        <v>53</v>
      </c>
      <c r="I1094" s="299"/>
      <c r="J1094" s="300">
        <f>ROUND(I1094*H1094,2)</f>
        <v>0</v>
      </c>
      <c r="K1094" s="301"/>
      <c r="L1094" s="302"/>
      <c r="M1094" s="303" t="s">
        <v>1</v>
      </c>
      <c r="N1094" s="304" t="s">
        <v>49</v>
      </c>
      <c r="O1094" s="94"/>
      <c r="P1094" s="240">
        <f>O1094*H1094</f>
        <v>0</v>
      </c>
      <c r="Q1094" s="240">
        <v>0.0060000000000000001</v>
      </c>
      <c r="R1094" s="240">
        <f>Q1094*H1094</f>
        <v>0.318</v>
      </c>
      <c r="S1094" s="240">
        <v>0</v>
      </c>
      <c r="T1094" s="241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42" t="s">
        <v>280</v>
      </c>
      <c r="AT1094" s="242" t="s">
        <v>337</v>
      </c>
      <c r="AU1094" s="242" t="s">
        <v>93</v>
      </c>
      <c r="AY1094" s="19" t="s">
        <v>250</v>
      </c>
      <c r="BE1094" s="243">
        <f>IF(N1094="základní",J1094,0)</f>
        <v>0</v>
      </c>
      <c r="BF1094" s="243">
        <f>IF(N1094="snížená",J1094,0)</f>
        <v>0</v>
      </c>
      <c r="BG1094" s="243">
        <f>IF(N1094="zákl. přenesená",J1094,0)</f>
        <v>0</v>
      </c>
      <c r="BH1094" s="243">
        <f>IF(N1094="sníž. přenesená",J1094,0)</f>
        <v>0</v>
      </c>
      <c r="BI1094" s="243">
        <f>IF(N1094="nulová",J1094,0)</f>
        <v>0</v>
      </c>
      <c r="BJ1094" s="19" t="s">
        <v>91</v>
      </c>
      <c r="BK1094" s="243">
        <f>ROUND(I1094*H1094,2)</f>
        <v>0</v>
      </c>
      <c r="BL1094" s="19" t="s">
        <v>256</v>
      </c>
      <c r="BM1094" s="242" t="s">
        <v>1168</v>
      </c>
    </row>
    <row r="1095" s="15" customFormat="1">
      <c r="A1095" s="15"/>
      <c r="B1095" s="272"/>
      <c r="C1095" s="273"/>
      <c r="D1095" s="251" t="s">
        <v>259</v>
      </c>
      <c r="E1095" s="274" t="s">
        <v>1</v>
      </c>
      <c r="F1095" s="275" t="s">
        <v>1096</v>
      </c>
      <c r="G1095" s="273"/>
      <c r="H1095" s="274" t="s">
        <v>1</v>
      </c>
      <c r="I1095" s="276"/>
      <c r="J1095" s="273"/>
      <c r="K1095" s="273"/>
      <c r="L1095" s="277"/>
      <c r="M1095" s="278"/>
      <c r="N1095" s="279"/>
      <c r="O1095" s="279"/>
      <c r="P1095" s="279"/>
      <c r="Q1095" s="279"/>
      <c r="R1095" s="279"/>
      <c r="S1095" s="279"/>
      <c r="T1095" s="280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81" t="s">
        <v>259</v>
      </c>
      <c r="AU1095" s="281" t="s">
        <v>93</v>
      </c>
      <c r="AV1095" s="15" t="s">
        <v>91</v>
      </c>
      <c r="AW1095" s="15" t="s">
        <v>40</v>
      </c>
      <c r="AX1095" s="15" t="s">
        <v>84</v>
      </c>
      <c r="AY1095" s="281" t="s">
        <v>250</v>
      </c>
    </row>
    <row r="1096" s="13" customFormat="1">
      <c r="A1096" s="13"/>
      <c r="B1096" s="249"/>
      <c r="C1096" s="250"/>
      <c r="D1096" s="251" t="s">
        <v>259</v>
      </c>
      <c r="E1096" s="252" t="s">
        <v>1</v>
      </c>
      <c r="F1096" s="253" t="s">
        <v>1169</v>
      </c>
      <c r="G1096" s="250"/>
      <c r="H1096" s="254">
        <v>53</v>
      </c>
      <c r="I1096" s="255"/>
      <c r="J1096" s="250"/>
      <c r="K1096" s="250"/>
      <c r="L1096" s="256"/>
      <c r="M1096" s="257"/>
      <c r="N1096" s="258"/>
      <c r="O1096" s="258"/>
      <c r="P1096" s="258"/>
      <c r="Q1096" s="258"/>
      <c r="R1096" s="258"/>
      <c r="S1096" s="258"/>
      <c r="T1096" s="25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0" t="s">
        <v>259</v>
      </c>
      <c r="AU1096" s="260" t="s">
        <v>93</v>
      </c>
      <c r="AV1096" s="13" t="s">
        <v>93</v>
      </c>
      <c r="AW1096" s="13" t="s">
        <v>40</v>
      </c>
      <c r="AX1096" s="13" t="s">
        <v>91</v>
      </c>
      <c r="AY1096" s="260" t="s">
        <v>250</v>
      </c>
    </row>
    <row r="1097" s="2" customFormat="1" ht="37.8" customHeight="1">
      <c r="A1097" s="41"/>
      <c r="B1097" s="42"/>
      <c r="C1097" s="294" t="s">
        <v>1170</v>
      </c>
      <c r="D1097" s="294" t="s">
        <v>337</v>
      </c>
      <c r="E1097" s="295" t="s">
        <v>1171</v>
      </c>
      <c r="F1097" s="296" t="s">
        <v>1172</v>
      </c>
      <c r="G1097" s="297" t="s">
        <v>570</v>
      </c>
      <c r="H1097" s="298">
        <v>1</v>
      </c>
      <c r="I1097" s="299"/>
      <c r="J1097" s="300">
        <f>ROUND(I1097*H1097,2)</f>
        <v>0</v>
      </c>
      <c r="K1097" s="301"/>
      <c r="L1097" s="302"/>
      <c r="M1097" s="303" t="s">
        <v>1</v>
      </c>
      <c r="N1097" s="304" t="s">
        <v>49</v>
      </c>
      <c r="O1097" s="94"/>
      <c r="P1097" s="240">
        <f>O1097*H1097</f>
        <v>0</v>
      </c>
      <c r="Q1097" s="240">
        <v>0.0060000000000000001</v>
      </c>
      <c r="R1097" s="240">
        <f>Q1097*H1097</f>
        <v>0.0060000000000000001</v>
      </c>
      <c r="S1097" s="240">
        <v>0</v>
      </c>
      <c r="T1097" s="241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42" t="s">
        <v>280</v>
      </c>
      <c r="AT1097" s="242" t="s">
        <v>337</v>
      </c>
      <c r="AU1097" s="242" t="s">
        <v>93</v>
      </c>
      <c r="AY1097" s="19" t="s">
        <v>250</v>
      </c>
      <c r="BE1097" s="243">
        <f>IF(N1097="základní",J1097,0)</f>
        <v>0</v>
      </c>
      <c r="BF1097" s="243">
        <f>IF(N1097="snížená",J1097,0)</f>
        <v>0</v>
      </c>
      <c r="BG1097" s="243">
        <f>IF(N1097="zákl. přenesená",J1097,0)</f>
        <v>0</v>
      </c>
      <c r="BH1097" s="243">
        <f>IF(N1097="sníž. přenesená",J1097,0)</f>
        <v>0</v>
      </c>
      <c r="BI1097" s="243">
        <f>IF(N1097="nulová",J1097,0)</f>
        <v>0</v>
      </c>
      <c r="BJ1097" s="19" t="s">
        <v>91</v>
      </c>
      <c r="BK1097" s="243">
        <f>ROUND(I1097*H1097,2)</f>
        <v>0</v>
      </c>
      <c r="BL1097" s="19" t="s">
        <v>256</v>
      </c>
      <c r="BM1097" s="242" t="s">
        <v>1173</v>
      </c>
    </row>
    <row r="1098" s="15" customFormat="1">
      <c r="A1098" s="15"/>
      <c r="B1098" s="272"/>
      <c r="C1098" s="273"/>
      <c r="D1098" s="251" t="s">
        <v>259</v>
      </c>
      <c r="E1098" s="274" t="s">
        <v>1</v>
      </c>
      <c r="F1098" s="275" t="s">
        <v>1096</v>
      </c>
      <c r="G1098" s="273"/>
      <c r="H1098" s="274" t="s">
        <v>1</v>
      </c>
      <c r="I1098" s="276"/>
      <c r="J1098" s="273"/>
      <c r="K1098" s="273"/>
      <c r="L1098" s="277"/>
      <c r="M1098" s="278"/>
      <c r="N1098" s="279"/>
      <c r="O1098" s="279"/>
      <c r="P1098" s="279"/>
      <c r="Q1098" s="279"/>
      <c r="R1098" s="279"/>
      <c r="S1098" s="279"/>
      <c r="T1098" s="280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81" t="s">
        <v>259</v>
      </c>
      <c r="AU1098" s="281" t="s">
        <v>93</v>
      </c>
      <c r="AV1098" s="15" t="s">
        <v>91</v>
      </c>
      <c r="AW1098" s="15" t="s">
        <v>40</v>
      </c>
      <c r="AX1098" s="15" t="s">
        <v>84</v>
      </c>
      <c r="AY1098" s="281" t="s">
        <v>250</v>
      </c>
    </row>
    <row r="1099" s="13" customFormat="1">
      <c r="A1099" s="13"/>
      <c r="B1099" s="249"/>
      <c r="C1099" s="250"/>
      <c r="D1099" s="251" t="s">
        <v>259</v>
      </c>
      <c r="E1099" s="252" t="s">
        <v>1</v>
      </c>
      <c r="F1099" s="253" t="s">
        <v>1174</v>
      </c>
      <c r="G1099" s="250"/>
      <c r="H1099" s="254">
        <v>1</v>
      </c>
      <c r="I1099" s="255"/>
      <c r="J1099" s="250"/>
      <c r="K1099" s="250"/>
      <c r="L1099" s="256"/>
      <c r="M1099" s="257"/>
      <c r="N1099" s="258"/>
      <c r="O1099" s="258"/>
      <c r="P1099" s="258"/>
      <c r="Q1099" s="258"/>
      <c r="R1099" s="258"/>
      <c r="S1099" s="258"/>
      <c r="T1099" s="259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0" t="s">
        <v>259</v>
      </c>
      <c r="AU1099" s="260" t="s">
        <v>93</v>
      </c>
      <c r="AV1099" s="13" t="s">
        <v>93</v>
      </c>
      <c r="AW1099" s="13" t="s">
        <v>40</v>
      </c>
      <c r="AX1099" s="13" t="s">
        <v>91</v>
      </c>
      <c r="AY1099" s="260" t="s">
        <v>250</v>
      </c>
    </row>
    <row r="1100" s="2" customFormat="1" ht="24.15" customHeight="1">
      <c r="A1100" s="41"/>
      <c r="B1100" s="42"/>
      <c r="C1100" s="294" t="s">
        <v>1175</v>
      </c>
      <c r="D1100" s="294" t="s">
        <v>337</v>
      </c>
      <c r="E1100" s="295" t="s">
        <v>1176</v>
      </c>
      <c r="F1100" s="296" t="s">
        <v>1177</v>
      </c>
      <c r="G1100" s="297" t="s">
        <v>570</v>
      </c>
      <c r="H1100" s="298">
        <v>2</v>
      </c>
      <c r="I1100" s="299"/>
      <c r="J1100" s="300">
        <f>ROUND(I1100*H1100,2)</f>
        <v>0</v>
      </c>
      <c r="K1100" s="301"/>
      <c r="L1100" s="302"/>
      <c r="M1100" s="303" t="s">
        <v>1</v>
      </c>
      <c r="N1100" s="304" t="s">
        <v>49</v>
      </c>
      <c r="O1100" s="94"/>
      <c r="P1100" s="240">
        <f>O1100*H1100</f>
        <v>0</v>
      </c>
      <c r="Q1100" s="240">
        <v>0.0060000000000000001</v>
      </c>
      <c r="R1100" s="240">
        <f>Q1100*H1100</f>
        <v>0.012</v>
      </c>
      <c r="S1100" s="240">
        <v>0</v>
      </c>
      <c r="T1100" s="241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42" t="s">
        <v>280</v>
      </c>
      <c r="AT1100" s="242" t="s">
        <v>337</v>
      </c>
      <c r="AU1100" s="242" t="s">
        <v>93</v>
      </c>
      <c r="AY1100" s="19" t="s">
        <v>250</v>
      </c>
      <c r="BE1100" s="243">
        <f>IF(N1100="základní",J1100,0)</f>
        <v>0</v>
      </c>
      <c r="BF1100" s="243">
        <f>IF(N1100="snížená",J1100,0)</f>
        <v>0</v>
      </c>
      <c r="BG1100" s="243">
        <f>IF(N1100="zákl. přenesená",J1100,0)</f>
        <v>0</v>
      </c>
      <c r="BH1100" s="243">
        <f>IF(N1100="sníž. přenesená",J1100,0)</f>
        <v>0</v>
      </c>
      <c r="BI1100" s="243">
        <f>IF(N1100="nulová",J1100,0)</f>
        <v>0</v>
      </c>
      <c r="BJ1100" s="19" t="s">
        <v>91</v>
      </c>
      <c r="BK1100" s="243">
        <f>ROUND(I1100*H1100,2)</f>
        <v>0</v>
      </c>
      <c r="BL1100" s="19" t="s">
        <v>256</v>
      </c>
      <c r="BM1100" s="242" t="s">
        <v>1178</v>
      </c>
    </row>
    <row r="1101" s="15" customFormat="1">
      <c r="A1101" s="15"/>
      <c r="B1101" s="272"/>
      <c r="C1101" s="273"/>
      <c r="D1101" s="251" t="s">
        <v>259</v>
      </c>
      <c r="E1101" s="274" t="s">
        <v>1</v>
      </c>
      <c r="F1101" s="275" t="s">
        <v>1096</v>
      </c>
      <c r="G1101" s="273"/>
      <c r="H1101" s="274" t="s">
        <v>1</v>
      </c>
      <c r="I1101" s="276"/>
      <c r="J1101" s="273"/>
      <c r="K1101" s="273"/>
      <c r="L1101" s="277"/>
      <c r="M1101" s="278"/>
      <c r="N1101" s="279"/>
      <c r="O1101" s="279"/>
      <c r="P1101" s="279"/>
      <c r="Q1101" s="279"/>
      <c r="R1101" s="279"/>
      <c r="S1101" s="279"/>
      <c r="T1101" s="280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81" t="s">
        <v>259</v>
      </c>
      <c r="AU1101" s="281" t="s">
        <v>93</v>
      </c>
      <c r="AV1101" s="15" t="s">
        <v>91</v>
      </c>
      <c r="AW1101" s="15" t="s">
        <v>40</v>
      </c>
      <c r="AX1101" s="15" t="s">
        <v>84</v>
      </c>
      <c r="AY1101" s="281" t="s">
        <v>250</v>
      </c>
    </row>
    <row r="1102" s="13" customFormat="1">
      <c r="A1102" s="13"/>
      <c r="B1102" s="249"/>
      <c r="C1102" s="250"/>
      <c r="D1102" s="251" t="s">
        <v>259</v>
      </c>
      <c r="E1102" s="252" t="s">
        <v>1</v>
      </c>
      <c r="F1102" s="253" t="s">
        <v>1179</v>
      </c>
      <c r="G1102" s="250"/>
      <c r="H1102" s="254">
        <v>2</v>
      </c>
      <c r="I1102" s="255"/>
      <c r="J1102" s="250"/>
      <c r="K1102" s="250"/>
      <c r="L1102" s="256"/>
      <c r="M1102" s="257"/>
      <c r="N1102" s="258"/>
      <c r="O1102" s="258"/>
      <c r="P1102" s="258"/>
      <c r="Q1102" s="258"/>
      <c r="R1102" s="258"/>
      <c r="S1102" s="258"/>
      <c r="T1102" s="25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0" t="s">
        <v>259</v>
      </c>
      <c r="AU1102" s="260" t="s">
        <v>93</v>
      </c>
      <c r="AV1102" s="13" t="s">
        <v>93</v>
      </c>
      <c r="AW1102" s="13" t="s">
        <v>40</v>
      </c>
      <c r="AX1102" s="13" t="s">
        <v>91</v>
      </c>
      <c r="AY1102" s="260" t="s">
        <v>250</v>
      </c>
    </row>
    <row r="1103" s="2" customFormat="1" ht="37.8" customHeight="1">
      <c r="A1103" s="41"/>
      <c r="B1103" s="42"/>
      <c r="C1103" s="230" t="s">
        <v>1180</v>
      </c>
      <c r="D1103" s="230" t="s">
        <v>252</v>
      </c>
      <c r="E1103" s="231" t="s">
        <v>1181</v>
      </c>
      <c r="F1103" s="232" t="s">
        <v>1182</v>
      </c>
      <c r="G1103" s="233" t="s">
        <v>643</v>
      </c>
      <c r="H1103" s="234">
        <v>1</v>
      </c>
      <c r="I1103" s="235"/>
      <c r="J1103" s="236">
        <f>ROUND(I1103*H1103,2)</f>
        <v>0</v>
      </c>
      <c r="K1103" s="237"/>
      <c r="L1103" s="47"/>
      <c r="M1103" s="238" t="s">
        <v>1</v>
      </c>
      <c r="N1103" s="239" t="s">
        <v>49</v>
      </c>
      <c r="O1103" s="94"/>
      <c r="P1103" s="240">
        <f>O1103*H1103</f>
        <v>0</v>
      </c>
      <c r="Q1103" s="240">
        <v>0</v>
      </c>
      <c r="R1103" s="240">
        <f>Q1103*H1103</f>
        <v>0</v>
      </c>
      <c r="S1103" s="240">
        <v>0</v>
      </c>
      <c r="T1103" s="241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42" t="s">
        <v>256</v>
      </c>
      <c r="AT1103" s="242" t="s">
        <v>252</v>
      </c>
      <c r="AU1103" s="242" t="s">
        <v>93</v>
      </c>
      <c r="AY1103" s="19" t="s">
        <v>250</v>
      </c>
      <c r="BE1103" s="243">
        <f>IF(N1103="základní",J1103,0)</f>
        <v>0</v>
      </c>
      <c r="BF1103" s="243">
        <f>IF(N1103="snížená",J1103,0)</f>
        <v>0</v>
      </c>
      <c r="BG1103" s="243">
        <f>IF(N1103="zákl. přenesená",J1103,0)</f>
        <v>0</v>
      </c>
      <c r="BH1103" s="243">
        <f>IF(N1103="sníž. přenesená",J1103,0)</f>
        <v>0</v>
      </c>
      <c r="BI1103" s="243">
        <f>IF(N1103="nulová",J1103,0)</f>
        <v>0</v>
      </c>
      <c r="BJ1103" s="19" t="s">
        <v>91</v>
      </c>
      <c r="BK1103" s="243">
        <f>ROUND(I1103*H1103,2)</f>
        <v>0</v>
      </c>
      <c r="BL1103" s="19" t="s">
        <v>256</v>
      </c>
      <c r="BM1103" s="242" t="s">
        <v>1183</v>
      </c>
    </row>
    <row r="1104" s="15" customFormat="1">
      <c r="A1104" s="15"/>
      <c r="B1104" s="272"/>
      <c r="C1104" s="273"/>
      <c r="D1104" s="251" t="s">
        <v>259</v>
      </c>
      <c r="E1104" s="274" t="s">
        <v>1</v>
      </c>
      <c r="F1104" s="275" t="s">
        <v>1096</v>
      </c>
      <c r="G1104" s="273"/>
      <c r="H1104" s="274" t="s">
        <v>1</v>
      </c>
      <c r="I1104" s="276"/>
      <c r="J1104" s="273"/>
      <c r="K1104" s="273"/>
      <c r="L1104" s="277"/>
      <c r="M1104" s="278"/>
      <c r="N1104" s="279"/>
      <c r="O1104" s="279"/>
      <c r="P1104" s="279"/>
      <c r="Q1104" s="279"/>
      <c r="R1104" s="279"/>
      <c r="S1104" s="279"/>
      <c r="T1104" s="280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81" t="s">
        <v>259</v>
      </c>
      <c r="AU1104" s="281" t="s">
        <v>93</v>
      </c>
      <c r="AV1104" s="15" t="s">
        <v>91</v>
      </c>
      <c r="AW1104" s="15" t="s">
        <v>40</v>
      </c>
      <c r="AX1104" s="15" t="s">
        <v>84</v>
      </c>
      <c r="AY1104" s="281" t="s">
        <v>250</v>
      </c>
    </row>
    <row r="1105" s="13" customFormat="1">
      <c r="A1105" s="13"/>
      <c r="B1105" s="249"/>
      <c r="C1105" s="250"/>
      <c r="D1105" s="251" t="s">
        <v>259</v>
      </c>
      <c r="E1105" s="252" t="s">
        <v>1</v>
      </c>
      <c r="F1105" s="253" t="s">
        <v>1184</v>
      </c>
      <c r="G1105" s="250"/>
      <c r="H1105" s="254">
        <v>1</v>
      </c>
      <c r="I1105" s="255"/>
      <c r="J1105" s="250"/>
      <c r="K1105" s="250"/>
      <c r="L1105" s="256"/>
      <c r="M1105" s="257"/>
      <c r="N1105" s="258"/>
      <c r="O1105" s="258"/>
      <c r="P1105" s="258"/>
      <c r="Q1105" s="258"/>
      <c r="R1105" s="258"/>
      <c r="S1105" s="258"/>
      <c r="T1105" s="259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60" t="s">
        <v>259</v>
      </c>
      <c r="AU1105" s="260" t="s">
        <v>93</v>
      </c>
      <c r="AV1105" s="13" t="s">
        <v>93</v>
      </c>
      <c r="AW1105" s="13" t="s">
        <v>40</v>
      </c>
      <c r="AX1105" s="13" t="s">
        <v>91</v>
      </c>
      <c r="AY1105" s="260" t="s">
        <v>250</v>
      </c>
    </row>
    <row r="1106" s="2" customFormat="1" ht="33" customHeight="1">
      <c r="A1106" s="41"/>
      <c r="B1106" s="42"/>
      <c r="C1106" s="230" t="s">
        <v>793</v>
      </c>
      <c r="D1106" s="230" t="s">
        <v>252</v>
      </c>
      <c r="E1106" s="231" t="s">
        <v>1185</v>
      </c>
      <c r="F1106" s="232" t="s">
        <v>1186</v>
      </c>
      <c r="G1106" s="233" t="s">
        <v>643</v>
      </c>
      <c r="H1106" s="234">
        <v>1</v>
      </c>
      <c r="I1106" s="235"/>
      <c r="J1106" s="236">
        <f>ROUND(I1106*H1106,2)</f>
        <v>0</v>
      </c>
      <c r="K1106" s="237"/>
      <c r="L1106" s="47"/>
      <c r="M1106" s="238" t="s">
        <v>1</v>
      </c>
      <c r="N1106" s="239" t="s">
        <v>49</v>
      </c>
      <c r="O1106" s="94"/>
      <c r="P1106" s="240">
        <f>O1106*H1106</f>
        <v>0</v>
      </c>
      <c r="Q1106" s="240">
        <v>0</v>
      </c>
      <c r="R1106" s="240">
        <f>Q1106*H1106</f>
        <v>0</v>
      </c>
      <c r="S1106" s="240">
        <v>0</v>
      </c>
      <c r="T1106" s="241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42" t="s">
        <v>256</v>
      </c>
      <c r="AT1106" s="242" t="s">
        <v>252</v>
      </c>
      <c r="AU1106" s="242" t="s">
        <v>93</v>
      </c>
      <c r="AY1106" s="19" t="s">
        <v>250</v>
      </c>
      <c r="BE1106" s="243">
        <f>IF(N1106="základní",J1106,0)</f>
        <v>0</v>
      </c>
      <c r="BF1106" s="243">
        <f>IF(N1106="snížená",J1106,0)</f>
        <v>0</v>
      </c>
      <c r="BG1106" s="243">
        <f>IF(N1106="zákl. přenesená",J1106,0)</f>
        <v>0</v>
      </c>
      <c r="BH1106" s="243">
        <f>IF(N1106="sníž. přenesená",J1106,0)</f>
        <v>0</v>
      </c>
      <c r="BI1106" s="243">
        <f>IF(N1106="nulová",J1106,0)</f>
        <v>0</v>
      </c>
      <c r="BJ1106" s="19" t="s">
        <v>91</v>
      </c>
      <c r="BK1106" s="243">
        <f>ROUND(I1106*H1106,2)</f>
        <v>0</v>
      </c>
      <c r="BL1106" s="19" t="s">
        <v>256</v>
      </c>
      <c r="BM1106" s="242" t="s">
        <v>1187</v>
      </c>
    </row>
    <row r="1107" s="15" customFormat="1">
      <c r="A1107" s="15"/>
      <c r="B1107" s="272"/>
      <c r="C1107" s="273"/>
      <c r="D1107" s="251" t="s">
        <v>259</v>
      </c>
      <c r="E1107" s="274" t="s">
        <v>1</v>
      </c>
      <c r="F1107" s="275" t="s">
        <v>1096</v>
      </c>
      <c r="G1107" s="273"/>
      <c r="H1107" s="274" t="s">
        <v>1</v>
      </c>
      <c r="I1107" s="276"/>
      <c r="J1107" s="273"/>
      <c r="K1107" s="273"/>
      <c r="L1107" s="277"/>
      <c r="M1107" s="278"/>
      <c r="N1107" s="279"/>
      <c r="O1107" s="279"/>
      <c r="P1107" s="279"/>
      <c r="Q1107" s="279"/>
      <c r="R1107" s="279"/>
      <c r="S1107" s="279"/>
      <c r="T1107" s="280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81" t="s">
        <v>259</v>
      </c>
      <c r="AU1107" s="281" t="s">
        <v>93</v>
      </c>
      <c r="AV1107" s="15" t="s">
        <v>91</v>
      </c>
      <c r="AW1107" s="15" t="s">
        <v>40</v>
      </c>
      <c r="AX1107" s="15" t="s">
        <v>84</v>
      </c>
      <c r="AY1107" s="281" t="s">
        <v>250</v>
      </c>
    </row>
    <row r="1108" s="13" customFormat="1">
      <c r="A1108" s="13"/>
      <c r="B1108" s="249"/>
      <c r="C1108" s="250"/>
      <c r="D1108" s="251" t="s">
        <v>259</v>
      </c>
      <c r="E1108" s="252" t="s">
        <v>1</v>
      </c>
      <c r="F1108" s="253" t="s">
        <v>1188</v>
      </c>
      <c r="G1108" s="250"/>
      <c r="H1108" s="254">
        <v>1</v>
      </c>
      <c r="I1108" s="255"/>
      <c r="J1108" s="250"/>
      <c r="K1108" s="250"/>
      <c r="L1108" s="256"/>
      <c r="M1108" s="257"/>
      <c r="N1108" s="258"/>
      <c r="O1108" s="258"/>
      <c r="P1108" s="258"/>
      <c r="Q1108" s="258"/>
      <c r="R1108" s="258"/>
      <c r="S1108" s="258"/>
      <c r="T1108" s="25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60" t="s">
        <v>259</v>
      </c>
      <c r="AU1108" s="260" t="s">
        <v>93</v>
      </c>
      <c r="AV1108" s="13" t="s">
        <v>93</v>
      </c>
      <c r="AW1108" s="13" t="s">
        <v>40</v>
      </c>
      <c r="AX1108" s="13" t="s">
        <v>91</v>
      </c>
      <c r="AY1108" s="260" t="s">
        <v>250</v>
      </c>
    </row>
    <row r="1109" s="2" customFormat="1" ht="16.5" customHeight="1">
      <c r="A1109" s="41"/>
      <c r="B1109" s="42"/>
      <c r="C1109" s="230" t="s">
        <v>1189</v>
      </c>
      <c r="D1109" s="230" t="s">
        <v>252</v>
      </c>
      <c r="E1109" s="231" t="s">
        <v>1190</v>
      </c>
      <c r="F1109" s="232" t="s">
        <v>1191</v>
      </c>
      <c r="G1109" s="233" t="s">
        <v>643</v>
      </c>
      <c r="H1109" s="234">
        <v>1</v>
      </c>
      <c r="I1109" s="235"/>
      <c r="J1109" s="236">
        <f>ROUND(I1109*H1109,2)</f>
        <v>0</v>
      </c>
      <c r="K1109" s="237"/>
      <c r="L1109" s="47"/>
      <c r="M1109" s="238" t="s">
        <v>1</v>
      </c>
      <c r="N1109" s="239" t="s">
        <v>49</v>
      </c>
      <c r="O1109" s="94"/>
      <c r="P1109" s="240">
        <f>O1109*H1109</f>
        <v>0</v>
      </c>
      <c r="Q1109" s="240">
        <v>0</v>
      </c>
      <c r="R1109" s="240">
        <f>Q1109*H1109</f>
        <v>0</v>
      </c>
      <c r="S1109" s="240">
        <v>0</v>
      </c>
      <c r="T1109" s="241">
        <f>S1109*H1109</f>
        <v>0</v>
      </c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R1109" s="242" t="s">
        <v>256</v>
      </c>
      <c r="AT1109" s="242" t="s">
        <v>252</v>
      </c>
      <c r="AU1109" s="242" t="s">
        <v>93</v>
      </c>
      <c r="AY1109" s="19" t="s">
        <v>250</v>
      </c>
      <c r="BE1109" s="243">
        <f>IF(N1109="základní",J1109,0)</f>
        <v>0</v>
      </c>
      <c r="BF1109" s="243">
        <f>IF(N1109="snížená",J1109,0)</f>
        <v>0</v>
      </c>
      <c r="BG1109" s="243">
        <f>IF(N1109="zákl. přenesená",J1109,0)</f>
        <v>0</v>
      </c>
      <c r="BH1109" s="243">
        <f>IF(N1109="sníž. přenesená",J1109,0)</f>
        <v>0</v>
      </c>
      <c r="BI1109" s="243">
        <f>IF(N1109="nulová",J1109,0)</f>
        <v>0</v>
      </c>
      <c r="BJ1109" s="19" t="s">
        <v>91</v>
      </c>
      <c r="BK1109" s="243">
        <f>ROUND(I1109*H1109,2)</f>
        <v>0</v>
      </c>
      <c r="BL1109" s="19" t="s">
        <v>256</v>
      </c>
      <c r="BM1109" s="242" t="s">
        <v>1192</v>
      </c>
    </row>
    <row r="1110" s="2" customFormat="1">
      <c r="A1110" s="41"/>
      <c r="B1110" s="42"/>
      <c r="C1110" s="43"/>
      <c r="D1110" s="251" t="s">
        <v>288</v>
      </c>
      <c r="E1110" s="43"/>
      <c r="F1110" s="282" t="s">
        <v>1193</v>
      </c>
      <c r="G1110" s="43"/>
      <c r="H1110" s="43"/>
      <c r="I1110" s="246"/>
      <c r="J1110" s="43"/>
      <c r="K1110" s="43"/>
      <c r="L1110" s="47"/>
      <c r="M1110" s="247"/>
      <c r="N1110" s="248"/>
      <c r="O1110" s="94"/>
      <c r="P1110" s="94"/>
      <c r="Q1110" s="94"/>
      <c r="R1110" s="94"/>
      <c r="S1110" s="94"/>
      <c r="T1110" s="95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T1110" s="19" t="s">
        <v>288</v>
      </c>
      <c r="AU1110" s="19" t="s">
        <v>93</v>
      </c>
    </row>
    <row r="1111" s="15" customFormat="1">
      <c r="A1111" s="15"/>
      <c r="B1111" s="272"/>
      <c r="C1111" s="273"/>
      <c r="D1111" s="251" t="s">
        <v>259</v>
      </c>
      <c r="E1111" s="274" t="s">
        <v>1</v>
      </c>
      <c r="F1111" s="275" t="s">
        <v>1096</v>
      </c>
      <c r="G1111" s="273"/>
      <c r="H1111" s="274" t="s">
        <v>1</v>
      </c>
      <c r="I1111" s="276"/>
      <c r="J1111" s="273"/>
      <c r="K1111" s="273"/>
      <c r="L1111" s="277"/>
      <c r="M1111" s="278"/>
      <c r="N1111" s="279"/>
      <c r="O1111" s="279"/>
      <c r="P1111" s="279"/>
      <c r="Q1111" s="279"/>
      <c r="R1111" s="279"/>
      <c r="S1111" s="279"/>
      <c r="T1111" s="280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81" t="s">
        <v>259</v>
      </c>
      <c r="AU1111" s="281" t="s">
        <v>93</v>
      </c>
      <c r="AV1111" s="15" t="s">
        <v>91</v>
      </c>
      <c r="AW1111" s="15" t="s">
        <v>40</v>
      </c>
      <c r="AX1111" s="15" t="s">
        <v>84</v>
      </c>
      <c r="AY1111" s="281" t="s">
        <v>250</v>
      </c>
    </row>
    <row r="1112" s="13" customFormat="1">
      <c r="A1112" s="13"/>
      <c r="B1112" s="249"/>
      <c r="C1112" s="250"/>
      <c r="D1112" s="251" t="s">
        <v>259</v>
      </c>
      <c r="E1112" s="252" t="s">
        <v>1</v>
      </c>
      <c r="F1112" s="253" t="s">
        <v>1194</v>
      </c>
      <c r="G1112" s="250"/>
      <c r="H1112" s="254">
        <v>1</v>
      </c>
      <c r="I1112" s="255"/>
      <c r="J1112" s="250"/>
      <c r="K1112" s="250"/>
      <c r="L1112" s="256"/>
      <c r="M1112" s="257"/>
      <c r="N1112" s="258"/>
      <c r="O1112" s="258"/>
      <c r="P1112" s="258"/>
      <c r="Q1112" s="258"/>
      <c r="R1112" s="258"/>
      <c r="S1112" s="258"/>
      <c r="T1112" s="25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0" t="s">
        <v>259</v>
      </c>
      <c r="AU1112" s="260" t="s">
        <v>93</v>
      </c>
      <c r="AV1112" s="13" t="s">
        <v>93</v>
      </c>
      <c r="AW1112" s="13" t="s">
        <v>40</v>
      </c>
      <c r="AX1112" s="13" t="s">
        <v>91</v>
      </c>
      <c r="AY1112" s="260" t="s">
        <v>250</v>
      </c>
    </row>
    <row r="1113" s="2" customFormat="1" ht="16.5" customHeight="1">
      <c r="A1113" s="41"/>
      <c r="B1113" s="42"/>
      <c r="C1113" s="230" t="s">
        <v>796</v>
      </c>
      <c r="D1113" s="230" t="s">
        <v>252</v>
      </c>
      <c r="E1113" s="231" t="s">
        <v>1195</v>
      </c>
      <c r="F1113" s="232" t="s">
        <v>1196</v>
      </c>
      <c r="G1113" s="233" t="s">
        <v>643</v>
      </c>
      <c r="H1113" s="234">
        <v>1</v>
      </c>
      <c r="I1113" s="235"/>
      <c r="J1113" s="236">
        <f>ROUND(I1113*H1113,2)</f>
        <v>0</v>
      </c>
      <c r="K1113" s="237"/>
      <c r="L1113" s="47"/>
      <c r="M1113" s="238" t="s">
        <v>1</v>
      </c>
      <c r="N1113" s="239" t="s">
        <v>49</v>
      </c>
      <c r="O1113" s="94"/>
      <c r="P1113" s="240">
        <f>O1113*H1113</f>
        <v>0</v>
      </c>
      <c r="Q1113" s="240">
        <v>0</v>
      </c>
      <c r="R1113" s="240">
        <f>Q1113*H1113</f>
        <v>0</v>
      </c>
      <c r="S1113" s="240">
        <v>0</v>
      </c>
      <c r="T1113" s="241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42" t="s">
        <v>256</v>
      </c>
      <c r="AT1113" s="242" t="s">
        <v>252</v>
      </c>
      <c r="AU1113" s="242" t="s">
        <v>93</v>
      </c>
      <c r="AY1113" s="19" t="s">
        <v>250</v>
      </c>
      <c r="BE1113" s="243">
        <f>IF(N1113="základní",J1113,0)</f>
        <v>0</v>
      </c>
      <c r="BF1113" s="243">
        <f>IF(N1113="snížená",J1113,0)</f>
        <v>0</v>
      </c>
      <c r="BG1113" s="243">
        <f>IF(N1113="zákl. přenesená",J1113,0)</f>
        <v>0</v>
      </c>
      <c r="BH1113" s="243">
        <f>IF(N1113="sníž. přenesená",J1113,0)</f>
        <v>0</v>
      </c>
      <c r="BI1113" s="243">
        <f>IF(N1113="nulová",J1113,0)</f>
        <v>0</v>
      </c>
      <c r="BJ1113" s="19" t="s">
        <v>91</v>
      </c>
      <c r="BK1113" s="243">
        <f>ROUND(I1113*H1113,2)</f>
        <v>0</v>
      </c>
      <c r="BL1113" s="19" t="s">
        <v>256</v>
      </c>
      <c r="BM1113" s="242" t="s">
        <v>1197</v>
      </c>
    </row>
    <row r="1114" s="2" customFormat="1">
      <c r="A1114" s="41"/>
      <c r="B1114" s="42"/>
      <c r="C1114" s="43"/>
      <c r="D1114" s="251" t="s">
        <v>288</v>
      </c>
      <c r="E1114" s="43"/>
      <c r="F1114" s="282" t="s">
        <v>1198</v>
      </c>
      <c r="G1114" s="43"/>
      <c r="H1114" s="43"/>
      <c r="I1114" s="246"/>
      <c r="J1114" s="43"/>
      <c r="K1114" s="43"/>
      <c r="L1114" s="47"/>
      <c r="M1114" s="247"/>
      <c r="N1114" s="248"/>
      <c r="O1114" s="94"/>
      <c r="P1114" s="94"/>
      <c r="Q1114" s="94"/>
      <c r="R1114" s="94"/>
      <c r="S1114" s="94"/>
      <c r="T1114" s="95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19" t="s">
        <v>288</v>
      </c>
      <c r="AU1114" s="19" t="s">
        <v>93</v>
      </c>
    </row>
    <row r="1115" s="15" customFormat="1">
      <c r="A1115" s="15"/>
      <c r="B1115" s="272"/>
      <c r="C1115" s="273"/>
      <c r="D1115" s="251" t="s">
        <v>259</v>
      </c>
      <c r="E1115" s="274" t="s">
        <v>1</v>
      </c>
      <c r="F1115" s="275" t="s">
        <v>1096</v>
      </c>
      <c r="G1115" s="273"/>
      <c r="H1115" s="274" t="s">
        <v>1</v>
      </c>
      <c r="I1115" s="276"/>
      <c r="J1115" s="273"/>
      <c r="K1115" s="273"/>
      <c r="L1115" s="277"/>
      <c r="M1115" s="278"/>
      <c r="N1115" s="279"/>
      <c r="O1115" s="279"/>
      <c r="P1115" s="279"/>
      <c r="Q1115" s="279"/>
      <c r="R1115" s="279"/>
      <c r="S1115" s="279"/>
      <c r="T1115" s="280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81" t="s">
        <v>259</v>
      </c>
      <c r="AU1115" s="281" t="s">
        <v>93</v>
      </c>
      <c r="AV1115" s="15" t="s">
        <v>91</v>
      </c>
      <c r="AW1115" s="15" t="s">
        <v>40</v>
      </c>
      <c r="AX1115" s="15" t="s">
        <v>84</v>
      </c>
      <c r="AY1115" s="281" t="s">
        <v>250</v>
      </c>
    </row>
    <row r="1116" s="13" customFormat="1">
      <c r="A1116" s="13"/>
      <c r="B1116" s="249"/>
      <c r="C1116" s="250"/>
      <c r="D1116" s="251" t="s">
        <v>259</v>
      </c>
      <c r="E1116" s="252" t="s">
        <v>1</v>
      </c>
      <c r="F1116" s="253" t="s">
        <v>1199</v>
      </c>
      <c r="G1116" s="250"/>
      <c r="H1116" s="254">
        <v>1</v>
      </c>
      <c r="I1116" s="255"/>
      <c r="J1116" s="250"/>
      <c r="K1116" s="250"/>
      <c r="L1116" s="256"/>
      <c r="M1116" s="257"/>
      <c r="N1116" s="258"/>
      <c r="O1116" s="258"/>
      <c r="P1116" s="258"/>
      <c r="Q1116" s="258"/>
      <c r="R1116" s="258"/>
      <c r="S1116" s="258"/>
      <c r="T1116" s="25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0" t="s">
        <v>259</v>
      </c>
      <c r="AU1116" s="260" t="s">
        <v>93</v>
      </c>
      <c r="AV1116" s="13" t="s">
        <v>93</v>
      </c>
      <c r="AW1116" s="13" t="s">
        <v>40</v>
      </c>
      <c r="AX1116" s="13" t="s">
        <v>91</v>
      </c>
      <c r="AY1116" s="260" t="s">
        <v>250</v>
      </c>
    </row>
    <row r="1117" s="12" customFormat="1" ht="22.8" customHeight="1">
      <c r="A1117" s="12"/>
      <c r="B1117" s="214"/>
      <c r="C1117" s="215"/>
      <c r="D1117" s="216" t="s">
        <v>83</v>
      </c>
      <c r="E1117" s="228" t="s">
        <v>1200</v>
      </c>
      <c r="F1117" s="228" t="s">
        <v>1201</v>
      </c>
      <c r="G1117" s="215"/>
      <c r="H1117" s="215"/>
      <c r="I1117" s="218"/>
      <c r="J1117" s="229">
        <f>BK1117</f>
        <v>0</v>
      </c>
      <c r="K1117" s="215"/>
      <c r="L1117" s="220"/>
      <c r="M1117" s="221"/>
      <c r="N1117" s="222"/>
      <c r="O1117" s="222"/>
      <c r="P1117" s="223">
        <f>SUM(P1118:P1119)</f>
        <v>0</v>
      </c>
      <c r="Q1117" s="222"/>
      <c r="R1117" s="223">
        <f>SUM(R1118:R1119)</f>
        <v>0</v>
      </c>
      <c r="S1117" s="222"/>
      <c r="T1117" s="224">
        <f>SUM(T1118:T1119)</f>
        <v>0</v>
      </c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R1117" s="225" t="s">
        <v>91</v>
      </c>
      <c r="AT1117" s="226" t="s">
        <v>83</v>
      </c>
      <c r="AU1117" s="226" t="s">
        <v>91</v>
      </c>
      <c r="AY1117" s="225" t="s">
        <v>250</v>
      </c>
      <c r="BK1117" s="227">
        <f>SUM(BK1118:BK1119)</f>
        <v>0</v>
      </c>
    </row>
    <row r="1118" s="2" customFormat="1" ht="21.75" customHeight="1">
      <c r="A1118" s="41"/>
      <c r="B1118" s="42"/>
      <c r="C1118" s="230" t="s">
        <v>1202</v>
      </c>
      <c r="D1118" s="230" t="s">
        <v>252</v>
      </c>
      <c r="E1118" s="231" t="s">
        <v>1203</v>
      </c>
      <c r="F1118" s="232" t="s">
        <v>1204</v>
      </c>
      <c r="G1118" s="233" t="s">
        <v>297</v>
      </c>
      <c r="H1118" s="234">
        <v>11006.343000000001</v>
      </c>
      <c r="I1118" s="235"/>
      <c r="J1118" s="236">
        <f>ROUND(I1118*H1118,2)</f>
        <v>0</v>
      </c>
      <c r="K1118" s="237"/>
      <c r="L1118" s="47"/>
      <c r="M1118" s="238" t="s">
        <v>1</v>
      </c>
      <c r="N1118" s="239" t="s">
        <v>49</v>
      </c>
      <c r="O1118" s="94"/>
      <c r="P1118" s="240">
        <f>O1118*H1118</f>
        <v>0</v>
      </c>
      <c r="Q1118" s="240">
        <v>0</v>
      </c>
      <c r="R1118" s="240">
        <f>Q1118*H1118</f>
        <v>0</v>
      </c>
      <c r="S1118" s="240">
        <v>0</v>
      </c>
      <c r="T1118" s="241">
        <f>S1118*H1118</f>
        <v>0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42" t="s">
        <v>256</v>
      </c>
      <c r="AT1118" s="242" t="s">
        <v>252</v>
      </c>
      <c r="AU1118" s="242" t="s">
        <v>93</v>
      </c>
      <c r="AY1118" s="19" t="s">
        <v>250</v>
      </c>
      <c r="BE1118" s="243">
        <f>IF(N1118="základní",J1118,0)</f>
        <v>0</v>
      </c>
      <c r="BF1118" s="243">
        <f>IF(N1118="snížená",J1118,0)</f>
        <v>0</v>
      </c>
      <c r="BG1118" s="243">
        <f>IF(N1118="zákl. přenesená",J1118,0)</f>
        <v>0</v>
      </c>
      <c r="BH1118" s="243">
        <f>IF(N1118="sníž. přenesená",J1118,0)</f>
        <v>0</v>
      </c>
      <c r="BI1118" s="243">
        <f>IF(N1118="nulová",J1118,0)</f>
        <v>0</v>
      </c>
      <c r="BJ1118" s="19" t="s">
        <v>91</v>
      </c>
      <c r="BK1118" s="243">
        <f>ROUND(I1118*H1118,2)</f>
        <v>0</v>
      </c>
      <c r="BL1118" s="19" t="s">
        <v>256</v>
      </c>
      <c r="BM1118" s="242" t="s">
        <v>1205</v>
      </c>
    </row>
    <row r="1119" s="2" customFormat="1">
      <c r="A1119" s="41"/>
      <c r="B1119" s="42"/>
      <c r="C1119" s="43"/>
      <c r="D1119" s="244" t="s">
        <v>257</v>
      </c>
      <c r="E1119" s="43"/>
      <c r="F1119" s="245" t="s">
        <v>1206</v>
      </c>
      <c r="G1119" s="43"/>
      <c r="H1119" s="43"/>
      <c r="I1119" s="246"/>
      <c r="J1119" s="43"/>
      <c r="K1119" s="43"/>
      <c r="L1119" s="47"/>
      <c r="M1119" s="247"/>
      <c r="N1119" s="248"/>
      <c r="O1119" s="94"/>
      <c r="P1119" s="94"/>
      <c r="Q1119" s="94"/>
      <c r="R1119" s="94"/>
      <c r="S1119" s="94"/>
      <c r="T1119" s="95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19" t="s">
        <v>257</v>
      </c>
      <c r="AU1119" s="19" t="s">
        <v>93</v>
      </c>
    </row>
    <row r="1120" s="12" customFormat="1" ht="25.92" customHeight="1">
      <c r="A1120" s="12"/>
      <c r="B1120" s="214"/>
      <c r="C1120" s="215"/>
      <c r="D1120" s="216" t="s">
        <v>83</v>
      </c>
      <c r="E1120" s="217" t="s">
        <v>1207</v>
      </c>
      <c r="F1120" s="217" t="s">
        <v>1208</v>
      </c>
      <c r="G1120" s="215"/>
      <c r="H1120" s="215"/>
      <c r="I1120" s="218"/>
      <c r="J1120" s="219">
        <f>BK1120</f>
        <v>0</v>
      </c>
      <c r="K1120" s="215"/>
      <c r="L1120" s="220"/>
      <c r="M1120" s="221"/>
      <c r="N1120" s="222"/>
      <c r="O1120" s="222"/>
      <c r="P1120" s="223">
        <f>P1121+P1309+P1478+P1588+P1616+P1638+P1656+P1662+P1770+P1774+P1787+P1797+P1835+P2047+P2131+P2565+P3366+P3406+P3438+P3484+P3583+P3623+P3630</f>
        <v>0</v>
      </c>
      <c r="Q1120" s="222"/>
      <c r="R1120" s="223">
        <f>R1121+R1309+R1478+R1588+R1616+R1638+R1656+R1662+R1770+R1774+R1787+R1797+R1835+R2047+R2131+R2565+R3366+R3406+R3438+R3484+R3583+R3623+R3630</f>
        <v>523.6125792136088</v>
      </c>
      <c r="S1120" s="222"/>
      <c r="T1120" s="224">
        <f>T1121+T1309+T1478+T1588+T1616+T1638+T1656+T1662+T1770+T1774+T1787+T1797+T1835+T2047+T2131+T2565+T3366+T3406+T3438+T3484+T3583+T3623+T3630</f>
        <v>3.8220000000000001</v>
      </c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R1120" s="225" t="s">
        <v>93</v>
      </c>
      <c r="AT1120" s="226" t="s">
        <v>83</v>
      </c>
      <c r="AU1120" s="226" t="s">
        <v>84</v>
      </c>
      <c r="AY1120" s="225" t="s">
        <v>250</v>
      </c>
      <c r="BK1120" s="227">
        <f>BK1121+BK1309+BK1478+BK1588+BK1616+BK1638+BK1656+BK1662+BK1770+BK1774+BK1787+BK1797+BK1835+BK2047+BK2131+BK2565+BK3366+BK3406+BK3438+BK3484+BK3583+BK3623+BK3630</f>
        <v>0</v>
      </c>
    </row>
    <row r="1121" s="12" customFormat="1" ht="22.8" customHeight="1">
      <c r="A1121" s="12"/>
      <c r="B1121" s="214"/>
      <c r="C1121" s="215"/>
      <c r="D1121" s="216" t="s">
        <v>83</v>
      </c>
      <c r="E1121" s="228" t="s">
        <v>1209</v>
      </c>
      <c r="F1121" s="228" t="s">
        <v>1210</v>
      </c>
      <c r="G1121" s="215"/>
      <c r="H1121" s="215"/>
      <c r="I1121" s="218"/>
      <c r="J1121" s="229">
        <f>BK1121</f>
        <v>0</v>
      </c>
      <c r="K1121" s="215"/>
      <c r="L1121" s="220"/>
      <c r="M1121" s="221"/>
      <c r="N1121" s="222"/>
      <c r="O1121" s="222"/>
      <c r="P1121" s="223">
        <f>SUM(P1122:P1308)</f>
        <v>0</v>
      </c>
      <c r="Q1121" s="222"/>
      <c r="R1121" s="223">
        <f>SUM(R1122:R1308)</f>
        <v>44.970829630500006</v>
      </c>
      <c r="S1121" s="222"/>
      <c r="T1121" s="224">
        <f>SUM(T1122:T1308)</f>
        <v>0</v>
      </c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R1121" s="225" t="s">
        <v>93</v>
      </c>
      <c r="AT1121" s="226" t="s">
        <v>83</v>
      </c>
      <c r="AU1121" s="226" t="s">
        <v>91</v>
      </c>
      <c r="AY1121" s="225" t="s">
        <v>250</v>
      </c>
      <c r="BK1121" s="227">
        <f>SUM(BK1122:BK1308)</f>
        <v>0</v>
      </c>
    </row>
    <row r="1122" s="2" customFormat="1" ht="24.15" customHeight="1">
      <c r="A1122" s="41"/>
      <c r="B1122" s="42"/>
      <c r="C1122" s="230" t="s">
        <v>801</v>
      </c>
      <c r="D1122" s="230" t="s">
        <v>252</v>
      </c>
      <c r="E1122" s="231" t="s">
        <v>1211</v>
      </c>
      <c r="F1122" s="232" t="s">
        <v>1212</v>
      </c>
      <c r="G1122" s="233" t="s">
        <v>388</v>
      </c>
      <c r="H1122" s="234">
        <v>1096.038</v>
      </c>
      <c r="I1122" s="235"/>
      <c r="J1122" s="236">
        <f>ROUND(I1122*H1122,2)</f>
        <v>0</v>
      </c>
      <c r="K1122" s="237"/>
      <c r="L1122" s="47"/>
      <c r="M1122" s="238" t="s">
        <v>1</v>
      </c>
      <c r="N1122" s="239" t="s">
        <v>49</v>
      </c>
      <c r="O1122" s="94"/>
      <c r="P1122" s="240">
        <f>O1122*H1122</f>
        <v>0</v>
      </c>
      <c r="Q1122" s="240">
        <v>0</v>
      </c>
      <c r="R1122" s="240">
        <f>Q1122*H1122</f>
        <v>0</v>
      </c>
      <c r="S1122" s="240">
        <v>0</v>
      </c>
      <c r="T1122" s="241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42" t="s">
        <v>303</v>
      </c>
      <c r="AT1122" s="242" t="s">
        <v>252</v>
      </c>
      <c r="AU1122" s="242" t="s">
        <v>93</v>
      </c>
      <c r="AY1122" s="19" t="s">
        <v>250</v>
      </c>
      <c r="BE1122" s="243">
        <f>IF(N1122="základní",J1122,0)</f>
        <v>0</v>
      </c>
      <c r="BF1122" s="243">
        <f>IF(N1122="snížená",J1122,0)</f>
        <v>0</v>
      </c>
      <c r="BG1122" s="243">
        <f>IF(N1122="zákl. přenesená",J1122,0)</f>
        <v>0</v>
      </c>
      <c r="BH1122" s="243">
        <f>IF(N1122="sníž. přenesená",J1122,0)</f>
        <v>0</v>
      </c>
      <c r="BI1122" s="243">
        <f>IF(N1122="nulová",J1122,0)</f>
        <v>0</v>
      </c>
      <c r="BJ1122" s="19" t="s">
        <v>91</v>
      </c>
      <c r="BK1122" s="243">
        <f>ROUND(I1122*H1122,2)</f>
        <v>0</v>
      </c>
      <c r="BL1122" s="19" t="s">
        <v>303</v>
      </c>
      <c r="BM1122" s="242" t="s">
        <v>1213</v>
      </c>
    </row>
    <row r="1123" s="2" customFormat="1">
      <c r="A1123" s="41"/>
      <c r="B1123" s="42"/>
      <c r="C1123" s="43"/>
      <c r="D1123" s="244" t="s">
        <v>257</v>
      </c>
      <c r="E1123" s="43"/>
      <c r="F1123" s="245" t="s">
        <v>1214</v>
      </c>
      <c r="G1123" s="43"/>
      <c r="H1123" s="43"/>
      <c r="I1123" s="246"/>
      <c r="J1123" s="43"/>
      <c r="K1123" s="43"/>
      <c r="L1123" s="47"/>
      <c r="M1123" s="247"/>
      <c r="N1123" s="248"/>
      <c r="O1123" s="94"/>
      <c r="P1123" s="94"/>
      <c r="Q1123" s="94"/>
      <c r="R1123" s="94"/>
      <c r="S1123" s="94"/>
      <c r="T1123" s="95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T1123" s="19" t="s">
        <v>257</v>
      </c>
      <c r="AU1123" s="19" t="s">
        <v>93</v>
      </c>
    </row>
    <row r="1124" s="15" customFormat="1">
      <c r="A1124" s="15"/>
      <c r="B1124" s="272"/>
      <c r="C1124" s="273"/>
      <c r="D1124" s="251" t="s">
        <v>259</v>
      </c>
      <c r="E1124" s="274" t="s">
        <v>1</v>
      </c>
      <c r="F1124" s="275" t="s">
        <v>377</v>
      </c>
      <c r="G1124" s="273"/>
      <c r="H1124" s="274" t="s">
        <v>1</v>
      </c>
      <c r="I1124" s="276"/>
      <c r="J1124" s="273"/>
      <c r="K1124" s="273"/>
      <c r="L1124" s="277"/>
      <c r="M1124" s="278"/>
      <c r="N1124" s="279"/>
      <c r="O1124" s="279"/>
      <c r="P1124" s="279"/>
      <c r="Q1124" s="279"/>
      <c r="R1124" s="279"/>
      <c r="S1124" s="279"/>
      <c r="T1124" s="280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81" t="s">
        <v>259</v>
      </c>
      <c r="AU1124" s="281" t="s">
        <v>93</v>
      </c>
      <c r="AV1124" s="15" t="s">
        <v>91</v>
      </c>
      <c r="AW1124" s="15" t="s">
        <v>40</v>
      </c>
      <c r="AX1124" s="15" t="s">
        <v>84</v>
      </c>
      <c r="AY1124" s="281" t="s">
        <v>250</v>
      </c>
    </row>
    <row r="1125" s="15" customFormat="1">
      <c r="A1125" s="15"/>
      <c r="B1125" s="272"/>
      <c r="C1125" s="273"/>
      <c r="D1125" s="251" t="s">
        <v>259</v>
      </c>
      <c r="E1125" s="274" t="s">
        <v>1</v>
      </c>
      <c r="F1125" s="275" t="s">
        <v>378</v>
      </c>
      <c r="G1125" s="273"/>
      <c r="H1125" s="274" t="s">
        <v>1</v>
      </c>
      <c r="I1125" s="276"/>
      <c r="J1125" s="273"/>
      <c r="K1125" s="273"/>
      <c r="L1125" s="277"/>
      <c r="M1125" s="278"/>
      <c r="N1125" s="279"/>
      <c r="O1125" s="279"/>
      <c r="P1125" s="279"/>
      <c r="Q1125" s="279"/>
      <c r="R1125" s="279"/>
      <c r="S1125" s="279"/>
      <c r="T1125" s="280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81" t="s">
        <v>259</v>
      </c>
      <c r="AU1125" s="281" t="s">
        <v>93</v>
      </c>
      <c r="AV1125" s="15" t="s">
        <v>91</v>
      </c>
      <c r="AW1125" s="15" t="s">
        <v>40</v>
      </c>
      <c r="AX1125" s="15" t="s">
        <v>84</v>
      </c>
      <c r="AY1125" s="281" t="s">
        <v>250</v>
      </c>
    </row>
    <row r="1126" s="13" customFormat="1">
      <c r="A1126" s="13"/>
      <c r="B1126" s="249"/>
      <c r="C1126" s="250"/>
      <c r="D1126" s="251" t="s">
        <v>259</v>
      </c>
      <c r="E1126" s="252" t="s">
        <v>1</v>
      </c>
      <c r="F1126" s="253" t="s">
        <v>1035</v>
      </c>
      <c r="G1126" s="250"/>
      <c r="H1126" s="254">
        <v>9.4979999999999993</v>
      </c>
      <c r="I1126" s="255"/>
      <c r="J1126" s="250"/>
      <c r="K1126" s="250"/>
      <c r="L1126" s="256"/>
      <c r="M1126" s="257"/>
      <c r="N1126" s="258"/>
      <c r="O1126" s="258"/>
      <c r="P1126" s="258"/>
      <c r="Q1126" s="258"/>
      <c r="R1126" s="258"/>
      <c r="S1126" s="258"/>
      <c r="T1126" s="25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60" t="s">
        <v>259</v>
      </c>
      <c r="AU1126" s="260" t="s">
        <v>93</v>
      </c>
      <c r="AV1126" s="13" t="s">
        <v>93</v>
      </c>
      <c r="AW1126" s="13" t="s">
        <v>40</v>
      </c>
      <c r="AX1126" s="13" t="s">
        <v>84</v>
      </c>
      <c r="AY1126" s="260" t="s">
        <v>250</v>
      </c>
    </row>
    <row r="1127" s="13" customFormat="1">
      <c r="A1127" s="13"/>
      <c r="B1127" s="249"/>
      <c r="C1127" s="250"/>
      <c r="D1127" s="251" t="s">
        <v>259</v>
      </c>
      <c r="E1127" s="252" t="s">
        <v>1</v>
      </c>
      <c r="F1127" s="253" t="s">
        <v>1036</v>
      </c>
      <c r="G1127" s="250"/>
      <c r="H1127" s="254">
        <v>663.17999999999995</v>
      </c>
      <c r="I1127" s="255"/>
      <c r="J1127" s="250"/>
      <c r="K1127" s="250"/>
      <c r="L1127" s="256"/>
      <c r="M1127" s="257"/>
      <c r="N1127" s="258"/>
      <c r="O1127" s="258"/>
      <c r="P1127" s="258"/>
      <c r="Q1127" s="258"/>
      <c r="R1127" s="258"/>
      <c r="S1127" s="258"/>
      <c r="T1127" s="259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60" t="s">
        <v>259</v>
      </c>
      <c r="AU1127" s="260" t="s">
        <v>93</v>
      </c>
      <c r="AV1127" s="13" t="s">
        <v>93</v>
      </c>
      <c r="AW1127" s="13" t="s">
        <v>40</v>
      </c>
      <c r="AX1127" s="13" t="s">
        <v>84</v>
      </c>
      <c r="AY1127" s="260" t="s">
        <v>250</v>
      </c>
    </row>
    <row r="1128" s="13" customFormat="1">
      <c r="A1128" s="13"/>
      <c r="B1128" s="249"/>
      <c r="C1128" s="250"/>
      <c r="D1128" s="251" t="s">
        <v>259</v>
      </c>
      <c r="E1128" s="252" t="s">
        <v>1</v>
      </c>
      <c r="F1128" s="253" t="s">
        <v>1037</v>
      </c>
      <c r="G1128" s="250"/>
      <c r="H1128" s="254">
        <v>48.759999999999998</v>
      </c>
      <c r="I1128" s="255"/>
      <c r="J1128" s="250"/>
      <c r="K1128" s="250"/>
      <c r="L1128" s="256"/>
      <c r="M1128" s="257"/>
      <c r="N1128" s="258"/>
      <c r="O1128" s="258"/>
      <c r="P1128" s="258"/>
      <c r="Q1128" s="258"/>
      <c r="R1128" s="258"/>
      <c r="S1128" s="258"/>
      <c r="T1128" s="25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0" t="s">
        <v>259</v>
      </c>
      <c r="AU1128" s="260" t="s">
        <v>93</v>
      </c>
      <c r="AV1128" s="13" t="s">
        <v>93</v>
      </c>
      <c r="AW1128" s="13" t="s">
        <v>40</v>
      </c>
      <c r="AX1128" s="13" t="s">
        <v>84</v>
      </c>
      <c r="AY1128" s="260" t="s">
        <v>250</v>
      </c>
    </row>
    <row r="1129" s="13" customFormat="1">
      <c r="A1129" s="13"/>
      <c r="B1129" s="249"/>
      <c r="C1129" s="250"/>
      <c r="D1129" s="251" t="s">
        <v>259</v>
      </c>
      <c r="E1129" s="252" t="s">
        <v>1</v>
      </c>
      <c r="F1129" s="253" t="s">
        <v>1038</v>
      </c>
      <c r="G1129" s="250"/>
      <c r="H1129" s="254">
        <v>19</v>
      </c>
      <c r="I1129" s="255"/>
      <c r="J1129" s="250"/>
      <c r="K1129" s="250"/>
      <c r="L1129" s="256"/>
      <c r="M1129" s="257"/>
      <c r="N1129" s="258"/>
      <c r="O1129" s="258"/>
      <c r="P1129" s="258"/>
      <c r="Q1129" s="258"/>
      <c r="R1129" s="258"/>
      <c r="S1129" s="258"/>
      <c r="T1129" s="259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0" t="s">
        <v>259</v>
      </c>
      <c r="AU1129" s="260" t="s">
        <v>93</v>
      </c>
      <c r="AV1129" s="13" t="s">
        <v>93</v>
      </c>
      <c r="AW1129" s="13" t="s">
        <v>40</v>
      </c>
      <c r="AX1129" s="13" t="s">
        <v>84</v>
      </c>
      <c r="AY1129" s="260" t="s">
        <v>250</v>
      </c>
    </row>
    <row r="1130" s="13" customFormat="1">
      <c r="A1130" s="13"/>
      <c r="B1130" s="249"/>
      <c r="C1130" s="250"/>
      <c r="D1130" s="251" t="s">
        <v>259</v>
      </c>
      <c r="E1130" s="252" t="s">
        <v>1</v>
      </c>
      <c r="F1130" s="253" t="s">
        <v>1039</v>
      </c>
      <c r="G1130" s="250"/>
      <c r="H1130" s="254">
        <v>309.25999999999999</v>
      </c>
      <c r="I1130" s="255"/>
      <c r="J1130" s="250"/>
      <c r="K1130" s="250"/>
      <c r="L1130" s="256"/>
      <c r="M1130" s="257"/>
      <c r="N1130" s="258"/>
      <c r="O1130" s="258"/>
      <c r="P1130" s="258"/>
      <c r="Q1130" s="258"/>
      <c r="R1130" s="258"/>
      <c r="S1130" s="258"/>
      <c r="T1130" s="259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60" t="s">
        <v>259</v>
      </c>
      <c r="AU1130" s="260" t="s">
        <v>93</v>
      </c>
      <c r="AV1130" s="13" t="s">
        <v>93</v>
      </c>
      <c r="AW1130" s="13" t="s">
        <v>40</v>
      </c>
      <c r="AX1130" s="13" t="s">
        <v>84</v>
      </c>
      <c r="AY1130" s="260" t="s">
        <v>250</v>
      </c>
    </row>
    <row r="1131" s="13" customFormat="1">
      <c r="A1131" s="13"/>
      <c r="B1131" s="249"/>
      <c r="C1131" s="250"/>
      <c r="D1131" s="251" t="s">
        <v>259</v>
      </c>
      <c r="E1131" s="252" t="s">
        <v>1</v>
      </c>
      <c r="F1131" s="253" t="s">
        <v>1040</v>
      </c>
      <c r="G1131" s="250"/>
      <c r="H1131" s="254">
        <v>46.340000000000003</v>
      </c>
      <c r="I1131" s="255"/>
      <c r="J1131" s="250"/>
      <c r="K1131" s="250"/>
      <c r="L1131" s="256"/>
      <c r="M1131" s="257"/>
      <c r="N1131" s="258"/>
      <c r="O1131" s="258"/>
      <c r="P1131" s="258"/>
      <c r="Q1131" s="258"/>
      <c r="R1131" s="258"/>
      <c r="S1131" s="258"/>
      <c r="T1131" s="259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60" t="s">
        <v>259</v>
      </c>
      <c r="AU1131" s="260" t="s">
        <v>93</v>
      </c>
      <c r="AV1131" s="13" t="s">
        <v>93</v>
      </c>
      <c r="AW1131" s="13" t="s">
        <v>40</v>
      </c>
      <c r="AX1131" s="13" t="s">
        <v>84</v>
      </c>
      <c r="AY1131" s="260" t="s">
        <v>250</v>
      </c>
    </row>
    <row r="1132" s="14" customFormat="1">
      <c r="A1132" s="14"/>
      <c r="B1132" s="261"/>
      <c r="C1132" s="262"/>
      <c r="D1132" s="251" t="s">
        <v>259</v>
      </c>
      <c r="E1132" s="263" t="s">
        <v>1</v>
      </c>
      <c r="F1132" s="264" t="s">
        <v>261</v>
      </c>
      <c r="G1132" s="262"/>
      <c r="H1132" s="265">
        <v>1096.038</v>
      </c>
      <c r="I1132" s="266"/>
      <c r="J1132" s="262"/>
      <c r="K1132" s="262"/>
      <c r="L1132" s="267"/>
      <c r="M1132" s="268"/>
      <c r="N1132" s="269"/>
      <c r="O1132" s="269"/>
      <c r="P1132" s="269"/>
      <c r="Q1132" s="269"/>
      <c r="R1132" s="269"/>
      <c r="S1132" s="269"/>
      <c r="T1132" s="270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71" t="s">
        <v>259</v>
      </c>
      <c r="AU1132" s="271" t="s">
        <v>93</v>
      </c>
      <c r="AV1132" s="14" t="s">
        <v>256</v>
      </c>
      <c r="AW1132" s="14" t="s">
        <v>40</v>
      </c>
      <c r="AX1132" s="14" t="s">
        <v>91</v>
      </c>
      <c r="AY1132" s="271" t="s">
        <v>250</v>
      </c>
    </row>
    <row r="1133" s="2" customFormat="1" ht="16.5" customHeight="1">
      <c r="A1133" s="41"/>
      <c r="B1133" s="42"/>
      <c r="C1133" s="294" t="s">
        <v>1215</v>
      </c>
      <c r="D1133" s="294" t="s">
        <v>337</v>
      </c>
      <c r="E1133" s="295" t="s">
        <v>1216</v>
      </c>
      <c r="F1133" s="296" t="s">
        <v>1217</v>
      </c>
      <c r="G1133" s="297" t="s">
        <v>297</v>
      </c>
      <c r="H1133" s="298">
        <v>0.38400000000000001</v>
      </c>
      <c r="I1133" s="299"/>
      <c r="J1133" s="300">
        <f>ROUND(I1133*H1133,2)</f>
        <v>0</v>
      </c>
      <c r="K1133" s="301"/>
      <c r="L1133" s="302"/>
      <c r="M1133" s="303" t="s">
        <v>1</v>
      </c>
      <c r="N1133" s="304" t="s">
        <v>49</v>
      </c>
      <c r="O1133" s="94"/>
      <c r="P1133" s="240">
        <f>O1133*H1133</f>
        <v>0</v>
      </c>
      <c r="Q1133" s="240">
        <v>1</v>
      </c>
      <c r="R1133" s="240">
        <f>Q1133*H1133</f>
        <v>0.38400000000000001</v>
      </c>
      <c r="S1133" s="240">
        <v>0</v>
      </c>
      <c r="T1133" s="241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42" t="s">
        <v>363</v>
      </c>
      <c r="AT1133" s="242" t="s">
        <v>337</v>
      </c>
      <c r="AU1133" s="242" t="s">
        <v>93</v>
      </c>
      <c r="AY1133" s="19" t="s">
        <v>250</v>
      </c>
      <c r="BE1133" s="243">
        <f>IF(N1133="základní",J1133,0)</f>
        <v>0</v>
      </c>
      <c r="BF1133" s="243">
        <f>IF(N1133="snížená",J1133,0)</f>
        <v>0</v>
      </c>
      <c r="BG1133" s="243">
        <f>IF(N1133="zákl. přenesená",J1133,0)</f>
        <v>0</v>
      </c>
      <c r="BH1133" s="243">
        <f>IF(N1133="sníž. přenesená",J1133,0)</f>
        <v>0</v>
      </c>
      <c r="BI1133" s="243">
        <f>IF(N1133="nulová",J1133,0)</f>
        <v>0</v>
      </c>
      <c r="BJ1133" s="19" t="s">
        <v>91</v>
      </c>
      <c r="BK1133" s="243">
        <f>ROUND(I1133*H1133,2)</f>
        <v>0</v>
      </c>
      <c r="BL1133" s="19" t="s">
        <v>303</v>
      </c>
      <c r="BM1133" s="242" t="s">
        <v>1218</v>
      </c>
    </row>
    <row r="1134" s="2" customFormat="1">
      <c r="A1134" s="41"/>
      <c r="B1134" s="42"/>
      <c r="C1134" s="43"/>
      <c r="D1134" s="251" t="s">
        <v>288</v>
      </c>
      <c r="E1134" s="43"/>
      <c r="F1134" s="282" t="s">
        <v>1219</v>
      </c>
      <c r="G1134" s="43"/>
      <c r="H1134" s="43"/>
      <c r="I1134" s="246"/>
      <c r="J1134" s="43"/>
      <c r="K1134" s="43"/>
      <c r="L1134" s="47"/>
      <c r="M1134" s="247"/>
      <c r="N1134" s="248"/>
      <c r="O1134" s="94"/>
      <c r="P1134" s="94"/>
      <c r="Q1134" s="94"/>
      <c r="R1134" s="94"/>
      <c r="S1134" s="94"/>
      <c r="T1134" s="95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19" t="s">
        <v>288</v>
      </c>
      <c r="AU1134" s="19" t="s">
        <v>93</v>
      </c>
    </row>
    <row r="1135" s="15" customFormat="1">
      <c r="A1135" s="15"/>
      <c r="B1135" s="272"/>
      <c r="C1135" s="273"/>
      <c r="D1135" s="251" t="s">
        <v>259</v>
      </c>
      <c r="E1135" s="274" t="s">
        <v>1</v>
      </c>
      <c r="F1135" s="275" t="s">
        <v>377</v>
      </c>
      <c r="G1135" s="273"/>
      <c r="H1135" s="274" t="s">
        <v>1</v>
      </c>
      <c r="I1135" s="276"/>
      <c r="J1135" s="273"/>
      <c r="K1135" s="273"/>
      <c r="L1135" s="277"/>
      <c r="M1135" s="278"/>
      <c r="N1135" s="279"/>
      <c r="O1135" s="279"/>
      <c r="P1135" s="279"/>
      <c r="Q1135" s="279"/>
      <c r="R1135" s="279"/>
      <c r="S1135" s="279"/>
      <c r="T1135" s="280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81" t="s">
        <v>259</v>
      </c>
      <c r="AU1135" s="281" t="s">
        <v>93</v>
      </c>
      <c r="AV1135" s="15" t="s">
        <v>91</v>
      </c>
      <c r="AW1135" s="15" t="s">
        <v>40</v>
      </c>
      <c r="AX1135" s="15" t="s">
        <v>84</v>
      </c>
      <c r="AY1135" s="281" t="s">
        <v>250</v>
      </c>
    </row>
    <row r="1136" s="15" customFormat="1">
      <c r="A1136" s="15"/>
      <c r="B1136" s="272"/>
      <c r="C1136" s="273"/>
      <c r="D1136" s="251" t="s">
        <v>259</v>
      </c>
      <c r="E1136" s="274" t="s">
        <v>1</v>
      </c>
      <c r="F1136" s="275" t="s">
        <v>378</v>
      </c>
      <c r="G1136" s="273"/>
      <c r="H1136" s="274" t="s">
        <v>1</v>
      </c>
      <c r="I1136" s="276"/>
      <c r="J1136" s="273"/>
      <c r="K1136" s="273"/>
      <c r="L1136" s="277"/>
      <c r="M1136" s="278"/>
      <c r="N1136" s="279"/>
      <c r="O1136" s="279"/>
      <c r="P1136" s="279"/>
      <c r="Q1136" s="279"/>
      <c r="R1136" s="279"/>
      <c r="S1136" s="279"/>
      <c r="T1136" s="280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81" t="s">
        <v>259</v>
      </c>
      <c r="AU1136" s="281" t="s">
        <v>93</v>
      </c>
      <c r="AV1136" s="15" t="s">
        <v>91</v>
      </c>
      <c r="AW1136" s="15" t="s">
        <v>40</v>
      </c>
      <c r="AX1136" s="15" t="s">
        <v>84</v>
      </c>
      <c r="AY1136" s="281" t="s">
        <v>250</v>
      </c>
    </row>
    <row r="1137" s="13" customFormat="1">
      <c r="A1137" s="13"/>
      <c r="B1137" s="249"/>
      <c r="C1137" s="250"/>
      <c r="D1137" s="251" t="s">
        <v>259</v>
      </c>
      <c r="E1137" s="252" t="s">
        <v>1</v>
      </c>
      <c r="F1137" s="253" t="s">
        <v>1035</v>
      </c>
      <c r="G1137" s="250"/>
      <c r="H1137" s="254">
        <v>9.4979999999999993</v>
      </c>
      <c r="I1137" s="255"/>
      <c r="J1137" s="250"/>
      <c r="K1137" s="250"/>
      <c r="L1137" s="256"/>
      <c r="M1137" s="257"/>
      <c r="N1137" s="258"/>
      <c r="O1137" s="258"/>
      <c r="P1137" s="258"/>
      <c r="Q1137" s="258"/>
      <c r="R1137" s="258"/>
      <c r="S1137" s="258"/>
      <c r="T1137" s="25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60" t="s">
        <v>259</v>
      </c>
      <c r="AU1137" s="260" t="s">
        <v>93</v>
      </c>
      <c r="AV1137" s="13" t="s">
        <v>93</v>
      </c>
      <c r="AW1137" s="13" t="s">
        <v>40</v>
      </c>
      <c r="AX1137" s="13" t="s">
        <v>84</v>
      </c>
      <c r="AY1137" s="260" t="s">
        <v>250</v>
      </c>
    </row>
    <row r="1138" s="13" customFormat="1">
      <c r="A1138" s="13"/>
      <c r="B1138" s="249"/>
      <c r="C1138" s="250"/>
      <c r="D1138" s="251" t="s">
        <v>259</v>
      </c>
      <c r="E1138" s="252" t="s">
        <v>1</v>
      </c>
      <c r="F1138" s="253" t="s">
        <v>1036</v>
      </c>
      <c r="G1138" s="250"/>
      <c r="H1138" s="254">
        <v>663.17999999999995</v>
      </c>
      <c r="I1138" s="255"/>
      <c r="J1138" s="250"/>
      <c r="K1138" s="250"/>
      <c r="L1138" s="256"/>
      <c r="M1138" s="257"/>
      <c r="N1138" s="258"/>
      <c r="O1138" s="258"/>
      <c r="P1138" s="258"/>
      <c r="Q1138" s="258"/>
      <c r="R1138" s="258"/>
      <c r="S1138" s="258"/>
      <c r="T1138" s="25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0" t="s">
        <v>259</v>
      </c>
      <c r="AU1138" s="260" t="s">
        <v>93</v>
      </c>
      <c r="AV1138" s="13" t="s">
        <v>93</v>
      </c>
      <c r="AW1138" s="13" t="s">
        <v>40</v>
      </c>
      <c r="AX1138" s="13" t="s">
        <v>84</v>
      </c>
      <c r="AY1138" s="260" t="s">
        <v>250</v>
      </c>
    </row>
    <row r="1139" s="13" customFormat="1">
      <c r="A1139" s="13"/>
      <c r="B1139" s="249"/>
      <c r="C1139" s="250"/>
      <c r="D1139" s="251" t="s">
        <v>259</v>
      </c>
      <c r="E1139" s="252" t="s">
        <v>1</v>
      </c>
      <c r="F1139" s="253" t="s">
        <v>1037</v>
      </c>
      <c r="G1139" s="250"/>
      <c r="H1139" s="254">
        <v>48.759999999999998</v>
      </c>
      <c r="I1139" s="255"/>
      <c r="J1139" s="250"/>
      <c r="K1139" s="250"/>
      <c r="L1139" s="256"/>
      <c r="M1139" s="257"/>
      <c r="N1139" s="258"/>
      <c r="O1139" s="258"/>
      <c r="P1139" s="258"/>
      <c r="Q1139" s="258"/>
      <c r="R1139" s="258"/>
      <c r="S1139" s="258"/>
      <c r="T1139" s="259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0" t="s">
        <v>259</v>
      </c>
      <c r="AU1139" s="260" t="s">
        <v>93</v>
      </c>
      <c r="AV1139" s="13" t="s">
        <v>93</v>
      </c>
      <c r="AW1139" s="13" t="s">
        <v>40</v>
      </c>
      <c r="AX1139" s="13" t="s">
        <v>84</v>
      </c>
      <c r="AY1139" s="260" t="s">
        <v>250</v>
      </c>
    </row>
    <row r="1140" s="13" customFormat="1">
      <c r="A1140" s="13"/>
      <c r="B1140" s="249"/>
      <c r="C1140" s="250"/>
      <c r="D1140" s="251" t="s">
        <v>259</v>
      </c>
      <c r="E1140" s="252" t="s">
        <v>1</v>
      </c>
      <c r="F1140" s="253" t="s">
        <v>1038</v>
      </c>
      <c r="G1140" s="250"/>
      <c r="H1140" s="254">
        <v>19</v>
      </c>
      <c r="I1140" s="255"/>
      <c r="J1140" s="250"/>
      <c r="K1140" s="250"/>
      <c r="L1140" s="256"/>
      <c r="M1140" s="257"/>
      <c r="N1140" s="258"/>
      <c r="O1140" s="258"/>
      <c r="P1140" s="258"/>
      <c r="Q1140" s="258"/>
      <c r="R1140" s="258"/>
      <c r="S1140" s="258"/>
      <c r="T1140" s="25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0" t="s">
        <v>259</v>
      </c>
      <c r="AU1140" s="260" t="s">
        <v>93</v>
      </c>
      <c r="AV1140" s="13" t="s">
        <v>93</v>
      </c>
      <c r="AW1140" s="13" t="s">
        <v>40</v>
      </c>
      <c r="AX1140" s="13" t="s">
        <v>84</v>
      </c>
      <c r="AY1140" s="260" t="s">
        <v>250</v>
      </c>
    </row>
    <row r="1141" s="13" customFormat="1">
      <c r="A1141" s="13"/>
      <c r="B1141" s="249"/>
      <c r="C1141" s="250"/>
      <c r="D1141" s="251" t="s">
        <v>259</v>
      </c>
      <c r="E1141" s="252" t="s">
        <v>1</v>
      </c>
      <c r="F1141" s="253" t="s">
        <v>1039</v>
      </c>
      <c r="G1141" s="250"/>
      <c r="H1141" s="254">
        <v>309.25999999999999</v>
      </c>
      <c r="I1141" s="255"/>
      <c r="J1141" s="250"/>
      <c r="K1141" s="250"/>
      <c r="L1141" s="256"/>
      <c r="M1141" s="257"/>
      <c r="N1141" s="258"/>
      <c r="O1141" s="258"/>
      <c r="P1141" s="258"/>
      <c r="Q1141" s="258"/>
      <c r="R1141" s="258"/>
      <c r="S1141" s="258"/>
      <c r="T1141" s="259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60" t="s">
        <v>259</v>
      </c>
      <c r="AU1141" s="260" t="s">
        <v>93</v>
      </c>
      <c r="AV1141" s="13" t="s">
        <v>93</v>
      </c>
      <c r="AW1141" s="13" t="s">
        <v>40</v>
      </c>
      <c r="AX1141" s="13" t="s">
        <v>84</v>
      </c>
      <c r="AY1141" s="260" t="s">
        <v>250</v>
      </c>
    </row>
    <row r="1142" s="13" customFormat="1">
      <c r="A1142" s="13"/>
      <c r="B1142" s="249"/>
      <c r="C1142" s="250"/>
      <c r="D1142" s="251" t="s">
        <v>259</v>
      </c>
      <c r="E1142" s="252" t="s">
        <v>1</v>
      </c>
      <c r="F1142" s="253" t="s">
        <v>1040</v>
      </c>
      <c r="G1142" s="250"/>
      <c r="H1142" s="254">
        <v>46.340000000000003</v>
      </c>
      <c r="I1142" s="255"/>
      <c r="J1142" s="250"/>
      <c r="K1142" s="250"/>
      <c r="L1142" s="256"/>
      <c r="M1142" s="257"/>
      <c r="N1142" s="258"/>
      <c r="O1142" s="258"/>
      <c r="P1142" s="258"/>
      <c r="Q1142" s="258"/>
      <c r="R1142" s="258"/>
      <c r="S1142" s="258"/>
      <c r="T1142" s="259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60" t="s">
        <v>259</v>
      </c>
      <c r="AU1142" s="260" t="s">
        <v>93</v>
      </c>
      <c r="AV1142" s="13" t="s">
        <v>93</v>
      </c>
      <c r="AW1142" s="13" t="s">
        <v>40</v>
      </c>
      <c r="AX1142" s="13" t="s">
        <v>84</v>
      </c>
      <c r="AY1142" s="260" t="s">
        <v>250</v>
      </c>
    </row>
    <row r="1143" s="14" customFormat="1">
      <c r="A1143" s="14"/>
      <c r="B1143" s="261"/>
      <c r="C1143" s="262"/>
      <c r="D1143" s="251" t="s">
        <v>259</v>
      </c>
      <c r="E1143" s="263" t="s">
        <v>1</v>
      </c>
      <c r="F1143" s="264" t="s">
        <v>261</v>
      </c>
      <c r="G1143" s="262"/>
      <c r="H1143" s="265">
        <v>1096.038</v>
      </c>
      <c r="I1143" s="266"/>
      <c r="J1143" s="262"/>
      <c r="K1143" s="262"/>
      <c r="L1143" s="267"/>
      <c r="M1143" s="268"/>
      <c r="N1143" s="269"/>
      <c r="O1143" s="269"/>
      <c r="P1143" s="269"/>
      <c r="Q1143" s="269"/>
      <c r="R1143" s="269"/>
      <c r="S1143" s="269"/>
      <c r="T1143" s="270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1" t="s">
        <v>259</v>
      </c>
      <c r="AU1143" s="271" t="s">
        <v>93</v>
      </c>
      <c r="AV1143" s="14" t="s">
        <v>256</v>
      </c>
      <c r="AW1143" s="14" t="s">
        <v>40</v>
      </c>
      <c r="AX1143" s="14" t="s">
        <v>84</v>
      </c>
      <c r="AY1143" s="271" t="s">
        <v>250</v>
      </c>
    </row>
    <row r="1144" s="13" customFormat="1">
      <c r="A1144" s="13"/>
      <c r="B1144" s="249"/>
      <c r="C1144" s="250"/>
      <c r="D1144" s="251" t="s">
        <v>259</v>
      </c>
      <c r="E1144" s="252" t="s">
        <v>1</v>
      </c>
      <c r="F1144" s="253" t="s">
        <v>1220</v>
      </c>
      <c r="G1144" s="250"/>
      <c r="H1144" s="254">
        <v>0.38400000000000001</v>
      </c>
      <c r="I1144" s="255"/>
      <c r="J1144" s="250"/>
      <c r="K1144" s="250"/>
      <c r="L1144" s="256"/>
      <c r="M1144" s="257"/>
      <c r="N1144" s="258"/>
      <c r="O1144" s="258"/>
      <c r="P1144" s="258"/>
      <c r="Q1144" s="258"/>
      <c r="R1144" s="258"/>
      <c r="S1144" s="258"/>
      <c r="T1144" s="259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0" t="s">
        <v>259</v>
      </c>
      <c r="AU1144" s="260" t="s">
        <v>93</v>
      </c>
      <c r="AV1144" s="13" t="s">
        <v>93</v>
      </c>
      <c r="AW1144" s="13" t="s">
        <v>40</v>
      </c>
      <c r="AX1144" s="13" t="s">
        <v>84</v>
      </c>
      <c r="AY1144" s="260" t="s">
        <v>250</v>
      </c>
    </row>
    <row r="1145" s="14" customFormat="1">
      <c r="A1145" s="14"/>
      <c r="B1145" s="261"/>
      <c r="C1145" s="262"/>
      <c r="D1145" s="251" t="s">
        <v>259</v>
      </c>
      <c r="E1145" s="263" t="s">
        <v>1</v>
      </c>
      <c r="F1145" s="264" t="s">
        <v>261</v>
      </c>
      <c r="G1145" s="262"/>
      <c r="H1145" s="265">
        <v>0.38400000000000001</v>
      </c>
      <c r="I1145" s="266"/>
      <c r="J1145" s="262"/>
      <c r="K1145" s="262"/>
      <c r="L1145" s="267"/>
      <c r="M1145" s="268"/>
      <c r="N1145" s="269"/>
      <c r="O1145" s="269"/>
      <c r="P1145" s="269"/>
      <c r="Q1145" s="269"/>
      <c r="R1145" s="269"/>
      <c r="S1145" s="269"/>
      <c r="T1145" s="270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71" t="s">
        <v>259</v>
      </c>
      <c r="AU1145" s="271" t="s">
        <v>93</v>
      </c>
      <c r="AV1145" s="14" t="s">
        <v>256</v>
      </c>
      <c r="AW1145" s="14" t="s">
        <v>40</v>
      </c>
      <c r="AX1145" s="14" t="s">
        <v>91</v>
      </c>
      <c r="AY1145" s="271" t="s">
        <v>250</v>
      </c>
    </row>
    <row r="1146" s="2" customFormat="1" ht="33" customHeight="1">
      <c r="A1146" s="41"/>
      <c r="B1146" s="42"/>
      <c r="C1146" s="230" t="s">
        <v>806</v>
      </c>
      <c r="D1146" s="230" t="s">
        <v>252</v>
      </c>
      <c r="E1146" s="231" t="s">
        <v>1221</v>
      </c>
      <c r="F1146" s="232" t="s">
        <v>1222</v>
      </c>
      <c r="G1146" s="233" t="s">
        <v>388</v>
      </c>
      <c r="H1146" s="234">
        <v>18.419</v>
      </c>
      <c r="I1146" s="235"/>
      <c r="J1146" s="236">
        <f>ROUND(I1146*H1146,2)</f>
        <v>0</v>
      </c>
      <c r="K1146" s="237"/>
      <c r="L1146" s="47"/>
      <c r="M1146" s="238" t="s">
        <v>1</v>
      </c>
      <c r="N1146" s="239" t="s">
        <v>49</v>
      </c>
      <c r="O1146" s="94"/>
      <c r="P1146" s="240">
        <f>O1146*H1146</f>
        <v>0</v>
      </c>
      <c r="Q1146" s="240">
        <v>0</v>
      </c>
      <c r="R1146" s="240">
        <f>Q1146*H1146</f>
        <v>0</v>
      </c>
      <c r="S1146" s="240">
        <v>0</v>
      </c>
      <c r="T1146" s="241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42" t="s">
        <v>303</v>
      </c>
      <c r="AT1146" s="242" t="s">
        <v>252</v>
      </c>
      <c r="AU1146" s="242" t="s">
        <v>93</v>
      </c>
      <c r="AY1146" s="19" t="s">
        <v>250</v>
      </c>
      <c r="BE1146" s="243">
        <f>IF(N1146="základní",J1146,0)</f>
        <v>0</v>
      </c>
      <c r="BF1146" s="243">
        <f>IF(N1146="snížená",J1146,0)</f>
        <v>0</v>
      </c>
      <c r="BG1146" s="243">
        <f>IF(N1146="zákl. přenesená",J1146,0)</f>
        <v>0</v>
      </c>
      <c r="BH1146" s="243">
        <f>IF(N1146="sníž. přenesená",J1146,0)</f>
        <v>0</v>
      </c>
      <c r="BI1146" s="243">
        <f>IF(N1146="nulová",J1146,0)</f>
        <v>0</v>
      </c>
      <c r="BJ1146" s="19" t="s">
        <v>91</v>
      </c>
      <c r="BK1146" s="243">
        <f>ROUND(I1146*H1146,2)</f>
        <v>0</v>
      </c>
      <c r="BL1146" s="19" t="s">
        <v>303</v>
      </c>
      <c r="BM1146" s="242" t="s">
        <v>1223</v>
      </c>
    </row>
    <row r="1147" s="2" customFormat="1">
      <c r="A1147" s="41"/>
      <c r="B1147" s="42"/>
      <c r="C1147" s="43"/>
      <c r="D1147" s="244" t="s">
        <v>257</v>
      </c>
      <c r="E1147" s="43"/>
      <c r="F1147" s="245" t="s">
        <v>1224</v>
      </c>
      <c r="G1147" s="43"/>
      <c r="H1147" s="43"/>
      <c r="I1147" s="246"/>
      <c r="J1147" s="43"/>
      <c r="K1147" s="43"/>
      <c r="L1147" s="47"/>
      <c r="M1147" s="247"/>
      <c r="N1147" s="248"/>
      <c r="O1147" s="94"/>
      <c r="P1147" s="94"/>
      <c r="Q1147" s="94"/>
      <c r="R1147" s="94"/>
      <c r="S1147" s="94"/>
      <c r="T1147" s="95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19" t="s">
        <v>257</v>
      </c>
      <c r="AU1147" s="19" t="s">
        <v>93</v>
      </c>
    </row>
    <row r="1148" s="15" customFormat="1">
      <c r="A1148" s="15"/>
      <c r="B1148" s="272"/>
      <c r="C1148" s="273"/>
      <c r="D1148" s="251" t="s">
        <v>259</v>
      </c>
      <c r="E1148" s="274" t="s">
        <v>1</v>
      </c>
      <c r="F1148" s="275" t="s">
        <v>1225</v>
      </c>
      <c r="G1148" s="273"/>
      <c r="H1148" s="274" t="s">
        <v>1</v>
      </c>
      <c r="I1148" s="276"/>
      <c r="J1148" s="273"/>
      <c r="K1148" s="273"/>
      <c r="L1148" s="277"/>
      <c r="M1148" s="278"/>
      <c r="N1148" s="279"/>
      <c r="O1148" s="279"/>
      <c r="P1148" s="279"/>
      <c r="Q1148" s="279"/>
      <c r="R1148" s="279"/>
      <c r="S1148" s="279"/>
      <c r="T1148" s="280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1" t="s">
        <v>259</v>
      </c>
      <c r="AU1148" s="281" t="s">
        <v>93</v>
      </c>
      <c r="AV1148" s="15" t="s">
        <v>91</v>
      </c>
      <c r="AW1148" s="15" t="s">
        <v>40</v>
      </c>
      <c r="AX1148" s="15" t="s">
        <v>84</v>
      </c>
      <c r="AY1148" s="281" t="s">
        <v>250</v>
      </c>
    </row>
    <row r="1149" s="13" customFormat="1">
      <c r="A1149" s="13"/>
      <c r="B1149" s="249"/>
      <c r="C1149" s="250"/>
      <c r="D1149" s="251" t="s">
        <v>259</v>
      </c>
      <c r="E1149" s="252" t="s">
        <v>1</v>
      </c>
      <c r="F1149" s="253" t="s">
        <v>1226</v>
      </c>
      <c r="G1149" s="250"/>
      <c r="H1149" s="254">
        <v>6.5800000000000001</v>
      </c>
      <c r="I1149" s="255"/>
      <c r="J1149" s="250"/>
      <c r="K1149" s="250"/>
      <c r="L1149" s="256"/>
      <c r="M1149" s="257"/>
      <c r="N1149" s="258"/>
      <c r="O1149" s="258"/>
      <c r="P1149" s="258"/>
      <c r="Q1149" s="258"/>
      <c r="R1149" s="258"/>
      <c r="S1149" s="258"/>
      <c r="T1149" s="25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60" t="s">
        <v>259</v>
      </c>
      <c r="AU1149" s="260" t="s">
        <v>93</v>
      </c>
      <c r="AV1149" s="13" t="s">
        <v>93</v>
      </c>
      <c r="AW1149" s="13" t="s">
        <v>40</v>
      </c>
      <c r="AX1149" s="13" t="s">
        <v>84</v>
      </c>
      <c r="AY1149" s="260" t="s">
        <v>250</v>
      </c>
    </row>
    <row r="1150" s="13" customFormat="1">
      <c r="A1150" s="13"/>
      <c r="B1150" s="249"/>
      <c r="C1150" s="250"/>
      <c r="D1150" s="251" t="s">
        <v>259</v>
      </c>
      <c r="E1150" s="252" t="s">
        <v>1</v>
      </c>
      <c r="F1150" s="253" t="s">
        <v>1227</v>
      </c>
      <c r="G1150" s="250"/>
      <c r="H1150" s="254">
        <v>6.5</v>
      </c>
      <c r="I1150" s="255"/>
      <c r="J1150" s="250"/>
      <c r="K1150" s="250"/>
      <c r="L1150" s="256"/>
      <c r="M1150" s="257"/>
      <c r="N1150" s="258"/>
      <c r="O1150" s="258"/>
      <c r="P1150" s="258"/>
      <c r="Q1150" s="258"/>
      <c r="R1150" s="258"/>
      <c r="S1150" s="258"/>
      <c r="T1150" s="25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0" t="s">
        <v>259</v>
      </c>
      <c r="AU1150" s="260" t="s">
        <v>93</v>
      </c>
      <c r="AV1150" s="13" t="s">
        <v>93</v>
      </c>
      <c r="AW1150" s="13" t="s">
        <v>40</v>
      </c>
      <c r="AX1150" s="13" t="s">
        <v>84</v>
      </c>
      <c r="AY1150" s="260" t="s">
        <v>250</v>
      </c>
    </row>
    <row r="1151" s="13" customFormat="1">
      <c r="A1151" s="13"/>
      <c r="B1151" s="249"/>
      <c r="C1151" s="250"/>
      <c r="D1151" s="251" t="s">
        <v>259</v>
      </c>
      <c r="E1151" s="252" t="s">
        <v>1</v>
      </c>
      <c r="F1151" s="253" t="s">
        <v>1228</v>
      </c>
      <c r="G1151" s="250"/>
      <c r="H1151" s="254">
        <v>2.9399999999999999</v>
      </c>
      <c r="I1151" s="255"/>
      <c r="J1151" s="250"/>
      <c r="K1151" s="250"/>
      <c r="L1151" s="256"/>
      <c r="M1151" s="257"/>
      <c r="N1151" s="258"/>
      <c r="O1151" s="258"/>
      <c r="P1151" s="258"/>
      <c r="Q1151" s="258"/>
      <c r="R1151" s="258"/>
      <c r="S1151" s="258"/>
      <c r="T1151" s="25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0" t="s">
        <v>259</v>
      </c>
      <c r="AU1151" s="260" t="s">
        <v>93</v>
      </c>
      <c r="AV1151" s="13" t="s">
        <v>93</v>
      </c>
      <c r="AW1151" s="13" t="s">
        <v>40</v>
      </c>
      <c r="AX1151" s="13" t="s">
        <v>84</v>
      </c>
      <c r="AY1151" s="260" t="s">
        <v>250</v>
      </c>
    </row>
    <row r="1152" s="13" customFormat="1">
      <c r="A1152" s="13"/>
      <c r="B1152" s="249"/>
      <c r="C1152" s="250"/>
      <c r="D1152" s="251" t="s">
        <v>259</v>
      </c>
      <c r="E1152" s="252" t="s">
        <v>1</v>
      </c>
      <c r="F1152" s="253" t="s">
        <v>1229</v>
      </c>
      <c r="G1152" s="250"/>
      <c r="H1152" s="254">
        <v>2.399</v>
      </c>
      <c r="I1152" s="255"/>
      <c r="J1152" s="250"/>
      <c r="K1152" s="250"/>
      <c r="L1152" s="256"/>
      <c r="M1152" s="257"/>
      <c r="N1152" s="258"/>
      <c r="O1152" s="258"/>
      <c r="P1152" s="258"/>
      <c r="Q1152" s="258"/>
      <c r="R1152" s="258"/>
      <c r="S1152" s="258"/>
      <c r="T1152" s="259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0" t="s">
        <v>259</v>
      </c>
      <c r="AU1152" s="260" t="s">
        <v>93</v>
      </c>
      <c r="AV1152" s="13" t="s">
        <v>93</v>
      </c>
      <c r="AW1152" s="13" t="s">
        <v>40</v>
      </c>
      <c r="AX1152" s="13" t="s">
        <v>84</v>
      </c>
      <c r="AY1152" s="260" t="s">
        <v>250</v>
      </c>
    </row>
    <row r="1153" s="14" customFormat="1">
      <c r="A1153" s="14"/>
      <c r="B1153" s="261"/>
      <c r="C1153" s="262"/>
      <c r="D1153" s="251" t="s">
        <v>259</v>
      </c>
      <c r="E1153" s="263" t="s">
        <v>1</v>
      </c>
      <c r="F1153" s="264" t="s">
        <v>261</v>
      </c>
      <c r="G1153" s="262"/>
      <c r="H1153" s="265">
        <v>18.419</v>
      </c>
      <c r="I1153" s="266"/>
      <c r="J1153" s="262"/>
      <c r="K1153" s="262"/>
      <c r="L1153" s="267"/>
      <c r="M1153" s="268"/>
      <c r="N1153" s="269"/>
      <c r="O1153" s="269"/>
      <c r="P1153" s="269"/>
      <c r="Q1153" s="269"/>
      <c r="R1153" s="269"/>
      <c r="S1153" s="269"/>
      <c r="T1153" s="27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71" t="s">
        <v>259</v>
      </c>
      <c r="AU1153" s="271" t="s">
        <v>93</v>
      </c>
      <c r="AV1153" s="14" t="s">
        <v>256</v>
      </c>
      <c r="AW1153" s="14" t="s">
        <v>40</v>
      </c>
      <c r="AX1153" s="14" t="s">
        <v>91</v>
      </c>
      <c r="AY1153" s="271" t="s">
        <v>250</v>
      </c>
    </row>
    <row r="1154" s="2" customFormat="1" ht="16.5" customHeight="1">
      <c r="A1154" s="41"/>
      <c r="B1154" s="42"/>
      <c r="C1154" s="294" t="s">
        <v>1230</v>
      </c>
      <c r="D1154" s="294" t="s">
        <v>337</v>
      </c>
      <c r="E1154" s="295" t="s">
        <v>1231</v>
      </c>
      <c r="F1154" s="296" t="s">
        <v>1232</v>
      </c>
      <c r="G1154" s="297" t="s">
        <v>1233</v>
      </c>
      <c r="H1154" s="298">
        <v>40.521999999999998</v>
      </c>
      <c r="I1154" s="299"/>
      <c r="J1154" s="300">
        <f>ROUND(I1154*H1154,2)</f>
        <v>0</v>
      </c>
      <c r="K1154" s="301"/>
      <c r="L1154" s="302"/>
      <c r="M1154" s="303" t="s">
        <v>1</v>
      </c>
      <c r="N1154" s="304" t="s">
        <v>49</v>
      </c>
      <c r="O1154" s="94"/>
      <c r="P1154" s="240">
        <f>O1154*H1154</f>
        <v>0</v>
      </c>
      <c r="Q1154" s="240">
        <v>0.001</v>
      </c>
      <c r="R1154" s="240">
        <f>Q1154*H1154</f>
        <v>0.040522000000000002</v>
      </c>
      <c r="S1154" s="240">
        <v>0</v>
      </c>
      <c r="T1154" s="241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42" t="s">
        <v>363</v>
      </c>
      <c r="AT1154" s="242" t="s">
        <v>337</v>
      </c>
      <c r="AU1154" s="242" t="s">
        <v>93</v>
      </c>
      <c r="AY1154" s="19" t="s">
        <v>250</v>
      </c>
      <c r="BE1154" s="243">
        <f>IF(N1154="základní",J1154,0)</f>
        <v>0</v>
      </c>
      <c r="BF1154" s="243">
        <f>IF(N1154="snížená",J1154,0)</f>
        <v>0</v>
      </c>
      <c r="BG1154" s="243">
        <f>IF(N1154="zákl. přenesená",J1154,0)</f>
        <v>0</v>
      </c>
      <c r="BH1154" s="243">
        <f>IF(N1154="sníž. přenesená",J1154,0)</f>
        <v>0</v>
      </c>
      <c r="BI1154" s="243">
        <f>IF(N1154="nulová",J1154,0)</f>
        <v>0</v>
      </c>
      <c r="BJ1154" s="19" t="s">
        <v>91</v>
      </c>
      <c r="BK1154" s="243">
        <f>ROUND(I1154*H1154,2)</f>
        <v>0</v>
      </c>
      <c r="BL1154" s="19" t="s">
        <v>303</v>
      </c>
      <c r="BM1154" s="242" t="s">
        <v>1234</v>
      </c>
    </row>
    <row r="1155" s="2" customFormat="1">
      <c r="A1155" s="41"/>
      <c r="B1155" s="42"/>
      <c r="C1155" s="43"/>
      <c r="D1155" s="251" t="s">
        <v>288</v>
      </c>
      <c r="E1155" s="43"/>
      <c r="F1155" s="282" t="s">
        <v>1235</v>
      </c>
      <c r="G1155" s="43"/>
      <c r="H1155" s="43"/>
      <c r="I1155" s="246"/>
      <c r="J1155" s="43"/>
      <c r="K1155" s="43"/>
      <c r="L1155" s="47"/>
      <c r="M1155" s="247"/>
      <c r="N1155" s="248"/>
      <c r="O1155" s="94"/>
      <c r="P1155" s="94"/>
      <c r="Q1155" s="94"/>
      <c r="R1155" s="94"/>
      <c r="S1155" s="94"/>
      <c r="T1155" s="95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19" t="s">
        <v>288</v>
      </c>
      <c r="AU1155" s="19" t="s">
        <v>93</v>
      </c>
    </row>
    <row r="1156" s="15" customFormat="1">
      <c r="A1156" s="15"/>
      <c r="B1156" s="272"/>
      <c r="C1156" s="273"/>
      <c r="D1156" s="251" t="s">
        <v>259</v>
      </c>
      <c r="E1156" s="274" t="s">
        <v>1</v>
      </c>
      <c r="F1156" s="275" t="s">
        <v>1225</v>
      </c>
      <c r="G1156" s="273"/>
      <c r="H1156" s="274" t="s">
        <v>1</v>
      </c>
      <c r="I1156" s="276"/>
      <c r="J1156" s="273"/>
      <c r="K1156" s="273"/>
      <c r="L1156" s="277"/>
      <c r="M1156" s="278"/>
      <c r="N1156" s="279"/>
      <c r="O1156" s="279"/>
      <c r="P1156" s="279"/>
      <c r="Q1156" s="279"/>
      <c r="R1156" s="279"/>
      <c r="S1156" s="279"/>
      <c r="T1156" s="280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81" t="s">
        <v>259</v>
      </c>
      <c r="AU1156" s="281" t="s">
        <v>93</v>
      </c>
      <c r="AV1156" s="15" t="s">
        <v>91</v>
      </c>
      <c r="AW1156" s="15" t="s">
        <v>40</v>
      </c>
      <c r="AX1156" s="15" t="s">
        <v>84</v>
      </c>
      <c r="AY1156" s="281" t="s">
        <v>250</v>
      </c>
    </row>
    <row r="1157" s="13" customFormat="1">
      <c r="A1157" s="13"/>
      <c r="B1157" s="249"/>
      <c r="C1157" s="250"/>
      <c r="D1157" s="251" t="s">
        <v>259</v>
      </c>
      <c r="E1157" s="252" t="s">
        <v>1</v>
      </c>
      <c r="F1157" s="253" t="s">
        <v>1236</v>
      </c>
      <c r="G1157" s="250"/>
      <c r="H1157" s="254">
        <v>6.5800000000000001</v>
      </c>
      <c r="I1157" s="255"/>
      <c r="J1157" s="250"/>
      <c r="K1157" s="250"/>
      <c r="L1157" s="256"/>
      <c r="M1157" s="257"/>
      <c r="N1157" s="258"/>
      <c r="O1157" s="258"/>
      <c r="P1157" s="258"/>
      <c r="Q1157" s="258"/>
      <c r="R1157" s="258"/>
      <c r="S1157" s="258"/>
      <c r="T1157" s="25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60" t="s">
        <v>259</v>
      </c>
      <c r="AU1157" s="260" t="s">
        <v>93</v>
      </c>
      <c r="AV1157" s="13" t="s">
        <v>93</v>
      </c>
      <c r="AW1157" s="13" t="s">
        <v>40</v>
      </c>
      <c r="AX1157" s="13" t="s">
        <v>84</v>
      </c>
      <c r="AY1157" s="260" t="s">
        <v>250</v>
      </c>
    </row>
    <row r="1158" s="13" customFormat="1">
      <c r="A1158" s="13"/>
      <c r="B1158" s="249"/>
      <c r="C1158" s="250"/>
      <c r="D1158" s="251" t="s">
        <v>259</v>
      </c>
      <c r="E1158" s="252" t="s">
        <v>1</v>
      </c>
      <c r="F1158" s="253" t="s">
        <v>1227</v>
      </c>
      <c r="G1158" s="250"/>
      <c r="H1158" s="254">
        <v>6.5</v>
      </c>
      <c r="I1158" s="255"/>
      <c r="J1158" s="250"/>
      <c r="K1158" s="250"/>
      <c r="L1158" s="256"/>
      <c r="M1158" s="257"/>
      <c r="N1158" s="258"/>
      <c r="O1158" s="258"/>
      <c r="P1158" s="258"/>
      <c r="Q1158" s="258"/>
      <c r="R1158" s="258"/>
      <c r="S1158" s="258"/>
      <c r="T1158" s="259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60" t="s">
        <v>259</v>
      </c>
      <c r="AU1158" s="260" t="s">
        <v>93</v>
      </c>
      <c r="AV1158" s="13" t="s">
        <v>93</v>
      </c>
      <c r="AW1158" s="13" t="s">
        <v>40</v>
      </c>
      <c r="AX1158" s="13" t="s">
        <v>84</v>
      </c>
      <c r="AY1158" s="260" t="s">
        <v>250</v>
      </c>
    </row>
    <row r="1159" s="13" customFormat="1">
      <c r="A1159" s="13"/>
      <c r="B1159" s="249"/>
      <c r="C1159" s="250"/>
      <c r="D1159" s="251" t="s">
        <v>259</v>
      </c>
      <c r="E1159" s="252" t="s">
        <v>1</v>
      </c>
      <c r="F1159" s="253" t="s">
        <v>1228</v>
      </c>
      <c r="G1159" s="250"/>
      <c r="H1159" s="254">
        <v>2.9399999999999999</v>
      </c>
      <c r="I1159" s="255"/>
      <c r="J1159" s="250"/>
      <c r="K1159" s="250"/>
      <c r="L1159" s="256"/>
      <c r="M1159" s="257"/>
      <c r="N1159" s="258"/>
      <c r="O1159" s="258"/>
      <c r="P1159" s="258"/>
      <c r="Q1159" s="258"/>
      <c r="R1159" s="258"/>
      <c r="S1159" s="258"/>
      <c r="T1159" s="259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60" t="s">
        <v>259</v>
      </c>
      <c r="AU1159" s="260" t="s">
        <v>93</v>
      </c>
      <c r="AV1159" s="13" t="s">
        <v>93</v>
      </c>
      <c r="AW1159" s="13" t="s">
        <v>40</v>
      </c>
      <c r="AX1159" s="13" t="s">
        <v>84</v>
      </c>
      <c r="AY1159" s="260" t="s">
        <v>250</v>
      </c>
    </row>
    <row r="1160" s="13" customFormat="1">
      <c r="A1160" s="13"/>
      <c r="B1160" s="249"/>
      <c r="C1160" s="250"/>
      <c r="D1160" s="251" t="s">
        <v>259</v>
      </c>
      <c r="E1160" s="252" t="s">
        <v>1</v>
      </c>
      <c r="F1160" s="253" t="s">
        <v>1229</v>
      </c>
      <c r="G1160" s="250"/>
      <c r="H1160" s="254">
        <v>2.399</v>
      </c>
      <c r="I1160" s="255"/>
      <c r="J1160" s="250"/>
      <c r="K1160" s="250"/>
      <c r="L1160" s="256"/>
      <c r="M1160" s="257"/>
      <c r="N1160" s="258"/>
      <c r="O1160" s="258"/>
      <c r="P1160" s="258"/>
      <c r="Q1160" s="258"/>
      <c r="R1160" s="258"/>
      <c r="S1160" s="258"/>
      <c r="T1160" s="259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0" t="s">
        <v>259</v>
      </c>
      <c r="AU1160" s="260" t="s">
        <v>93</v>
      </c>
      <c r="AV1160" s="13" t="s">
        <v>93</v>
      </c>
      <c r="AW1160" s="13" t="s">
        <v>40</v>
      </c>
      <c r="AX1160" s="13" t="s">
        <v>84</v>
      </c>
      <c r="AY1160" s="260" t="s">
        <v>250</v>
      </c>
    </row>
    <row r="1161" s="14" customFormat="1">
      <c r="A1161" s="14"/>
      <c r="B1161" s="261"/>
      <c r="C1161" s="262"/>
      <c r="D1161" s="251" t="s">
        <v>259</v>
      </c>
      <c r="E1161" s="263" t="s">
        <v>1</v>
      </c>
      <c r="F1161" s="264" t="s">
        <v>261</v>
      </c>
      <c r="G1161" s="262"/>
      <c r="H1161" s="265">
        <v>18.419</v>
      </c>
      <c r="I1161" s="266"/>
      <c r="J1161" s="262"/>
      <c r="K1161" s="262"/>
      <c r="L1161" s="267"/>
      <c r="M1161" s="268"/>
      <c r="N1161" s="269"/>
      <c r="O1161" s="269"/>
      <c r="P1161" s="269"/>
      <c r="Q1161" s="269"/>
      <c r="R1161" s="269"/>
      <c r="S1161" s="269"/>
      <c r="T1161" s="270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71" t="s">
        <v>259</v>
      </c>
      <c r="AU1161" s="271" t="s">
        <v>93</v>
      </c>
      <c r="AV1161" s="14" t="s">
        <v>256</v>
      </c>
      <c r="AW1161" s="14" t="s">
        <v>40</v>
      </c>
      <c r="AX1161" s="14" t="s">
        <v>91</v>
      </c>
      <c r="AY1161" s="271" t="s">
        <v>250</v>
      </c>
    </row>
    <row r="1162" s="13" customFormat="1">
      <c r="A1162" s="13"/>
      <c r="B1162" s="249"/>
      <c r="C1162" s="250"/>
      <c r="D1162" s="251" t="s">
        <v>259</v>
      </c>
      <c r="E1162" s="250"/>
      <c r="F1162" s="253" t="s">
        <v>1237</v>
      </c>
      <c r="G1162" s="250"/>
      <c r="H1162" s="254">
        <v>40.521999999999998</v>
      </c>
      <c r="I1162" s="255"/>
      <c r="J1162" s="250"/>
      <c r="K1162" s="250"/>
      <c r="L1162" s="256"/>
      <c r="M1162" s="257"/>
      <c r="N1162" s="258"/>
      <c r="O1162" s="258"/>
      <c r="P1162" s="258"/>
      <c r="Q1162" s="258"/>
      <c r="R1162" s="258"/>
      <c r="S1162" s="258"/>
      <c r="T1162" s="259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60" t="s">
        <v>259</v>
      </c>
      <c r="AU1162" s="260" t="s">
        <v>93</v>
      </c>
      <c r="AV1162" s="13" t="s">
        <v>93</v>
      </c>
      <c r="AW1162" s="13" t="s">
        <v>4</v>
      </c>
      <c r="AX1162" s="13" t="s">
        <v>91</v>
      </c>
      <c r="AY1162" s="260" t="s">
        <v>250</v>
      </c>
    </row>
    <row r="1163" s="2" customFormat="1" ht="24.15" customHeight="1">
      <c r="A1163" s="41"/>
      <c r="B1163" s="42"/>
      <c r="C1163" s="230" t="s">
        <v>817</v>
      </c>
      <c r="D1163" s="230" t="s">
        <v>252</v>
      </c>
      <c r="E1163" s="231" t="s">
        <v>1238</v>
      </c>
      <c r="F1163" s="232" t="s">
        <v>1239</v>
      </c>
      <c r="G1163" s="233" t="s">
        <v>388</v>
      </c>
      <c r="H1163" s="234">
        <v>1124.127</v>
      </c>
      <c r="I1163" s="235"/>
      <c r="J1163" s="236">
        <f>ROUND(I1163*H1163,2)</f>
        <v>0</v>
      </c>
      <c r="K1163" s="237"/>
      <c r="L1163" s="47"/>
      <c r="M1163" s="238" t="s">
        <v>1</v>
      </c>
      <c r="N1163" s="239" t="s">
        <v>49</v>
      </c>
      <c r="O1163" s="94"/>
      <c r="P1163" s="240">
        <f>O1163*H1163</f>
        <v>0</v>
      </c>
      <c r="Q1163" s="240">
        <v>0</v>
      </c>
      <c r="R1163" s="240">
        <f>Q1163*H1163</f>
        <v>0</v>
      </c>
      <c r="S1163" s="240">
        <v>0</v>
      </c>
      <c r="T1163" s="241">
        <f>S1163*H1163</f>
        <v>0</v>
      </c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R1163" s="242" t="s">
        <v>303</v>
      </c>
      <c r="AT1163" s="242" t="s">
        <v>252</v>
      </c>
      <c r="AU1163" s="242" t="s">
        <v>93</v>
      </c>
      <c r="AY1163" s="19" t="s">
        <v>250</v>
      </c>
      <c r="BE1163" s="243">
        <f>IF(N1163="základní",J1163,0)</f>
        <v>0</v>
      </c>
      <c r="BF1163" s="243">
        <f>IF(N1163="snížená",J1163,0)</f>
        <v>0</v>
      </c>
      <c r="BG1163" s="243">
        <f>IF(N1163="zákl. přenesená",J1163,0)</f>
        <v>0</v>
      </c>
      <c r="BH1163" s="243">
        <f>IF(N1163="sníž. přenesená",J1163,0)</f>
        <v>0</v>
      </c>
      <c r="BI1163" s="243">
        <f>IF(N1163="nulová",J1163,0)</f>
        <v>0</v>
      </c>
      <c r="BJ1163" s="19" t="s">
        <v>91</v>
      </c>
      <c r="BK1163" s="243">
        <f>ROUND(I1163*H1163,2)</f>
        <v>0</v>
      </c>
      <c r="BL1163" s="19" t="s">
        <v>303</v>
      </c>
      <c r="BM1163" s="242" t="s">
        <v>1240</v>
      </c>
    </row>
    <row r="1164" s="2" customFormat="1">
      <c r="A1164" s="41"/>
      <c r="B1164" s="42"/>
      <c r="C1164" s="43"/>
      <c r="D1164" s="244" t="s">
        <v>257</v>
      </c>
      <c r="E1164" s="43"/>
      <c r="F1164" s="245" t="s">
        <v>1241</v>
      </c>
      <c r="G1164" s="43"/>
      <c r="H1164" s="43"/>
      <c r="I1164" s="246"/>
      <c r="J1164" s="43"/>
      <c r="K1164" s="43"/>
      <c r="L1164" s="47"/>
      <c r="M1164" s="247"/>
      <c r="N1164" s="248"/>
      <c r="O1164" s="94"/>
      <c r="P1164" s="94"/>
      <c r="Q1164" s="94"/>
      <c r="R1164" s="94"/>
      <c r="S1164" s="94"/>
      <c r="T1164" s="95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T1164" s="19" t="s">
        <v>257</v>
      </c>
      <c r="AU1164" s="19" t="s">
        <v>93</v>
      </c>
    </row>
    <row r="1165" s="13" customFormat="1">
      <c r="A1165" s="13"/>
      <c r="B1165" s="249"/>
      <c r="C1165" s="250"/>
      <c r="D1165" s="251" t="s">
        <v>259</v>
      </c>
      <c r="E1165" s="252" t="s">
        <v>1</v>
      </c>
      <c r="F1165" s="253" t="s">
        <v>965</v>
      </c>
      <c r="G1165" s="250"/>
      <c r="H1165" s="254">
        <v>315.13999999999999</v>
      </c>
      <c r="I1165" s="255"/>
      <c r="J1165" s="250"/>
      <c r="K1165" s="250"/>
      <c r="L1165" s="256"/>
      <c r="M1165" s="257"/>
      <c r="N1165" s="258"/>
      <c r="O1165" s="258"/>
      <c r="P1165" s="258"/>
      <c r="Q1165" s="258"/>
      <c r="R1165" s="258"/>
      <c r="S1165" s="258"/>
      <c r="T1165" s="25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0" t="s">
        <v>259</v>
      </c>
      <c r="AU1165" s="260" t="s">
        <v>93</v>
      </c>
      <c r="AV1165" s="13" t="s">
        <v>93</v>
      </c>
      <c r="AW1165" s="13" t="s">
        <v>40</v>
      </c>
      <c r="AX1165" s="13" t="s">
        <v>84</v>
      </c>
      <c r="AY1165" s="260" t="s">
        <v>250</v>
      </c>
    </row>
    <row r="1166" s="13" customFormat="1">
      <c r="A1166" s="13"/>
      <c r="B1166" s="249"/>
      <c r="C1166" s="250"/>
      <c r="D1166" s="251" t="s">
        <v>259</v>
      </c>
      <c r="E1166" s="252" t="s">
        <v>1</v>
      </c>
      <c r="F1166" s="253" t="s">
        <v>966</v>
      </c>
      <c r="G1166" s="250"/>
      <c r="H1166" s="254">
        <v>319.50799999999998</v>
      </c>
      <c r="I1166" s="255"/>
      <c r="J1166" s="250"/>
      <c r="K1166" s="250"/>
      <c r="L1166" s="256"/>
      <c r="M1166" s="257"/>
      <c r="N1166" s="258"/>
      <c r="O1166" s="258"/>
      <c r="P1166" s="258"/>
      <c r="Q1166" s="258"/>
      <c r="R1166" s="258"/>
      <c r="S1166" s="258"/>
      <c r="T1166" s="259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0" t="s">
        <v>259</v>
      </c>
      <c r="AU1166" s="260" t="s">
        <v>93</v>
      </c>
      <c r="AV1166" s="13" t="s">
        <v>93</v>
      </c>
      <c r="AW1166" s="13" t="s">
        <v>40</v>
      </c>
      <c r="AX1166" s="13" t="s">
        <v>84</v>
      </c>
      <c r="AY1166" s="260" t="s">
        <v>250</v>
      </c>
    </row>
    <row r="1167" s="13" customFormat="1">
      <c r="A1167" s="13"/>
      <c r="B1167" s="249"/>
      <c r="C1167" s="250"/>
      <c r="D1167" s="251" t="s">
        <v>259</v>
      </c>
      <c r="E1167" s="252" t="s">
        <v>1</v>
      </c>
      <c r="F1167" s="253" t="s">
        <v>967</v>
      </c>
      <c r="G1167" s="250"/>
      <c r="H1167" s="254">
        <v>202.118</v>
      </c>
      <c r="I1167" s="255"/>
      <c r="J1167" s="250"/>
      <c r="K1167" s="250"/>
      <c r="L1167" s="256"/>
      <c r="M1167" s="257"/>
      <c r="N1167" s="258"/>
      <c r="O1167" s="258"/>
      <c r="P1167" s="258"/>
      <c r="Q1167" s="258"/>
      <c r="R1167" s="258"/>
      <c r="S1167" s="258"/>
      <c r="T1167" s="259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0" t="s">
        <v>259</v>
      </c>
      <c r="AU1167" s="260" t="s">
        <v>93</v>
      </c>
      <c r="AV1167" s="13" t="s">
        <v>93</v>
      </c>
      <c r="AW1167" s="13" t="s">
        <v>40</v>
      </c>
      <c r="AX1167" s="13" t="s">
        <v>84</v>
      </c>
      <c r="AY1167" s="260" t="s">
        <v>250</v>
      </c>
    </row>
    <row r="1168" s="13" customFormat="1">
      <c r="A1168" s="13"/>
      <c r="B1168" s="249"/>
      <c r="C1168" s="250"/>
      <c r="D1168" s="251" t="s">
        <v>259</v>
      </c>
      <c r="E1168" s="252" t="s">
        <v>1</v>
      </c>
      <c r="F1168" s="253" t="s">
        <v>968</v>
      </c>
      <c r="G1168" s="250"/>
      <c r="H1168" s="254">
        <v>78.971000000000004</v>
      </c>
      <c r="I1168" s="255"/>
      <c r="J1168" s="250"/>
      <c r="K1168" s="250"/>
      <c r="L1168" s="256"/>
      <c r="M1168" s="257"/>
      <c r="N1168" s="258"/>
      <c r="O1168" s="258"/>
      <c r="P1168" s="258"/>
      <c r="Q1168" s="258"/>
      <c r="R1168" s="258"/>
      <c r="S1168" s="258"/>
      <c r="T1168" s="259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60" t="s">
        <v>259</v>
      </c>
      <c r="AU1168" s="260" t="s">
        <v>93</v>
      </c>
      <c r="AV1168" s="13" t="s">
        <v>93</v>
      </c>
      <c r="AW1168" s="13" t="s">
        <v>40</v>
      </c>
      <c r="AX1168" s="13" t="s">
        <v>84</v>
      </c>
      <c r="AY1168" s="260" t="s">
        <v>250</v>
      </c>
    </row>
    <row r="1169" s="13" customFormat="1">
      <c r="A1169" s="13"/>
      <c r="B1169" s="249"/>
      <c r="C1169" s="250"/>
      <c r="D1169" s="251" t="s">
        <v>259</v>
      </c>
      <c r="E1169" s="252" t="s">
        <v>1</v>
      </c>
      <c r="F1169" s="253" t="s">
        <v>969</v>
      </c>
      <c r="G1169" s="250"/>
      <c r="H1169" s="254">
        <v>200.166</v>
      </c>
      <c r="I1169" s="255"/>
      <c r="J1169" s="250"/>
      <c r="K1169" s="250"/>
      <c r="L1169" s="256"/>
      <c r="M1169" s="257"/>
      <c r="N1169" s="258"/>
      <c r="O1169" s="258"/>
      <c r="P1169" s="258"/>
      <c r="Q1169" s="258"/>
      <c r="R1169" s="258"/>
      <c r="S1169" s="258"/>
      <c r="T1169" s="259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0" t="s">
        <v>259</v>
      </c>
      <c r="AU1169" s="260" t="s">
        <v>93</v>
      </c>
      <c r="AV1169" s="13" t="s">
        <v>93</v>
      </c>
      <c r="AW1169" s="13" t="s">
        <v>40</v>
      </c>
      <c r="AX1169" s="13" t="s">
        <v>84</v>
      </c>
      <c r="AY1169" s="260" t="s">
        <v>250</v>
      </c>
    </row>
    <row r="1170" s="13" customFormat="1">
      <c r="A1170" s="13"/>
      <c r="B1170" s="249"/>
      <c r="C1170" s="250"/>
      <c r="D1170" s="251" t="s">
        <v>259</v>
      </c>
      <c r="E1170" s="252" t="s">
        <v>1</v>
      </c>
      <c r="F1170" s="253" t="s">
        <v>486</v>
      </c>
      <c r="G1170" s="250"/>
      <c r="H1170" s="254">
        <v>8.2240000000000002</v>
      </c>
      <c r="I1170" s="255"/>
      <c r="J1170" s="250"/>
      <c r="K1170" s="250"/>
      <c r="L1170" s="256"/>
      <c r="M1170" s="257"/>
      <c r="N1170" s="258"/>
      <c r="O1170" s="258"/>
      <c r="P1170" s="258"/>
      <c r="Q1170" s="258"/>
      <c r="R1170" s="258"/>
      <c r="S1170" s="258"/>
      <c r="T1170" s="25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60" t="s">
        <v>259</v>
      </c>
      <c r="AU1170" s="260" t="s">
        <v>93</v>
      </c>
      <c r="AV1170" s="13" t="s">
        <v>93</v>
      </c>
      <c r="AW1170" s="13" t="s">
        <v>40</v>
      </c>
      <c r="AX1170" s="13" t="s">
        <v>84</v>
      </c>
      <c r="AY1170" s="260" t="s">
        <v>250</v>
      </c>
    </row>
    <row r="1171" s="14" customFormat="1">
      <c r="A1171" s="14"/>
      <c r="B1171" s="261"/>
      <c r="C1171" s="262"/>
      <c r="D1171" s="251" t="s">
        <v>259</v>
      </c>
      <c r="E1171" s="263" t="s">
        <v>1</v>
      </c>
      <c r="F1171" s="264" t="s">
        <v>261</v>
      </c>
      <c r="G1171" s="262"/>
      <c r="H1171" s="265">
        <v>1124.127</v>
      </c>
      <c r="I1171" s="266"/>
      <c r="J1171" s="262"/>
      <c r="K1171" s="262"/>
      <c r="L1171" s="267"/>
      <c r="M1171" s="268"/>
      <c r="N1171" s="269"/>
      <c r="O1171" s="269"/>
      <c r="P1171" s="269"/>
      <c r="Q1171" s="269"/>
      <c r="R1171" s="269"/>
      <c r="S1171" s="269"/>
      <c r="T1171" s="270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71" t="s">
        <v>259</v>
      </c>
      <c r="AU1171" s="271" t="s">
        <v>93</v>
      </c>
      <c r="AV1171" s="14" t="s">
        <v>256</v>
      </c>
      <c r="AW1171" s="14" t="s">
        <v>40</v>
      </c>
      <c r="AX1171" s="14" t="s">
        <v>91</v>
      </c>
      <c r="AY1171" s="271" t="s">
        <v>250</v>
      </c>
    </row>
    <row r="1172" s="2" customFormat="1" ht="16.5" customHeight="1">
      <c r="A1172" s="41"/>
      <c r="B1172" s="42"/>
      <c r="C1172" s="294" t="s">
        <v>1242</v>
      </c>
      <c r="D1172" s="294" t="s">
        <v>337</v>
      </c>
      <c r="E1172" s="295" t="s">
        <v>1216</v>
      </c>
      <c r="F1172" s="296" t="s">
        <v>1217</v>
      </c>
      <c r="G1172" s="297" t="s">
        <v>297</v>
      </c>
      <c r="H1172" s="298">
        <v>0.38200000000000001</v>
      </c>
      <c r="I1172" s="299"/>
      <c r="J1172" s="300">
        <f>ROUND(I1172*H1172,2)</f>
        <v>0</v>
      </c>
      <c r="K1172" s="301"/>
      <c r="L1172" s="302"/>
      <c r="M1172" s="303" t="s">
        <v>1</v>
      </c>
      <c r="N1172" s="304" t="s">
        <v>49</v>
      </c>
      <c r="O1172" s="94"/>
      <c r="P1172" s="240">
        <f>O1172*H1172</f>
        <v>0</v>
      </c>
      <c r="Q1172" s="240">
        <v>1</v>
      </c>
      <c r="R1172" s="240">
        <f>Q1172*H1172</f>
        <v>0.38200000000000001</v>
      </c>
      <c r="S1172" s="240">
        <v>0</v>
      </c>
      <c r="T1172" s="241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42" t="s">
        <v>363</v>
      </c>
      <c r="AT1172" s="242" t="s">
        <v>337</v>
      </c>
      <c r="AU1172" s="242" t="s">
        <v>93</v>
      </c>
      <c r="AY1172" s="19" t="s">
        <v>250</v>
      </c>
      <c r="BE1172" s="243">
        <f>IF(N1172="základní",J1172,0)</f>
        <v>0</v>
      </c>
      <c r="BF1172" s="243">
        <f>IF(N1172="snížená",J1172,0)</f>
        <v>0</v>
      </c>
      <c r="BG1172" s="243">
        <f>IF(N1172="zákl. přenesená",J1172,0)</f>
        <v>0</v>
      </c>
      <c r="BH1172" s="243">
        <f>IF(N1172="sníž. přenesená",J1172,0)</f>
        <v>0</v>
      </c>
      <c r="BI1172" s="243">
        <f>IF(N1172="nulová",J1172,0)</f>
        <v>0</v>
      </c>
      <c r="BJ1172" s="19" t="s">
        <v>91</v>
      </c>
      <c r="BK1172" s="243">
        <f>ROUND(I1172*H1172,2)</f>
        <v>0</v>
      </c>
      <c r="BL1172" s="19" t="s">
        <v>303</v>
      </c>
      <c r="BM1172" s="242" t="s">
        <v>1243</v>
      </c>
    </row>
    <row r="1173" s="13" customFormat="1">
      <c r="A1173" s="13"/>
      <c r="B1173" s="249"/>
      <c r="C1173" s="250"/>
      <c r="D1173" s="251" t="s">
        <v>259</v>
      </c>
      <c r="E1173" s="252" t="s">
        <v>1</v>
      </c>
      <c r="F1173" s="253" t="s">
        <v>1244</v>
      </c>
      <c r="G1173" s="250"/>
      <c r="H1173" s="254">
        <v>0.38200000000000001</v>
      </c>
      <c r="I1173" s="255"/>
      <c r="J1173" s="250"/>
      <c r="K1173" s="250"/>
      <c r="L1173" s="256"/>
      <c r="M1173" s="257"/>
      <c r="N1173" s="258"/>
      <c r="O1173" s="258"/>
      <c r="P1173" s="258"/>
      <c r="Q1173" s="258"/>
      <c r="R1173" s="258"/>
      <c r="S1173" s="258"/>
      <c r="T1173" s="259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0" t="s">
        <v>259</v>
      </c>
      <c r="AU1173" s="260" t="s">
        <v>93</v>
      </c>
      <c r="AV1173" s="13" t="s">
        <v>93</v>
      </c>
      <c r="AW1173" s="13" t="s">
        <v>40</v>
      </c>
      <c r="AX1173" s="13" t="s">
        <v>84</v>
      </c>
      <c r="AY1173" s="260" t="s">
        <v>250</v>
      </c>
    </row>
    <row r="1174" s="14" customFormat="1">
      <c r="A1174" s="14"/>
      <c r="B1174" s="261"/>
      <c r="C1174" s="262"/>
      <c r="D1174" s="251" t="s">
        <v>259</v>
      </c>
      <c r="E1174" s="263" t="s">
        <v>1</v>
      </c>
      <c r="F1174" s="264" t="s">
        <v>261</v>
      </c>
      <c r="G1174" s="262"/>
      <c r="H1174" s="265">
        <v>0.38200000000000001</v>
      </c>
      <c r="I1174" s="266"/>
      <c r="J1174" s="262"/>
      <c r="K1174" s="262"/>
      <c r="L1174" s="267"/>
      <c r="M1174" s="268"/>
      <c r="N1174" s="269"/>
      <c r="O1174" s="269"/>
      <c r="P1174" s="269"/>
      <c r="Q1174" s="269"/>
      <c r="R1174" s="269"/>
      <c r="S1174" s="269"/>
      <c r="T1174" s="270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71" t="s">
        <v>259</v>
      </c>
      <c r="AU1174" s="271" t="s">
        <v>93</v>
      </c>
      <c r="AV1174" s="14" t="s">
        <v>256</v>
      </c>
      <c r="AW1174" s="14" t="s">
        <v>40</v>
      </c>
      <c r="AX1174" s="14" t="s">
        <v>91</v>
      </c>
      <c r="AY1174" s="271" t="s">
        <v>250</v>
      </c>
    </row>
    <row r="1175" s="2" customFormat="1" ht="24.15" customHeight="1">
      <c r="A1175" s="41"/>
      <c r="B1175" s="42"/>
      <c r="C1175" s="230" t="s">
        <v>821</v>
      </c>
      <c r="D1175" s="230" t="s">
        <v>252</v>
      </c>
      <c r="E1175" s="231" t="s">
        <v>1245</v>
      </c>
      <c r="F1175" s="232" t="s">
        <v>1246</v>
      </c>
      <c r="G1175" s="233" t="s">
        <v>388</v>
      </c>
      <c r="H1175" s="234">
        <v>452.06</v>
      </c>
      <c r="I1175" s="235"/>
      <c r="J1175" s="236">
        <f>ROUND(I1175*H1175,2)</f>
        <v>0</v>
      </c>
      <c r="K1175" s="237"/>
      <c r="L1175" s="47"/>
      <c r="M1175" s="238" t="s">
        <v>1</v>
      </c>
      <c r="N1175" s="239" t="s">
        <v>49</v>
      </c>
      <c r="O1175" s="94"/>
      <c r="P1175" s="240">
        <f>O1175*H1175</f>
        <v>0</v>
      </c>
      <c r="Q1175" s="240">
        <v>0.0035000000000000001</v>
      </c>
      <c r="R1175" s="240">
        <f>Q1175*H1175</f>
        <v>1.5822100000000001</v>
      </c>
      <c r="S1175" s="240">
        <v>0</v>
      </c>
      <c r="T1175" s="241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42" t="s">
        <v>303</v>
      </c>
      <c r="AT1175" s="242" t="s">
        <v>252</v>
      </c>
      <c r="AU1175" s="242" t="s">
        <v>93</v>
      </c>
      <c r="AY1175" s="19" t="s">
        <v>250</v>
      </c>
      <c r="BE1175" s="243">
        <f>IF(N1175="základní",J1175,0)</f>
        <v>0</v>
      </c>
      <c r="BF1175" s="243">
        <f>IF(N1175="snížená",J1175,0)</f>
        <v>0</v>
      </c>
      <c r="BG1175" s="243">
        <f>IF(N1175="zákl. přenesená",J1175,0)</f>
        <v>0</v>
      </c>
      <c r="BH1175" s="243">
        <f>IF(N1175="sníž. přenesená",J1175,0)</f>
        <v>0</v>
      </c>
      <c r="BI1175" s="243">
        <f>IF(N1175="nulová",J1175,0)</f>
        <v>0</v>
      </c>
      <c r="BJ1175" s="19" t="s">
        <v>91</v>
      </c>
      <c r="BK1175" s="243">
        <f>ROUND(I1175*H1175,2)</f>
        <v>0</v>
      </c>
      <c r="BL1175" s="19" t="s">
        <v>303</v>
      </c>
      <c r="BM1175" s="242" t="s">
        <v>1247</v>
      </c>
    </row>
    <row r="1176" s="2" customFormat="1">
      <c r="A1176" s="41"/>
      <c r="B1176" s="42"/>
      <c r="C1176" s="43"/>
      <c r="D1176" s="244" t="s">
        <v>257</v>
      </c>
      <c r="E1176" s="43"/>
      <c r="F1176" s="245" t="s">
        <v>1248</v>
      </c>
      <c r="G1176" s="43"/>
      <c r="H1176" s="43"/>
      <c r="I1176" s="246"/>
      <c r="J1176" s="43"/>
      <c r="K1176" s="43"/>
      <c r="L1176" s="47"/>
      <c r="M1176" s="247"/>
      <c r="N1176" s="248"/>
      <c r="O1176" s="94"/>
      <c r="P1176" s="94"/>
      <c r="Q1176" s="94"/>
      <c r="R1176" s="94"/>
      <c r="S1176" s="94"/>
      <c r="T1176" s="95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T1176" s="19" t="s">
        <v>257</v>
      </c>
      <c r="AU1176" s="19" t="s">
        <v>93</v>
      </c>
    </row>
    <row r="1177" s="13" customFormat="1">
      <c r="A1177" s="13"/>
      <c r="B1177" s="249"/>
      <c r="C1177" s="250"/>
      <c r="D1177" s="251" t="s">
        <v>259</v>
      </c>
      <c r="E1177" s="252" t="s">
        <v>1</v>
      </c>
      <c r="F1177" s="253" t="s">
        <v>988</v>
      </c>
      <c r="G1177" s="250"/>
      <c r="H1177" s="254">
        <v>354.79000000000002</v>
      </c>
      <c r="I1177" s="255"/>
      <c r="J1177" s="250"/>
      <c r="K1177" s="250"/>
      <c r="L1177" s="256"/>
      <c r="M1177" s="257"/>
      <c r="N1177" s="258"/>
      <c r="O1177" s="258"/>
      <c r="P1177" s="258"/>
      <c r="Q1177" s="258"/>
      <c r="R1177" s="258"/>
      <c r="S1177" s="258"/>
      <c r="T1177" s="25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60" t="s">
        <v>259</v>
      </c>
      <c r="AU1177" s="260" t="s">
        <v>93</v>
      </c>
      <c r="AV1177" s="13" t="s">
        <v>93</v>
      </c>
      <c r="AW1177" s="13" t="s">
        <v>40</v>
      </c>
      <c r="AX1177" s="13" t="s">
        <v>84</v>
      </c>
      <c r="AY1177" s="260" t="s">
        <v>250</v>
      </c>
    </row>
    <row r="1178" s="13" customFormat="1">
      <c r="A1178" s="13"/>
      <c r="B1178" s="249"/>
      <c r="C1178" s="250"/>
      <c r="D1178" s="251" t="s">
        <v>259</v>
      </c>
      <c r="E1178" s="252" t="s">
        <v>1</v>
      </c>
      <c r="F1178" s="253" t="s">
        <v>990</v>
      </c>
      <c r="G1178" s="250"/>
      <c r="H1178" s="254">
        <v>39.759999999999998</v>
      </c>
      <c r="I1178" s="255"/>
      <c r="J1178" s="250"/>
      <c r="K1178" s="250"/>
      <c r="L1178" s="256"/>
      <c r="M1178" s="257"/>
      <c r="N1178" s="258"/>
      <c r="O1178" s="258"/>
      <c r="P1178" s="258"/>
      <c r="Q1178" s="258"/>
      <c r="R1178" s="258"/>
      <c r="S1178" s="258"/>
      <c r="T1178" s="259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0" t="s">
        <v>259</v>
      </c>
      <c r="AU1178" s="260" t="s">
        <v>93</v>
      </c>
      <c r="AV1178" s="13" t="s">
        <v>93</v>
      </c>
      <c r="AW1178" s="13" t="s">
        <v>40</v>
      </c>
      <c r="AX1178" s="13" t="s">
        <v>84</v>
      </c>
      <c r="AY1178" s="260" t="s">
        <v>250</v>
      </c>
    </row>
    <row r="1179" s="13" customFormat="1">
      <c r="A1179" s="13"/>
      <c r="B1179" s="249"/>
      <c r="C1179" s="250"/>
      <c r="D1179" s="251" t="s">
        <v>259</v>
      </c>
      <c r="E1179" s="252" t="s">
        <v>1</v>
      </c>
      <c r="F1179" s="253" t="s">
        <v>993</v>
      </c>
      <c r="G1179" s="250"/>
      <c r="H1179" s="254">
        <v>13.710000000000001</v>
      </c>
      <c r="I1179" s="255"/>
      <c r="J1179" s="250"/>
      <c r="K1179" s="250"/>
      <c r="L1179" s="256"/>
      <c r="M1179" s="257"/>
      <c r="N1179" s="258"/>
      <c r="O1179" s="258"/>
      <c r="P1179" s="258"/>
      <c r="Q1179" s="258"/>
      <c r="R1179" s="258"/>
      <c r="S1179" s="258"/>
      <c r="T1179" s="259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60" t="s">
        <v>259</v>
      </c>
      <c r="AU1179" s="260" t="s">
        <v>93</v>
      </c>
      <c r="AV1179" s="13" t="s">
        <v>93</v>
      </c>
      <c r="AW1179" s="13" t="s">
        <v>40</v>
      </c>
      <c r="AX1179" s="13" t="s">
        <v>84</v>
      </c>
      <c r="AY1179" s="260" t="s">
        <v>250</v>
      </c>
    </row>
    <row r="1180" s="13" customFormat="1">
      <c r="A1180" s="13"/>
      <c r="B1180" s="249"/>
      <c r="C1180" s="250"/>
      <c r="D1180" s="251" t="s">
        <v>259</v>
      </c>
      <c r="E1180" s="252" t="s">
        <v>1</v>
      </c>
      <c r="F1180" s="253" t="s">
        <v>1059</v>
      </c>
      <c r="G1180" s="250"/>
      <c r="H1180" s="254">
        <v>43.799999999999997</v>
      </c>
      <c r="I1180" s="255"/>
      <c r="J1180" s="250"/>
      <c r="K1180" s="250"/>
      <c r="L1180" s="256"/>
      <c r="M1180" s="257"/>
      <c r="N1180" s="258"/>
      <c r="O1180" s="258"/>
      <c r="P1180" s="258"/>
      <c r="Q1180" s="258"/>
      <c r="R1180" s="258"/>
      <c r="S1180" s="258"/>
      <c r="T1180" s="259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60" t="s">
        <v>259</v>
      </c>
      <c r="AU1180" s="260" t="s">
        <v>93</v>
      </c>
      <c r="AV1180" s="13" t="s">
        <v>93</v>
      </c>
      <c r="AW1180" s="13" t="s">
        <v>40</v>
      </c>
      <c r="AX1180" s="13" t="s">
        <v>84</v>
      </c>
      <c r="AY1180" s="260" t="s">
        <v>250</v>
      </c>
    </row>
    <row r="1181" s="14" customFormat="1">
      <c r="A1181" s="14"/>
      <c r="B1181" s="261"/>
      <c r="C1181" s="262"/>
      <c r="D1181" s="251" t="s">
        <v>259</v>
      </c>
      <c r="E1181" s="263" t="s">
        <v>1</v>
      </c>
      <c r="F1181" s="264" t="s">
        <v>261</v>
      </c>
      <c r="G1181" s="262"/>
      <c r="H1181" s="265">
        <v>452.06</v>
      </c>
      <c r="I1181" s="266"/>
      <c r="J1181" s="262"/>
      <c r="K1181" s="262"/>
      <c r="L1181" s="267"/>
      <c r="M1181" s="268"/>
      <c r="N1181" s="269"/>
      <c r="O1181" s="269"/>
      <c r="P1181" s="269"/>
      <c r="Q1181" s="269"/>
      <c r="R1181" s="269"/>
      <c r="S1181" s="269"/>
      <c r="T1181" s="270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71" t="s">
        <v>259</v>
      </c>
      <c r="AU1181" s="271" t="s">
        <v>93</v>
      </c>
      <c r="AV1181" s="14" t="s">
        <v>256</v>
      </c>
      <c r="AW1181" s="14" t="s">
        <v>40</v>
      </c>
      <c r="AX1181" s="14" t="s">
        <v>91</v>
      </c>
      <c r="AY1181" s="271" t="s">
        <v>250</v>
      </c>
    </row>
    <row r="1182" s="2" customFormat="1" ht="24.15" customHeight="1">
      <c r="A1182" s="41"/>
      <c r="B1182" s="42"/>
      <c r="C1182" s="230" t="s">
        <v>1249</v>
      </c>
      <c r="D1182" s="230" t="s">
        <v>252</v>
      </c>
      <c r="E1182" s="231" t="s">
        <v>1250</v>
      </c>
      <c r="F1182" s="232" t="s">
        <v>1251</v>
      </c>
      <c r="G1182" s="233" t="s">
        <v>388</v>
      </c>
      <c r="H1182" s="234">
        <v>3288.1129999999998</v>
      </c>
      <c r="I1182" s="235"/>
      <c r="J1182" s="236">
        <f>ROUND(I1182*H1182,2)</f>
        <v>0</v>
      </c>
      <c r="K1182" s="237"/>
      <c r="L1182" s="47"/>
      <c r="M1182" s="238" t="s">
        <v>1</v>
      </c>
      <c r="N1182" s="239" t="s">
        <v>49</v>
      </c>
      <c r="O1182" s="94"/>
      <c r="P1182" s="240">
        <f>O1182*H1182</f>
        <v>0</v>
      </c>
      <c r="Q1182" s="240">
        <v>0.00039825</v>
      </c>
      <c r="R1182" s="240">
        <f>Q1182*H1182</f>
        <v>1.3094910022499999</v>
      </c>
      <c r="S1182" s="240">
        <v>0</v>
      </c>
      <c r="T1182" s="241">
        <f>S1182*H1182</f>
        <v>0</v>
      </c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R1182" s="242" t="s">
        <v>303</v>
      </c>
      <c r="AT1182" s="242" t="s">
        <v>252</v>
      </c>
      <c r="AU1182" s="242" t="s">
        <v>93</v>
      </c>
      <c r="AY1182" s="19" t="s">
        <v>250</v>
      </c>
      <c r="BE1182" s="243">
        <f>IF(N1182="základní",J1182,0)</f>
        <v>0</v>
      </c>
      <c r="BF1182" s="243">
        <f>IF(N1182="snížená",J1182,0)</f>
        <v>0</v>
      </c>
      <c r="BG1182" s="243">
        <f>IF(N1182="zákl. přenesená",J1182,0)</f>
        <v>0</v>
      </c>
      <c r="BH1182" s="243">
        <f>IF(N1182="sníž. přenesená",J1182,0)</f>
        <v>0</v>
      </c>
      <c r="BI1182" s="243">
        <f>IF(N1182="nulová",J1182,0)</f>
        <v>0</v>
      </c>
      <c r="BJ1182" s="19" t="s">
        <v>91</v>
      </c>
      <c r="BK1182" s="243">
        <f>ROUND(I1182*H1182,2)</f>
        <v>0</v>
      </c>
      <c r="BL1182" s="19" t="s">
        <v>303</v>
      </c>
      <c r="BM1182" s="242" t="s">
        <v>1252</v>
      </c>
    </row>
    <row r="1183" s="2" customFormat="1">
      <c r="A1183" s="41"/>
      <c r="B1183" s="42"/>
      <c r="C1183" s="43"/>
      <c r="D1183" s="244" t="s">
        <v>257</v>
      </c>
      <c r="E1183" s="43"/>
      <c r="F1183" s="245" t="s">
        <v>1253</v>
      </c>
      <c r="G1183" s="43"/>
      <c r="H1183" s="43"/>
      <c r="I1183" s="246"/>
      <c r="J1183" s="43"/>
      <c r="K1183" s="43"/>
      <c r="L1183" s="47"/>
      <c r="M1183" s="247"/>
      <c r="N1183" s="248"/>
      <c r="O1183" s="94"/>
      <c r="P1183" s="94"/>
      <c r="Q1183" s="94"/>
      <c r="R1183" s="94"/>
      <c r="S1183" s="94"/>
      <c r="T1183" s="95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T1183" s="19" t="s">
        <v>257</v>
      </c>
      <c r="AU1183" s="19" t="s">
        <v>93</v>
      </c>
    </row>
    <row r="1184" s="15" customFormat="1">
      <c r="A1184" s="15"/>
      <c r="B1184" s="272"/>
      <c r="C1184" s="273"/>
      <c r="D1184" s="251" t="s">
        <v>259</v>
      </c>
      <c r="E1184" s="274" t="s">
        <v>1</v>
      </c>
      <c r="F1184" s="275" t="s">
        <v>1254</v>
      </c>
      <c r="G1184" s="273"/>
      <c r="H1184" s="274" t="s">
        <v>1</v>
      </c>
      <c r="I1184" s="276"/>
      <c r="J1184" s="273"/>
      <c r="K1184" s="273"/>
      <c r="L1184" s="277"/>
      <c r="M1184" s="278"/>
      <c r="N1184" s="279"/>
      <c r="O1184" s="279"/>
      <c r="P1184" s="279"/>
      <c r="Q1184" s="279"/>
      <c r="R1184" s="279"/>
      <c r="S1184" s="279"/>
      <c r="T1184" s="280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81" t="s">
        <v>259</v>
      </c>
      <c r="AU1184" s="281" t="s">
        <v>93</v>
      </c>
      <c r="AV1184" s="15" t="s">
        <v>91</v>
      </c>
      <c r="AW1184" s="15" t="s">
        <v>40</v>
      </c>
      <c r="AX1184" s="15" t="s">
        <v>84</v>
      </c>
      <c r="AY1184" s="281" t="s">
        <v>250</v>
      </c>
    </row>
    <row r="1185" s="15" customFormat="1">
      <c r="A1185" s="15"/>
      <c r="B1185" s="272"/>
      <c r="C1185" s="273"/>
      <c r="D1185" s="251" t="s">
        <v>259</v>
      </c>
      <c r="E1185" s="274" t="s">
        <v>1</v>
      </c>
      <c r="F1185" s="275" t="s">
        <v>378</v>
      </c>
      <c r="G1185" s="273"/>
      <c r="H1185" s="274" t="s">
        <v>1</v>
      </c>
      <c r="I1185" s="276"/>
      <c r="J1185" s="273"/>
      <c r="K1185" s="273"/>
      <c r="L1185" s="277"/>
      <c r="M1185" s="278"/>
      <c r="N1185" s="279"/>
      <c r="O1185" s="279"/>
      <c r="P1185" s="279"/>
      <c r="Q1185" s="279"/>
      <c r="R1185" s="279"/>
      <c r="S1185" s="279"/>
      <c r="T1185" s="280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81" t="s">
        <v>259</v>
      </c>
      <c r="AU1185" s="281" t="s">
        <v>93</v>
      </c>
      <c r="AV1185" s="15" t="s">
        <v>91</v>
      </c>
      <c r="AW1185" s="15" t="s">
        <v>40</v>
      </c>
      <c r="AX1185" s="15" t="s">
        <v>84</v>
      </c>
      <c r="AY1185" s="281" t="s">
        <v>250</v>
      </c>
    </row>
    <row r="1186" s="13" customFormat="1">
      <c r="A1186" s="13"/>
      <c r="B1186" s="249"/>
      <c r="C1186" s="250"/>
      <c r="D1186" s="251" t="s">
        <v>259</v>
      </c>
      <c r="E1186" s="252" t="s">
        <v>1</v>
      </c>
      <c r="F1186" s="253" t="s">
        <v>1255</v>
      </c>
      <c r="G1186" s="250"/>
      <c r="H1186" s="254">
        <v>28.492999999999999</v>
      </c>
      <c r="I1186" s="255"/>
      <c r="J1186" s="250"/>
      <c r="K1186" s="250"/>
      <c r="L1186" s="256"/>
      <c r="M1186" s="257"/>
      <c r="N1186" s="258"/>
      <c r="O1186" s="258"/>
      <c r="P1186" s="258"/>
      <c r="Q1186" s="258"/>
      <c r="R1186" s="258"/>
      <c r="S1186" s="258"/>
      <c r="T1186" s="259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60" t="s">
        <v>259</v>
      </c>
      <c r="AU1186" s="260" t="s">
        <v>93</v>
      </c>
      <c r="AV1186" s="13" t="s">
        <v>93</v>
      </c>
      <c r="AW1186" s="13" t="s">
        <v>40</v>
      </c>
      <c r="AX1186" s="13" t="s">
        <v>84</v>
      </c>
      <c r="AY1186" s="260" t="s">
        <v>250</v>
      </c>
    </row>
    <row r="1187" s="13" customFormat="1">
      <c r="A1187" s="13"/>
      <c r="B1187" s="249"/>
      <c r="C1187" s="250"/>
      <c r="D1187" s="251" t="s">
        <v>259</v>
      </c>
      <c r="E1187" s="252" t="s">
        <v>1</v>
      </c>
      <c r="F1187" s="253" t="s">
        <v>1256</v>
      </c>
      <c r="G1187" s="250"/>
      <c r="H1187" s="254">
        <v>1989.54</v>
      </c>
      <c r="I1187" s="255"/>
      <c r="J1187" s="250"/>
      <c r="K1187" s="250"/>
      <c r="L1187" s="256"/>
      <c r="M1187" s="257"/>
      <c r="N1187" s="258"/>
      <c r="O1187" s="258"/>
      <c r="P1187" s="258"/>
      <c r="Q1187" s="258"/>
      <c r="R1187" s="258"/>
      <c r="S1187" s="258"/>
      <c r="T1187" s="25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0" t="s">
        <v>259</v>
      </c>
      <c r="AU1187" s="260" t="s">
        <v>93</v>
      </c>
      <c r="AV1187" s="13" t="s">
        <v>93</v>
      </c>
      <c r="AW1187" s="13" t="s">
        <v>40</v>
      </c>
      <c r="AX1187" s="13" t="s">
        <v>84</v>
      </c>
      <c r="AY1187" s="260" t="s">
        <v>250</v>
      </c>
    </row>
    <row r="1188" s="13" customFormat="1">
      <c r="A1188" s="13"/>
      <c r="B1188" s="249"/>
      <c r="C1188" s="250"/>
      <c r="D1188" s="251" t="s">
        <v>259</v>
      </c>
      <c r="E1188" s="252" t="s">
        <v>1</v>
      </c>
      <c r="F1188" s="253" t="s">
        <v>1257</v>
      </c>
      <c r="G1188" s="250"/>
      <c r="H1188" s="254">
        <v>146.28</v>
      </c>
      <c r="I1188" s="255"/>
      <c r="J1188" s="250"/>
      <c r="K1188" s="250"/>
      <c r="L1188" s="256"/>
      <c r="M1188" s="257"/>
      <c r="N1188" s="258"/>
      <c r="O1188" s="258"/>
      <c r="P1188" s="258"/>
      <c r="Q1188" s="258"/>
      <c r="R1188" s="258"/>
      <c r="S1188" s="258"/>
      <c r="T1188" s="259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60" t="s">
        <v>259</v>
      </c>
      <c r="AU1188" s="260" t="s">
        <v>93</v>
      </c>
      <c r="AV1188" s="13" t="s">
        <v>93</v>
      </c>
      <c r="AW1188" s="13" t="s">
        <v>40</v>
      </c>
      <c r="AX1188" s="13" t="s">
        <v>84</v>
      </c>
      <c r="AY1188" s="260" t="s">
        <v>250</v>
      </c>
    </row>
    <row r="1189" s="13" customFormat="1">
      <c r="A1189" s="13"/>
      <c r="B1189" s="249"/>
      <c r="C1189" s="250"/>
      <c r="D1189" s="251" t="s">
        <v>259</v>
      </c>
      <c r="E1189" s="252" t="s">
        <v>1</v>
      </c>
      <c r="F1189" s="253" t="s">
        <v>1258</v>
      </c>
      <c r="G1189" s="250"/>
      <c r="H1189" s="254">
        <v>57</v>
      </c>
      <c r="I1189" s="255"/>
      <c r="J1189" s="250"/>
      <c r="K1189" s="250"/>
      <c r="L1189" s="256"/>
      <c r="M1189" s="257"/>
      <c r="N1189" s="258"/>
      <c r="O1189" s="258"/>
      <c r="P1189" s="258"/>
      <c r="Q1189" s="258"/>
      <c r="R1189" s="258"/>
      <c r="S1189" s="258"/>
      <c r="T1189" s="259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60" t="s">
        <v>259</v>
      </c>
      <c r="AU1189" s="260" t="s">
        <v>93</v>
      </c>
      <c r="AV1189" s="13" t="s">
        <v>93</v>
      </c>
      <c r="AW1189" s="13" t="s">
        <v>40</v>
      </c>
      <c r="AX1189" s="13" t="s">
        <v>84</v>
      </c>
      <c r="AY1189" s="260" t="s">
        <v>250</v>
      </c>
    </row>
    <row r="1190" s="13" customFormat="1">
      <c r="A1190" s="13"/>
      <c r="B1190" s="249"/>
      <c r="C1190" s="250"/>
      <c r="D1190" s="251" t="s">
        <v>259</v>
      </c>
      <c r="E1190" s="252" t="s">
        <v>1</v>
      </c>
      <c r="F1190" s="253" t="s">
        <v>1259</v>
      </c>
      <c r="G1190" s="250"/>
      <c r="H1190" s="254">
        <v>927.77999999999997</v>
      </c>
      <c r="I1190" s="255"/>
      <c r="J1190" s="250"/>
      <c r="K1190" s="250"/>
      <c r="L1190" s="256"/>
      <c r="M1190" s="257"/>
      <c r="N1190" s="258"/>
      <c r="O1190" s="258"/>
      <c r="P1190" s="258"/>
      <c r="Q1190" s="258"/>
      <c r="R1190" s="258"/>
      <c r="S1190" s="258"/>
      <c r="T1190" s="259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0" t="s">
        <v>259</v>
      </c>
      <c r="AU1190" s="260" t="s">
        <v>93</v>
      </c>
      <c r="AV1190" s="13" t="s">
        <v>93</v>
      </c>
      <c r="AW1190" s="13" t="s">
        <v>40</v>
      </c>
      <c r="AX1190" s="13" t="s">
        <v>84</v>
      </c>
      <c r="AY1190" s="260" t="s">
        <v>250</v>
      </c>
    </row>
    <row r="1191" s="13" customFormat="1">
      <c r="A1191" s="13"/>
      <c r="B1191" s="249"/>
      <c r="C1191" s="250"/>
      <c r="D1191" s="251" t="s">
        <v>259</v>
      </c>
      <c r="E1191" s="252" t="s">
        <v>1</v>
      </c>
      <c r="F1191" s="253" t="s">
        <v>1260</v>
      </c>
      <c r="G1191" s="250"/>
      <c r="H1191" s="254">
        <v>139.02000000000001</v>
      </c>
      <c r="I1191" s="255"/>
      <c r="J1191" s="250"/>
      <c r="K1191" s="250"/>
      <c r="L1191" s="256"/>
      <c r="M1191" s="257"/>
      <c r="N1191" s="258"/>
      <c r="O1191" s="258"/>
      <c r="P1191" s="258"/>
      <c r="Q1191" s="258"/>
      <c r="R1191" s="258"/>
      <c r="S1191" s="258"/>
      <c r="T1191" s="259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60" t="s">
        <v>259</v>
      </c>
      <c r="AU1191" s="260" t="s">
        <v>93</v>
      </c>
      <c r="AV1191" s="13" t="s">
        <v>93</v>
      </c>
      <c r="AW1191" s="13" t="s">
        <v>40</v>
      </c>
      <c r="AX1191" s="13" t="s">
        <v>84</v>
      </c>
      <c r="AY1191" s="260" t="s">
        <v>250</v>
      </c>
    </row>
    <row r="1192" s="14" customFormat="1">
      <c r="A1192" s="14"/>
      <c r="B1192" s="261"/>
      <c r="C1192" s="262"/>
      <c r="D1192" s="251" t="s">
        <v>259</v>
      </c>
      <c r="E1192" s="263" t="s">
        <v>1</v>
      </c>
      <c r="F1192" s="264" t="s">
        <v>261</v>
      </c>
      <c r="G1192" s="262"/>
      <c r="H1192" s="265">
        <v>3288.1129999999998</v>
      </c>
      <c r="I1192" s="266"/>
      <c r="J1192" s="262"/>
      <c r="K1192" s="262"/>
      <c r="L1192" s="267"/>
      <c r="M1192" s="268"/>
      <c r="N1192" s="269"/>
      <c r="O1192" s="269"/>
      <c r="P1192" s="269"/>
      <c r="Q1192" s="269"/>
      <c r="R1192" s="269"/>
      <c r="S1192" s="269"/>
      <c r="T1192" s="270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71" t="s">
        <v>259</v>
      </c>
      <c r="AU1192" s="271" t="s">
        <v>93</v>
      </c>
      <c r="AV1192" s="14" t="s">
        <v>256</v>
      </c>
      <c r="AW1192" s="14" t="s">
        <v>40</v>
      </c>
      <c r="AX1192" s="14" t="s">
        <v>91</v>
      </c>
      <c r="AY1192" s="271" t="s">
        <v>250</v>
      </c>
    </row>
    <row r="1193" s="2" customFormat="1" ht="44.25" customHeight="1">
      <c r="A1193" s="41"/>
      <c r="B1193" s="42"/>
      <c r="C1193" s="294" t="s">
        <v>826</v>
      </c>
      <c r="D1193" s="294" t="s">
        <v>337</v>
      </c>
      <c r="E1193" s="295" t="s">
        <v>1261</v>
      </c>
      <c r="F1193" s="296" t="s">
        <v>1262</v>
      </c>
      <c r="G1193" s="297" t="s">
        <v>388</v>
      </c>
      <c r="H1193" s="298">
        <v>1205.6420000000001</v>
      </c>
      <c r="I1193" s="299"/>
      <c r="J1193" s="300">
        <f>ROUND(I1193*H1193,2)</f>
        <v>0</v>
      </c>
      <c r="K1193" s="301"/>
      <c r="L1193" s="302"/>
      <c r="M1193" s="303" t="s">
        <v>1</v>
      </c>
      <c r="N1193" s="304" t="s">
        <v>49</v>
      </c>
      <c r="O1193" s="94"/>
      <c r="P1193" s="240">
        <f>O1193*H1193</f>
        <v>0</v>
      </c>
      <c r="Q1193" s="240">
        <v>0.0054000000000000003</v>
      </c>
      <c r="R1193" s="240">
        <f>Q1193*H1193</f>
        <v>6.5104668000000006</v>
      </c>
      <c r="S1193" s="240">
        <v>0</v>
      </c>
      <c r="T1193" s="241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42" t="s">
        <v>363</v>
      </c>
      <c r="AT1193" s="242" t="s">
        <v>337</v>
      </c>
      <c r="AU1193" s="242" t="s">
        <v>93</v>
      </c>
      <c r="AY1193" s="19" t="s">
        <v>250</v>
      </c>
      <c r="BE1193" s="243">
        <f>IF(N1193="základní",J1193,0)</f>
        <v>0</v>
      </c>
      <c r="BF1193" s="243">
        <f>IF(N1193="snížená",J1193,0)</f>
        <v>0</v>
      </c>
      <c r="BG1193" s="243">
        <f>IF(N1193="zákl. přenesená",J1193,0)</f>
        <v>0</v>
      </c>
      <c r="BH1193" s="243">
        <f>IF(N1193="sníž. přenesená",J1193,0)</f>
        <v>0</v>
      </c>
      <c r="BI1193" s="243">
        <f>IF(N1193="nulová",J1193,0)</f>
        <v>0</v>
      </c>
      <c r="BJ1193" s="19" t="s">
        <v>91</v>
      </c>
      <c r="BK1193" s="243">
        <f>ROUND(I1193*H1193,2)</f>
        <v>0</v>
      </c>
      <c r="BL1193" s="19" t="s">
        <v>303</v>
      </c>
      <c r="BM1193" s="242" t="s">
        <v>1263</v>
      </c>
    </row>
    <row r="1194" s="2" customFormat="1">
      <c r="A1194" s="41"/>
      <c r="B1194" s="42"/>
      <c r="C1194" s="43"/>
      <c r="D1194" s="251" t="s">
        <v>288</v>
      </c>
      <c r="E1194" s="43"/>
      <c r="F1194" s="282" t="s">
        <v>341</v>
      </c>
      <c r="G1194" s="43"/>
      <c r="H1194" s="43"/>
      <c r="I1194" s="246"/>
      <c r="J1194" s="43"/>
      <c r="K1194" s="43"/>
      <c r="L1194" s="47"/>
      <c r="M1194" s="247"/>
      <c r="N1194" s="248"/>
      <c r="O1194" s="94"/>
      <c r="P1194" s="94"/>
      <c r="Q1194" s="94"/>
      <c r="R1194" s="94"/>
      <c r="S1194" s="94"/>
      <c r="T1194" s="95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19" t="s">
        <v>288</v>
      </c>
      <c r="AU1194" s="19" t="s">
        <v>93</v>
      </c>
    </row>
    <row r="1195" s="15" customFormat="1">
      <c r="A1195" s="15"/>
      <c r="B1195" s="272"/>
      <c r="C1195" s="273"/>
      <c r="D1195" s="251" t="s">
        <v>259</v>
      </c>
      <c r="E1195" s="274" t="s">
        <v>1</v>
      </c>
      <c r="F1195" s="275" t="s">
        <v>377</v>
      </c>
      <c r="G1195" s="273"/>
      <c r="H1195" s="274" t="s">
        <v>1</v>
      </c>
      <c r="I1195" s="276"/>
      <c r="J1195" s="273"/>
      <c r="K1195" s="273"/>
      <c r="L1195" s="277"/>
      <c r="M1195" s="278"/>
      <c r="N1195" s="279"/>
      <c r="O1195" s="279"/>
      <c r="P1195" s="279"/>
      <c r="Q1195" s="279"/>
      <c r="R1195" s="279"/>
      <c r="S1195" s="279"/>
      <c r="T1195" s="280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81" t="s">
        <v>259</v>
      </c>
      <c r="AU1195" s="281" t="s">
        <v>93</v>
      </c>
      <c r="AV1195" s="15" t="s">
        <v>91</v>
      </c>
      <c r="AW1195" s="15" t="s">
        <v>40</v>
      </c>
      <c r="AX1195" s="15" t="s">
        <v>84</v>
      </c>
      <c r="AY1195" s="281" t="s">
        <v>250</v>
      </c>
    </row>
    <row r="1196" s="15" customFormat="1">
      <c r="A1196" s="15"/>
      <c r="B1196" s="272"/>
      <c r="C1196" s="273"/>
      <c r="D1196" s="251" t="s">
        <v>259</v>
      </c>
      <c r="E1196" s="274" t="s">
        <v>1</v>
      </c>
      <c r="F1196" s="275" t="s">
        <v>378</v>
      </c>
      <c r="G1196" s="273"/>
      <c r="H1196" s="274" t="s">
        <v>1</v>
      </c>
      <c r="I1196" s="276"/>
      <c r="J1196" s="273"/>
      <c r="K1196" s="273"/>
      <c r="L1196" s="277"/>
      <c r="M1196" s="278"/>
      <c r="N1196" s="279"/>
      <c r="O1196" s="279"/>
      <c r="P1196" s="279"/>
      <c r="Q1196" s="279"/>
      <c r="R1196" s="279"/>
      <c r="S1196" s="279"/>
      <c r="T1196" s="280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81" t="s">
        <v>259</v>
      </c>
      <c r="AU1196" s="281" t="s">
        <v>93</v>
      </c>
      <c r="AV1196" s="15" t="s">
        <v>91</v>
      </c>
      <c r="AW1196" s="15" t="s">
        <v>40</v>
      </c>
      <c r="AX1196" s="15" t="s">
        <v>84</v>
      </c>
      <c r="AY1196" s="281" t="s">
        <v>250</v>
      </c>
    </row>
    <row r="1197" s="13" customFormat="1">
      <c r="A1197" s="13"/>
      <c r="B1197" s="249"/>
      <c r="C1197" s="250"/>
      <c r="D1197" s="251" t="s">
        <v>259</v>
      </c>
      <c r="E1197" s="252" t="s">
        <v>1</v>
      </c>
      <c r="F1197" s="253" t="s">
        <v>1035</v>
      </c>
      <c r="G1197" s="250"/>
      <c r="H1197" s="254">
        <v>9.4979999999999993</v>
      </c>
      <c r="I1197" s="255"/>
      <c r="J1197" s="250"/>
      <c r="K1197" s="250"/>
      <c r="L1197" s="256"/>
      <c r="M1197" s="257"/>
      <c r="N1197" s="258"/>
      <c r="O1197" s="258"/>
      <c r="P1197" s="258"/>
      <c r="Q1197" s="258"/>
      <c r="R1197" s="258"/>
      <c r="S1197" s="258"/>
      <c r="T1197" s="259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60" t="s">
        <v>259</v>
      </c>
      <c r="AU1197" s="260" t="s">
        <v>93</v>
      </c>
      <c r="AV1197" s="13" t="s">
        <v>93</v>
      </c>
      <c r="AW1197" s="13" t="s">
        <v>40</v>
      </c>
      <c r="AX1197" s="13" t="s">
        <v>84</v>
      </c>
      <c r="AY1197" s="260" t="s">
        <v>250</v>
      </c>
    </row>
    <row r="1198" s="13" customFormat="1">
      <c r="A1198" s="13"/>
      <c r="B1198" s="249"/>
      <c r="C1198" s="250"/>
      <c r="D1198" s="251" t="s">
        <v>259</v>
      </c>
      <c r="E1198" s="252" t="s">
        <v>1</v>
      </c>
      <c r="F1198" s="253" t="s">
        <v>1036</v>
      </c>
      <c r="G1198" s="250"/>
      <c r="H1198" s="254">
        <v>663.17999999999995</v>
      </c>
      <c r="I1198" s="255"/>
      <c r="J1198" s="250"/>
      <c r="K1198" s="250"/>
      <c r="L1198" s="256"/>
      <c r="M1198" s="257"/>
      <c r="N1198" s="258"/>
      <c r="O1198" s="258"/>
      <c r="P1198" s="258"/>
      <c r="Q1198" s="258"/>
      <c r="R1198" s="258"/>
      <c r="S1198" s="258"/>
      <c r="T1198" s="25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60" t="s">
        <v>259</v>
      </c>
      <c r="AU1198" s="260" t="s">
        <v>93</v>
      </c>
      <c r="AV1198" s="13" t="s">
        <v>93</v>
      </c>
      <c r="AW1198" s="13" t="s">
        <v>40</v>
      </c>
      <c r="AX1198" s="13" t="s">
        <v>84</v>
      </c>
      <c r="AY1198" s="260" t="s">
        <v>250</v>
      </c>
    </row>
    <row r="1199" s="13" customFormat="1">
      <c r="A1199" s="13"/>
      <c r="B1199" s="249"/>
      <c r="C1199" s="250"/>
      <c r="D1199" s="251" t="s">
        <v>259</v>
      </c>
      <c r="E1199" s="252" t="s">
        <v>1</v>
      </c>
      <c r="F1199" s="253" t="s">
        <v>1037</v>
      </c>
      <c r="G1199" s="250"/>
      <c r="H1199" s="254">
        <v>48.759999999999998</v>
      </c>
      <c r="I1199" s="255"/>
      <c r="J1199" s="250"/>
      <c r="K1199" s="250"/>
      <c r="L1199" s="256"/>
      <c r="M1199" s="257"/>
      <c r="N1199" s="258"/>
      <c r="O1199" s="258"/>
      <c r="P1199" s="258"/>
      <c r="Q1199" s="258"/>
      <c r="R1199" s="258"/>
      <c r="S1199" s="258"/>
      <c r="T1199" s="259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0" t="s">
        <v>259</v>
      </c>
      <c r="AU1199" s="260" t="s">
        <v>93</v>
      </c>
      <c r="AV1199" s="13" t="s">
        <v>93</v>
      </c>
      <c r="AW1199" s="13" t="s">
        <v>40</v>
      </c>
      <c r="AX1199" s="13" t="s">
        <v>84</v>
      </c>
      <c r="AY1199" s="260" t="s">
        <v>250</v>
      </c>
    </row>
    <row r="1200" s="13" customFormat="1">
      <c r="A1200" s="13"/>
      <c r="B1200" s="249"/>
      <c r="C1200" s="250"/>
      <c r="D1200" s="251" t="s">
        <v>259</v>
      </c>
      <c r="E1200" s="252" t="s">
        <v>1</v>
      </c>
      <c r="F1200" s="253" t="s">
        <v>1038</v>
      </c>
      <c r="G1200" s="250"/>
      <c r="H1200" s="254">
        <v>19</v>
      </c>
      <c r="I1200" s="255"/>
      <c r="J1200" s="250"/>
      <c r="K1200" s="250"/>
      <c r="L1200" s="256"/>
      <c r="M1200" s="257"/>
      <c r="N1200" s="258"/>
      <c r="O1200" s="258"/>
      <c r="P1200" s="258"/>
      <c r="Q1200" s="258"/>
      <c r="R1200" s="258"/>
      <c r="S1200" s="258"/>
      <c r="T1200" s="25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60" t="s">
        <v>259</v>
      </c>
      <c r="AU1200" s="260" t="s">
        <v>93</v>
      </c>
      <c r="AV1200" s="13" t="s">
        <v>93</v>
      </c>
      <c r="AW1200" s="13" t="s">
        <v>40</v>
      </c>
      <c r="AX1200" s="13" t="s">
        <v>84</v>
      </c>
      <c r="AY1200" s="260" t="s">
        <v>250</v>
      </c>
    </row>
    <row r="1201" s="13" customFormat="1">
      <c r="A1201" s="13"/>
      <c r="B1201" s="249"/>
      <c r="C1201" s="250"/>
      <c r="D1201" s="251" t="s">
        <v>259</v>
      </c>
      <c r="E1201" s="252" t="s">
        <v>1</v>
      </c>
      <c r="F1201" s="253" t="s">
        <v>1039</v>
      </c>
      <c r="G1201" s="250"/>
      <c r="H1201" s="254">
        <v>309.25999999999999</v>
      </c>
      <c r="I1201" s="255"/>
      <c r="J1201" s="250"/>
      <c r="K1201" s="250"/>
      <c r="L1201" s="256"/>
      <c r="M1201" s="257"/>
      <c r="N1201" s="258"/>
      <c r="O1201" s="258"/>
      <c r="P1201" s="258"/>
      <c r="Q1201" s="258"/>
      <c r="R1201" s="258"/>
      <c r="S1201" s="258"/>
      <c r="T1201" s="259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60" t="s">
        <v>259</v>
      </c>
      <c r="AU1201" s="260" t="s">
        <v>93</v>
      </c>
      <c r="AV1201" s="13" t="s">
        <v>93</v>
      </c>
      <c r="AW1201" s="13" t="s">
        <v>40</v>
      </c>
      <c r="AX1201" s="13" t="s">
        <v>84</v>
      </c>
      <c r="AY1201" s="260" t="s">
        <v>250</v>
      </c>
    </row>
    <row r="1202" s="13" customFormat="1">
      <c r="A1202" s="13"/>
      <c r="B1202" s="249"/>
      <c r="C1202" s="250"/>
      <c r="D1202" s="251" t="s">
        <v>259</v>
      </c>
      <c r="E1202" s="252" t="s">
        <v>1</v>
      </c>
      <c r="F1202" s="253" t="s">
        <v>1040</v>
      </c>
      <c r="G1202" s="250"/>
      <c r="H1202" s="254">
        <v>46.340000000000003</v>
      </c>
      <c r="I1202" s="255"/>
      <c r="J1202" s="250"/>
      <c r="K1202" s="250"/>
      <c r="L1202" s="256"/>
      <c r="M1202" s="257"/>
      <c r="N1202" s="258"/>
      <c r="O1202" s="258"/>
      <c r="P1202" s="258"/>
      <c r="Q1202" s="258"/>
      <c r="R1202" s="258"/>
      <c r="S1202" s="258"/>
      <c r="T1202" s="259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0" t="s">
        <v>259</v>
      </c>
      <c r="AU1202" s="260" t="s">
        <v>93</v>
      </c>
      <c r="AV1202" s="13" t="s">
        <v>93</v>
      </c>
      <c r="AW1202" s="13" t="s">
        <v>40</v>
      </c>
      <c r="AX1202" s="13" t="s">
        <v>84</v>
      </c>
      <c r="AY1202" s="260" t="s">
        <v>250</v>
      </c>
    </row>
    <row r="1203" s="14" customFormat="1">
      <c r="A1203" s="14"/>
      <c r="B1203" s="261"/>
      <c r="C1203" s="262"/>
      <c r="D1203" s="251" t="s">
        <v>259</v>
      </c>
      <c r="E1203" s="263" t="s">
        <v>1</v>
      </c>
      <c r="F1203" s="264" t="s">
        <v>261</v>
      </c>
      <c r="G1203" s="262"/>
      <c r="H1203" s="265">
        <v>1096.038</v>
      </c>
      <c r="I1203" s="266"/>
      <c r="J1203" s="262"/>
      <c r="K1203" s="262"/>
      <c r="L1203" s="267"/>
      <c r="M1203" s="268"/>
      <c r="N1203" s="269"/>
      <c r="O1203" s="269"/>
      <c r="P1203" s="269"/>
      <c r="Q1203" s="269"/>
      <c r="R1203" s="269"/>
      <c r="S1203" s="269"/>
      <c r="T1203" s="270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71" t="s">
        <v>259</v>
      </c>
      <c r="AU1203" s="271" t="s">
        <v>93</v>
      </c>
      <c r="AV1203" s="14" t="s">
        <v>256</v>
      </c>
      <c r="AW1203" s="14" t="s">
        <v>40</v>
      </c>
      <c r="AX1203" s="14" t="s">
        <v>84</v>
      </c>
      <c r="AY1203" s="271" t="s">
        <v>250</v>
      </c>
    </row>
    <row r="1204" s="13" customFormat="1">
      <c r="A1204" s="13"/>
      <c r="B1204" s="249"/>
      <c r="C1204" s="250"/>
      <c r="D1204" s="251" t="s">
        <v>259</v>
      </c>
      <c r="E1204" s="252" t="s">
        <v>1</v>
      </c>
      <c r="F1204" s="253" t="s">
        <v>1264</v>
      </c>
      <c r="G1204" s="250"/>
      <c r="H1204" s="254">
        <v>1205.6420000000001</v>
      </c>
      <c r="I1204" s="255"/>
      <c r="J1204" s="250"/>
      <c r="K1204" s="250"/>
      <c r="L1204" s="256"/>
      <c r="M1204" s="257"/>
      <c r="N1204" s="258"/>
      <c r="O1204" s="258"/>
      <c r="P1204" s="258"/>
      <c r="Q1204" s="258"/>
      <c r="R1204" s="258"/>
      <c r="S1204" s="258"/>
      <c r="T1204" s="259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60" t="s">
        <v>259</v>
      </c>
      <c r="AU1204" s="260" t="s">
        <v>93</v>
      </c>
      <c r="AV1204" s="13" t="s">
        <v>93</v>
      </c>
      <c r="AW1204" s="13" t="s">
        <v>40</v>
      </c>
      <c r="AX1204" s="13" t="s">
        <v>84</v>
      </c>
      <c r="AY1204" s="260" t="s">
        <v>250</v>
      </c>
    </row>
    <row r="1205" s="14" customFormat="1">
      <c r="A1205" s="14"/>
      <c r="B1205" s="261"/>
      <c r="C1205" s="262"/>
      <c r="D1205" s="251" t="s">
        <v>259</v>
      </c>
      <c r="E1205" s="263" t="s">
        <v>1</v>
      </c>
      <c r="F1205" s="264" t="s">
        <v>261</v>
      </c>
      <c r="G1205" s="262"/>
      <c r="H1205" s="265">
        <v>1205.6420000000001</v>
      </c>
      <c r="I1205" s="266"/>
      <c r="J1205" s="262"/>
      <c r="K1205" s="262"/>
      <c r="L1205" s="267"/>
      <c r="M1205" s="268"/>
      <c r="N1205" s="269"/>
      <c r="O1205" s="269"/>
      <c r="P1205" s="269"/>
      <c r="Q1205" s="269"/>
      <c r="R1205" s="269"/>
      <c r="S1205" s="269"/>
      <c r="T1205" s="27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71" t="s">
        <v>259</v>
      </c>
      <c r="AU1205" s="271" t="s">
        <v>93</v>
      </c>
      <c r="AV1205" s="14" t="s">
        <v>256</v>
      </c>
      <c r="AW1205" s="14" t="s">
        <v>40</v>
      </c>
      <c r="AX1205" s="14" t="s">
        <v>91</v>
      </c>
      <c r="AY1205" s="271" t="s">
        <v>250</v>
      </c>
    </row>
    <row r="1206" s="2" customFormat="1" ht="49.05" customHeight="1">
      <c r="A1206" s="41"/>
      <c r="B1206" s="42"/>
      <c r="C1206" s="294" t="s">
        <v>1265</v>
      </c>
      <c r="D1206" s="294" t="s">
        <v>337</v>
      </c>
      <c r="E1206" s="295" t="s">
        <v>1266</v>
      </c>
      <c r="F1206" s="296" t="s">
        <v>1267</v>
      </c>
      <c r="G1206" s="297" t="s">
        <v>388</v>
      </c>
      <c r="H1206" s="298">
        <v>2411.2829999999999</v>
      </c>
      <c r="I1206" s="299"/>
      <c r="J1206" s="300">
        <f>ROUND(I1206*H1206,2)</f>
        <v>0</v>
      </c>
      <c r="K1206" s="301"/>
      <c r="L1206" s="302"/>
      <c r="M1206" s="303" t="s">
        <v>1</v>
      </c>
      <c r="N1206" s="304" t="s">
        <v>49</v>
      </c>
      <c r="O1206" s="94"/>
      <c r="P1206" s="240">
        <f>O1206*H1206</f>
        <v>0</v>
      </c>
      <c r="Q1206" s="240">
        <v>0.0053</v>
      </c>
      <c r="R1206" s="240">
        <f>Q1206*H1206</f>
        <v>12.779799899999999</v>
      </c>
      <c r="S1206" s="240">
        <v>0</v>
      </c>
      <c r="T1206" s="241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42" t="s">
        <v>363</v>
      </c>
      <c r="AT1206" s="242" t="s">
        <v>337</v>
      </c>
      <c r="AU1206" s="242" t="s">
        <v>93</v>
      </c>
      <c r="AY1206" s="19" t="s">
        <v>250</v>
      </c>
      <c r="BE1206" s="243">
        <f>IF(N1206="základní",J1206,0)</f>
        <v>0</v>
      </c>
      <c r="BF1206" s="243">
        <f>IF(N1206="snížená",J1206,0)</f>
        <v>0</v>
      </c>
      <c r="BG1206" s="243">
        <f>IF(N1206="zákl. přenesená",J1206,0)</f>
        <v>0</v>
      </c>
      <c r="BH1206" s="243">
        <f>IF(N1206="sníž. přenesená",J1206,0)</f>
        <v>0</v>
      </c>
      <c r="BI1206" s="243">
        <f>IF(N1206="nulová",J1206,0)</f>
        <v>0</v>
      </c>
      <c r="BJ1206" s="19" t="s">
        <v>91</v>
      </c>
      <c r="BK1206" s="243">
        <f>ROUND(I1206*H1206,2)</f>
        <v>0</v>
      </c>
      <c r="BL1206" s="19" t="s">
        <v>303</v>
      </c>
      <c r="BM1206" s="242" t="s">
        <v>1268</v>
      </c>
    </row>
    <row r="1207" s="2" customFormat="1">
      <c r="A1207" s="41"/>
      <c r="B1207" s="42"/>
      <c r="C1207" s="43"/>
      <c r="D1207" s="251" t="s">
        <v>288</v>
      </c>
      <c r="E1207" s="43"/>
      <c r="F1207" s="282" t="s">
        <v>341</v>
      </c>
      <c r="G1207" s="43"/>
      <c r="H1207" s="43"/>
      <c r="I1207" s="246"/>
      <c r="J1207" s="43"/>
      <c r="K1207" s="43"/>
      <c r="L1207" s="47"/>
      <c r="M1207" s="247"/>
      <c r="N1207" s="248"/>
      <c r="O1207" s="94"/>
      <c r="P1207" s="94"/>
      <c r="Q1207" s="94"/>
      <c r="R1207" s="94"/>
      <c r="S1207" s="94"/>
      <c r="T1207" s="95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T1207" s="19" t="s">
        <v>288</v>
      </c>
      <c r="AU1207" s="19" t="s">
        <v>93</v>
      </c>
    </row>
    <row r="1208" s="15" customFormat="1">
      <c r="A1208" s="15"/>
      <c r="B1208" s="272"/>
      <c r="C1208" s="273"/>
      <c r="D1208" s="251" t="s">
        <v>259</v>
      </c>
      <c r="E1208" s="274" t="s">
        <v>1</v>
      </c>
      <c r="F1208" s="275" t="s">
        <v>1269</v>
      </c>
      <c r="G1208" s="273"/>
      <c r="H1208" s="274" t="s">
        <v>1</v>
      </c>
      <c r="I1208" s="276"/>
      <c r="J1208" s="273"/>
      <c r="K1208" s="273"/>
      <c r="L1208" s="277"/>
      <c r="M1208" s="278"/>
      <c r="N1208" s="279"/>
      <c r="O1208" s="279"/>
      <c r="P1208" s="279"/>
      <c r="Q1208" s="279"/>
      <c r="R1208" s="279"/>
      <c r="S1208" s="279"/>
      <c r="T1208" s="280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81" t="s">
        <v>259</v>
      </c>
      <c r="AU1208" s="281" t="s">
        <v>93</v>
      </c>
      <c r="AV1208" s="15" t="s">
        <v>91</v>
      </c>
      <c r="AW1208" s="15" t="s">
        <v>40</v>
      </c>
      <c r="AX1208" s="15" t="s">
        <v>84</v>
      </c>
      <c r="AY1208" s="281" t="s">
        <v>250</v>
      </c>
    </row>
    <row r="1209" s="15" customFormat="1">
      <c r="A1209" s="15"/>
      <c r="B1209" s="272"/>
      <c r="C1209" s="273"/>
      <c r="D1209" s="251" t="s">
        <v>259</v>
      </c>
      <c r="E1209" s="274" t="s">
        <v>1</v>
      </c>
      <c r="F1209" s="275" t="s">
        <v>378</v>
      </c>
      <c r="G1209" s="273"/>
      <c r="H1209" s="274" t="s">
        <v>1</v>
      </c>
      <c r="I1209" s="276"/>
      <c r="J1209" s="273"/>
      <c r="K1209" s="273"/>
      <c r="L1209" s="277"/>
      <c r="M1209" s="278"/>
      <c r="N1209" s="279"/>
      <c r="O1209" s="279"/>
      <c r="P1209" s="279"/>
      <c r="Q1209" s="279"/>
      <c r="R1209" s="279"/>
      <c r="S1209" s="279"/>
      <c r="T1209" s="280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81" t="s">
        <v>259</v>
      </c>
      <c r="AU1209" s="281" t="s">
        <v>93</v>
      </c>
      <c r="AV1209" s="15" t="s">
        <v>91</v>
      </c>
      <c r="AW1209" s="15" t="s">
        <v>40</v>
      </c>
      <c r="AX1209" s="15" t="s">
        <v>84</v>
      </c>
      <c r="AY1209" s="281" t="s">
        <v>250</v>
      </c>
    </row>
    <row r="1210" s="15" customFormat="1">
      <c r="A1210" s="15"/>
      <c r="B1210" s="272"/>
      <c r="C1210" s="273"/>
      <c r="D1210" s="251" t="s">
        <v>259</v>
      </c>
      <c r="E1210" s="274" t="s">
        <v>1</v>
      </c>
      <c r="F1210" s="275" t="s">
        <v>1270</v>
      </c>
      <c r="G1210" s="273"/>
      <c r="H1210" s="274" t="s">
        <v>1</v>
      </c>
      <c r="I1210" s="276"/>
      <c r="J1210" s="273"/>
      <c r="K1210" s="273"/>
      <c r="L1210" s="277"/>
      <c r="M1210" s="278"/>
      <c r="N1210" s="279"/>
      <c r="O1210" s="279"/>
      <c r="P1210" s="279"/>
      <c r="Q1210" s="279"/>
      <c r="R1210" s="279"/>
      <c r="S1210" s="279"/>
      <c r="T1210" s="280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81" t="s">
        <v>259</v>
      </c>
      <c r="AU1210" s="281" t="s">
        <v>93</v>
      </c>
      <c r="AV1210" s="15" t="s">
        <v>91</v>
      </c>
      <c r="AW1210" s="15" t="s">
        <v>40</v>
      </c>
      <c r="AX1210" s="15" t="s">
        <v>84</v>
      </c>
      <c r="AY1210" s="281" t="s">
        <v>250</v>
      </c>
    </row>
    <row r="1211" s="13" customFormat="1">
      <c r="A1211" s="13"/>
      <c r="B1211" s="249"/>
      <c r="C1211" s="250"/>
      <c r="D1211" s="251" t="s">
        <v>259</v>
      </c>
      <c r="E1211" s="252" t="s">
        <v>1</v>
      </c>
      <c r="F1211" s="253" t="s">
        <v>1271</v>
      </c>
      <c r="G1211" s="250"/>
      <c r="H1211" s="254">
        <v>18.995000000000001</v>
      </c>
      <c r="I1211" s="255"/>
      <c r="J1211" s="250"/>
      <c r="K1211" s="250"/>
      <c r="L1211" s="256"/>
      <c r="M1211" s="257"/>
      <c r="N1211" s="258"/>
      <c r="O1211" s="258"/>
      <c r="P1211" s="258"/>
      <c r="Q1211" s="258"/>
      <c r="R1211" s="258"/>
      <c r="S1211" s="258"/>
      <c r="T1211" s="259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0" t="s">
        <v>259</v>
      </c>
      <c r="AU1211" s="260" t="s">
        <v>93</v>
      </c>
      <c r="AV1211" s="13" t="s">
        <v>93</v>
      </c>
      <c r="AW1211" s="13" t="s">
        <v>40</v>
      </c>
      <c r="AX1211" s="13" t="s">
        <v>84</v>
      </c>
      <c r="AY1211" s="260" t="s">
        <v>250</v>
      </c>
    </row>
    <row r="1212" s="13" customFormat="1">
      <c r="A1212" s="13"/>
      <c r="B1212" s="249"/>
      <c r="C1212" s="250"/>
      <c r="D1212" s="251" t="s">
        <v>259</v>
      </c>
      <c r="E1212" s="252" t="s">
        <v>1</v>
      </c>
      <c r="F1212" s="253" t="s">
        <v>1272</v>
      </c>
      <c r="G1212" s="250"/>
      <c r="H1212" s="254">
        <v>1326.3599999999999</v>
      </c>
      <c r="I1212" s="255"/>
      <c r="J1212" s="250"/>
      <c r="K1212" s="250"/>
      <c r="L1212" s="256"/>
      <c r="M1212" s="257"/>
      <c r="N1212" s="258"/>
      <c r="O1212" s="258"/>
      <c r="P1212" s="258"/>
      <c r="Q1212" s="258"/>
      <c r="R1212" s="258"/>
      <c r="S1212" s="258"/>
      <c r="T1212" s="25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60" t="s">
        <v>259</v>
      </c>
      <c r="AU1212" s="260" t="s">
        <v>93</v>
      </c>
      <c r="AV1212" s="13" t="s">
        <v>93</v>
      </c>
      <c r="AW1212" s="13" t="s">
        <v>40</v>
      </c>
      <c r="AX1212" s="13" t="s">
        <v>84</v>
      </c>
      <c r="AY1212" s="260" t="s">
        <v>250</v>
      </c>
    </row>
    <row r="1213" s="13" customFormat="1">
      <c r="A1213" s="13"/>
      <c r="B1213" s="249"/>
      <c r="C1213" s="250"/>
      <c r="D1213" s="251" t="s">
        <v>259</v>
      </c>
      <c r="E1213" s="252" t="s">
        <v>1</v>
      </c>
      <c r="F1213" s="253" t="s">
        <v>1273</v>
      </c>
      <c r="G1213" s="250"/>
      <c r="H1213" s="254">
        <v>97.519999999999996</v>
      </c>
      <c r="I1213" s="255"/>
      <c r="J1213" s="250"/>
      <c r="K1213" s="250"/>
      <c r="L1213" s="256"/>
      <c r="M1213" s="257"/>
      <c r="N1213" s="258"/>
      <c r="O1213" s="258"/>
      <c r="P1213" s="258"/>
      <c r="Q1213" s="258"/>
      <c r="R1213" s="258"/>
      <c r="S1213" s="258"/>
      <c r="T1213" s="259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0" t="s">
        <v>259</v>
      </c>
      <c r="AU1213" s="260" t="s">
        <v>93</v>
      </c>
      <c r="AV1213" s="13" t="s">
        <v>93</v>
      </c>
      <c r="AW1213" s="13" t="s">
        <v>40</v>
      </c>
      <c r="AX1213" s="13" t="s">
        <v>84</v>
      </c>
      <c r="AY1213" s="260" t="s">
        <v>250</v>
      </c>
    </row>
    <row r="1214" s="13" customFormat="1">
      <c r="A1214" s="13"/>
      <c r="B1214" s="249"/>
      <c r="C1214" s="250"/>
      <c r="D1214" s="251" t="s">
        <v>259</v>
      </c>
      <c r="E1214" s="252" t="s">
        <v>1</v>
      </c>
      <c r="F1214" s="253" t="s">
        <v>1274</v>
      </c>
      <c r="G1214" s="250"/>
      <c r="H1214" s="254">
        <v>38</v>
      </c>
      <c r="I1214" s="255"/>
      <c r="J1214" s="250"/>
      <c r="K1214" s="250"/>
      <c r="L1214" s="256"/>
      <c r="M1214" s="257"/>
      <c r="N1214" s="258"/>
      <c r="O1214" s="258"/>
      <c r="P1214" s="258"/>
      <c r="Q1214" s="258"/>
      <c r="R1214" s="258"/>
      <c r="S1214" s="258"/>
      <c r="T1214" s="25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0" t="s">
        <v>259</v>
      </c>
      <c r="AU1214" s="260" t="s">
        <v>93</v>
      </c>
      <c r="AV1214" s="13" t="s">
        <v>93</v>
      </c>
      <c r="AW1214" s="13" t="s">
        <v>40</v>
      </c>
      <c r="AX1214" s="13" t="s">
        <v>84</v>
      </c>
      <c r="AY1214" s="260" t="s">
        <v>250</v>
      </c>
    </row>
    <row r="1215" s="13" customFormat="1">
      <c r="A1215" s="13"/>
      <c r="B1215" s="249"/>
      <c r="C1215" s="250"/>
      <c r="D1215" s="251" t="s">
        <v>259</v>
      </c>
      <c r="E1215" s="252" t="s">
        <v>1</v>
      </c>
      <c r="F1215" s="253" t="s">
        <v>1275</v>
      </c>
      <c r="G1215" s="250"/>
      <c r="H1215" s="254">
        <v>618.51999999999998</v>
      </c>
      <c r="I1215" s="255"/>
      <c r="J1215" s="250"/>
      <c r="K1215" s="250"/>
      <c r="L1215" s="256"/>
      <c r="M1215" s="257"/>
      <c r="N1215" s="258"/>
      <c r="O1215" s="258"/>
      <c r="P1215" s="258"/>
      <c r="Q1215" s="258"/>
      <c r="R1215" s="258"/>
      <c r="S1215" s="258"/>
      <c r="T1215" s="259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0" t="s">
        <v>259</v>
      </c>
      <c r="AU1215" s="260" t="s">
        <v>93</v>
      </c>
      <c r="AV1215" s="13" t="s">
        <v>93</v>
      </c>
      <c r="AW1215" s="13" t="s">
        <v>40</v>
      </c>
      <c r="AX1215" s="13" t="s">
        <v>84</v>
      </c>
      <c r="AY1215" s="260" t="s">
        <v>250</v>
      </c>
    </row>
    <row r="1216" s="13" customFormat="1">
      <c r="A1216" s="13"/>
      <c r="B1216" s="249"/>
      <c r="C1216" s="250"/>
      <c r="D1216" s="251" t="s">
        <v>259</v>
      </c>
      <c r="E1216" s="252" t="s">
        <v>1</v>
      </c>
      <c r="F1216" s="253" t="s">
        <v>1276</v>
      </c>
      <c r="G1216" s="250"/>
      <c r="H1216" s="254">
        <v>92.680000000000007</v>
      </c>
      <c r="I1216" s="255"/>
      <c r="J1216" s="250"/>
      <c r="K1216" s="250"/>
      <c r="L1216" s="256"/>
      <c r="M1216" s="257"/>
      <c r="N1216" s="258"/>
      <c r="O1216" s="258"/>
      <c r="P1216" s="258"/>
      <c r="Q1216" s="258"/>
      <c r="R1216" s="258"/>
      <c r="S1216" s="258"/>
      <c r="T1216" s="259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0" t="s">
        <v>259</v>
      </c>
      <c r="AU1216" s="260" t="s">
        <v>93</v>
      </c>
      <c r="AV1216" s="13" t="s">
        <v>93</v>
      </c>
      <c r="AW1216" s="13" t="s">
        <v>40</v>
      </c>
      <c r="AX1216" s="13" t="s">
        <v>84</v>
      </c>
      <c r="AY1216" s="260" t="s">
        <v>250</v>
      </c>
    </row>
    <row r="1217" s="14" customFormat="1">
      <c r="A1217" s="14"/>
      <c r="B1217" s="261"/>
      <c r="C1217" s="262"/>
      <c r="D1217" s="251" t="s">
        <v>259</v>
      </c>
      <c r="E1217" s="263" t="s">
        <v>1</v>
      </c>
      <c r="F1217" s="264" t="s">
        <v>261</v>
      </c>
      <c r="G1217" s="262"/>
      <c r="H1217" s="265">
        <v>2192.0749999999998</v>
      </c>
      <c r="I1217" s="266"/>
      <c r="J1217" s="262"/>
      <c r="K1217" s="262"/>
      <c r="L1217" s="267"/>
      <c r="M1217" s="268"/>
      <c r="N1217" s="269"/>
      <c r="O1217" s="269"/>
      <c r="P1217" s="269"/>
      <c r="Q1217" s="269"/>
      <c r="R1217" s="269"/>
      <c r="S1217" s="269"/>
      <c r="T1217" s="270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71" t="s">
        <v>259</v>
      </c>
      <c r="AU1217" s="271" t="s">
        <v>93</v>
      </c>
      <c r="AV1217" s="14" t="s">
        <v>256</v>
      </c>
      <c r="AW1217" s="14" t="s">
        <v>40</v>
      </c>
      <c r="AX1217" s="14" t="s">
        <v>84</v>
      </c>
      <c r="AY1217" s="271" t="s">
        <v>250</v>
      </c>
    </row>
    <row r="1218" s="13" customFormat="1">
      <c r="A1218" s="13"/>
      <c r="B1218" s="249"/>
      <c r="C1218" s="250"/>
      <c r="D1218" s="251" t="s">
        <v>259</v>
      </c>
      <c r="E1218" s="252" t="s">
        <v>1</v>
      </c>
      <c r="F1218" s="253" t="s">
        <v>1277</v>
      </c>
      <c r="G1218" s="250"/>
      <c r="H1218" s="254">
        <v>2411.2829999999999</v>
      </c>
      <c r="I1218" s="255"/>
      <c r="J1218" s="250"/>
      <c r="K1218" s="250"/>
      <c r="L1218" s="256"/>
      <c r="M1218" s="257"/>
      <c r="N1218" s="258"/>
      <c r="O1218" s="258"/>
      <c r="P1218" s="258"/>
      <c r="Q1218" s="258"/>
      <c r="R1218" s="258"/>
      <c r="S1218" s="258"/>
      <c r="T1218" s="25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0" t="s">
        <v>259</v>
      </c>
      <c r="AU1218" s="260" t="s">
        <v>93</v>
      </c>
      <c r="AV1218" s="13" t="s">
        <v>93</v>
      </c>
      <c r="AW1218" s="13" t="s">
        <v>40</v>
      </c>
      <c r="AX1218" s="13" t="s">
        <v>84</v>
      </c>
      <c r="AY1218" s="260" t="s">
        <v>250</v>
      </c>
    </row>
    <row r="1219" s="14" customFormat="1">
      <c r="A1219" s="14"/>
      <c r="B1219" s="261"/>
      <c r="C1219" s="262"/>
      <c r="D1219" s="251" t="s">
        <v>259</v>
      </c>
      <c r="E1219" s="263" t="s">
        <v>1</v>
      </c>
      <c r="F1219" s="264" t="s">
        <v>261</v>
      </c>
      <c r="G1219" s="262"/>
      <c r="H1219" s="265">
        <v>2411.2829999999999</v>
      </c>
      <c r="I1219" s="266"/>
      <c r="J1219" s="262"/>
      <c r="K1219" s="262"/>
      <c r="L1219" s="267"/>
      <c r="M1219" s="268"/>
      <c r="N1219" s="269"/>
      <c r="O1219" s="269"/>
      <c r="P1219" s="269"/>
      <c r="Q1219" s="269"/>
      <c r="R1219" s="269"/>
      <c r="S1219" s="269"/>
      <c r="T1219" s="270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71" t="s">
        <v>259</v>
      </c>
      <c r="AU1219" s="271" t="s">
        <v>93</v>
      </c>
      <c r="AV1219" s="14" t="s">
        <v>256</v>
      </c>
      <c r="AW1219" s="14" t="s">
        <v>40</v>
      </c>
      <c r="AX1219" s="14" t="s">
        <v>91</v>
      </c>
      <c r="AY1219" s="271" t="s">
        <v>250</v>
      </c>
    </row>
    <row r="1220" s="2" customFormat="1" ht="24.15" customHeight="1">
      <c r="A1220" s="41"/>
      <c r="B1220" s="42"/>
      <c r="C1220" s="230" t="s">
        <v>830</v>
      </c>
      <c r="D1220" s="230" t="s">
        <v>252</v>
      </c>
      <c r="E1220" s="231" t="s">
        <v>1278</v>
      </c>
      <c r="F1220" s="232" t="s">
        <v>1279</v>
      </c>
      <c r="G1220" s="233" t="s">
        <v>388</v>
      </c>
      <c r="H1220" s="234">
        <v>3214.4409999999998</v>
      </c>
      <c r="I1220" s="235"/>
      <c r="J1220" s="236">
        <f>ROUND(I1220*H1220,2)</f>
        <v>0</v>
      </c>
      <c r="K1220" s="237"/>
      <c r="L1220" s="47"/>
      <c r="M1220" s="238" t="s">
        <v>1</v>
      </c>
      <c r="N1220" s="239" t="s">
        <v>49</v>
      </c>
      <c r="O1220" s="94"/>
      <c r="P1220" s="240">
        <f>O1220*H1220</f>
        <v>0</v>
      </c>
      <c r="Q1220" s="240">
        <v>0.00039825</v>
      </c>
      <c r="R1220" s="240">
        <f>Q1220*H1220</f>
        <v>1.28015112825</v>
      </c>
      <c r="S1220" s="240">
        <v>0</v>
      </c>
      <c r="T1220" s="241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42" t="s">
        <v>303</v>
      </c>
      <c r="AT1220" s="242" t="s">
        <v>252</v>
      </c>
      <c r="AU1220" s="242" t="s">
        <v>93</v>
      </c>
      <c r="AY1220" s="19" t="s">
        <v>250</v>
      </c>
      <c r="BE1220" s="243">
        <f>IF(N1220="základní",J1220,0)</f>
        <v>0</v>
      </c>
      <c r="BF1220" s="243">
        <f>IF(N1220="snížená",J1220,0)</f>
        <v>0</v>
      </c>
      <c r="BG1220" s="243">
        <f>IF(N1220="zákl. přenesená",J1220,0)</f>
        <v>0</v>
      </c>
      <c r="BH1220" s="243">
        <f>IF(N1220="sníž. přenesená",J1220,0)</f>
        <v>0</v>
      </c>
      <c r="BI1220" s="243">
        <f>IF(N1220="nulová",J1220,0)</f>
        <v>0</v>
      </c>
      <c r="BJ1220" s="19" t="s">
        <v>91</v>
      </c>
      <c r="BK1220" s="243">
        <f>ROUND(I1220*H1220,2)</f>
        <v>0</v>
      </c>
      <c r="BL1220" s="19" t="s">
        <v>303</v>
      </c>
      <c r="BM1220" s="242" t="s">
        <v>1280</v>
      </c>
    </row>
    <row r="1221" s="2" customFormat="1">
      <c r="A1221" s="41"/>
      <c r="B1221" s="42"/>
      <c r="C1221" s="43"/>
      <c r="D1221" s="244" t="s">
        <v>257</v>
      </c>
      <c r="E1221" s="43"/>
      <c r="F1221" s="245" t="s">
        <v>1281</v>
      </c>
      <c r="G1221" s="43"/>
      <c r="H1221" s="43"/>
      <c r="I1221" s="246"/>
      <c r="J1221" s="43"/>
      <c r="K1221" s="43"/>
      <c r="L1221" s="47"/>
      <c r="M1221" s="247"/>
      <c r="N1221" s="248"/>
      <c r="O1221" s="94"/>
      <c r="P1221" s="94"/>
      <c r="Q1221" s="94"/>
      <c r="R1221" s="94"/>
      <c r="S1221" s="94"/>
      <c r="T1221" s="95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19" t="s">
        <v>257</v>
      </c>
      <c r="AU1221" s="19" t="s">
        <v>93</v>
      </c>
    </row>
    <row r="1222" s="13" customFormat="1">
      <c r="A1222" s="13"/>
      <c r="B1222" s="249"/>
      <c r="C1222" s="250"/>
      <c r="D1222" s="251" t="s">
        <v>259</v>
      </c>
      <c r="E1222" s="252" t="s">
        <v>1</v>
      </c>
      <c r="F1222" s="253" t="s">
        <v>1282</v>
      </c>
      <c r="G1222" s="250"/>
      <c r="H1222" s="254">
        <v>945.42100000000005</v>
      </c>
      <c r="I1222" s="255"/>
      <c r="J1222" s="250"/>
      <c r="K1222" s="250"/>
      <c r="L1222" s="256"/>
      <c r="M1222" s="257"/>
      <c r="N1222" s="258"/>
      <c r="O1222" s="258"/>
      <c r="P1222" s="258"/>
      <c r="Q1222" s="258"/>
      <c r="R1222" s="258"/>
      <c r="S1222" s="258"/>
      <c r="T1222" s="259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60" t="s">
        <v>259</v>
      </c>
      <c r="AU1222" s="260" t="s">
        <v>93</v>
      </c>
      <c r="AV1222" s="13" t="s">
        <v>93</v>
      </c>
      <c r="AW1222" s="13" t="s">
        <v>40</v>
      </c>
      <c r="AX1222" s="13" t="s">
        <v>84</v>
      </c>
      <c r="AY1222" s="260" t="s">
        <v>250</v>
      </c>
    </row>
    <row r="1223" s="13" customFormat="1">
      <c r="A1223" s="13"/>
      <c r="B1223" s="249"/>
      <c r="C1223" s="250"/>
      <c r="D1223" s="251" t="s">
        <v>259</v>
      </c>
      <c r="E1223" s="252" t="s">
        <v>1</v>
      </c>
      <c r="F1223" s="253" t="s">
        <v>1283</v>
      </c>
      <c r="G1223" s="250"/>
      <c r="H1223" s="254">
        <v>958.524</v>
      </c>
      <c r="I1223" s="255"/>
      <c r="J1223" s="250"/>
      <c r="K1223" s="250"/>
      <c r="L1223" s="256"/>
      <c r="M1223" s="257"/>
      <c r="N1223" s="258"/>
      <c r="O1223" s="258"/>
      <c r="P1223" s="258"/>
      <c r="Q1223" s="258"/>
      <c r="R1223" s="258"/>
      <c r="S1223" s="258"/>
      <c r="T1223" s="259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0" t="s">
        <v>259</v>
      </c>
      <c r="AU1223" s="260" t="s">
        <v>93</v>
      </c>
      <c r="AV1223" s="13" t="s">
        <v>93</v>
      </c>
      <c r="AW1223" s="13" t="s">
        <v>40</v>
      </c>
      <c r="AX1223" s="13" t="s">
        <v>84</v>
      </c>
      <c r="AY1223" s="260" t="s">
        <v>250</v>
      </c>
    </row>
    <row r="1224" s="13" customFormat="1">
      <c r="A1224" s="13"/>
      <c r="B1224" s="249"/>
      <c r="C1224" s="250"/>
      <c r="D1224" s="251" t="s">
        <v>259</v>
      </c>
      <c r="E1224" s="252" t="s">
        <v>1</v>
      </c>
      <c r="F1224" s="253" t="s">
        <v>1284</v>
      </c>
      <c r="G1224" s="250"/>
      <c r="H1224" s="254">
        <v>606.35500000000002</v>
      </c>
      <c r="I1224" s="255"/>
      <c r="J1224" s="250"/>
      <c r="K1224" s="250"/>
      <c r="L1224" s="256"/>
      <c r="M1224" s="257"/>
      <c r="N1224" s="258"/>
      <c r="O1224" s="258"/>
      <c r="P1224" s="258"/>
      <c r="Q1224" s="258"/>
      <c r="R1224" s="258"/>
      <c r="S1224" s="258"/>
      <c r="T1224" s="259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60" t="s">
        <v>259</v>
      </c>
      <c r="AU1224" s="260" t="s">
        <v>93</v>
      </c>
      <c r="AV1224" s="13" t="s">
        <v>93</v>
      </c>
      <c r="AW1224" s="13" t="s">
        <v>40</v>
      </c>
      <c r="AX1224" s="13" t="s">
        <v>84</v>
      </c>
      <c r="AY1224" s="260" t="s">
        <v>250</v>
      </c>
    </row>
    <row r="1225" s="13" customFormat="1">
      <c r="A1225" s="13"/>
      <c r="B1225" s="249"/>
      <c r="C1225" s="250"/>
      <c r="D1225" s="251" t="s">
        <v>259</v>
      </c>
      <c r="E1225" s="252" t="s">
        <v>1</v>
      </c>
      <c r="F1225" s="253" t="s">
        <v>968</v>
      </c>
      <c r="G1225" s="250"/>
      <c r="H1225" s="254">
        <v>78.971000000000004</v>
      </c>
      <c r="I1225" s="255"/>
      <c r="J1225" s="250"/>
      <c r="K1225" s="250"/>
      <c r="L1225" s="256"/>
      <c r="M1225" s="257"/>
      <c r="N1225" s="258"/>
      <c r="O1225" s="258"/>
      <c r="P1225" s="258"/>
      <c r="Q1225" s="258"/>
      <c r="R1225" s="258"/>
      <c r="S1225" s="258"/>
      <c r="T1225" s="25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60" t="s">
        <v>259</v>
      </c>
      <c r="AU1225" s="260" t="s">
        <v>93</v>
      </c>
      <c r="AV1225" s="13" t="s">
        <v>93</v>
      </c>
      <c r="AW1225" s="13" t="s">
        <v>40</v>
      </c>
      <c r="AX1225" s="13" t="s">
        <v>84</v>
      </c>
      <c r="AY1225" s="260" t="s">
        <v>250</v>
      </c>
    </row>
    <row r="1226" s="13" customFormat="1">
      <c r="A1226" s="13"/>
      <c r="B1226" s="249"/>
      <c r="C1226" s="250"/>
      <c r="D1226" s="251" t="s">
        <v>259</v>
      </c>
      <c r="E1226" s="252" t="s">
        <v>1</v>
      </c>
      <c r="F1226" s="253" t="s">
        <v>1285</v>
      </c>
      <c r="G1226" s="250"/>
      <c r="H1226" s="254">
        <v>600.49800000000005</v>
      </c>
      <c r="I1226" s="255"/>
      <c r="J1226" s="250"/>
      <c r="K1226" s="250"/>
      <c r="L1226" s="256"/>
      <c r="M1226" s="257"/>
      <c r="N1226" s="258"/>
      <c r="O1226" s="258"/>
      <c r="P1226" s="258"/>
      <c r="Q1226" s="258"/>
      <c r="R1226" s="258"/>
      <c r="S1226" s="258"/>
      <c r="T1226" s="259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0" t="s">
        <v>259</v>
      </c>
      <c r="AU1226" s="260" t="s">
        <v>93</v>
      </c>
      <c r="AV1226" s="13" t="s">
        <v>93</v>
      </c>
      <c r="AW1226" s="13" t="s">
        <v>40</v>
      </c>
      <c r="AX1226" s="13" t="s">
        <v>84</v>
      </c>
      <c r="AY1226" s="260" t="s">
        <v>250</v>
      </c>
    </row>
    <row r="1227" s="13" customFormat="1">
      <c r="A1227" s="13"/>
      <c r="B1227" s="249"/>
      <c r="C1227" s="250"/>
      <c r="D1227" s="251" t="s">
        <v>259</v>
      </c>
      <c r="E1227" s="252" t="s">
        <v>1</v>
      </c>
      <c r="F1227" s="253" t="s">
        <v>1286</v>
      </c>
      <c r="G1227" s="250"/>
      <c r="H1227" s="254">
        <v>24.672000000000001</v>
      </c>
      <c r="I1227" s="255"/>
      <c r="J1227" s="250"/>
      <c r="K1227" s="250"/>
      <c r="L1227" s="256"/>
      <c r="M1227" s="257"/>
      <c r="N1227" s="258"/>
      <c r="O1227" s="258"/>
      <c r="P1227" s="258"/>
      <c r="Q1227" s="258"/>
      <c r="R1227" s="258"/>
      <c r="S1227" s="258"/>
      <c r="T1227" s="25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60" t="s">
        <v>259</v>
      </c>
      <c r="AU1227" s="260" t="s">
        <v>93</v>
      </c>
      <c r="AV1227" s="13" t="s">
        <v>93</v>
      </c>
      <c r="AW1227" s="13" t="s">
        <v>40</v>
      </c>
      <c r="AX1227" s="13" t="s">
        <v>84</v>
      </c>
      <c r="AY1227" s="260" t="s">
        <v>250</v>
      </c>
    </row>
    <row r="1228" s="14" customFormat="1">
      <c r="A1228" s="14"/>
      <c r="B1228" s="261"/>
      <c r="C1228" s="262"/>
      <c r="D1228" s="251" t="s">
        <v>259</v>
      </c>
      <c r="E1228" s="263" t="s">
        <v>1</v>
      </c>
      <c r="F1228" s="264" t="s">
        <v>261</v>
      </c>
      <c r="G1228" s="262"/>
      <c r="H1228" s="265">
        <v>3214.4409999999998</v>
      </c>
      <c r="I1228" s="266"/>
      <c r="J1228" s="262"/>
      <c r="K1228" s="262"/>
      <c r="L1228" s="267"/>
      <c r="M1228" s="268"/>
      <c r="N1228" s="269"/>
      <c r="O1228" s="269"/>
      <c r="P1228" s="269"/>
      <c r="Q1228" s="269"/>
      <c r="R1228" s="269"/>
      <c r="S1228" s="269"/>
      <c r="T1228" s="270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71" t="s">
        <v>259</v>
      </c>
      <c r="AU1228" s="271" t="s">
        <v>93</v>
      </c>
      <c r="AV1228" s="14" t="s">
        <v>256</v>
      </c>
      <c r="AW1228" s="14" t="s">
        <v>40</v>
      </c>
      <c r="AX1228" s="14" t="s">
        <v>91</v>
      </c>
      <c r="AY1228" s="271" t="s">
        <v>250</v>
      </c>
    </row>
    <row r="1229" s="2" customFormat="1" ht="44.25" customHeight="1">
      <c r="A1229" s="41"/>
      <c r="B1229" s="42"/>
      <c r="C1229" s="294" t="s">
        <v>1287</v>
      </c>
      <c r="D1229" s="294" t="s">
        <v>337</v>
      </c>
      <c r="E1229" s="295" t="s">
        <v>1261</v>
      </c>
      <c r="F1229" s="296" t="s">
        <v>1262</v>
      </c>
      <c r="G1229" s="297" t="s">
        <v>388</v>
      </c>
      <c r="H1229" s="298">
        <v>1083.0150000000001</v>
      </c>
      <c r="I1229" s="299"/>
      <c r="J1229" s="300">
        <f>ROUND(I1229*H1229,2)</f>
        <v>0</v>
      </c>
      <c r="K1229" s="301"/>
      <c r="L1229" s="302"/>
      <c r="M1229" s="303" t="s">
        <v>1</v>
      </c>
      <c r="N1229" s="304" t="s">
        <v>49</v>
      </c>
      <c r="O1229" s="94"/>
      <c r="P1229" s="240">
        <f>O1229*H1229</f>
        <v>0</v>
      </c>
      <c r="Q1229" s="240">
        <v>0.0054000000000000003</v>
      </c>
      <c r="R1229" s="240">
        <f>Q1229*H1229</f>
        <v>5.848281000000001</v>
      </c>
      <c r="S1229" s="240">
        <v>0</v>
      </c>
      <c r="T1229" s="241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42" t="s">
        <v>363</v>
      </c>
      <c r="AT1229" s="242" t="s">
        <v>337</v>
      </c>
      <c r="AU1229" s="242" t="s">
        <v>93</v>
      </c>
      <c r="AY1229" s="19" t="s">
        <v>250</v>
      </c>
      <c r="BE1229" s="243">
        <f>IF(N1229="základní",J1229,0)</f>
        <v>0</v>
      </c>
      <c r="BF1229" s="243">
        <f>IF(N1229="snížená",J1229,0)</f>
        <v>0</v>
      </c>
      <c r="BG1229" s="243">
        <f>IF(N1229="zákl. přenesená",J1229,0)</f>
        <v>0</v>
      </c>
      <c r="BH1229" s="243">
        <f>IF(N1229="sníž. přenesená",J1229,0)</f>
        <v>0</v>
      </c>
      <c r="BI1229" s="243">
        <f>IF(N1229="nulová",J1229,0)</f>
        <v>0</v>
      </c>
      <c r="BJ1229" s="19" t="s">
        <v>91</v>
      </c>
      <c r="BK1229" s="243">
        <f>ROUND(I1229*H1229,2)</f>
        <v>0</v>
      </c>
      <c r="BL1229" s="19" t="s">
        <v>303</v>
      </c>
      <c r="BM1229" s="242" t="s">
        <v>1288</v>
      </c>
    </row>
    <row r="1230" s="2" customFormat="1">
      <c r="A1230" s="41"/>
      <c r="B1230" s="42"/>
      <c r="C1230" s="43"/>
      <c r="D1230" s="251" t="s">
        <v>288</v>
      </c>
      <c r="E1230" s="43"/>
      <c r="F1230" s="282" t="s">
        <v>341</v>
      </c>
      <c r="G1230" s="43"/>
      <c r="H1230" s="43"/>
      <c r="I1230" s="246"/>
      <c r="J1230" s="43"/>
      <c r="K1230" s="43"/>
      <c r="L1230" s="47"/>
      <c r="M1230" s="247"/>
      <c r="N1230" s="248"/>
      <c r="O1230" s="94"/>
      <c r="P1230" s="94"/>
      <c r="Q1230" s="94"/>
      <c r="R1230" s="94"/>
      <c r="S1230" s="94"/>
      <c r="T1230" s="95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19" t="s">
        <v>288</v>
      </c>
      <c r="AU1230" s="19" t="s">
        <v>93</v>
      </c>
    </row>
    <row r="1231" s="13" customFormat="1">
      <c r="A1231" s="13"/>
      <c r="B1231" s="249"/>
      <c r="C1231" s="250"/>
      <c r="D1231" s="251" t="s">
        <v>259</v>
      </c>
      <c r="E1231" s="252" t="s">
        <v>1</v>
      </c>
      <c r="F1231" s="253" t="s">
        <v>965</v>
      </c>
      <c r="G1231" s="250"/>
      <c r="H1231" s="254">
        <v>315.13999999999999</v>
      </c>
      <c r="I1231" s="255"/>
      <c r="J1231" s="250"/>
      <c r="K1231" s="250"/>
      <c r="L1231" s="256"/>
      <c r="M1231" s="257"/>
      <c r="N1231" s="258"/>
      <c r="O1231" s="258"/>
      <c r="P1231" s="258"/>
      <c r="Q1231" s="258"/>
      <c r="R1231" s="258"/>
      <c r="S1231" s="258"/>
      <c r="T1231" s="259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60" t="s">
        <v>259</v>
      </c>
      <c r="AU1231" s="260" t="s">
        <v>93</v>
      </c>
      <c r="AV1231" s="13" t="s">
        <v>93</v>
      </c>
      <c r="AW1231" s="13" t="s">
        <v>40</v>
      </c>
      <c r="AX1231" s="13" t="s">
        <v>84</v>
      </c>
      <c r="AY1231" s="260" t="s">
        <v>250</v>
      </c>
    </row>
    <row r="1232" s="13" customFormat="1">
      <c r="A1232" s="13"/>
      <c r="B1232" s="249"/>
      <c r="C1232" s="250"/>
      <c r="D1232" s="251" t="s">
        <v>259</v>
      </c>
      <c r="E1232" s="252" t="s">
        <v>1</v>
      </c>
      <c r="F1232" s="253" t="s">
        <v>966</v>
      </c>
      <c r="G1232" s="250"/>
      <c r="H1232" s="254">
        <v>319.50799999999998</v>
      </c>
      <c r="I1232" s="255"/>
      <c r="J1232" s="250"/>
      <c r="K1232" s="250"/>
      <c r="L1232" s="256"/>
      <c r="M1232" s="257"/>
      <c r="N1232" s="258"/>
      <c r="O1232" s="258"/>
      <c r="P1232" s="258"/>
      <c r="Q1232" s="258"/>
      <c r="R1232" s="258"/>
      <c r="S1232" s="258"/>
      <c r="T1232" s="259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0" t="s">
        <v>259</v>
      </c>
      <c r="AU1232" s="260" t="s">
        <v>93</v>
      </c>
      <c r="AV1232" s="13" t="s">
        <v>93</v>
      </c>
      <c r="AW1232" s="13" t="s">
        <v>40</v>
      </c>
      <c r="AX1232" s="13" t="s">
        <v>84</v>
      </c>
      <c r="AY1232" s="260" t="s">
        <v>250</v>
      </c>
    </row>
    <row r="1233" s="13" customFormat="1">
      <c r="A1233" s="13"/>
      <c r="B1233" s="249"/>
      <c r="C1233" s="250"/>
      <c r="D1233" s="251" t="s">
        <v>259</v>
      </c>
      <c r="E1233" s="252" t="s">
        <v>1</v>
      </c>
      <c r="F1233" s="253" t="s">
        <v>967</v>
      </c>
      <c r="G1233" s="250"/>
      <c r="H1233" s="254">
        <v>202.118</v>
      </c>
      <c r="I1233" s="255"/>
      <c r="J1233" s="250"/>
      <c r="K1233" s="250"/>
      <c r="L1233" s="256"/>
      <c r="M1233" s="257"/>
      <c r="N1233" s="258"/>
      <c r="O1233" s="258"/>
      <c r="P1233" s="258"/>
      <c r="Q1233" s="258"/>
      <c r="R1233" s="258"/>
      <c r="S1233" s="258"/>
      <c r="T1233" s="259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0" t="s">
        <v>259</v>
      </c>
      <c r="AU1233" s="260" t="s">
        <v>93</v>
      </c>
      <c r="AV1233" s="13" t="s">
        <v>93</v>
      </c>
      <c r="AW1233" s="13" t="s">
        <v>40</v>
      </c>
      <c r="AX1233" s="13" t="s">
        <v>84</v>
      </c>
      <c r="AY1233" s="260" t="s">
        <v>250</v>
      </c>
    </row>
    <row r="1234" s="13" customFormat="1">
      <c r="A1234" s="13"/>
      <c r="B1234" s="249"/>
      <c r="C1234" s="250"/>
      <c r="D1234" s="251" t="s">
        <v>259</v>
      </c>
      <c r="E1234" s="252" t="s">
        <v>1</v>
      </c>
      <c r="F1234" s="253" t="s">
        <v>484</v>
      </c>
      <c r="G1234" s="250"/>
      <c r="H1234" s="254">
        <v>39.485999999999997</v>
      </c>
      <c r="I1234" s="255"/>
      <c r="J1234" s="250"/>
      <c r="K1234" s="250"/>
      <c r="L1234" s="256"/>
      <c r="M1234" s="257"/>
      <c r="N1234" s="258"/>
      <c r="O1234" s="258"/>
      <c r="P1234" s="258"/>
      <c r="Q1234" s="258"/>
      <c r="R1234" s="258"/>
      <c r="S1234" s="258"/>
      <c r="T1234" s="25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60" t="s">
        <v>259</v>
      </c>
      <c r="AU1234" s="260" t="s">
        <v>93</v>
      </c>
      <c r="AV1234" s="13" t="s">
        <v>93</v>
      </c>
      <c r="AW1234" s="13" t="s">
        <v>40</v>
      </c>
      <c r="AX1234" s="13" t="s">
        <v>84</v>
      </c>
      <c r="AY1234" s="260" t="s">
        <v>250</v>
      </c>
    </row>
    <row r="1235" s="13" customFormat="1">
      <c r="A1235" s="13"/>
      <c r="B1235" s="249"/>
      <c r="C1235" s="250"/>
      <c r="D1235" s="251" t="s">
        <v>259</v>
      </c>
      <c r="E1235" s="252" t="s">
        <v>1</v>
      </c>
      <c r="F1235" s="253" t="s">
        <v>1289</v>
      </c>
      <c r="G1235" s="250"/>
      <c r="H1235" s="254">
        <v>100.083</v>
      </c>
      <c r="I1235" s="255"/>
      <c r="J1235" s="250"/>
      <c r="K1235" s="250"/>
      <c r="L1235" s="256"/>
      <c r="M1235" s="257"/>
      <c r="N1235" s="258"/>
      <c r="O1235" s="258"/>
      <c r="P1235" s="258"/>
      <c r="Q1235" s="258"/>
      <c r="R1235" s="258"/>
      <c r="S1235" s="258"/>
      <c r="T1235" s="259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60" t="s">
        <v>259</v>
      </c>
      <c r="AU1235" s="260" t="s">
        <v>93</v>
      </c>
      <c r="AV1235" s="13" t="s">
        <v>93</v>
      </c>
      <c r="AW1235" s="13" t="s">
        <v>40</v>
      </c>
      <c r="AX1235" s="13" t="s">
        <v>84</v>
      </c>
      <c r="AY1235" s="260" t="s">
        <v>250</v>
      </c>
    </row>
    <row r="1236" s="13" customFormat="1">
      <c r="A1236" s="13"/>
      <c r="B1236" s="249"/>
      <c r="C1236" s="250"/>
      <c r="D1236" s="251" t="s">
        <v>259</v>
      </c>
      <c r="E1236" s="252" t="s">
        <v>1</v>
      </c>
      <c r="F1236" s="253" t="s">
        <v>486</v>
      </c>
      <c r="G1236" s="250"/>
      <c r="H1236" s="254">
        <v>8.2240000000000002</v>
      </c>
      <c r="I1236" s="255"/>
      <c r="J1236" s="250"/>
      <c r="K1236" s="250"/>
      <c r="L1236" s="256"/>
      <c r="M1236" s="257"/>
      <c r="N1236" s="258"/>
      <c r="O1236" s="258"/>
      <c r="P1236" s="258"/>
      <c r="Q1236" s="258"/>
      <c r="R1236" s="258"/>
      <c r="S1236" s="258"/>
      <c r="T1236" s="25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60" t="s">
        <v>259</v>
      </c>
      <c r="AU1236" s="260" t="s">
        <v>93</v>
      </c>
      <c r="AV1236" s="13" t="s">
        <v>93</v>
      </c>
      <c r="AW1236" s="13" t="s">
        <v>40</v>
      </c>
      <c r="AX1236" s="13" t="s">
        <v>84</v>
      </c>
      <c r="AY1236" s="260" t="s">
        <v>250</v>
      </c>
    </row>
    <row r="1237" s="14" customFormat="1">
      <c r="A1237" s="14"/>
      <c r="B1237" s="261"/>
      <c r="C1237" s="262"/>
      <c r="D1237" s="251" t="s">
        <v>259</v>
      </c>
      <c r="E1237" s="263" t="s">
        <v>1</v>
      </c>
      <c r="F1237" s="264" t="s">
        <v>261</v>
      </c>
      <c r="G1237" s="262"/>
      <c r="H1237" s="265">
        <v>984.55899999999997</v>
      </c>
      <c r="I1237" s="266"/>
      <c r="J1237" s="262"/>
      <c r="K1237" s="262"/>
      <c r="L1237" s="267"/>
      <c r="M1237" s="268"/>
      <c r="N1237" s="269"/>
      <c r="O1237" s="269"/>
      <c r="P1237" s="269"/>
      <c r="Q1237" s="269"/>
      <c r="R1237" s="269"/>
      <c r="S1237" s="269"/>
      <c r="T1237" s="270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71" t="s">
        <v>259</v>
      </c>
      <c r="AU1237" s="271" t="s">
        <v>93</v>
      </c>
      <c r="AV1237" s="14" t="s">
        <v>256</v>
      </c>
      <c r="AW1237" s="14" t="s">
        <v>40</v>
      </c>
      <c r="AX1237" s="14" t="s">
        <v>84</v>
      </c>
      <c r="AY1237" s="271" t="s">
        <v>250</v>
      </c>
    </row>
    <row r="1238" s="13" customFormat="1">
      <c r="A1238" s="13"/>
      <c r="B1238" s="249"/>
      <c r="C1238" s="250"/>
      <c r="D1238" s="251" t="s">
        <v>259</v>
      </c>
      <c r="E1238" s="252" t="s">
        <v>1</v>
      </c>
      <c r="F1238" s="253" t="s">
        <v>1290</v>
      </c>
      <c r="G1238" s="250"/>
      <c r="H1238" s="254">
        <v>1083.0150000000001</v>
      </c>
      <c r="I1238" s="255"/>
      <c r="J1238" s="250"/>
      <c r="K1238" s="250"/>
      <c r="L1238" s="256"/>
      <c r="M1238" s="257"/>
      <c r="N1238" s="258"/>
      <c r="O1238" s="258"/>
      <c r="P1238" s="258"/>
      <c r="Q1238" s="258"/>
      <c r="R1238" s="258"/>
      <c r="S1238" s="258"/>
      <c r="T1238" s="25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60" t="s">
        <v>259</v>
      </c>
      <c r="AU1238" s="260" t="s">
        <v>93</v>
      </c>
      <c r="AV1238" s="13" t="s">
        <v>93</v>
      </c>
      <c r="AW1238" s="13" t="s">
        <v>40</v>
      </c>
      <c r="AX1238" s="13" t="s">
        <v>84</v>
      </c>
      <c r="AY1238" s="260" t="s">
        <v>250</v>
      </c>
    </row>
    <row r="1239" s="14" customFormat="1">
      <c r="A1239" s="14"/>
      <c r="B1239" s="261"/>
      <c r="C1239" s="262"/>
      <c r="D1239" s="251" t="s">
        <v>259</v>
      </c>
      <c r="E1239" s="263" t="s">
        <v>1</v>
      </c>
      <c r="F1239" s="264" t="s">
        <v>261</v>
      </c>
      <c r="G1239" s="262"/>
      <c r="H1239" s="265">
        <v>1083.0150000000001</v>
      </c>
      <c r="I1239" s="266"/>
      <c r="J1239" s="262"/>
      <c r="K1239" s="262"/>
      <c r="L1239" s="267"/>
      <c r="M1239" s="268"/>
      <c r="N1239" s="269"/>
      <c r="O1239" s="269"/>
      <c r="P1239" s="269"/>
      <c r="Q1239" s="269"/>
      <c r="R1239" s="269"/>
      <c r="S1239" s="269"/>
      <c r="T1239" s="270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71" t="s">
        <v>259</v>
      </c>
      <c r="AU1239" s="271" t="s">
        <v>93</v>
      </c>
      <c r="AV1239" s="14" t="s">
        <v>256</v>
      </c>
      <c r="AW1239" s="14" t="s">
        <v>40</v>
      </c>
      <c r="AX1239" s="14" t="s">
        <v>91</v>
      </c>
      <c r="AY1239" s="271" t="s">
        <v>250</v>
      </c>
    </row>
    <row r="1240" s="2" customFormat="1" ht="49.05" customHeight="1">
      <c r="A1240" s="41"/>
      <c r="B1240" s="42"/>
      <c r="C1240" s="294" t="s">
        <v>853</v>
      </c>
      <c r="D1240" s="294" t="s">
        <v>337</v>
      </c>
      <c r="E1240" s="295" t="s">
        <v>1266</v>
      </c>
      <c r="F1240" s="296" t="s">
        <v>1267</v>
      </c>
      <c r="G1240" s="297" t="s">
        <v>388</v>
      </c>
      <c r="H1240" s="298">
        <v>2342.7800000000002</v>
      </c>
      <c r="I1240" s="299"/>
      <c r="J1240" s="300">
        <f>ROUND(I1240*H1240,2)</f>
        <v>0</v>
      </c>
      <c r="K1240" s="301"/>
      <c r="L1240" s="302"/>
      <c r="M1240" s="303" t="s">
        <v>1</v>
      </c>
      <c r="N1240" s="304" t="s">
        <v>49</v>
      </c>
      <c r="O1240" s="94"/>
      <c r="P1240" s="240">
        <f>O1240*H1240</f>
        <v>0</v>
      </c>
      <c r="Q1240" s="240">
        <v>0.0053</v>
      </c>
      <c r="R1240" s="240">
        <f>Q1240*H1240</f>
        <v>12.416734000000002</v>
      </c>
      <c r="S1240" s="240">
        <v>0</v>
      </c>
      <c r="T1240" s="241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42" t="s">
        <v>363</v>
      </c>
      <c r="AT1240" s="242" t="s">
        <v>337</v>
      </c>
      <c r="AU1240" s="242" t="s">
        <v>93</v>
      </c>
      <c r="AY1240" s="19" t="s">
        <v>250</v>
      </c>
      <c r="BE1240" s="243">
        <f>IF(N1240="základní",J1240,0)</f>
        <v>0</v>
      </c>
      <c r="BF1240" s="243">
        <f>IF(N1240="snížená",J1240,0)</f>
        <v>0</v>
      </c>
      <c r="BG1240" s="243">
        <f>IF(N1240="zákl. přenesená",J1240,0)</f>
        <v>0</v>
      </c>
      <c r="BH1240" s="243">
        <f>IF(N1240="sníž. přenesená",J1240,0)</f>
        <v>0</v>
      </c>
      <c r="BI1240" s="243">
        <f>IF(N1240="nulová",J1240,0)</f>
        <v>0</v>
      </c>
      <c r="BJ1240" s="19" t="s">
        <v>91</v>
      </c>
      <c r="BK1240" s="243">
        <f>ROUND(I1240*H1240,2)</f>
        <v>0</v>
      </c>
      <c r="BL1240" s="19" t="s">
        <v>303</v>
      </c>
      <c r="BM1240" s="242" t="s">
        <v>1291</v>
      </c>
    </row>
    <row r="1241" s="2" customFormat="1">
      <c r="A1241" s="41"/>
      <c r="B1241" s="42"/>
      <c r="C1241" s="43"/>
      <c r="D1241" s="251" t="s">
        <v>288</v>
      </c>
      <c r="E1241" s="43"/>
      <c r="F1241" s="282" t="s">
        <v>341</v>
      </c>
      <c r="G1241" s="43"/>
      <c r="H1241" s="43"/>
      <c r="I1241" s="246"/>
      <c r="J1241" s="43"/>
      <c r="K1241" s="43"/>
      <c r="L1241" s="47"/>
      <c r="M1241" s="247"/>
      <c r="N1241" s="248"/>
      <c r="O1241" s="94"/>
      <c r="P1241" s="94"/>
      <c r="Q1241" s="94"/>
      <c r="R1241" s="94"/>
      <c r="S1241" s="94"/>
      <c r="T1241" s="95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19" t="s">
        <v>288</v>
      </c>
      <c r="AU1241" s="19" t="s">
        <v>93</v>
      </c>
    </row>
    <row r="1242" s="13" customFormat="1">
      <c r="A1242" s="13"/>
      <c r="B1242" s="249"/>
      <c r="C1242" s="250"/>
      <c r="D1242" s="251" t="s">
        <v>259</v>
      </c>
      <c r="E1242" s="252" t="s">
        <v>1</v>
      </c>
      <c r="F1242" s="253" t="s">
        <v>1292</v>
      </c>
      <c r="G1242" s="250"/>
      <c r="H1242" s="254">
        <v>630.28099999999995</v>
      </c>
      <c r="I1242" s="255"/>
      <c r="J1242" s="250"/>
      <c r="K1242" s="250"/>
      <c r="L1242" s="256"/>
      <c r="M1242" s="257"/>
      <c r="N1242" s="258"/>
      <c r="O1242" s="258"/>
      <c r="P1242" s="258"/>
      <c r="Q1242" s="258"/>
      <c r="R1242" s="258"/>
      <c r="S1242" s="258"/>
      <c r="T1242" s="259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60" t="s">
        <v>259</v>
      </c>
      <c r="AU1242" s="260" t="s">
        <v>93</v>
      </c>
      <c r="AV1242" s="13" t="s">
        <v>93</v>
      </c>
      <c r="AW1242" s="13" t="s">
        <v>40</v>
      </c>
      <c r="AX1242" s="13" t="s">
        <v>84</v>
      </c>
      <c r="AY1242" s="260" t="s">
        <v>250</v>
      </c>
    </row>
    <row r="1243" s="13" customFormat="1">
      <c r="A1243" s="13"/>
      <c r="B1243" s="249"/>
      <c r="C1243" s="250"/>
      <c r="D1243" s="251" t="s">
        <v>259</v>
      </c>
      <c r="E1243" s="252" t="s">
        <v>1</v>
      </c>
      <c r="F1243" s="253" t="s">
        <v>1293</v>
      </c>
      <c r="G1243" s="250"/>
      <c r="H1243" s="254">
        <v>639.01599999999996</v>
      </c>
      <c r="I1243" s="255"/>
      <c r="J1243" s="250"/>
      <c r="K1243" s="250"/>
      <c r="L1243" s="256"/>
      <c r="M1243" s="257"/>
      <c r="N1243" s="258"/>
      <c r="O1243" s="258"/>
      <c r="P1243" s="258"/>
      <c r="Q1243" s="258"/>
      <c r="R1243" s="258"/>
      <c r="S1243" s="258"/>
      <c r="T1243" s="25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0" t="s">
        <v>259</v>
      </c>
      <c r="AU1243" s="260" t="s">
        <v>93</v>
      </c>
      <c r="AV1243" s="13" t="s">
        <v>93</v>
      </c>
      <c r="AW1243" s="13" t="s">
        <v>40</v>
      </c>
      <c r="AX1243" s="13" t="s">
        <v>84</v>
      </c>
      <c r="AY1243" s="260" t="s">
        <v>250</v>
      </c>
    </row>
    <row r="1244" s="13" customFormat="1">
      <c r="A1244" s="13"/>
      <c r="B1244" s="249"/>
      <c r="C1244" s="250"/>
      <c r="D1244" s="251" t="s">
        <v>259</v>
      </c>
      <c r="E1244" s="252" t="s">
        <v>1</v>
      </c>
      <c r="F1244" s="253" t="s">
        <v>1294</v>
      </c>
      <c r="G1244" s="250"/>
      <c r="H1244" s="254">
        <v>404.23700000000002</v>
      </c>
      <c r="I1244" s="255"/>
      <c r="J1244" s="250"/>
      <c r="K1244" s="250"/>
      <c r="L1244" s="256"/>
      <c r="M1244" s="257"/>
      <c r="N1244" s="258"/>
      <c r="O1244" s="258"/>
      <c r="P1244" s="258"/>
      <c r="Q1244" s="258"/>
      <c r="R1244" s="258"/>
      <c r="S1244" s="258"/>
      <c r="T1244" s="259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60" t="s">
        <v>259</v>
      </c>
      <c r="AU1244" s="260" t="s">
        <v>93</v>
      </c>
      <c r="AV1244" s="13" t="s">
        <v>93</v>
      </c>
      <c r="AW1244" s="13" t="s">
        <v>40</v>
      </c>
      <c r="AX1244" s="13" t="s">
        <v>84</v>
      </c>
      <c r="AY1244" s="260" t="s">
        <v>250</v>
      </c>
    </row>
    <row r="1245" s="13" customFormat="1">
      <c r="A1245" s="13"/>
      <c r="B1245" s="249"/>
      <c r="C1245" s="250"/>
      <c r="D1245" s="251" t="s">
        <v>259</v>
      </c>
      <c r="E1245" s="252" t="s">
        <v>1</v>
      </c>
      <c r="F1245" s="253" t="s">
        <v>484</v>
      </c>
      <c r="G1245" s="250"/>
      <c r="H1245" s="254">
        <v>39.485999999999997</v>
      </c>
      <c r="I1245" s="255"/>
      <c r="J1245" s="250"/>
      <c r="K1245" s="250"/>
      <c r="L1245" s="256"/>
      <c r="M1245" s="257"/>
      <c r="N1245" s="258"/>
      <c r="O1245" s="258"/>
      <c r="P1245" s="258"/>
      <c r="Q1245" s="258"/>
      <c r="R1245" s="258"/>
      <c r="S1245" s="258"/>
      <c r="T1245" s="25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0" t="s">
        <v>259</v>
      </c>
      <c r="AU1245" s="260" t="s">
        <v>93</v>
      </c>
      <c r="AV1245" s="13" t="s">
        <v>93</v>
      </c>
      <c r="AW1245" s="13" t="s">
        <v>40</v>
      </c>
      <c r="AX1245" s="13" t="s">
        <v>84</v>
      </c>
      <c r="AY1245" s="260" t="s">
        <v>250</v>
      </c>
    </row>
    <row r="1246" s="13" customFormat="1">
      <c r="A1246" s="13"/>
      <c r="B1246" s="249"/>
      <c r="C1246" s="250"/>
      <c r="D1246" s="251" t="s">
        <v>259</v>
      </c>
      <c r="E1246" s="252" t="s">
        <v>1</v>
      </c>
      <c r="F1246" s="253" t="s">
        <v>1295</v>
      </c>
      <c r="G1246" s="250"/>
      <c r="H1246" s="254">
        <v>400.33199999999999</v>
      </c>
      <c r="I1246" s="255"/>
      <c r="J1246" s="250"/>
      <c r="K1246" s="250"/>
      <c r="L1246" s="256"/>
      <c r="M1246" s="257"/>
      <c r="N1246" s="258"/>
      <c r="O1246" s="258"/>
      <c r="P1246" s="258"/>
      <c r="Q1246" s="258"/>
      <c r="R1246" s="258"/>
      <c r="S1246" s="258"/>
      <c r="T1246" s="25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60" t="s">
        <v>259</v>
      </c>
      <c r="AU1246" s="260" t="s">
        <v>93</v>
      </c>
      <c r="AV1246" s="13" t="s">
        <v>93</v>
      </c>
      <c r="AW1246" s="13" t="s">
        <v>40</v>
      </c>
      <c r="AX1246" s="13" t="s">
        <v>84</v>
      </c>
      <c r="AY1246" s="260" t="s">
        <v>250</v>
      </c>
    </row>
    <row r="1247" s="13" customFormat="1">
      <c r="A1247" s="13"/>
      <c r="B1247" s="249"/>
      <c r="C1247" s="250"/>
      <c r="D1247" s="251" t="s">
        <v>259</v>
      </c>
      <c r="E1247" s="252" t="s">
        <v>1</v>
      </c>
      <c r="F1247" s="253" t="s">
        <v>1296</v>
      </c>
      <c r="G1247" s="250"/>
      <c r="H1247" s="254">
        <v>16.448</v>
      </c>
      <c r="I1247" s="255"/>
      <c r="J1247" s="250"/>
      <c r="K1247" s="250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0" t="s">
        <v>259</v>
      </c>
      <c r="AU1247" s="260" t="s">
        <v>93</v>
      </c>
      <c r="AV1247" s="13" t="s">
        <v>93</v>
      </c>
      <c r="AW1247" s="13" t="s">
        <v>40</v>
      </c>
      <c r="AX1247" s="13" t="s">
        <v>84</v>
      </c>
      <c r="AY1247" s="260" t="s">
        <v>250</v>
      </c>
    </row>
    <row r="1248" s="14" customFormat="1">
      <c r="A1248" s="14"/>
      <c r="B1248" s="261"/>
      <c r="C1248" s="262"/>
      <c r="D1248" s="251" t="s">
        <v>259</v>
      </c>
      <c r="E1248" s="263" t="s">
        <v>1</v>
      </c>
      <c r="F1248" s="264" t="s">
        <v>261</v>
      </c>
      <c r="G1248" s="262"/>
      <c r="H1248" s="265">
        <v>2129.8000000000002</v>
      </c>
      <c r="I1248" s="266"/>
      <c r="J1248" s="262"/>
      <c r="K1248" s="262"/>
      <c r="L1248" s="267"/>
      <c r="M1248" s="268"/>
      <c r="N1248" s="269"/>
      <c r="O1248" s="269"/>
      <c r="P1248" s="269"/>
      <c r="Q1248" s="269"/>
      <c r="R1248" s="269"/>
      <c r="S1248" s="269"/>
      <c r="T1248" s="27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71" t="s">
        <v>259</v>
      </c>
      <c r="AU1248" s="271" t="s">
        <v>93</v>
      </c>
      <c r="AV1248" s="14" t="s">
        <v>256</v>
      </c>
      <c r="AW1248" s="14" t="s">
        <v>40</v>
      </c>
      <c r="AX1248" s="14" t="s">
        <v>84</v>
      </c>
      <c r="AY1248" s="271" t="s">
        <v>250</v>
      </c>
    </row>
    <row r="1249" s="13" customFormat="1">
      <c r="A1249" s="13"/>
      <c r="B1249" s="249"/>
      <c r="C1249" s="250"/>
      <c r="D1249" s="251" t="s">
        <v>259</v>
      </c>
      <c r="E1249" s="252" t="s">
        <v>1</v>
      </c>
      <c r="F1249" s="253" t="s">
        <v>1297</v>
      </c>
      <c r="G1249" s="250"/>
      <c r="H1249" s="254">
        <v>2342.7800000000002</v>
      </c>
      <c r="I1249" s="255"/>
      <c r="J1249" s="250"/>
      <c r="K1249" s="250"/>
      <c r="L1249" s="256"/>
      <c r="M1249" s="257"/>
      <c r="N1249" s="258"/>
      <c r="O1249" s="258"/>
      <c r="P1249" s="258"/>
      <c r="Q1249" s="258"/>
      <c r="R1249" s="258"/>
      <c r="S1249" s="258"/>
      <c r="T1249" s="259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0" t="s">
        <v>259</v>
      </c>
      <c r="AU1249" s="260" t="s">
        <v>93</v>
      </c>
      <c r="AV1249" s="13" t="s">
        <v>93</v>
      </c>
      <c r="AW1249" s="13" t="s">
        <v>40</v>
      </c>
      <c r="AX1249" s="13" t="s">
        <v>84</v>
      </c>
      <c r="AY1249" s="260" t="s">
        <v>250</v>
      </c>
    </row>
    <row r="1250" s="14" customFormat="1">
      <c r="A1250" s="14"/>
      <c r="B1250" s="261"/>
      <c r="C1250" s="262"/>
      <c r="D1250" s="251" t="s">
        <v>259</v>
      </c>
      <c r="E1250" s="263" t="s">
        <v>1</v>
      </c>
      <c r="F1250" s="264" t="s">
        <v>261</v>
      </c>
      <c r="G1250" s="262"/>
      <c r="H1250" s="265">
        <v>2342.7800000000002</v>
      </c>
      <c r="I1250" s="266"/>
      <c r="J1250" s="262"/>
      <c r="K1250" s="262"/>
      <c r="L1250" s="267"/>
      <c r="M1250" s="268"/>
      <c r="N1250" s="269"/>
      <c r="O1250" s="269"/>
      <c r="P1250" s="269"/>
      <c r="Q1250" s="269"/>
      <c r="R1250" s="269"/>
      <c r="S1250" s="269"/>
      <c r="T1250" s="27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71" t="s">
        <v>259</v>
      </c>
      <c r="AU1250" s="271" t="s">
        <v>93</v>
      </c>
      <c r="AV1250" s="14" t="s">
        <v>256</v>
      </c>
      <c r="AW1250" s="14" t="s">
        <v>40</v>
      </c>
      <c r="AX1250" s="14" t="s">
        <v>91</v>
      </c>
      <c r="AY1250" s="271" t="s">
        <v>250</v>
      </c>
    </row>
    <row r="1251" s="2" customFormat="1" ht="24.15" customHeight="1">
      <c r="A1251" s="41"/>
      <c r="B1251" s="42"/>
      <c r="C1251" s="230" t="s">
        <v>1298</v>
      </c>
      <c r="D1251" s="230" t="s">
        <v>252</v>
      </c>
      <c r="E1251" s="231" t="s">
        <v>1299</v>
      </c>
      <c r="F1251" s="232" t="s">
        <v>1300</v>
      </c>
      <c r="G1251" s="233" t="s">
        <v>388</v>
      </c>
      <c r="H1251" s="234">
        <v>780</v>
      </c>
      <c r="I1251" s="235"/>
      <c r="J1251" s="236">
        <f>ROUND(I1251*H1251,2)</f>
        <v>0</v>
      </c>
      <c r="K1251" s="237"/>
      <c r="L1251" s="47"/>
      <c r="M1251" s="238" t="s">
        <v>1</v>
      </c>
      <c r="N1251" s="239" t="s">
        <v>49</v>
      </c>
      <c r="O1251" s="94"/>
      <c r="P1251" s="240">
        <f>O1251*H1251</f>
        <v>0</v>
      </c>
      <c r="Q1251" s="240">
        <v>0.00079750000000000003</v>
      </c>
      <c r="R1251" s="240">
        <f>Q1251*H1251</f>
        <v>0.62204999999999999</v>
      </c>
      <c r="S1251" s="240">
        <v>0</v>
      </c>
      <c r="T1251" s="241">
        <f>S1251*H1251</f>
        <v>0</v>
      </c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R1251" s="242" t="s">
        <v>303</v>
      </c>
      <c r="AT1251" s="242" t="s">
        <v>252</v>
      </c>
      <c r="AU1251" s="242" t="s">
        <v>93</v>
      </c>
      <c r="AY1251" s="19" t="s">
        <v>250</v>
      </c>
      <c r="BE1251" s="243">
        <f>IF(N1251="základní",J1251,0)</f>
        <v>0</v>
      </c>
      <c r="BF1251" s="243">
        <f>IF(N1251="snížená",J1251,0)</f>
        <v>0</v>
      </c>
      <c r="BG1251" s="243">
        <f>IF(N1251="zákl. přenesená",J1251,0)</f>
        <v>0</v>
      </c>
      <c r="BH1251" s="243">
        <f>IF(N1251="sníž. přenesená",J1251,0)</f>
        <v>0</v>
      </c>
      <c r="BI1251" s="243">
        <f>IF(N1251="nulová",J1251,0)</f>
        <v>0</v>
      </c>
      <c r="BJ1251" s="19" t="s">
        <v>91</v>
      </c>
      <c r="BK1251" s="243">
        <f>ROUND(I1251*H1251,2)</f>
        <v>0</v>
      </c>
      <c r="BL1251" s="19" t="s">
        <v>303</v>
      </c>
      <c r="BM1251" s="242" t="s">
        <v>1301</v>
      </c>
    </row>
    <row r="1252" s="2" customFormat="1">
      <c r="A1252" s="41"/>
      <c r="B1252" s="42"/>
      <c r="C1252" s="43"/>
      <c r="D1252" s="244" t="s">
        <v>257</v>
      </c>
      <c r="E1252" s="43"/>
      <c r="F1252" s="245" t="s">
        <v>1302</v>
      </c>
      <c r="G1252" s="43"/>
      <c r="H1252" s="43"/>
      <c r="I1252" s="246"/>
      <c r="J1252" s="43"/>
      <c r="K1252" s="43"/>
      <c r="L1252" s="47"/>
      <c r="M1252" s="247"/>
      <c r="N1252" s="248"/>
      <c r="O1252" s="94"/>
      <c r="P1252" s="94"/>
      <c r="Q1252" s="94"/>
      <c r="R1252" s="94"/>
      <c r="S1252" s="94"/>
      <c r="T1252" s="95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T1252" s="19" t="s">
        <v>257</v>
      </c>
      <c r="AU1252" s="19" t="s">
        <v>93</v>
      </c>
    </row>
    <row r="1253" s="2" customFormat="1" ht="24.15" customHeight="1">
      <c r="A1253" s="41"/>
      <c r="B1253" s="42"/>
      <c r="C1253" s="230" t="s">
        <v>857</v>
      </c>
      <c r="D1253" s="230" t="s">
        <v>252</v>
      </c>
      <c r="E1253" s="231" t="s">
        <v>1303</v>
      </c>
      <c r="F1253" s="232" t="s">
        <v>1304</v>
      </c>
      <c r="G1253" s="233" t="s">
        <v>388</v>
      </c>
      <c r="H1253" s="234">
        <v>1096.038</v>
      </c>
      <c r="I1253" s="235"/>
      <c r="J1253" s="236">
        <f>ROUND(I1253*H1253,2)</f>
        <v>0</v>
      </c>
      <c r="K1253" s="237"/>
      <c r="L1253" s="47"/>
      <c r="M1253" s="238" t="s">
        <v>1</v>
      </c>
      <c r="N1253" s="239" t="s">
        <v>49</v>
      </c>
      <c r="O1253" s="94"/>
      <c r="P1253" s="240">
        <f>O1253*H1253</f>
        <v>0</v>
      </c>
      <c r="Q1253" s="240">
        <v>0</v>
      </c>
      <c r="R1253" s="240">
        <f>Q1253*H1253</f>
        <v>0</v>
      </c>
      <c r="S1253" s="240">
        <v>0</v>
      </c>
      <c r="T1253" s="241">
        <f>S1253*H1253</f>
        <v>0</v>
      </c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R1253" s="242" t="s">
        <v>303</v>
      </c>
      <c r="AT1253" s="242" t="s">
        <v>252</v>
      </c>
      <c r="AU1253" s="242" t="s">
        <v>93</v>
      </c>
      <c r="AY1253" s="19" t="s">
        <v>250</v>
      </c>
      <c r="BE1253" s="243">
        <f>IF(N1253="základní",J1253,0)</f>
        <v>0</v>
      </c>
      <c r="BF1253" s="243">
        <f>IF(N1253="snížená",J1253,0)</f>
        <v>0</v>
      </c>
      <c r="BG1253" s="243">
        <f>IF(N1253="zákl. přenesená",J1253,0)</f>
        <v>0</v>
      </c>
      <c r="BH1253" s="243">
        <f>IF(N1253="sníž. přenesená",J1253,0)</f>
        <v>0</v>
      </c>
      <c r="BI1253" s="243">
        <f>IF(N1253="nulová",J1253,0)</f>
        <v>0</v>
      </c>
      <c r="BJ1253" s="19" t="s">
        <v>91</v>
      </c>
      <c r="BK1253" s="243">
        <f>ROUND(I1253*H1253,2)</f>
        <v>0</v>
      </c>
      <c r="BL1253" s="19" t="s">
        <v>303</v>
      </c>
      <c r="BM1253" s="242" t="s">
        <v>1305</v>
      </c>
    </row>
    <row r="1254" s="2" customFormat="1">
      <c r="A1254" s="41"/>
      <c r="B1254" s="42"/>
      <c r="C1254" s="43"/>
      <c r="D1254" s="244" t="s">
        <v>257</v>
      </c>
      <c r="E1254" s="43"/>
      <c r="F1254" s="245" t="s">
        <v>1306</v>
      </c>
      <c r="G1254" s="43"/>
      <c r="H1254" s="43"/>
      <c r="I1254" s="246"/>
      <c r="J1254" s="43"/>
      <c r="K1254" s="43"/>
      <c r="L1254" s="47"/>
      <c r="M1254" s="247"/>
      <c r="N1254" s="248"/>
      <c r="O1254" s="94"/>
      <c r="P1254" s="94"/>
      <c r="Q1254" s="94"/>
      <c r="R1254" s="94"/>
      <c r="S1254" s="94"/>
      <c r="T1254" s="95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T1254" s="19" t="s">
        <v>257</v>
      </c>
      <c r="AU1254" s="19" t="s">
        <v>93</v>
      </c>
    </row>
    <row r="1255" s="15" customFormat="1">
      <c r="A1255" s="15"/>
      <c r="B1255" s="272"/>
      <c r="C1255" s="273"/>
      <c r="D1255" s="251" t="s">
        <v>259</v>
      </c>
      <c r="E1255" s="274" t="s">
        <v>1</v>
      </c>
      <c r="F1255" s="275" t="s">
        <v>377</v>
      </c>
      <c r="G1255" s="273"/>
      <c r="H1255" s="274" t="s">
        <v>1</v>
      </c>
      <c r="I1255" s="276"/>
      <c r="J1255" s="273"/>
      <c r="K1255" s="273"/>
      <c r="L1255" s="277"/>
      <c r="M1255" s="278"/>
      <c r="N1255" s="279"/>
      <c r="O1255" s="279"/>
      <c r="P1255" s="279"/>
      <c r="Q1255" s="279"/>
      <c r="R1255" s="279"/>
      <c r="S1255" s="279"/>
      <c r="T1255" s="280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81" t="s">
        <v>259</v>
      </c>
      <c r="AU1255" s="281" t="s">
        <v>93</v>
      </c>
      <c r="AV1255" s="15" t="s">
        <v>91</v>
      </c>
      <c r="AW1255" s="15" t="s">
        <v>40</v>
      </c>
      <c r="AX1255" s="15" t="s">
        <v>84</v>
      </c>
      <c r="AY1255" s="281" t="s">
        <v>250</v>
      </c>
    </row>
    <row r="1256" s="15" customFormat="1">
      <c r="A1256" s="15"/>
      <c r="B1256" s="272"/>
      <c r="C1256" s="273"/>
      <c r="D1256" s="251" t="s">
        <v>259</v>
      </c>
      <c r="E1256" s="274" t="s">
        <v>1</v>
      </c>
      <c r="F1256" s="275" t="s">
        <v>378</v>
      </c>
      <c r="G1256" s="273"/>
      <c r="H1256" s="274" t="s">
        <v>1</v>
      </c>
      <c r="I1256" s="276"/>
      <c r="J1256" s="273"/>
      <c r="K1256" s="273"/>
      <c r="L1256" s="277"/>
      <c r="M1256" s="278"/>
      <c r="N1256" s="279"/>
      <c r="O1256" s="279"/>
      <c r="P1256" s="279"/>
      <c r="Q1256" s="279"/>
      <c r="R1256" s="279"/>
      <c r="S1256" s="279"/>
      <c r="T1256" s="280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81" t="s">
        <v>259</v>
      </c>
      <c r="AU1256" s="281" t="s">
        <v>93</v>
      </c>
      <c r="AV1256" s="15" t="s">
        <v>91</v>
      </c>
      <c r="AW1256" s="15" t="s">
        <v>40</v>
      </c>
      <c r="AX1256" s="15" t="s">
        <v>84</v>
      </c>
      <c r="AY1256" s="281" t="s">
        <v>250</v>
      </c>
    </row>
    <row r="1257" s="13" customFormat="1">
      <c r="A1257" s="13"/>
      <c r="B1257" s="249"/>
      <c r="C1257" s="250"/>
      <c r="D1257" s="251" t="s">
        <v>259</v>
      </c>
      <c r="E1257" s="252" t="s">
        <v>1</v>
      </c>
      <c r="F1257" s="253" t="s">
        <v>1035</v>
      </c>
      <c r="G1257" s="250"/>
      <c r="H1257" s="254">
        <v>9.4979999999999993</v>
      </c>
      <c r="I1257" s="255"/>
      <c r="J1257" s="250"/>
      <c r="K1257" s="250"/>
      <c r="L1257" s="256"/>
      <c r="M1257" s="257"/>
      <c r="N1257" s="258"/>
      <c r="O1257" s="258"/>
      <c r="P1257" s="258"/>
      <c r="Q1257" s="258"/>
      <c r="R1257" s="258"/>
      <c r="S1257" s="258"/>
      <c r="T1257" s="25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0" t="s">
        <v>259</v>
      </c>
      <c r="AU1257" s="260" t="s">
        <v>93</v>
      </c>
      <c r="AV1257" s="13" t="s">
        <v>93</v>
      </c>
      <c r="AW1257" s="13" t="s">
        <v>40</v>
      </c>
      <c r="AX1257" s="13" t="s">
        <v>84</v>
      </c>
      <c r="AY1257" s="260" t="s">
        <v>250</v>
      </c>
    </row>
    <row r="1258" s="13" customFormat="1">
      <c r="A1258" s="13"/>
      <c r="B1258" s="249"/>
      <c r="C1258" s="250"/>
      <c r="D1258" s="251" t="s">
        <v>259</v>
      </c>
      <c r="E1258" s="252" t="s">
        <v>1</v>
      </c>
      <c r="F1258" s="253" t="s">
        <v>1036</v>
      </c>
      <c r="G1258" s="250"/>
      <c r="H1258" s="254">
        <v>663.17999999999995</v>
      </c>
      <c r="I1258" s="255"/>
      <c r="J1258" s="250"/>
      <c r="K1258" s="250"/>
      <c r="L1258" s="256"/>
      <c r="M1258" s="257"/>
      <c r="N1258" s="258"/>
      <c r="O1258" s="258"/>
      <c r="P1258" s="258"/>
      <c r="Q1258" s="258"/>
      <c r="R1258" s="258"/>
      <c r="S1258" s="258"/>
      <c r="T1258" s="25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60" t="s">
        <v>259</v>
      </c>
      <c r="AU1258" s="260" t="s">
        <v>93</v>
      </c>
      <c r="AV1258" s="13" t="s">
        <v>93</v>
      </c>
      <c r="AW1258" s="13" t="s">
        <v>40</v>
      </c>
      <c r="AX1258" s="13" t="s">
        <v>84</v>
      </c>
      <c r="AY1258" s="260" t="s">
        <v>250</v>
      </c>
    </row>
    <row r="1259" s="13" customFormat="1">
      <c r="A1259" s="13"/>
      <c r="B1259" s="249"/>
      <c r="C1259" s="250"/>
      <c r="D1259" s="251" t="s">
        <v>259</v>
      </c>
      <c r="E1259" s="252" t="s">
        <v>1</v>
      </c>
      <c r="F1259" s="253" t="s">
        <v>1037</v>
      </c>
      <c r="G1259" s="250"/>
      <c r="H1259" s="254">
        <v>48.759999999999998</v>
      </c>
      <c r="I1259" s="255"/>
      <c r="J1259" s="250"/>
      <c r="K1259" s="250"/>
      <c r="L1259" s="256"/>
      <c r="M1259" s="257"/>
      <c r="N1259" s="258"/>
      <c r="O1259" s="258"/>
      <c r="P1259" s="258"/>
      <c r="Q1259" s="258"/>
      <c r="R1259" s="258"/>
      <c r="S1259" s="258"/>
      <c r="T1259" s="25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0" t="s">
        <v>259</v>
      </c>
      <c r="AU1259" s="260" t="s">
        <v>93</v>
      </c>
      <c r="AV1259" s="13" t="s">
        <v>93</v>
      </c>
      <c r="AW1259" s="13" t="s">
        <v>40</v>
      </c>
      <c r="AX1259" s="13" t="s">
        <v>84</v>
      </c>
      <c r="AY1259" s="260" t="s">
        <v>250</v>
      </c>
    </row>
    <row r="1260" s="13" customFormat="1">
      <c r="A1260" s="13"/>
      <c r="B1260" s="249"/>
      <c r="C1260" s="250"/>
      <c r="D1260" s="251" t="s">
        <v>259</v>
      </c>
      <c r="E1260" s="252" t="s">
        <v>1</v>
      </c>
      <c r="F1260" s="253" t="s">
        <v>1038</v>
      </c>
      <c r="G1260" s="250"/>
      <c r="H1260" s="254">
        <v>19</v>
      </c>
      <c r="I1260" s="255"/>
      <c r="J1260" s="250"/>
      <c r="K1260" s="250"/>
      <c r="L1260" s="256"/>
      <c r="M1260" s="257"/>
      <c r="N1260" s="258"/>
      <c r="O1260" s="258"/>
      <c r="P1260" s="258"/>
      <c r="Q1260" s="258"/>
      <c r="R1260" s="258"/>
      <c r="S1260" s="258"/>
      <c r="T1260" s="25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60" t="s">
        <v>259</v>
      </c>
      <c r="AU1260" s="260" t="s">
        <v>93</v>
      </c>
      <c r="AV1260" s="13" t="s">
        <v>93</v>
      </c>
      <c r="AW1260" s="13" t="s">
        <v>40</v>
      </c>
      <c r="AX1260" s="13" t="s">
        <v>84</v>
      </c>
      <c r="AY1260" s="260" t="s">
        <v>250</v>
      </c>
    </row>
    <row r="1261" s="13" customFormat="1">
      <c r="A1261" s="13"/>
      <c r="B1261" s="249"/>
      <c r="C1261" s="250"/>
      <c r="D1261" s="251" t="s">
        <v>259</v>
      </c>
      <c r="E1261" s="252" t="s">
        <v>1</v>
      </c>
      <c r="F1261" s="253" t="s">
        <v>1039</v>
      </c>
      <c r="G1261" s="250"/>
      <c r="H1261" s="254">
        <v>309.25999999999999</v>
      </c>
      <c r="I1261" s="255"/>
      <c r="J1261" s="250"/>
      <c r="K1261" s="250"/>
      <c r="L1261" s="256"/>
      <c r="M1261" s="257"/>
      <c r="N1261" s="258"/>
      <c r="O1261" s="258"/>
      <c r="P1261" s="258"/>
      <c r="Q1261" s="258"/>
      <c r="R1261" s="258"/>
      <c r="S1261" s="258"/>
      <c r="T1261" s="25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0" t="s">
        <v>259</v>
      </c>
      <c r="AU1261" s="260" t="s">
        <v>93</v>
      </c>
      <c r="AV1261" s="13" t="s">
        <v>93</v>
      </c>
      <c r="AW1261" s="13" t="s">
        <v>40</v>
      </c>
      <c r="AX1261" s="13" t="s">
        <v>84</v>
      </c>
      <c r="AY1261" s="260" t="s">
        <v>250</v>
      </c>
    </row>
    <row r="1262" s="13" customFormat="1">
      <c r="A1262" s="13"/>
      <c r="B1262" s="249"/>
      <c r="C1262" s="250"/>
      <c r="D1262" s="251" t="s">
        <v>259</v>
      </c>
      <c r="E1262" s="252" t="s">
        <v>1</v>
      </c>
      <c r="F1262" s="253" t="s">
        <v>1040</v>
      </c>
      <c r="G1262" s="250"/>
      <c r="H1262" s="254">
        <v>46.340000000000003</v>
      </c>
      <c r="I1262" s="255"/>
      <c r="J1262" s="250"/>
      <c r="K1262" s="250"/>
      <c r="L1262" s="256"/>
      <c r="M1262" s="257"/>
      <c r="N1262" s="258"/>
      <c r="O1262" s="258"/>
      <c r="P1262" s="258"/>
      <c r="Q1262" s="258"/>
      <c r="R1262" s="258"/>
      <c r="S1262" s="258"/>
      <c r="T1262" s="25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0" t="s">
        <v>259</v>
      </c>
      <c r="AU1262" s="260" t="s">
        <v>93</v>
      </c>
      <c r="AV1262" s="13" t="s">
        <v>93</v>
      </c>
      <c r="AW1262" s="13" t="s">
        <v>40</v>
      </c>
      <c r="AX1262" s="13" t="s">
        <v>84</v>
      </c>
      <c r="AY1262" s="260" t="s">
        <v>250</v>
      </c>
    </row>
    <row r="1263" s="14" customFormat="1">
      <c r="A1263" s="14"/>
      <c r="B1263" s="261"/>
      <c r="C1263" s="262"/>
      <c r="D1263" s="251" t="s">
        <v>259</v>
      </c>
      <c r="E1263" s="263" t="s">
        <v>1</v>
      </c>
      <c r="F1263" s="264" t="s">
        <v>261</v>
      </c>
      <c r="G1263" s="262"/>
      <c r="H1263" s="265">
        <v>1096.038</v>
      </c>
      <c r="I1263" s="266"/>
      <c r="J1263" s="262"/>
      <c r="K1263" s="262"/>
      <c r="L1263" s="267"/>
      <c r="M1263" s="268"/>
      <c r="N1263" s="269"/>
      <c r="O1263" s="269"/>
      <c r="P1263" s="269"/>
      <c r="Q1263" s="269"/>
      <c r="R1263" s="269"/>
      <c r="S1263" s="269"/>
      <c r="T1263" s="270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71" t="s">
        <v>259</v>
      </c>
      <c r="AU1263" s="271" t="s">
        <v>93</v>
      </c>
      <c r="AV1263" s="14" t="s">
        <v>256</v>
      </c>
      <c r="AW1263" s="14" t="s">
        <v>40</v>
      </c>
      <c r="AX1263" s="14" t="s">
        <v>91</v>
      </c>
      <c r="AY1263" s="271" t="s">
        <v>250</v>
      </c>
    </row>
    <row r="1264" s="2" customFormat="1" ht="24.15" customHeight="1">
      <c r="A1264" s="41"/>
      <c r="B1264" s="42"/>
      <c r="C1264" s="294" t="s">
        <v>1307</v>
      </c>
      <c r="D1264" s="294" t="s">
        <v>337</v>
      </c>
      <c r="E1264" s="295" t="s">
        <v>1308</v>
      </c>
      <c r="F1264" s="296" t="s">
        <v>1309</v>
      </c>
      <c r="G1264" s="297" t="s">
        <v>388</v>
      </c>
      <c r="H1264" s="298">
        <v>1315.2460000000001</v>
      </c>
      <c r="I1264" s="299"/>
      <c r="J1264" s="300">
        <f>ROUND(I1264*H1264,2)</f>
        <v>0</v>
      </c>
      <c r="K1264" s="301"/>
      <c r="L1264" s="302"/>
      <c r="M1264" s="303" t="s">
        <v>1</v>
      </c>
      <c r="N1264" s="304" t="s">
        <v>49</v>
      </c>
      <c r="O1264" s="94"/>
      <c r="P1264" s="240">
        <f>O1264*H1264</f>
        <v>0</v>
      </c>
      <c r="Q1264" s="240">
        <v>0.00050000000000000001</v>
      </c>
      <c r="R1264" s="240">
        <f>Q1264*H1264</f>
        <v>0.65762300000000007</v>
      </c>
      <c r="S1264" s="240">
        <v>0</v>
      </c>
      <c r="T1264" s="241">
        <f>S1264*H1264</f>
        <v>0</v>
      </c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R1264" s="242" t="s">
        <v>363</v>
      </c>
      <c r="AT1264" s="242" t="s">
        <v>337</v>
      </c>
      <c r="AU1264" s="242" t="s">
        <v>93</v>
      </c>
      <c r="AY1264" s="19" t="s">
        <v>250</v>
      </c>
      <c r="BE1264" s="243">
        <f>IF(N1264="základní",J1264,0)</f>
        <v>0</v>
      </c>
      <c r="BF1264" s="243">
        <f>IF(N1264="snížená",J1264,0)</f>
        <v>0</v>
      </c>
      <c r="BG1264" s="243">
        <f>IF(N1264="zákl. přenesená",J1264,0)</f>
        <v>0</v>
      </c>
      <c r="BH1264" s="243">
        <f>IF(N1264="sníž. přenesená",J1264,0)</f>
        <v>0</v>
      </c>
      <c r="BI1264" s="243">
        <f>IF(N1264="nulová",J1264,0)</f>
        <v>0</v>
      </c>
      <c r="BJ1264" s="19" t="s">
        <v>91</v>
      </c>
      <c r="BK1264" s="243">
        <f>ROUND(I1264*H1264,2)</f>
        <v>0</v>
      </c>
      <c r="BL1264" s="19" t="s">
        <v>303</v>
      </c>
      <c r="BM1264" s="242" t="s">
        <v>1310</v>
      </c>
    </row>
    <row r="1265" s="2" customFormat="1">
      <c r="A1265" s="41"/>
      <c r="B1265" s="42"/>
      <c r="C1265" s="43"/>
      <c r="D1265" s="251" t="s">
        <v>288</v>
      </c>
      <c r="E1265" s="43"/>
      <c r="F1265" s="282" t="s">
        <v>1311</v>
      </c>
      <c r="G1265" s="43"/>
      <c r="H1265" s="43"/>
      <c r="I1265" s="246"/>
      <c r="J1265" s="43"/>
      <c r="K1265" s="43"/>
      <c r="L1265" s="47"/>
      <c r="M1265" s="247"/>
      <c r="N1265" s="248"/>
      <c r="O1265" s="94"/>
      <c r="P1265" s="94"/>
      <c r="Q1265" s="94"/>
      <c r="R1265" s="94"/>
      <c r="S1265" s="94"/>
      <c r="T1265" s="95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T1265" s="19" t="s">
        <v>288</v>
      </c>
      <c r="AU1265" s="19" t="s">
        <v>93</v>
      </c>
    </row>
    <row r="1266" s="15" customFormat="1">
      <c r="A1266" s="15"/>
      <c r="B1266" s="272"/>
      <c r="C1266" s="273"/>
      <c r="D1266" s="251" t="s">
        <v>259</v>
      </c>
      <c r="E1266" s="274" t="s">
        <v>1</v>
      </c>
      <c r="F1266" s="275" t="s">
        <v>377</v>
      </c>
      <c r="G1266" s="273"/>
      <c r="H1266" s="274" t="s">
        <v>1</v>
      </c>
      <c r="I1266" s="276"/>
      <c r="J1266" s="273"/>
      <c r="K1266" s="273"/>
      <c r="L1266" s="277"/>
      <c r="M1266" s="278"/>
      <c r="N1266" s="279"/>
      <c r="O1266" s="279"/>
      <c r="P1266" s="279"/>
      <c r="Q1266" s="279"/>
      <c r="R1266" s="279"/>
      <c r="S1266" s="279"/>
      <c r="T1266" s="280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81" t="s">
        <v>259</v>
      </c>
      <c r="AU1266" s="281" t="s">
        <v>93</v>
      </c>
      <c r="AV1266" s="15" t="s">
        <v>91</v>
      </c>
      <c r="AW1266" s="15" t="s">
        <v>40</v>
      </c>
      <c r="AX1266" s="15" t="s">
        <v>84</v>
      </c>
      <c r="AY1266" s="281" t="s">
        <v>250</v>
      </c>
    </row>
    <row r="1267" s="15" customFormat="1">
      <c r="A1267" s="15"/>
      <c r="B1267" s="272"/>
      <c r="C1267" s="273"/>
      <c r="D1267" s="251" t="s">
        <v>259</v>
      </c>
      <c r="E1267" s="274" t="s">
        <v>1</v>
      </c>
      <c r="F1267" s="275" t="s">
        <v>378</v>
      </c>
      <c r="G1267" s="273"/>
      <c r="H1267" s="274" t="s">
        <v>1</v>
      </c>
      <c r="I1267" s="276"/>
      <c r="J1267" s="273"/>
      <c r="K1267" s="273"/>
      <c r="L1267" s="277"/>
      <c r="M1267" s="278"/>
      <c r="N1267" s="279"/>
      <c r="O1267" s="279"/>
      <c r="P1267" s="279"/>
      <c r="Q1267" s="279"/>
      <c r="R1267" s="279"/>
      <c r="S1267" s="279"/>
      <c r="T1267" s="280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81" t="s">
        <v>259</v>
      </c>
      <c r="AU1267" s="281" t="s">
        <v>93</v>
      </c>
      <c r="AV1267" s="15" t="s">
        <v>91</v>
      </c>
      <c r="AW1267" s="15" t="s">
        <v>40</v>
      </c>
      <c r="AX1267" s="15" t="s">
        <v>84</v>
      </c>
      <c r="AY1267" s="281" t="s">
        <v>250</v>
      </c>
    </row>
    <row r="1268" s="13" customFormat="1">
      <c r="A1268" s="13"/>
      <c r="B1268" s="249"/>
      <c r="C1268" s="250"/>
      <c r="D1268" s="251" t="s">
        <v>259</v>
      </c>
      <c r="E1268" s="252" t="s">
        <v>1</v>
      </c>
      <c r="F1268" s="253" t="s">
        <v>1035</v>
      </c>
      <c r="G1268" s="250"/>
      <c r="H1268" s="254">
        <v>9.4979999999999993</v>
      </c>
      <c r="I1268" s="255"/>
      <c r="J1268" s="250"/>
      <c r="K1268" s="250"/>
      <c r="L1268" s="256"/>
      <c r="M1268" s="257"/>
      <c r="N1268" s="258"/>
      <c r="O1268" s="258"/>
      <c r="P1268" s="258"/>
      <c r="Q1268" s="258"/>
      <c r="R1268" s="258"/>
      <c r="S1268" s="258"/>
      <c r="T1268" s="25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0" t="s">
        <v>259</v>
      </c>
      <c r="AU1268" s="260" t="s">
        <v>93</v>
      </c>
      <c r="AV1268" s="13" t="s">
        <v>93</v>
      </c>
      <c r="AW1268" s="13" t="s">
        <v>40</v>
      </c>
      <c r="AX1268" s="13" t="s">
        <v>84</v>
      </c>
      <c r="AY1268" s="260" t="s">
        <v>250</v>
      </c>
    </row>
    <row r="1269" s="13" customFormat="1">
      <c r="A1269" s="13"/>
      <c r="B1269" s="249"/>
      <c r="C1269" s="250"/>
      <c r="D1269" s="251" t="s">
        <v>259</v>
      </c>
      <c r="E1269" s="252" t="s">
        <v>1</v>
      </c>
      <c r="F1269" s="253" t="s">
        <v>1036</v>
      </c>
      <c r="G1269" s="250"/>
      <c r="H1269" s="254">
        <v>663.17999999999995</v>
      </c>
      <c r="I1269" s="255"/>
      <c r="J1269" s="250"/>
      <c r="K1269" s="250"/>
      <c r="L1269" s="256"/>
      <c r="M1269" s="257"/>
      <c r="N1269" s="258"/>
      <c r="O1269" s="258"/>
      <c r="P1269" s="258"/>
      <c r="Q1269" s="258"/>
      <c r="R1269" s="258"/>
      <c r="S1269" s="258"/>
      <c r="T1269" s="25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60" t="s">
        <v>259</v>
      </c>
      <c r="AU1269" s="260" t="s">
        <v>93</v>
      </c>
      <c r="AV1269" s="13" t="s">
        <v>93</v>
      </c>
      <c r="AW1269" s="13" t="s">
        <v>40</v>
      </c>
      <c r="AX1269" s="13" t="s">
        <v>84</v>
      </c>
      <c r="AY1269" s="260" t="s">
        <v>250</v>
      </c>
    </row>
    <row r="1270" s="13" customFormat="1">
      <c r="A1270" s="13"/>
      <c r="B1270" s="249"/>
      <c r="C1270" s="250"/>
      <c r="D1270" s="251" t="s">
        <v>259</v>
      </c>
      <c r="E1270" s="252" t="s">
        <v>1</v>
      </c>
      <c r="F1270" s="253" t="s">
        <v>1037</v>
      </c>
      <c r="G1270" s="250"/>
      <c r="H1270" s="254">
        <v>48.759999999999998</v>
      </c>
      <c r="I1270" s="255"/>
      <c r="J1270" s="250"/>
      <c r="K1270" s="250"/>
      <c r="L1270" s="256"/>
      <c r="M1270" s="257"/>
      <c r="N1270" s="258"/>
      <c r="O1270" s="258"/>
      <c r="P1270" s="258"/>
      <c r="Q1270" s="258"/>
      <c r="R1270" s="258"/>
      <c r="S1270" s="258"/>
      <c r="T1270" s="25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60" t="s">
        <v>259</v>
      </c>
      <c r="AU1270" s="260" t="s">
        <v>93</v>
      </c>
      <c r="AV1270" s="13" t="s">
        <v>93</v>
      </c>
      <c r="AW1270" s="13" t="s">
        <v>40</v>
      </c>
      <c r="AX1270" s="13" t="s">
        <v>84</v>
      </c>
      <c r="AY1270" s="260" t="s">
        <v>250</v>
      </c>
    </row>
    <row r="1271" s="13" customFormat="1">
      <c r="A1271" s="13"/>
      <c r="B1271" s="249"/>
      <c r="C1271" s="250"/>
      <c r="D1271" s="251" t="s">
        <v>259</v>
      </c>
      <c r="E1271" s="252" t="s">
        <v>1</v>
      </c>
      <c r="F1271" s="253" t="s">
        <v>1038</v>
      </c>
      <c r="G1271" s="250"/>
      <c r="H1271" s="254">
        <v>19</v>
      </c>
      <c r="I1271" s="255"/>
      <c r="J1271" s="250"/>
      <c r="K1271" s="250"/>
      <c r="L1271" s="256"/>
      <c r="M1271" s="257"/>
      <c r="N1271" s="258"/>
      <c r="O1271" s="258"/>
      <c r="P1271" s="258"/>
      <c r="Q1271" s="258"/>
      <c r="R1271" s="258"/>
      <c r="S1271" s="258"/>
      <c r="T1271" s="259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60" t="s">
        <v>259</v>
      </c>
      <c r="AU1271" s="260" t="s">
        <v>93</v>
      </c>
      <c r="AV1271" s="13" t="s">
        <v>93</v>
      </c>
      <c r="AW1271" s="13" t="s">
        <v>40</v>
      </c>
      <c r="AX1271" s="13" t="s">
        <v>84</v>
      </c>
      <c r="AY1271" s="260" t="s">
        <v>250</v>
      </c>
    </row>
    <row r="1272" s="13" customFormat="1">
      <c r="A1272" s="13"/>
      <c r="B1272" s="249"/>
      <c r="C1272" s="250"/>
      <c r="D1272" s="251" t="s">
        <v>259</v>
      </c>
      <c r="E1272" s="252" t="s">
        <v>1</v>
      </c>
      <c r="F1272" s="253" t="s">
        <v>1039</v>
      </c>
      <c r="G1272" s="250"/>
      <c r="H1272" s="254">
        <v>309.25999999999999</v>
      </c>
      <c r="I1272" s="255"/>
      <c r="J1272" s="250"/>
      <c r="K1272" s="250"/>
      <c r="L1272" s="256"/>
      <c r="M1272" s="257"/>
      <c r="N1272" s="258"/>
      <c r="O1272" s="258"/>
      <c r="P1272" s="258"/>
      <c r="Q1272" s="258"/>
      <c r="R1272" s="258"/>
      <c r="S1272" s="258"/>
      <c r="T1272" s="25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0" t="s">
        <v>259</v>
      </c>
      <c r="AU1272" s="260" t="s">
        <v>93</v>
      </c>
      <c r="AV1272" s="13" t="s">
        <v>93</v>
      </c>
      <c r="AW1272" s="13" t="s">
        <v>40</v>
      </c>
      <c r="AX1272" s="13" t="s">
        <v>84</v>
      </c>
      <c r="AY1272" s="260" t="s">
        <v>250</v>
      </c>
    </row>
    <row r="1273" s="13" customFormat="1">
      <c r="A1273" s="13"/>
      <c r="B1273" s="249"/>
      <c r="C1273" s="250"/>
      <c r="D1273" s="251" t="s">
        <v>259</v>
      </c>
      <c r="E1273" s="252" t="s">
        <v>1</v>
      </c>
      <c r="F1273" s="253" t="s">
        <v>1040</v>
      </c>
      <c r="G1273" s="250"/>
      <c r="H1273" s="254">
        <v>46.340000000000003</v>
      </c>
      <c r="I1273" s="255"/>
      <c r="J1273" s="250"/>
      <c r="K1273" s="250"/>
      <c r="L1273" s="256"/>
      <c r="M1273" s="257"/>
      <c r="N1273" s="258"/>
      <c r="O1273" s="258"/>
      <c r="P1273" s="258"/>
      <c r="Q1273" s="258"/>
      <c r="R1273" s="258"/>
      <c r="S1273" s="258"/>
      <c r="T1273" s="259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60" t="s">
        <v>259</v>
      </c>
      <c r="AU1273" s="260" t="s">
        <v>93</v>
      </c>
      <c r="AV1273" s="13" t="s">
        <v>93</v>
      </c>
      <c r="AW1273" s="13" t="s">
        <v>40</v>
      </c>
      <c r="AX1273" s="13" t="s">
        <v>84</v>
      </c>
      <c r="AY1273" s="260" t="s">
        <v>250</v>
      </c>
    </row>
    <row r="1274" s="14" customFormat="1">
      <c r="A1274" s="14"/>
      <c r="B1274" s="261"/>
      <c r="C1274" s="262"/>
      <c r="D1274" s="251" t="s">
        <v>259</v>
      </c>
      <c r="E1274" s="263" t="s">
        <v>1</v>
      </c>
      <c r="F1274" s="264" t="s">
        <v>261</v>
      </c>
      <c r="G1274" s="262"/>
      <c r="H1274" s="265">
        <v>1096.038</v>
      </c>
      <c r="I1274" s="266"/>
      <c r="J1274" s="262"/>
      <c r="K1274" s="262"/>
      <c r="L1274" s="267"/>
      <c r="M1274" s="268"/>
      <c r="N1274" s="269"/>
      <c r="O1274" s="269"/>
      <c r="P1274" s="269"/>
      <c r="Q1274" s="269"/>
      <c r="R1274" s="269"/>
      <c r="S1274" s="269"/>
      <c r="T1274" s="270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71" t="s">
        <v>259</v>
      </c>
      <c r="AU1274" s="271" t="s">
        <v>93</v>
      </c>
      <c r="AV1274" s="14" t="s">
        <v>256</v>
      </c>
      <c r="AW1274" s="14" t="s">
        <v>40</v>
      </c>
      <c r="AX1274" s="14" t="s">
        <v>84</v>
      </c>
      <c r="AY1274" s="271" t="s">
        <v>250</v>
      </c>
    </row>
    <row r="1275" s="13" customFormat="1">
      <c r="A1275" s="13"/>
      <c r="B1275" s="249"/>
      <c r="C1275" s="250"/>
      <c r="D1275" s="251" t="s">
        <v>259</v>
      </c>
      <c r="E1275" s="252" t="s">
        <v>1</v>
      </c>
      <c r="F1275" s="253" t="s">
        <v>1312</v>
      </c>
      <c r="G1275" s="250"/>
      <c r="H1275" s="254">
        <v>1315.2460000000001</v>
      </c>
      <c r="I1275" s="255"/>
      <c r="J1275" s="250"/>
      <c r="K1275" s="250"/>
      <c r="L1275" s="256"/>
      <c r="M1275" s="257"/>
      <c r="N1275" s="258"/>
      <c r="O1275" s="258"/>
      <c r="P1275" s="258"/>
      <c r="Q1275" s="258"/>
      <c r="R1275" s="258"/>
      <c r="S1275" s="258"/>
      <c r="T1275" s="259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60" t="s">
        <v>259</v>
      </c>
      <c r="AU1275" s="260" t="s">
        <v>93</v>
      </c>
      <c r="AV1275" s="13" t="s">
        <v>93</v>
      </c>
      <c r="AW1275" s="13" t="s">
        <v>40</v>
      </c>
      <c r="AX1275" s="13" t="s">
        <v>84</v>
      </c>
      <c r="AY1275" s="260" t="s">
        <v>250</v>
      </c>
    </row>
    <row r="1276" s="14" customFormat="1">
      <c r="A1276" s="14"/>
      <c r="B1276" s="261"/>
      <c r="C1276" s="262"/>
      <c r="D1276" s="251" t="s">
        <v>259</v>
      </c>
      <c r="E1276" s="263" t="s">
        <v>1</v>
      </c>
      <c r="F1276" s="264" t="s">
        <v>261</v>
      </c>
      <c r="G1276" s="262"/>
      <c r="H1276" s="265">
        <v>1315.2460000000001</v>
      </c>
      <c r="I1276" s="266"/>
      <c r="J1276" s="262"/>
      <c r="K1276" s="262"/>
      <c r="L1276" s="267"/>
      <c r="M1276" s="268"/>
      <c r="N1276" s="269"/>
      <c r="O1276" s="269"/>
      <c r="P1276" s="269"/>
      <c r="Q1276" s="269"/>
      <c r="R1276" s="269"/>
      <c r="S1276" s="269"/>
      <c r="T1276" s="270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71" t="s">
        <v>259</v>
      </c>
      <c r="AU1276" s="271" t="s">
        <v>93</v>
      </c>
      <c r="AV1276" s="14" t="s">
        <v>256</v>
      </c>
      <c r="AW1276" s="14" t="s">
        <v>40</v>
      </c>
      <c r="AX1276" s="14" t="s">
        <v>91</v>
      </c>
      <c r="AY1276" s="271" t="s">
        <v>250</v>
      </c>
    </row>
    <row r="1277" s="2" customFormat="1" ht="24.15" customHeight="1">
      <c r="A1277" s="41"/>
      <c r="B1277" s="42"/>
      <c r="C1277" s="230" t="s">
        <v>863</v>
      </c>
      <c r="D1277" s="230" t="s">
        <v>252</v>
      </c>
      <c r="E1277" s="231" t="s">
        <v>1313</v>
      </c>
      <c r="F1277" s="232" t="s">
        <v>1314</v>
      </c>
      <c r="G1277" s="233" t="s">
        <v>388</v>
      </c>
      <c r="H1277" s="234">
        <v>2035.531</v>
      </c>
      <c r="I1277" s="235"/>
      <c r="J1277" s="236">
        <f>ROUND(I1277*H1277,2)</f>
        <v>0</v>
      </c>
      <c r="K1277" s="237"/>
      <c r="L1277" s="47"/>
      <c r="M1277" s="238" t="s">
        <v>1</v>
      </c>
      <c r="N1277" s="239" t="s">
        <v>49</v>
      </c>
      <c r="O1277" s="94"/>
      <c r="P1277" s="240">
        <f>O1277*H1277</f>
        <v>0</v>
      </c>
      <c r="Q1277" s="240">
        <v>0</v>
      </c>
      <c r="R1277" s="240">
        <f>Q1277*H1277</f>
        <v>0</v>
      </c>
      <c r="S1277" s="240">
        <v>0</v>
      </c>
      <c r="T1277" s="241">
        <f>S1277*H1277</f>
        <v>0</v>
      </c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R1277" s="242" t="s">
        <v>303</v>
      </c>
      <c r="AT1277" s="242" t="s">
        <v>252</v>
      </c>
      <c r="AU1277" s="242" t="s">
        <v>93</v>
      </c>
      <c r="AY1277" s="19" t="s">
        <v>250</v>
      </c>
      <c r="BE1277" s="243">
        <f>IF(N1277="základní",J1277,0)</f>
        <v>0</v>
      </c>
      <c r="BF1277" s="243">
        <f>IF(N1277="snížená",J1277,0)</f>
        <v>0</v>
      </c>
      <c r="BG1277" s="243">
        <f>IF(N1277="zákl. přenesená",J1277,0)</f>
        <v>0</v>
      </c>
      <c r="BH1277" s="243">
        <f>IF(N1277="sníž. přenesená",J1277,0)</f>
        <v>0</v>
      </c>
      <c r="BI1277" s="243">
        <f>IF(N1277="nulová",J1277,0)</f>
        <v>0</v>
      </c>
      <c r="BJ1277" s="19" t="s">
        <v>91</v>
      </c>
      <c r="BK1277" s="243">
        <f>ROUND(I1277*H1277,2)</f>
        <v>0</v>
      </c>
      <c r="BL1277" s="19" t="s">
        <v>303</v>
      </c>
      <c r="BM1277" s="242" t="s">
        <v>1315</v>
      </c>
    </row>
    <row r="1278" s="2" customFormat="1">
      <c r="A1278" s="41"/>
      <c r="B1278" s="42"/>
      <c r="C1278" s="43"/>
      <c r="D1278" s="244" t="s">
        <v>257</v>
      </c>
      <c r="E1278" s="43"/>
      <c r="F1278" s="245" t="s">
        <v>1316</v>
      </c>
      <c r="G1278" s="43"/>
      <c r="H1278" s="43"/>
      <c r="I1278" s="246"/>
      <c r="J1278" s="43"/>
      <c r="K1278" s="43"/>
      <c r="L1278" s="47"/>
      <c r="M1278" s="247"/>
      <c r="N1278" s="248"/>
      <c r="O1278" s="94"/>
      <c r="P1278" s="94"/>
      <c r="Q1278" s="94"/>
      <c r="R1278" s="94"/>
      <c r="S1278" s="94"/>
      <c r="T1278" s="95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T1278" s="19" t="s">
        <v>257</v>
      </c>
      <c r="AU1278" s="19" t="s">
        <v>93</v>
      </c>
    </row>
    <row r="1279" s="13" customFormat="1">
      <c r="A1279" s="13"/>
      <c r="B1279" s="249"/>
      <c r="C1279" s="250"/>
      <c r="D1279" s="251" t="s">
        <v>259</v>
      </c>
      <c r="E1279" s="252" t="s">
        <v>1</v>
      </c>
      <c r="F1279" s="253" t="s">
        <v>1292</v>
      </c>
      <c r="G1279" s="250"/>
      <c r="H1279" s="254">
        <v>630.28099999999995</v>
      </c>
      <c r="I1279" s="255"/>
      <c r="J1279" s="250"/>
      <c r="K1279" s="250"/>
      <c r="L1279" s="256"/>
      <c r="M1279" s="257"/>
      <c r="N1279" s="258"/>
      <c r="O1279" s="258"/>
      <c r="P1279" s="258"/>
      <c r="Q1279" s="258"/>
      <c r="R1279" s="258"/>
      <c r="S1279" s="258"/>
      <c r="T1279" s="259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60" t="s">
        <v>259</v>
      </c>
      <c r="AU1279" s="260" t="s">
        <v>93</v>
      </c>
      <c r="AV1279" s="13" t="s">
        <v>93</v>
      </c>
      <c r="AW1279" s="13" t="s">
        <v>40</v>
      </c>
      <c r="AX1279" s="13" t="s">
        <v>84</v>
      </c>
      <c r="AY1279" s="260" t="s">
        <v>250</v>
      </c>
    </row>
    <row r="1280" s="13" customFormat="1">
      <c r="A1280" s="13"/>
      <c r="B1280" s="249"/>
      <c r="C1280" s="250"/>
      <c r="D1280" s="251" t="s">
        <v>259</v>
      </c>
      <c r="E1280" s="252" t="s">
        <v>1</v>
      </c>
      <c r="F1280" s="253" t="s">
        <v>1293</v>
      </c>
      <c r="G1280" s="250"/>
      <c r="H1280" s="254">
        <v>639.01599999999996</v>
      </c>
      <c r="I1280" s="255"/>
      <c r="J1280" s="250"/>
      <c r="K1280" s="250"/>
      <c r="L1280" s="256"/>
      <c r="M1280" s="257"/>
      <c r="N1280" s="258"/>
      <c r="O1280" s="258"/>
      <c r="P1280" s="258"/>
      <c r="Q1280" s="258"/>
      <c r="R1280" s="258"/>
      <c r="S1280" s="258"/>
      <c r="T1280" s="25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60" t="s">
        <v>259</v>
      </c>
      <c r="AU1280" s="260" t="s">
        <v>93</v>
      </c>
      <c r="AV1280" s="13" t="s">
        <v>93</v>
      </c>
      <c r="AW1280" s="13" t="s">
        <v>40</v>
      </c>
      <c r="AX1280" s="13" t="s">
        <v>84</v>
      </c>
      <c r="AY1280" s="260" t="s">
        <v>250</v>
      </c>
    </row>
    <row r="1281" s="13" customFormat="1">
      <c r="A1281" s="13"/>
      <c r="B1281" s="249"/>
      <c r="C1281" s="250"/>
      <c r="D1281" s="251" t="s">
        <v>259</v>
      </c>
      <c r="E1281" s="252" t="s">
        <v>1</v>
      </c>
      <c r="F1281" s="253" t="s">
        <v>1294</v>
      </c>
      <c r="G1281" s="250"/>
      <c r="H1281" s="254">
        <v>404.23700000000002</v>
      </c>
      <c r="I1281" s="255"/>
      <c r="J1281" s="250"/>
      <c r="K1281" s="250"/>
      <c r="L1281" s="256"/>
      <c r="M1281" s="257"/>
      <c r="N1281" s="258"/>
      <c r="O1281" s="258"/>
      <c r="P1281" s="258"/>
      <c r="Q1281" s="258"/>
      <c r="R1281" s="258"/>
      <c r="S1281" s="258"/>
      <c r="T1281" s="259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0" t="s">
        <v>259</v>
      </c>
      <c r="AU1281" s="260" t="s">
        <v>93</v>
      </c>
      <c r="AV1281" s="13" t="s">
        <v>93</v>
      </c>
      <c r="AW1281" s="13" t="s">
        <v>40</v>
      </c>
      <c r="AX1281" s="13" t="s">
        <v>84</v>
      </c>
      <c r="AY1281" s="260" t="s">
        <v>250</v>
      </c>
    </row>
    <row r="1282" s="13" customFormat="1">
      <c r="A1282" s="13"/>
      <c r="B1282" s="249"/>
      <c r="C1282" s="250"/>
      <c r="D1282" s="251" t="s">
        <v>259</v>
      </c>
      <c r="E1282" s="252" t="s">
        <v>1</v>
      </c>
      <c r="F1282" s="253" t="s">
        <v>1317</v>
      </c>
      <c r="G1282" s="250"/>
      <c r="H1282" s="254">
        <v>157.94300000000001</v>
      </c>
      <c r="I1282" s="255"/>
      <c r="J1282" s="250"/>
      <c r="K1282" s="250"/>
      <c r="L1282" s="256"/>
      <c r="M1282" s="257"/>
      <c r="N1282" s="258"/>
      <c r="O1282" s="258"/>
      <c r="P1282" s="258"/>
      <c r="Q1282" s="258"/>
      <c r="R1282" s="258"/>
      <c r="S1282" s="258"/>
      <c r="T1282" s="25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0" t="s">
        <v>259</v>
      </c>
      <c r="AU1282" s="260" t="s">
        <v>93</v>
      </c>
      <c r="AV1282" s="13" t="s">
        <v>93</v>
      </c>
      <c r="AW1282" s="13" t="s">
        <v>40</v>
      </c>
      <c r="AX1282" s="13" t="s">
        <v>84</v>
      </c>
      <c r="AY1282" s="260" t="s">
        <v>250</v>
      </c>
    </row>
    <row r="1283" s="13" customFormat="1">
      <c r="A1283" s="13"/>
      <c r="B1283" s="249"/>
      <c r="C1283" s="250"/>
      <c r="D1283" s="251" t="s">
        <v>259</v>
      </c>
      <c r="E1283" s="252" t="s">
        <v>1</v>
      </c>
      <c r="F1283" s="253" t="s">
        <v>1295</v>
      </c>
      <c r="G1283" s="250"/>
      <c r="H1283" s="254">
        <v>400.33199999999999</v>
      </c>
      <c r="I1283" s="255"/>
      <c r="J1283" s="250"/>
      <c r="K1283" s="250"/>
      <c r="L1283" s="256"/>
      <c r="M1283" s="257"/>
      <c r="N1283" s="258"/>
      <c r="O1283" s="258"/>
      <c r="P1283" s="258"/>
      <c r="Q1283" s="258"/>
      <c r="R1283" s="258"/>
      <c r="S1283" s="258"/>
      <c r="T1283" s="259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60" t="s">
        <v>259</v>
      </c>
      <c r="AU1283" s="260" t="s">
        <v>93</v>
      </c>
      <c r="AV1283" s="13" t="s">
        <v>93</v>
      </c>
      <c r="AW1283" s="13" t="s">
        <v>40</v>
      </c>
      <c r="AX1283" s="13" t="s">
        <v>84</v>
      </c>
      <c r="AY1283" s="260" t="s">
        <v>250</v>
      </c>
    </row>
    <row r="1284" s="13" customFormat="1">
      <c r="A1284" s="13"/>
      <c r="B1284" s="249"/>
      <c r="C1284" s="250"/>
      <c r="D1284" s="251" t="s">
        <v>259</v>
      </c>
      <c r="E1284" s="252" t="s">
        <v>1</v>
      </c>
      <c r="F1284" s="253" t="s">
        <v>1296</v>
      </c>
      <c r="G1284" s="250"/>
      <c r="H1284" s="254">
        <v>16.448</v>
      </c>
      <c r="I1284" s="255"/>
      <c r="J1284" s="250"/>
      <c r="K1284" s="250"/>
      <c r="L1284" s="256"/>
      <c r="M1284" s="257"/>
      <c r="N1284" s="258"/>
      <c r="O1284" s="258"/>
      <c r="P1284" s="258"/>
      <c r="Q1284" s="258"/>
      <c r="R1284" s="258"/>
      <c r="S1284" s="258"/>
      <c r="T1284" s="25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60" t="s">
        <v>259</v>
      </c>
      <c r="AU1284" s="260" t="s">
        <v>93</v>
      </c>
      <c r="AV1284" s="13" t="s">
        <v>93</v>
      </c>
      <c r="AW1284" s="13" t="s">
        <v>40</v>
      </c>
      <c r="AX1284" s="13" t="s">
        <v>84</v>
      </c>
      <c r="AY1284" s="260" t="s">
        <v>250</v>
      </c>
    </row>
    <row r="1285" s="13" customFormat="1">
      <c r="A1285" s="13"/>
      <c r="B1285" s="249"/>
      <c r="C1285" s="250"/>
      <c r="D1285" s="251" t="s">
        <v>259</v>
      </c>
      <c r="E1285" s="252" t="s">
        <v>1</v>
      </c>
      <c r="F1285" s="253" t="s">
        <v>1318</v>
      </c>
      <c r="G1285" s="250"/>
      <c r="H1285" s="254">
        <v>-212.726</v>
      </c>
      <c r="I1285" s="255"/>
      <c r="J1285" s="250"/>
      <c r="K1285" s="250"/>
      <c r="L1285" s="256"/>
      <c r="M1285" s="257"/>
      <c r="N1285" s="258"/>
      <c r="O1285" s="258"/>
      <c r="P1285" s="258"/>
      <c r="Q1285" s="258"/>
      <c r="R1285" s="258"/>
      <c r="S1285" s="258"/>
      <c r="T1285" s="25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60" t="s">
        <v>259</v>
      </c>
      <c r="AU1285" s="260" t="s">
        <v>93</v>
      </c>
      <c r="AV1285" s="13" t="s">
        <v>93</v>
      </c>
      <c r="AW1285" s="13" t="s">
        <v>40</v>
      </c>
      <c r="AX1285" s="13" t="s">
        <v>84</v>
      </c>
      <c r="AY1285" s="260" t="s">
        <v>250</v>
      </c>
    </row>
    <row r="1286" s="14" customFormat="1">
      <c r="A1286" s="14"/>
      <c r="B1286" s="261"/>
      <c r="C1286" s="262"/>
      <c r="D1286" s="251" t="s">
        <v>259</v>
      </c>
      <c r="E1286" s="263" t="s">
        <v>1</v>
      </c>
      <c r="F1286" s="264" t="s">
        <v>261</v>
      </c>
      <c r="G1286" s="262"/>
      <c r="H1286" s="265">
        <v>2035.531</v>
      </c>
      <c r="I1286" s="266"/>
      <c r="J1286" s="262"/>
      <c r="K1286" s="262"/>
      <c r="L1286" s="267"/>
      <c r="M1286" s="268"/>
      <c r="N1286" s="269"/>
      <c r="O1286" s="269"/>
      <c r="P1286" s="269"/>
      <c r="Q1286" s="269"/>
      <c r="R1286" s="269"/>
      <c r="S1286" s="269"/>
      <c r="T1286" s="270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71" t="s">
        <v>259</v>
      </c>
      <c r="AU1286" s="271" t="s">
        <v>93</v>
      </c>
      <c r="AV1286" s="14" t="s">
        <v>256</v>
      </c>
      <c r="AW1286" s="14" t="s">
        <v>40</v>
      </c>
      <c r="AX1286" s="14" t="s">
        <v>91</v>
      </c>
      <c r="AY1286" s="271" t="s">
        <v>250</v>
      </c>
    </row>
    <row r="1287" s="2" customFormat="1" ht="24.15" customHeight="1">
      <c r="A1287" s="41"/>
      <c r="B1287" s="42"/>
      <c r="C1287" s="294" t="s">
        <v>1319</v>
      </c>
      <c r="D1287" s="294" t="s">
        <v>337</v>
      </c>
      <c r="E1287" s="295" t="s">
        <v>1320</v>
      </c>
      <c r="F1287" s="296" t="s">
        <v>1321</v>
      </c>
      <c r="G1287" s="297" t="s">
        <v>388</v>
      </c>
      <c r="H1287" s="298">
        <v>212.726</v>
      </c>
      <c r="I1287" s="299"/>
      <c r="J1287" s="300">
        <f>ROUND(I1287*H1287,2)</f>
        <v>0</v>
      </c>
      <c r="K1287" s="301"/>
      <c r="L1287" s="302"/>
      <c r="M1287" s="303" t="s">
        <v>1</v>
      </c>
      <c r="N1287" s="304" t="s">
        <v>49</v>
      </c>
      <c r="O1287" s="94"/>
      <c r="P1287" s="240">
        <f>O1287*H1287</f>
        <v>0</v>
      </c>
      <c r="Q1287" s="240">
        <v>0.00029999999999999997</v>
      </c>
      <c r="R1287" s="240">
        <f>Q1287*H1287</f>
        <v>0.063817799999999994</v>
      </c>
      <c r="S1287" s="240">
        <v>0</v>
      </c>
      <c r="T1287" s="241">
        <f>S1287*H1287</f>
        <v>0</v>
      </c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R1287" s="242" t="s">
        <v>363</v>
      </c>
      <c r="AT1287" s="242" t="s">
        <v>337</v>
      </c>
      <c r="AU1287" s="242" t="s">
        <v>93</v>
      </c>
      <c r="AY1287" s="19" t="s">
        <v>250</v>
      </c>
      <c r="BE1287" s="243">
        <f>IF(N1287="základní",J1287,0)</f>
        <v>0</v>
      </c>
      <c r="BF1287" s="243">
        <f>IF(N1287="snížená",J1287,0)</f>
        <v>0</v>
      </c>
      <c r="BG1287" s="243">
        <f>IF(N1287="zákl. přenesená",J1287,0)</f>
        <v>0</v>
      </c>
      <c r="BH1287" s="243">
        <f>IF(N1287="sníž. přenesená",J1287,0)</f>
        <v>0</v>
      </c>
      <c r="BI1287" s="243">
        <f>IF(N1287="nulová",J1287,0)</f>
        <v>0</v>
      </c>
      <c r="BJ1287" s="19" t="s">
        <v>91</v>
      </c>
      <c r="BK1287" s="243">
        <f>ROUND(I1287*H1287,2)</f>
        <v>0</v>
      </c>
      <c r="BL1287" s="19" t="s">
        <v>303</v>
      </c>
      <c r="BM1287" s="242" t="s">
        <v>1322</v>
      </c>
    </row>
    <row r="1288" s="13" customFormat="1">
      <c r="A1288" s="13"/>
      <c r="B1288" s="249"/>
      <c r="C1288" s="250"/>
      <c r="D1288" s="251" t="s">
        <v>259</v>
      </c>
      <c r="E1288" s="252" t="s">
        <v>1</v>
      </c>
      <c r="F1288" s="253" t="s">
        <v>481</v>
      </c>
      <c r="G1288" s="250"/>
      <c r="H1288" s="254">
        <v>48.412999999999997</v>
      </c>
      <c r="I1288" s="255"/>
      <c r="J1288" s="250"/>
      <c r="K1288" s="250"/>
      <c r="L1288" s="256"/>
      <c r="M1288" s="257"/>
      <c r="N1288" s="258"/>
      <c r="O1288" s="258"/>
      <c r="P1288" s="258"/>
      <c r="Q1288" s="258"/>
      <c r="R1288" s="258"/>
      <c r="S1288" s="258"/>
      <c r="T1288" s="25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60" t="s">
        <v>259</v>
      </c>
      <c r="AU1288" s="260" t="s">
        <v>93</v>
      </c>
      <c r="AV1288" s="13" t="s">
        <v>93</v>
      </c>
      <c r="AW1288" s="13" t="s">
        <v>40</v>
      </c>
      <c r="AX1288" s="13" t="s">
        <v>84</v>
      </c>
      <c r="AY1288" s="260" t="s">
        <v>250</v>
      </c>
    </row>
    <row r="1289" s="13" customFormat="1">
      <c r="A1289" s="13"/>
      <c r="B1289" s="249"/>
      <c r="C1289" s="250"/>
      <c r="D1289" s="251" t="s">
        <v>259</v>
      </c>
      <c r="E1289" s="252" t="s">
        <v>1</v>
      </c>
      <c r="F1289" s="253" t="s">
        <v>482</v>
      </c>
      <c r="G1289" s="250"/>
      <c r="H1289" s="254">
        <v>49.084000000000003</v>
      </c>
      <c r="I1289" s="255"/>
      <c r="J1289" s="250"/>
      <c r="K1289" s="250"/>
      <c r="L1289" s="256"/>
      <c r="M1289" s="257"/>
      <c r="N1289" s="258"/>
      <c r="O1289" s="258"/>
      <c r="P1289" s="258"/>
      <c r="Q1289" s="258"/>
      <c r="R1289" s="258"/>
      <c r="S1289" s="258"/>
      <c r="T1289" s="25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0" t="s">
        <v>259</v>
      </c>
      <c r="AU1289" s="260" t="s">
        <v>93</v>
      </c>
      <c r="AV1289" s="13" t="s">
        <v>93</v>
      </c>
      <c r="AW1289" s="13" t="s">
        <v>40</v>
      </c>
      <c r="AX1289" s="13" t="s">
        <v>84</v>
      </c>
      <c r="AY1289" s="260" t="s">
        <v>250</v>
      </c>
    </row>
    <row r="1290" s="13" customFormat="1">
      <c r="A1290" s="13"/>
      <c r="B1290" s="249"/>
      <c r="C1290" s="250"/>
      <c r="D1290" s="251" t="s">
        <v>259</v>
      </c>
      <c r="E1290" s="252" t="s">
        <v>1</v>
      </c>
      <c r="F1290" s="253" t="s">
        <v>483</v>
      </c>
      <c r="G1290" s="250"/>
      <c r="H1290" s="254">
        <v>31.050000000000001</v>
      </c>
      <c r="I1290" s="255"/>
      <c r="J1290" s="250"/>
      <c r="K1290" s="250"/>
      <c r="L1290" s="256"/>
      <c r="M1290" s="257"/>
      <c r="N1290" s="258"/>
      <c r="O1290" s="258"/>
      <c r="P1290" s="258"/>
      <c r="Q1290" s="258"/>
      <c r="R1290" s="258"/>
      <c r="S1290" s="258"/>
      <c r="T1290" s="25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0" t="s">
        <v>259</v>
      </c>
      <c r="AU1290" s="260" t="s">
        <v>93</v>
      </c>
      <c r="AV1290" s="13" t="s">
        <v>93</v>
      </c>
      <c r="AW1290" s="13" t="s">
        <v>40</v>
      </c>
      <c r="AX1290" s="13" t="s">
        <v>84</v>
      </c>
      <c r="AY1290" s="260" t="s">
        <v>250</v>
      </c>
    </row>
    <row r="1291" s="13" customFormat="1">
      <c r="A1291" s="13"/>
      <c r="B1291" s="249"/>
      <c r="C1291" s="250"/>
      <c r="D1291" s="251" t="s">
        <v>259</v>
      </c>
      <c r="E1291" s="252" t="s">
        <v>1</v>
      </c>
      <c r="F1291" s="253" t="s">
        <v>484</v>
      </c>
      <c r="G1291" s="250"/>
      <c r="H1291" s="254">
        <v>39.485999999999997</v>
      </c>
      <c r="I1291" s="255"/>
      <c r="J1291" s="250"/>
      <c r="K1291" s="250"/>
      <c r="L1291" s="256"/>
      <c r="M1291" s="257"/>
      <c r="N1291" s="258"/>
      <c r="O1291" s="258"/>
      <c r="P1291" s="258"/>
      <c r="Q1291" s="258"/>
      <c r="R1291" s="258"/>
      <c r="S1291" s="258"/>
      <c r="T1291" s="25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60" t="s">
        <v>259</v>
      </c>
      <c r="AU1291" s="260" t="s">
        <v>93</v>
      </c>
      <c r="AV1291" s="13" t="s">
        <v>93</v>
      </c>
      <c r="AW1291" s="13" t="s">
        <v>40</v>
      </c>
      <c r="AX1291" s="13" t="s">
        <v>84</v>
      </c>
      <c r="AY1291" s="260" t="s">
        <v>250</v>
      </c>
    </row>
    <row r="1292" s="13" customFormat="1">
      <c r="A1292" s="13"/>
      <c r="B1292" s="249"/>
      <c r="C1292" s="250"/>
      <c r="D1292" s="251" t="s">
        <v>259</v>
      </c>
      <c r="E1292" s="252" t="s">
        <v>1</v>
      </c>
      <c r="F1292" s="253" t="s">
        <v>485</v>
      </c>
      <c r="G1292" s="250"/>
      <c r="H1292" s="254">
        <v>36.469000000000001</v>
      </c>
      <c r="I1292" s="255"/>
      <c r="J1292" s="250"/>
      <c r="K1292" s="250"/>
      <c r="L1292" s="256"/>
      <c r="M1292" s="257"/>
      <c r="N1292" s="258"/>
      <c r="O1292" s="258"/>
      <c r="P1292" s="258"/>
      <c r="Q1292" s="258"/>
      <c r="R1292" s="258"/>
      <c r="S1292" s="258"/>
      <c r="T1292" s="25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60" t="s">
        <v>259</v>
      </c>
      <c r="AU1292" s="260" t="s">
        <v>93</v>
      </c>
      <c r="AV1292" s="13" t="s">
        <v>93</v>
      </c>
      <c r="AW1292" s="13" t="s">
        <v>40</v>
      </c>
      <c r="AX1292" s="13" t="s">
        <v>84</v>
      </c>
      <c r="AY1292" s="260" t="s">
        <v>250</v>
      </c>
    </row>
    <row r="1293" s="13" customFormat="1">
      <c r="A1293" s="13"/>
      <c r="B1293" s="249"/>
      <c r="C1293" s="250"/>
      <c r="D1293" s="251" t="s">
        <v>259</v>
      </c>
      <c r="E1293" s="252" t="s">
        <v>1</v>
      </c>
      <c r="F1293" s="253" t="s">
        <v>486</v>
      </c>
      <c r="G1293" s="250"/>
      <c r="H1293" s="254">
        <v>8.2240000000000002</v>
      </c>
      <c r="I1293" s="255"/>
      <c r="J1293" s="250"/>
      <c r="K1293" s="250"/>
      <c r="L1293" s="256"/>
      <c r="M1293" s="257"/>
      <c r="N1293" s="258"/>
      <c r="O1293" s="258"/>
      <c r="P1293" s="258"/>
      <c r="Q1293" s="258"/>
      <c r="R1293" s="258"/>
      <c r="S1293" s="258"/>
      <c r="T1293" s="25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60" t="s">
        <v>259</v>
      </c>
      <c r="AU1293" s="260" t="s">
        <v>93</v>
      </c>
      <c r="AV1293" s="13" t="s">
        <v>93</v>
      </c>
      <c r="AW1293" s="13" t="s">
        <v>40</v>
      </c>
      <c r="AX1293" s="13" t="s">
        <v>84</v>
      </c>
      <c r="AY1293" s="260" t="s">
        <v>250</v>
      </c>
    </row>
    <row r="1294" s="14" customFormat="1">
      <c r="A1294" s="14"/>
      <c r="B1294" s="261"/>
      <c r="C1294" s="262"/>
      <c r="D1294" s="251" t="s">
        <v>259</v>
      </c>
      <c r="E1294" s="263" t="s">
        <v>1</v>
      </c>
      <c r="F1294" s="264" t="s">
        <v>261</v>
      </c>
      <c r="G1294" s="262"/>
      <c r="H1294" s="265">
        <v>212.726</v>
      </c>
      <c r="I1294" s="266"/>
      <c r="J1294" s="262"/>
      <c r="K1294" s="262"/>
      <c r="L1294" s="267"/>
      <c r="M1294" s="268"/>
      <c r="N1294" s="269"/>
      <c r="O1294" s="269"/>
      <c r="P1294" s="269"/>
      <c r="Q1294" s="269"/>
      <c r="R1294" s="269"/>
      <c r="S1294" s="269"/>
      <c r="T1294" s="270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71" t="s">
        <v>259</v>
      </c>
      <c r="AU1294" s="271" t="s">
        <v>93</v>
      </c>
      <c r="AV1294" s="14" t="s">
        <v>256</v>
      </c>
      <c r="AW1294" s="14" t="s">
        <v>40</v>
      </c>
      <c r="AX1294" s="14" t="s">
        <v>91</v>
      </c>
      <c r="AY1294" s="271" t="s">
        <v>250</v>
      </c>
    </row>
    <row r="1295" s="2" customFormat="1" ht="24.15" customHeight="1">
      <c r="A1295" s="41"/>
      <c r="B1295" s="42"/>
      <c r="C1295" s="294" t="s">
        <v>867</v>
      </c>
      <c r="D1295" s="294" t="s">
        <v>337</v>
      </c>
      <c r="E1295" s="295" t="s">
        <v>1308</v>
      </c>
      <c r="F1295" s="296" t="s">
        <v>1309</v>
      </c>
      <c r="G1295" s="297" t="s">
        <v>388</v>
      </c>
      <c r="H1295" s="298">
        <v>2187.366</v>
      </c>
      <c r="I1295" s="299"/>
      <c r="J1295" s="300">
        <f>ROUND(I1295*H1295,2)</f>
        <v>0</v>
      </c>
      <c r="K1295" s="301"/>
      <c r="L1295" s="302"/>
      <c r="M1295" s="303" t="s">
        <v>1</v>
      </c>
      <c r="N1295" s="304" t="s">
        <v>49</v>
      </c>
      <c r="O1295" s="94"/>
      <c r="P1295" s="240">
        <f>O1295*H1295</f>
        <v>0</v>
      </c>
      <c r="Q1295" s="240">
        <v>0.00050000000000000001</v>
      </c>
      <c r="R1295" s="240">
        <f>Q1295*H1295</f>
        <v>1.093683</v>
      </c>
      <c r="S1295" s="240">
        <v>0</v>
      </c>
      <c r="T1295" s="241">
        <f>S1295*H1295</f>
        <v>0</v>
      </c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R1295" s="242" t="s">
        <v>363</v>
      </c>
      <c r="AT1295" s="242" t="s">
        <v>337</v>
      </c>
      <c r="AU1295" s="242" t="s">
        <v>93</v>
      </c>
      <c r="AY1295" s="19" t="s">
        <v>250</v>
      </c>
      <c r="BE1295" s="243">
        <f>IF(N1295="základní",J1295,0)</f>
        <v>0</v>
      </c>
      <c r="BF1295" s="243">
        <f>IF(N1295="snížená",J1295,0)</f>
        <v>0</v>
      </c>
      <c r="BG1295" s="243">
        <f>IF(N1295="zákl. přenesená",J1295,0)</f>
        <v>0</v>
      </c>
      <c r="BH1295" s="243">
        <f>IF(N1295="sníž. přenesená",J1295,0)</f>
        <v>0</v>
      </c>
      <c r="BI1295" s="243">
        <f>IF(N1295="nulová",J1295,0)</f>
        <v>0</v>
      </c>
      <c r="BJ1295" s="19" t="s">
        <v>91</v>
      </c>
      <c r="BK1295" s="243">
        <f>ROUND(I1295*H1295,2)</f>
        <v>0</v>
      </c>
      <c r="BL1295" s="19" t="s">
        <v>303</v>
      </c>
      <c r="BM1295" s="242" t="s">
        <v>1323</v>
      </c>
    </row>
    <row r="1296" s="2" customFormat="1">
      <c r="A1296" s="41"/>
      <c r="B1296" s="42"/>
      <c r="C1296" s="43"/>
      <c r="D1296" s="251" t="s">
        <v>288</v>
      </c>
      <c r="E1296" s="43"/>
      <c r="F1296" s="282" t="s">
        <v>1311</v>
      </c>
      <c r="G1296" s="43"/>
      <c r="H1296" s="43"/>
      <c r="I1296" s="246"/>
      <c r="J1296" s="43"/>
      <c r="K1296" s="43"/>
      <c r="L1296" s="47"/>
      <c r="M1296" s="247"/>
      <c r="N1296" s="248"/>
      <c r="O1296" s="94"/>
      <c r="P1296" s="94"/>
      <c r="Q1296" s="94"/>
      <c r="R1296" s="94"/>
      <c r="S1296" s="94"/>
      <c r="T1296" s="95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T1296" s="19" t="s">
        <v>288</v>
      </c>
      <c r="AU1296" s="19" t="s">
        <v>93</v>
      </c>
    </row>
    <row r="1297" s="13" customFormat="1">
      <c r="A1297" s="13"/>
      <c r="B1297" s="249"/>
      <c r="C1297" s="250"/>
      <c r="D1297" s="251" t="s">
        <v>259</v>
      </c>
      <c r="E1297" s="252" t="s">
        <v>1</v>
      </c>
      <c r="F1297" s="253" t="s">
        <v>1292</v>
      </c>
      <c r="G1297" s="250"/>
      <c r="H1297" s="254">
        <v>630.28099999999995</v>
      </c>
      <c r="I1297" s="255"/>
      <c r="J1297" s="250"/>
      <c r="K1297" s="250"/>
      <c r="L1297" s="256"/>
      <c r="M1297" s="257"/>
      <c r="N1297" s="258"/>
      <c r="O1297" s="258"/>
      <c r="P1297" s="258"/>
      <c r="Q1297" s="258"/>
      <c r="R1297" s="258"/>
      <c r="S1297" s="258"/>
      <c r="T1297" s="25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60" t="s">
        <v>259</v>
      </c>
      <c r="AU1297" s="260" t="s">
        <v>93</v>
      </c>
      <c r="AV1297" s="13" t="s">
        <v>93</v>
      </c>
      <c r="AW1297" s="13" t="s">
        <v>40</v>
      </c>
      <c r="AX1297" s="13" t="s">
        <v>84</v>
      </c>
      <c r="AY1297" s="260" t="s">
        <v>250</v>
      </c>
    </row>
    <row r="1298" s="13" customFormat="1">
      <c r="A1298" s="13"/>
      <c r="B1298" s="249"/>
      <c r="C1298" s="250"/>
      <c r="D1298" s="251" t="s">
        <v>259</v>
      </c>
      <c r="E1298" s="252" t="s">
        <v>1</v>
      </c>
      <c r="F1298" s="253" t="s">
        <v>1293</v>
      </c>
      <c r="G1298" s="250"/>
      <c r="H1298" s="254">
        <v>639.01599999999996</v>
      </c>
      <c r="I1298" s="255"/>
      <c r="J1298" s="250"/>
      <c r="K1298" s="250"/>
      <c r="L1298" s="256"/>
      <c r="M1298" s="257"/>
      <c r="N1298" s="258"/>
      <c r="O1298" s="258"/>
      <c r="P1298" s="258"/>
      <c r="Q1298" s="258"/>
      <c r="R1298" s="258"/>
      <c r="S1298" s="258"/>
      <c r="T1298" s="259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0" t="s">
        <v>259</v>
      </c>
      <c r="AU1298" s="260" t="s">
        <v>93</v>
      </c>
      <c r="AV1298" s="13" t="s">
        <v>93</v>
      </c>
      <c r="AW1298" s="13" t="s">
        <v>40</v>
      </c>
      <c r="AX1298" s="13" t="s">
        <v>84</v>
      </c>
      <c r="AY1298" s="260" t="s">
        <v>250</v>
      </c>
    </row>
    <row r="1299" s="13" customFormat="1">
      <c r="A1299" s="13"/>
      <c r="B1299" s="249"/>
      <c r="C1299" s="250"/>
      <c r="D1299" s="251" t="s">
        <v>259</v>
      </c>
      <c r="E1299" s="252" t="s">
        <v>1</v>
      </c>
      <c r="F1299" s="253" t="s">
        <v>1294</v>
      </c>
      <c r="G1299" s="250"/>
      <c r="H1299" s="254">
        <v>404.23700000000002</v>
      </c>
      <c r="I1299" s="255"/>
      <c r="J1299" s="250"/>
      <c r="K1299" s="250"/>
      <c r="L1299" s="256"/>
      <c r="M1299" s="257"/>
      <c r="N1299" s="258"/>
      <c r="O1299" s="258"/>
      <c r="P1299" s="258"/>
      <c r="Q1299" s="258"/>
      <c r="R1299" s="258"/>
      <c r="S1299" s="258"/>
      <c r="T1299" s="259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0" t="s">
        <v>259</v>
      </c>
      <c r="AU1299" s="260" t="s">
        <v>93</v>
      </c>
      <c r="AV1299" s="13" t="s">
        <v>93</v>
      </c>
      <c r="AW1299" s="13" t="s">
        <v>40</v>
      </c>
      <c r="AX1299" s="13" t="s">
        <v>84</v>
      </c>
      <c r="AY1299" s="260" t="s">
        <v>250</v>
      </c>
    </row>
    <row r="1300" s="13" customFormat="1">
      <c r="A1300" s="13"/>
      <c r="B1300" s="249"/>
      <c r="C1300" s="250"/>
      <c r="D1300" s="251" t="s">
        <v>259</v>
      </c>
      <c r="E1300" s="252" t="s">
        <v>1</v>
      </c>
      <c r="F1300" s="253" t="s">
        <v>1317</v>
      </c>
      <c r="G1300" s="250"/>
      <c r="H1300" s="254">
        <v>157.94300000000001</v>
      </c>
      <c r="I1300" s="255"/>
      <c r="J1300" s="250"/>
      <c r="K1300" s="250"/>
      <c r="L1300" s="256"/>
      <c r="M1300" s="257"/>
      <c r="N1300" s="258"/>
      <c r="O1300" s="258"/>
      <c r="P1300" s="258"/>
      <c r="Q1300" s="258"/>
      <c r="R1300" s="258"/>
      <c r="S1300" s="258"/>
      <c r="T1300" s="25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60" t="s">
        <v>259</v>
      </c>
      <c r="AU1300" s="260" t="s">
        <v>93</v>
      </c>
      <c r="AV1300" s="13" t="s">
        <v>93</v>
      </c>
      <c r="AW1300" s="13" t="s">
        <v>40</v>
      </c>
      <c r="AX1300" s="13" t="s">
        <v>84</v>
      </c>
      <c r="AY1300" s="260" t="s">
        <v>250</v>
      </c>
    </row>
    <row r="1301" s="13" customFormat="1">
      <c r="A1301" s="13"/>
      <c r="B1301" s="249"/>
      <c r="C1301" s="250"/>
      <c r="D1301" s="251" t="s">
        <v>259</v>
      </c>
      <c r="E1301" s="252" t="s">
        <v>1</v>
      </c>
      <c r="F1301" s="253" t="s">
        <v>1295</v>
      </c>
      <c r="G1301" s="250"/>
      <c r="H1301" s="254">
        <v>400.33199999999999</v>
      </c>
      <c r="I1301" s="255"/>
      <c r="J1301" s="250"/>
      <c r="K1301" s="250"/>
      <c r="L1301" s="256"/>
      <c r="M1301" s="257"/>
      <c r="N1301" s="258"/>
      <c r="O1301" s="258"/>
      <c r="P1301" s="258"/>
      <c r="Q1301" s="258"/>
      <c r="R1301" s="258"/>
      <c r="S1301" s="258"/>
      <c r="T1301" s="259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60" t="s">
        <v>259</v>
      </c>
      <c r="AU1301" s="260" t="s">
        <v>93</v>
      </c>
      <c r="AV1301" s="13" t="s">
        <v>93</v>
      </c>
      <c r="AW1301" s="13" t="s">
        <v>40</v>
      </c>
      <c r="AX1301" s="13" t="s">
        <v>84</v>
      </c>
      <c r="AY1301" s="260" t="s">
        <v>250</v>
      </c>
    </row>
    <row r="1302" s="13" customFormat="1">
      <c r="A1302" s="13"/>
      <c r="B1302" s="249"/>
      <c r="C1302" s="250"/>
      <c r="D1302" s="251" t="s">
        <v>259</v>
      </c>
      <c r="E1302" s="252" t="s">
        <v>1</v>
      </c>
      <c r="F1302" s="253" t="s">
        <v>1296</v>
      </c>
      <c r="G1302" s="250"/>
      <c r="H1302" s="254">
        <v>16.448</v>
      </c>
      <c r="I1302" s="255"/>
      <c r="J1302" s="250"/>
      <c r="K1302" s="250"/>
      <c r="L1302" s="256"/>
      <c r="M1302" s="257"/>
      <c r="N1302" s="258"/>
      <c r="O1302" s="258"/>
      <c r="P1302" s="258"/>
      <c r="Q1302" s="258"/>
      <c r="R1302" s="258"/>
      <c r="S1302" s="258"/>
      <c r="T1302" s="25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60" t="s">
        <v>259</v>
      </c>
      <c r="AU1302" s="260" t="s">
        <v>93</v>
      </c>
      <c r="AV1302" s="13" t="s">
        <v>93</v>
      </c>
      <c r="AW1302" s="13" t="s">
        <v>40</v>
      </c>
      <c r="AX1302" s="13" t="s">
        <v>84</v>
      </c>
      <c r="AY1302" s="260" t="s">
        <v>250</v>
      </c>
    </row>
    <row r="1303" s="13" customFormat="1">
      <c r="A1303" s="13"/>
      <c r="B1303" s="249"/>
      <c r="C1303" s="250"/>
      <c r="D1303" s="251" t="s">
        <v>259</v>
      </c>
      <c r="E1303" s="252" t="s">
        <v>1</v>
      </c>
      <c r="F1303" s="253" t="s">
        <v>1324</v>
      </c>
      <c r="G1303" s="250"/>
      <c r="H1303" s="254">
        <v>-425.452</v>
      </c>
      <c r="I1303" s="255"/>
      <c r="J1303" s="250"/>
      <c r="K1303" s="250"/>
      <c r="L1303" s="256"/>
      <c r="M1303" s="257"/>
      <c r="N1303" s="258"/>
      <c r="O1303" s="258"/>
      <c r="P1303" s="258"/>
      <c r="Q1303" s="258"/>
      <c r="R1303" s="258"/>
      <c r="S1303" s="258"/>
      <c r="T1303" s="259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60" t="s">
        <v>259</v>
      </c>
      <c r="AU1303" s="260" t="s">
        <v>93</v>
      </c>
      <c r="AV1303" s="13" t="s">
        <v>93</v>
      </c>
      <c r="AW1303" s="13" t="s">
        <v>40</v>
      </c>
      <c r="AX1303" s="13" t="s">
        <v>84</v>
      </c>
      <c r="AY1303" s="260" t="s">
        <v>250</v>
      </c>
    </row>
    <row r="1304" s="14" customFormat="1">
      <c r="A1304" s="14"/>
      <c r="B1304" s="261"/>
      <c r="C1304" s="262"/>
      <c r="D1304" s="251" t="s">
        <v>259</v>
      </c>
      <c r="E1304" s="263" t="s">
        <v>1</v>
      </c>
      <c r="F1304" s="264" t="s">
        <v>261</v>
      </c>
      <c r="G1304" s="262"/>
      <c r="H1304" s="265">
        <v>1822.8050000000001</v>
      </c>
      <c r="I1304" s="266"/>
      <c r="J1304" s="262"/>
      <c r="K1304" s="262"/>
      <c r="L1304" s="267"/>
      <c r="M1304" s="268"/>
      <c r="N1304" s="269"/>
      <c r="O1304" s="269"/>
      <c r="P1304" s="269"/>
      <c r="Q1304" s="269"/>
      <c r="R1304" s="269"/>
      <c r="S1304" s="269"/>
      <c r="T1304" s="270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71" t="s">
        <v>259</v>
      </c>
      <c r="AU1304" s="271" t="s">
        <v>93</v>
      </c>
      <c r="AV1304" s="14" t="s">
        <v>256</v>
      </c>
      <c r="AW1304" s="14" t="s">
        <v>40</v>
      </c>
      <c r="AX1304" s="14" t="s">
        <v>84</v>
      </c>
      <c r="AY1304" s="271" t="s">
        <v>250</v>
      </c>
    </row>
    <row r="1305" s="13" customFormat="1">
      <c r="A1305" s="13"/>
      <c r="B1305" s="249"/>
      <c r="C1305" s="250"/>
      <c r="D1305" s="251" t="s">
        <v>259</v>
      </c>
      <c r="E1305" s="252" t="s">
        <v>1</v>
      </c>
      <c r="F1305" s="253" t="s">
        <v>1325</v>
      </c>
      <c r="G1305" s="250"/>
      <c r="H1305" s="254">
        <v>2187.366</v>
      </c>
      <c r="I1305" s="255"/>
      <c r="J1305" s="250"/>
      <c r="K1305" s="250"/>
      <c r="L1305" s="256"/>
      <c r="M1305" s="257"/>
      <c r="N1305" s="258"/>
      <c r="O1305" s="258"/>
      <c r="P1305" s="258"/>
      <c r="Q1305" s="258"/>
      <c r="R1305" s="258"/>
      <c r="S1305" s="258"/>
      <c r="T1305" s="259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0" t="s">
        <v>259</v>
      </c>
      <c r="AU1305" s="260" t="s">
        <v>93</v>
      </c>
      <c r="AV1305" s="13" t="s">
        <v>93</v>
      </c>
      <c r="AW1305" s="13" t="s">
        <v>40</v>
      </c>
      <c r="AX1305" s="13" t="s">
        <v>84</v>
      </c>
      <c r="AY1305" s="260" t="s">
        <v>250</v>
      </c>
    </row>
    <row r="1306" s="14" customFormat="1">
      <c r="A1306" s="14"/>
      <c r="B1306" s="261"/>
      <c r="C1306" s="262"/>
      <c r="D1306" s="251" t="s">
        <v>259</v>
      </c>
      <c r="E1306" s="263" t="s">
        <v>1</v>
      </c>
      <c r="F1306" s="264" t="s">
        <v>261</v>
      </c>
      <c r="G1306" s="262"/>
      <c r="H1306" s="265">
        <v>2187.366</v>
      </c>
      <c r="I1306" s="266"/>
      <c r="J1306" s="262"/>
      <c r="K1306" s="262"/>
      <c r="L1306" s="267"/>
      <c r="M1306" s="268"/>
      <c r="N1306" s="269"/>
      <c r="O1306" s="269"/>
      <c r="P1306" s="269"/>
      <c r="Q1306" s="269"/>
      <c r="R1306" s="269"/>
      <c r="S1306" s="269"/>
      <c r="T1306" s="270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71" t="s">
        <v>259</v>
      </c>
      <c r="AU1306" s="271" t="s">
        <v>93</v>
      </c>
      <c r="AV1306" s="14" t="s">
        <v>256</v>
      </c>
      <c r="AW1306" s="14" t="s">
        <v>40</v>
      </c>
      <c r="AX1306" s="14" t="s">
        <v>91</v>
      </c>
      <c r="AY1306" s="271" t="s">
        <v>250</v>
      </c>
    </row>
    <row r="1307" s="2" customFormat="1" ht="33" customHeight="1">
      <c r="A1307" s="41"/>
      <c r="B1307" s="42"/>
      <c r="C1307" s="230" t="s">
        <v>1326</v>
      </c>
      <c r="D1307" s="230" t="s">
        <v>252</v>
      </c>
      <c r="E1307" s="231" t="s">
        <v>1327</v>
      </c>
      <c r="F1307" s="232" t="s">
        <v>1328</v>
      </c>
      <c r="G1307" s="233" t="s">
        <v>1329</v>
      </c>
      <c r="H1307" s="305"/>
      <c r="I1307" s="235"/>
      <c r="J1307" s="236">
        <f>ROUND(I1307*H1307,2)</f>
        <v>0</v>
      </c>
      <c r="K1307" s="237"/>
      <c r="L1307" s="47"/>
      <c r="M1307" s="238" t="s">
        <v>1</v>
      </c>
      <c r="N1307" s="239" t="s">
        <v>49</v>
      </c>
      <c r="O1307" s="94"/>
      <c r="P1307" s="240">
        <f>O1307*H1307</f>
        <v>0</v>
      </c>
      <c r="Q1307" s="240">
        <v>0</v>
      </c>
      <c r="R1307" s="240">
        <f>Q1307*H1307</f>
        <v>0</v>
      </c>
      <c r="S1307" s="240">
        <v>0</v>
      </c>
      <c r="T1307" s="241">
        <f>S1307*H1307</f>
        <v>0</v>
      </c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R1307" s="242" t="s">
        <v>303</v>
      </c>
      <c r="AT1307" s="242" t="s">
        <v>252</v>
      </c>
      <c r="AU1307" s="242" t="s">
        <v>93</v>
      </c>
      <c r="AY1307" s="19" t="s">
        <v>250</v>
      </c>
      <c r="BE1307" s="243">
        <f>IF(N1307="základní",J1307,0)</f>
        <v>0</v>
      </c>
      <c r="BF1307" s="243">
        <f>IF(N1307="snížená",J1307,0)</f>
        <v>0</v>
      </c>
      <c r="BG1307" s="243">
        <f>IF(N1307="zákl. přenesená",J1307,0)</f>
        <v>0</v>
      </c>
      <c r="BH1307" s="243">
        <f>IF(N1307="sníž. přenesená",J1307,0)</f>
        <v>0</v>
      </c>
      <c r="BI1307" s="243">
        <f>IF(N1307="nulová",J1307,0)</f>
        <v>0</v>
      </c>
      <c r="BJ1307" s="19" t="s">
        <v>91</v>
      </c>
      <c r="BK1307" s="243">
        <f>ROUND(I1307*H1307,2)</f>
        <v>0</v>
      </c>
      <c r="BL1307" s="19" t="s">
        <v>303</v>
      </c>
      <c r="BM1307" s="242" t="s">
        <v>1330</v>
      </c>
    </row>
    <row r="1308" s="2" customFormat="1">
      <c r="A1308" s="41"/>
      <c r="B1308" s="42"/>
      <c r="C1308" s="43"/>
      <c r="D1308" s="244" t="s">
        <v>257</v>
      </c>
      <c r="E1308" s="43"/>
      <c r="F1308" s="245" t="s">
        <v>1331</v>
      </c>
      <c r="G1308" s="43"/>
      <c r="H1308" s="43"/>
      <c r="I1308" s="246"/>
      <c r="J1308" s="43"/>
      <c r="K1308" s="43"/>
      <c r="L1308" s="47"/>
      <c r="M1308" s="247"/>
      <c r="N1308" s="248"/>
      <c r="O1308" s="94"/>
      <c r="P1308" s="94"/>
      <c r="Q1308" s="94"/>
      <c r="R1308" s="94"/>
      <c r="S1308" s="94"/>
      <c r="T1308" s="95"/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T1308" s="19" t="s">
        <v>257</v>
      </c>
      <c r="AU1308" s="19" t="s">
        <v>93</v>
      </c>
    </row>
    <row r="1309" s="12" customFormat="1" ht="22.8" customHeight="1">
      <c r="A1309" s="12"/>
      <c r="B1309" s="214"/>
      <c r="C1309" s="215"/>
      <c r="D1309" s="216" t="s">
        <v>83</v>
      </c>
      <c r="E1309" s="228" t="s">
        <v>1332</v>
      </c>
      <c r="F1309" s="228" t="s">
        <v>1333</v>
      </c>
      <c r="G1309" s="215"/>
      <c r="H1309" s="215"/>
      <c r="I1309" s="218"/>
      <c r="J1309" s="229">
        <f>BK1309</f>
        <v>0</v>
      </c>
      <c r="K1309" s="215"/>
      <c r="L1309" s="220"/>
      <c r="M1309" s="221"/>
      <c r="N1309" s="222"/>
      <c r="O1309" s="222"/>
      <c r="P1309" s="223">
        <f>SUM(P1310:P1477)</f>
        <v>0</v>
      </c>
      <c r="Q1309" s="222"/>
      <c r="R1309" s="223">
        <f>SUM(R1310:R1477)</f>
        <v>16.8873853664</v>
      </c>
      <c r="S1309" s="222"/>
      <c r="T1309" s="224">
        <f>SUM(T1310:T1477)</f>
        <v>0</v>
      </c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R1309" s="225" t="s">
        <v>93</v>
      </c>
      <c r="AT1309" s="226" t="s">
        <v>83</v>
      </c>
      <c r="AU1309" s="226" t="s">
        <v>91</v>
      </c>
      <c r="AY1309" s="225" t="s">
        <v>250</v>
      </c>
      <c r="BK1309" s="227">
        <f>SUM(BK1310:BK1477)</f>
        <v>0</v>
      </c>
    </row>
    <row r="1310" s="2" customFormat="1" ht="24.15" customHeight="1">
      <c r="A1310" s="41"/>
      <c r="B1310" s="42"/>
      <c r="C1310" s="230" t="s">
        <v>874</v>
      </c>
      <c r="D1310" s="230" t="s">
        <v>252</v>
      </c>
      <c r="E1310" s="231" t="s">
        <v>1334</v>
      </c>
      <c r="F1310" s="232" t="s">
        <v>1335</v>
      </c>
      <c r="G1310" s="233" t="s">
        <v>388</v>
      </c>
      <c r="H1310" s="234">
        <v>1338.8</v>
      </c>
      <c r="I1310" s="235"/>
      <c r="J1310" s="236">
        <f>ROUND(I1310*H1310,2)</f>
        <v>0</v>
      </c>
      <c r="K1310" s="237"/>
      <c r="L1310" s="47"/>
      <c r="M1310" s="238" t="s">
        <v>1</v>
      </c>
      <c r="N1310" s="239" t="s">
        <v>49</v>
      </c>
      <c r="O1310" s="94"/>
      <c r="P1310" s="240">
        <f>O1310*H1310</f>
        <v>0</v>
      </c>
      <c r="Q1310" s="240">
        <v>0</v>
      </c>
      <c r="R1310" s="240">
        <f>Q1310*H1310</f>
        <v>0</v>
      </c>
      <c r="S1310" s="240">
        <v>0</v>
      </c>
      <c r="T1310" s="241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42" t="s">
        <v>303</v>
      </c>
      <c r="AT1310" s="242" t="s">
        <v>252</v>
      </c>
      <c r="AU1310" s="242" t="s">
        <v>93</v>
      </c>
      <c r="AY1310" s="19" t="s">
        <v>250</v>
      </c>
      <c r="BE1310" s="243">
        <f>IF(N1310="základní",J1310,0)</f>
        <v>0</v>
      </c>
      <c r="BF1310" s="243">
        <f>IF(N1310="snížená",J1310,0)</f>
        <v>0</v>
      </c>
      <c r="BG1310" s="243">
        <f>IF(N1310="zákl. přenesená",J1310,0)</f>
        <v>0</v>
      </c>
      <c r="BH1310" s="243">
        <f>IF(N1310="sníž. přenesená",J1310,0)</f>
        <v>0</v>
      </c>
      <c r="BI1310" s="243">
        <f>IF(N1310="nulová",J1310,0)</f>
        <v>0</v>
      </c>
      <c r="BJ1310" s="19" t="s">
        <v>91</v>
      </c>
      <c r="BK1310" s="243">
        <f>ROUND(I1310*H1310,2)</f>
        <v>0</v>
      </c>
      <c r="BL1310" s="19" t="s">
        <v>303</v>
      </c>
      <c r="BM1310" s="242" t="s">
        <v>1336</v>
      </c>
    </row>
    <row r="1311" s="2" customFormat="1">
      <c r="A1311" s="41"/>
      <c r="B1311" s="42"/>
      <c r="C1311" s="43"/>
      <c r="D1311" s="244" t="s">
        <v>257</v>
      </c>
      <c r="E1311" s="43"/>
      <c r="F1311" s="245" t="s">
        <v>1337</v>
      </c>
      <c r="G1311" s="43"/>
      <c r="H1311" s="43"/>
      <c r="I1311" s="246"/>
      <c r="J1311" s="43"/>
      <c r="K1311" s="43"/>
      <c r="L1311" s="47"/>
      <c r="M1311" s="247"/>
      <c r="N1311" s="248"/>
      <c r="O1311" s="94"/>
      <c r="P1311" s="94"/>
      <c r="Q1311" s="94"/>
      <c r="R1311" s="94"/>
      <c r="S1311" s="94"/>
      <c r="T1311" s="95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19" t="s">
        <v>257</v>
      </c>
      <c r="AU1311" s="19" t="s">
        <v>93</v>
      </c>
    </row>
    <row r="1312" s="13" customFormat="1">
      <c r="A1312" s="13"/>
      <c r="B1312" s="249"/>
      <c r="C1312" s="250"/>
      <c r="D1312" s="251" t="s">
        <v>259</v>
      </c>
      <c r="E1312" s="252" t="s">
        <v>1</v>
      </c>
      <c r="F1312" s="253" t="s">
        <v>1338</v>
      </c>
      <c r="G1312" s="250"/>
      <c r="H1312" s="254">
        <v>871</v>
      </c>
      <c r="I1312" s="255"/>
      <c r="J1312" s="250"/>
      <c r="K1312" s="250"/>
      <c r="L1312" s="256"/>
      <c r="M1312" s="257"/>
      <c r="N1312" s="258"/>
      <c r="O1312" s="258"/>
      <c r="P1312" s="258"/>
      <c r="Q1312" s="258"/>
      <c r="R1312" s="258"/>
      <c r="S1312" s="258"/>
      <c r="T1312" s="25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0" t="s">
        <v>259</v>
      </c>
      <c r="AU1312" s="260" t="s">
        <v>93</v>
      </c>
      <c r="AV1312" s="13" t="s">
        <v>93</v>
      </c>
      <c r="AW1312" s="13" t="s">
        <v>40</v>
      </c>
      <c r="AX1312" s="13" t="s">
        <v>84</v>
      </c>
      <c r="AY1312" s="260" t="s">
        <v>250</v>
      </c>
    </row>
    <row r="1313" s="13" customFormat="1">
      <c r="A1313" s="13"/>
      <c r="B1313" s="249"/>
      <c r="C1313" s="250"/>
      <c r="D1313" s="251" t="s">
        <v>259</v>
      </c>
      <c r="E1313" s="252" t="s">
        <v>1</v>
      </c>
      <c r="F1313" s="253" t="s">
        <v>1339</v>
      </c>
      <c r="G1313" s="250"/>
      <c r="H1313" s="254">
        <v>1.76</v>
      </c>
      <c r="I1313" s="255"/>
      <c r="J1313" s="250"/>
      <c r="K1313" s="250"/>
      <c r="L1313" s="256"/>
      <c r="M1313" s="257"/>
      <c r="N1313" s="258"/>
      <c r="O1313" s="258"/>
      <c r="P1313" s="258"/>
      <c r="Q1313" s="258"/>
      <c r="R1313" s="258"/>
      <c r="S1313" s="258"/>
      <c r="T1313" s="259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0" t="s">
        <v>259</v>
      </c>
      <c r="AU1313" s="260" t="s">
        <v>93</v>
      </c>
      <c r="AV1313" s="13" t="s">
        <v>93</v>
      </c>
      <c r="AW1313" s="13" t="s">
        <v>40</v>
      </c>
      <c r="AX1313" s="13" t="s">
        <v>84</v>
      </c>
      <c r="AY1313" s="260" t="s">
        <v>250</v>
      </c>
    </row>
    <row r="1314" s="13" customFormat="1">
      <c r="A1314" s="13"/>
      <c r="B1314" s="249"/>
      <c r="C1314" s="250"/>
      <c r="D1314" s="251" t="s">
        <v>259</v>
      </c>
      <c r="E1314" s="252" t="s">
        <v>1</v>
      </c>
      <c r="F1314" s="253" t="s">
        <v>1340</v>
      </c>
      <c r="G1314" s="250"/>
      <c r="H1314" s="254">
        <v>140.71000000000001</v>
      </c>
      <c r="I1314" s="255"/>
      <c r="J1314" s="250"/>
      <c r="K1314" s="250"/>
      <c r="L1314" s="256"/>
      <c r="M1314" s="257"/>
      <c r="N1314" s="258"/>
      <c r="O1314" s="258"/>
      <c r="P1314" s="258"/>
      <c r="Q1314" s="258"/>
      <c r="R1314" s="258"/>
      <c r="S1314" s="258"/>
      <c r="T1314" s="25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0" t="s">
        <v>259</v>
      </c>
      <c r="AU1314" s="260" t="s">
        <v>93</v>
      </c>
      <c r="AV1314" s="13" t="s">
        <v>93</v>
      </c>
      <c r="AW1314" s="13" t="s">
        <v>40</v>
      </c>
      <c r="AX1314" s="13" t="s">
        <v>84</v>
      </c>
      <c r="AY1314" s="260" t="s">
        <v>250</v>
      </c>
    </row>
    <row r="1315" s="13" customFormat="1">
      <c r="A1315" s="13"/>
      <c r="B1315" s="249"/>
      <c r="C1315" s="250"/>
      <c r="D1315" s="251" t="s">
        <v>259</v>
      </c>
      <c r="E1315" s="252" t="s">
        <v>1</v>
      </c>
      <c r="F1315" s="253" t="s">
        <v>1341</v>
      </c>
      <c r="G1315" s="250"/>
      <c r="H1315" s="254">
        <v>7.2699999999999996</v>
      </c>
      <c r="I1315" s="255"/>
      <c r="J1315" s="250"/>
      <c r="K1315" s="250"/>
      <c r="L1315" s="256"/>
      <c r="M1315" s="257"/>
      <c r="N1315" s="258"/>
      <c r="O1315" s="258"/>
      <c r="P1315" s="258"/>
      <c r="Q1315" s="258"/>
      <c r="R1315" s="258"/>
      <c r="S1315" s="258"/>
      <c r="T1315" s="25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0" t="s">
        <v>259</v>
      </c>
      <c r="AU1315" s="260" t="s">
        <v>93</v>
      </c>
      <c r="AV1315" s="13" t="s">
        <v>93</v>
      </c>
      <c r="AW1315" s="13" t="s">
        <v>40</v>
      </c>
      <c r="AX1315" s="13" t="s">
        <v>84</v>
      </c>
      <c r="AY1315" s="260" t="s">
        <v>250</v>
      </c>
    </row>
    <row r="1316" s="13" customFormat="1">
      <c r="A1316" s="13"/>
      <c r="B1316" s="249"/>
      <c r="C1316" s="250"/>
      <c r="D1316" s="251" t="s">
        <v>259</v>
      </c>
      <c r="E1316" s="252" t="s">
        <v>1</v>
      </c>
      <c r="F1316" s="253" t="s">
        <v>1342</v>
      </c>
      <c r="G1316" s="250"/>
      <c r="H1316" s="254">
        <v>33.359999999999999</v>
      </c>
      <c r="I1316" s="255"/>
      <c r="J1316" s="250"/>
      <c r="K1316" s="250"/>
      <c r="L1316" s="256"/>
      <c r="M1316" s="257"/>
      <c r="N1316" s="258"/>
      <c r="O1316" s="258"/>
      <c r="P1316" s="258"/>
      <c r="Q1316" s="258"/>
      <c r="R1316" s="258"/>
      <c r="S1316" s="258"/>
      <c r="T1316" s="25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60" t="s">
        <v>259</v>
      </c>
      <c r="AU1316" s="260" t="s">
        <v>93</v>
      </c>
      <c r="AV1316" s="13" t="s">
        <v>93</v>
      </c>
      <c r="AW1316" s="13" t="s">
        <v>40</v>
      </c>
      <c r="AX1316" s="13" t="s">
        <v>84</v>
      </c>
      <c r="AY1316" s="260" t="s">
        <v>250</v>
      </c>
    </row>
    <row r="1317" s="13" customFormat="1">
      <c r="A1317" s="13"/>
      <c r="B1317" s="249"/>
      <c r="C1317" s="250"/>
      <c r="D1317" s="251" t="s">
        <v>259</v>
      </c>
      <c r="E1317" s="252" t="s">
        <v>1</v>
      </c>
      <c r="F1317" s="253" t="s">
        <v>1343</v>
      </c>
      <c r="G1317" s="250"/>
      <c r="H1317" s="254">
        <v>24.699999999999999</v>
      </c>
      <c r="I1317" s="255"/>
      <c r="J1317" s="250"/>
      <c r="K1317" s="250"/>
      <c r="L1317" s="256"/>
      <c r="M1317" s="257"/>
      <c r="N1317" s="258"/>
      <c r="O1317" s="258"/>
      <c r="P1317" s="258"/>
      <c r="Q1317" s="258"/>
      <c r="R1317" s="258"/>
      <c r="S1317" s="258"/>
      <c r="T1317" s="25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60" t="s">
        <v>259</v>
      </c>
      <c r="AU1317" s="260" t="s">
        <v>93</v>
      </c>
      <c r="AV1317" s="13" t="s">
        <v>93</v>
      </c>
      <c r="AW1317" s="13" t="s">
        <v>40</v>
      </c>
      <c r="AX1317" s="13" t="s">
        <v>84</v>
      </c>
      <c r="AY1317" s="260" t="s">
        <v>250</v>
      </c>
    </row>
    <row r="1318" s="13" customFormat="1">
      <c r="A1318" s="13"/>
      <c r="B1318" s="249"/>
      <c r="C1318" s="250"/>
      <c r="D1318" s="251" t="s">
        <v>259</v>
      </c>
      <c r="E1318" s="252" t="s">
        <v>1</v>
      </c>
      <c r="F1318" s="253" t="s">
        <v>1072</v>
      </c>
      <c r="G1318" s="250"/>
      <c r="H1318" s="254">
        <v>260</v>
      </c>
      <c r="I1318" s="255"/>
      <c r="J1318" s="250"/>
      <c r="K1318" s="250"/>
      <c r="L1318" s="256"/>
      <c r="M1318" s="257"/>
      <c r="N1318" s="258"/>
      <c r="O1318" s="258"/>
      <c r="P1318" s="258"/>
      <c r="Q1318" s="258"/>
      <c r="R1318" s="258"/>
      <c r="S1318" s="258"/>
      <c r="T1318" s="25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60" t="s">
        <v>259</v>
      </c>
      <c r="AU1318" s="260" t="s">
        <v>93</v>
      </c>
      <c r="AV1318" s="13" t="s">
        <v>93</v>
      </c>
      <c r="AW1318" s="13" t="s">
        <v>40</v>
      </c>
      <c r="AX1318" s="13" t="s">
        <v>84</v>
      </c>
      <c r="AY1318" s="260" t="s">
        <v>250</v>
      </c>
    </row>
    <row r="1319" s="14" customFormat="1">
      <c r="A1319" s="14"/>
      <c r="B1319" s="261"/>
      <c r="C1319" s="262"/>
      <c r="D1319" s="251" t="s">
        <v>259</v>
      </c>
      <c r="E1319" s="263" t="s">
        <v>1</v>
      </c>
      <c r="F1319" s="264" t="s">
        <v>261</v>
      </c>
      <c r="G1319" s="262"/>
      <c r="H1319" s="265">
        <v>1338.8</v>
      </c>
      <c r="I1319" s="266"/>
      <c r="J1319" s="262"/>
      <c r="K1319" s="262"/>
      <c r="L1319" s="267"/>
      <c r="M1319" s="268"/>
      <c r="N1319" s="269"/>
      <c r="O1319" s="269"/>
      <c r="P1319" s="269"/>
      <c r="Q1319" s="269"/>
      <c r="R1319" s="269"/>
      <c r="S1319" s="269"/>
      <c r="T1319" s="27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71" t="s">
        <v>259</v>
      </c>
      <c r="AU1319" s="271" t="s">
        <v>93</v>
      </c>
      <c r="AV1319" s="14" t="s">
        <v>256</v>
      </c>
      <c r="AW1319" s="14" t="s">
        <v>40</v>
      </c>
      <c r="AX1319" s="14" t="s">
        <v>91</v>
      </c>
      <c r="AY1319" s="271" t="s">
        <v>250</v>
      </c>
    </row>
    <row r="1320" s="2" customFormat="1" ht="16.5" customHeight="1">
      <c r="A1320" s="41"/>
      <c r="B1320" s="42"/>
      <c r="C1320" s="294" t="s">
        <v>1344</v>
      </c>
      <c r="D1320" s="294" t="s">
        <v>337</v>
      </c>
      <c r="E1320" s="295" t="s">
        <v>1216</v>
      </c>
      <c r="F1320" s="296" t="s">
        <v>1217</v>
      </c>
      <c r="G1320" s="297" t="s">
        <v>297</v>
      </c>
      <c r="H1320" s="298">
        <v>0.42799999999999999</v>
      </c>
      <c r="I1320" s="299"/>
      <c r="J1320" s="300">
        <f>ROUND(I1320*H1320,2)</f>
        <v>0</v>
      </c>
      <c r="K1320" s="301"/>
      <c r="L1320" s="302"/>
      <c r="M1320" s="303" t="s">
        <v>1</v>
      </c>
      <c r="N1320" s="304" t="s">
        <v>49</v>
      </c>
      <c r="O1320" s="94"/>
      <c r="P1320" s="240">
        <f>O1320*H1320</f>
        <v>0</v>
      </c>
      <c r="Q1320" s="240">
        <v>1</v>
      </c>
      <c r="R1320" s="240">
        <f>Q1320*H1320</f>
        <v>0.42799999999999999</v>
      </c>
      <c r="S1320" s="240">
        <v>0</v>
      </c>
      <c r="T1320" s="241">
        <f>S1320*H1320</f>
        <v>0</v>
      </c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R1320" s="242" t="s">
        <v>363</v>
      </c>
      <c r="AT1320" s="242" t="s">
        <v>337</v>
      </c>
      <c r="AU1320" s="242" t="s">
        <v>93</v>
      </c>
      <c r="AY1320" s="19" t="s">
        <v>250</v>
      </c>
      <c r="BE1320" s="243">
        <f>IF(N1320="základní",J1320,0)</f>
        <v>0</v>
      </c>
      <c r="BF1320" s="243">
        <f>IF(N1320="snížená",J1320,0)</f>
        <v>0</v>
      </c>
      <c r="BG1320" s="243">
        <f>IF(N1320="zákl. přenesená",J1320,0)</f>
        <v>0</v>
      </c>
      <c r="BH1320" s="243">
        <f>IF(N1320="sníž. přenesená",J1320,0)</f>
        <v>0</v>
      </c>
      <c r="BI1320" s="243">
        <f>IF(N1320="nulová",J1320,0)</f>
        <v>0</v>
      </c>
      <c r="BJ1320" s="19" t="s">
        <v>91</v>
      </c>
      <c r="BK1320" s="243">
        <f>ROUND(I1320*H1320,2)</f>
        <v>0</v>
      </c>
      <c r="BL1320" s="19" t="s">
        <v>303</v>
      </c>
      <c r="BM1320" s="242" t="s">
        <v>1345</v>
      </c>
    </row>
    <row r="1321" s="13" customFormat="1">
      <c r="A1321" s="13"/>
      <c r="B1321" s="249"/>
      <c r="C1321" s="250"/>
      <c r="D1321" s="251" t="s">
        <v>259</v>
      </c>
      <c r="E1321" s="252" t="s">
        <v>1</v>
      </c>
      <c r="F1321" s="253" t="s">
        <v>1346</v>
      </c>
      <c r="G1321" s="250"/>
      <c r="H1321" s="254">
        <v>0.42799999999999999</v>
      </c>
      <c r="I1321" s="255"/>
      <c r="J1321" s="250"/>
      <c r="K1321" s="250"/>
      <c r="L1321" s="256"/>
      <c r="M1321" s="257"/>
      <c r="N1321" s="258"/>
      <c r="O1321" s="258"/>
      <c r="P1321" s="258"/>
      <c r="Q1321" s="258"/>
      <c r="R1321" s="258"/>
      <c r="S1321" s="258"/>
      <c r="T1321" s="25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60" t="s">
        <v>259</v>
      </c>
      <c r="AU1321" s="260" t="s">
        <v>93</v>
      </c>
      <c r="AV1321" s="13" t="s">
        <v>93</v>
      </c>
      <c r="AW1321" s="13" t="s">
        <v>40</v>
      </c>
      <c r="AX1321" s="13" t="s">
        <v>84</v>
      </c>
      <c r="AY1321" s="260" t="s">
        <v>250</v>
      </c>
    </row>
    <row r="1322" s="14" customFormat="1">
      <c r="A1322" s="14"/>
      <c r="B1322" s="261"/>
      <c r="C1322" s="262"/>
      <c r="D1322" s="251" t="s">
        <v>259</v>
      </c>
      <c r="E1322" s="263" t="s">
        <v>1</v>
      </c>
      <c r="F1322" s="264" t="s">
        <v>261</v>
      </c>
      <c r="G1322" s="262"/>
      <c r="H1322" s="265">
        <v>0.42799999999999999</v>
      </c>
      <c r="I1322" s="266"/>
      <c r="J1322" s="262"/>
      <c r="K1322" s="262"/>
      <c r="L1322" s="267"/>
      <c r="M1322" s="268"/>
      <c r="N1322" s="269"/>
      <c r="O1322" s="269"/>
      <c r="P1322" s="269"/>
      <c r="Q1322" s="269"/>
      <c r="R1322" s="269"/>
      <c r="S1322" s="269"/>
      <c r="T1322" s="270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71" t="s">
        <v>259</v>
      </c>
      <c r="AU1322" s="271" t="s">
        <v>93</v>
      </c>
      <c r="AV1322" s="14" t="s">
        <v>256</v>
      </c>
      <c r="AW1322" s="14" t="s">
        <v>40</v>
      </c>
      <c r="AX1322" s="14" t="s">
        <v>91</v>
      </c>
      <c r="AY1322" s="271" t="s">
        <v>250</v>
      </c>
    </row>
    <row r="1323" s="2" customFormat="1" ht="24.15" customHeight="1">
      <c r="A1323" s="41"/>
      <c r="B1323" s="42"/>
      <c r="C1323" s="230" t="s">
        <v>878</v>
      </c>
      <c r="D1323" s="230" t="s">
        <v>252</v>
      </c>
      <c r="E1323" s="231" t="s">
        <v>1347</v>
      </c>
      <c r="F1323" s="232" t="s">
        <v>1348</v>
      </c>
      <c r="G1323" s="233" t="s">
        <v>388</v>
      </c>
      <c r="H1323" s="234">
        <v>1338.8</v>
      </c>
      <c r="I1323" s="235"/>
      <c r="J1323" s="236">
        <f>ROUND(I1323*H1323,2)</f>
        <v>0</v>
      </c>
      <c r="K1323" s="237"/>
      <c r="L1323" s="47"/>
      <c r="M1323" s="238" t="s">
        <v>1</v>
      </c>
      <c r="N1323" s="239" t="s">
        <v>49</v>
      </c>
      <c r="O1323" s="94"/>
      <c r="P1323" s="240">
        <f>O1323*H1323</f>
        <v>0</v>
      </c>
      <c r="Q1323" s="240">
        <v>0.00088312999999999998</v>
      </c>
      <c r="R1323" s="240">
        <f>Q1323*H1323</f>
        <v>1.1823344439999999</v>
      </c>
      <c r="S1323" s="240">
        <v>0</v>
      </c>
      <c r="T1323" s="241">
        <f>S1323*H1323</f>
        <v>0</v>
      </c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R1323" s="242" t="s">
        <v>303</v>
      </c>
      <c r="AT1323" s="242" t="s">
        <v>252</v>
      </c>
      <c r="AU1323" s="242" t="s">
        <v>93</v>
      </c>
      <c r="AY1323" s="19" t="s">
        <v>250</v>
      </c>
      <c r="BE1323" s="243">
        <f>IF(N1323="základní",J1323,0)</f>
        <v>0</v>
      </c>
      <c r="BF1323" s="243">
        <f>IF(N1323="snížená",J1323,0)</f>
        <v>0</v>
      </c>
      <c r="BG1323" s="243">
        <f>IF(N1323="zákl. přenesená",J1323,0)</f>
        <v>0</v>
      </c>
      <c r="BH1323" s="243">
        <f>IF(N1323="sníž. přenesená",J1323,0)</f>
        <v>0</v>
      </c>
      <c r="BI1323" s="243">
        <f>IF(N1323="nulová",J1323,0)</f>
        <v>0</v>
      </c>
      <c r="BJ1323" s="19" t="s">
        <v>91</v>
      </c>
      <c r="BK1323" s="243">
        <f>ROUND(I1323*H1323,2)</f>
        <v>0</v>
      </c>
      <c r="BL1323" s="19" t="s">
        <v>303</v>
      </c>
      <c r="BM1323" s="242" t="s">
        <v>1349</v>
      </c>
    </row>
    <row r="1324" s="2" customFormat="1">
      <c r="A1324" s="41"/>
      <c r="B1324" s="42"/>
      <c r="C1324" s="43"/>
      <c r="D1324" s="244" t="s">
        <v>257</v>
      </c>
      <c r="E1324" s="43"/>
      <c r="F1324" s="245" t="s">
        <v>1350</v>
      </c>
      <c r="G1324" s="43"/>
      <c r="H1324" s="43"/>
      <c r="I1324" s="246"/>
      <c r="J1324" s="43"/>
      <c r="K1324" s="43"/>
      <c r="L1324" s="47"/>
      <c r="M1324" s="247"/>
      <c r="N1324" s="248"/>
      <c r="O1324" s="94"/>
      <c r="P1324" s="94"/>
      <c r="Q1324" s="94"/>
      <c r="R1324" s="94"/>
      <c r="S1324" s="94"/>
      <c r="T1324" s="95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T1324" s="19" t="s">
        <v>257</v>
      </c>
      <c r="AU1324" s="19" t="s">
        <v>93</v>
      </c>
    </row>
    <row r="1325" s="13" customFormat="1">
      <c r="A1325" s="13"/>
      <c r="B1325" s="249"/>
      <c r="C1325" s="250"/>
      <c r="D1325" s="251" t="s">
        <v>259</v>
      </c>
      <c r="E1325" s="252" t="s">
        <v>1</v>
      </c>
      <c r="F1325" s="253" t="s">
        <v>1338</v>
      </c>
      <c r="G1325" s="250"/>
      <c r="H1325" s="254">
        <v>871</v>
      </c>
      <c r="I1325" s="255"/>
      <c r="J1325" s="250"/>
      <c r="K1325" s="250"/>
      <c r="L1325" s="256"/>
      <c r="M1325" s="257"/>
      <c r="N1325" s="258"/>
      <c r="O1325" s="258"/>
      <c r="P1325" s="258"/>
      <c r="Q1325" s="258"/>
      <c r="R1325" s="258"/>
      <c r="S1325" s="258"/>
      <c r="T1325" s="259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60" t="s">
        <v>259</v>
      </c>
      <c r="AU1325" s="260" t="s">
        <v>93</v>
      </c>
      <c r="AV1325" s="13" t="s">
        <v>93</v>
      </c>
      <c r="AW1325" s="13" t="s">
        <v>40</v>
      </c>
      <c r="AX1325" s="13" t="s">
        <v>84</v>
      </c>
      <c r="AY1325" s="260" t="s">
        <v>250</v>
      </c>
    </row>
    <row r="1326" s="13" customFormat="1">
      <c r="A1326" s="13"/>
      <c r="B1326" s="249"/>
      <c r="C1326" s="250"/>
      <c r="D1326" s="251" t="s">
        <v>259</v>
      </c>
      <c r="E1326" s="252" t="s">
        <v>1</v>
      </c>
      <c r="F1326" s="253" t="s">
        <v>1339</v>
      </c>
      <c r="G1326" s="250"/>
      <c r="H1326" s="254">
        <v>1.76</v>
      </c>
      <c r="I1326" s="255"/>
      <c r="J1326" s="250"/>
      <c r="K1326" s="250"/>
      <c r="L1326" s="256"/>
      <c r="M1326" s="257"/>
      <c r="N1326" s="258"/>
      <c r="O1326" s="258"/>
      <c r="P1326" s="258"/>
      <c r="Q1326" s="258"/>
      <c r="R1326" s="258"/>
      <c r="S1326" s="258"/>
      <c r="T1326" s="25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0" t="s">
        <v>259</v>
      </c>
      <c r="AU1326" s="260" t="s">
        <v>93</v>
      </c>
      <c r="AV1326" s="13" t="s">
        <v>93</v>
      </c>
      <c r="AW1326" s="13" t="s">
        <v>40</v>
      </c>
      <c r="AX1326" s="13" t="s">
        <v>84</v>
      </c>
      <c r="AY1326" s="260" t="s">
        <v>250</v>
      </c>
    </row>
    <row r="1327" s="13" customFormat="1">
      <c r="A1327" s="13"/>
      <c r="B1327" s="249"/>
      <c r="C1327" s="250"/>
      <c r="D1327" s="251" t="s">
        <v>259</v>
      </c>
      <c r="E1327" s="252" t="s">
        <v>1</v>
      </c>
      <c r="F1327" s="253" t="s">
        <v>1340</v>
      </c>
      <c r="G1327" s="250"/>
      <c r="H1327" s="254">
        <v>140.71000000000001</v>
      </c>
      <c r="I1327" s="255"/>
      <c r="J1327" s="250"/>
      <c r="K1327" s="250"/>
      <c r="L1327" s="256"/>
      <c r="M1327" s="257"/>
      <c r="N1327" s="258"/>
      <c r="O1327" s="258"/>
      <c r="P1327" s="258"/>
      <c r="Q1327" s="258"/>
      <c r="R1327" s="258"/>
      <c r="S1327" s="258"/>
      <c r="T1327" s="25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60" t="s">
        <v>259</v>
      </c>
      <c r="AU1327" s="260" t="s">
        <v>93</v>
      </c>
      <c r="AV1327" s="13" t="s">
        <v>93</v>
      </c>
      <c r="AW1327" s="13" t="s">
        <v>40</v>
      </c>
      <c r="AX1327" s="13" t="s">
        <v>84</v>
      </c>
      <c r="AY1327" s="260" t="s">
        <v>250</v>
      </c>
    </row>
    <row r="1328" s="13" customFormat="1">
      <c r="A1328" s="13"/>
      <c r="B1328" s="249"/>
      <c r="C1328" s="250"/>
      <c r="D1328" s="251" t="s">
        <v>259</v>
      </c>
      <c r="E1328" s="252" t="s">
        <v>1</v>
      </c>
      <c r="F1328" s="253" t="s">
        <v>1341</v>
      </c>
      <c r="G1328" s="250"/>
      <c r="H1328" s="254">
        <v>7.2699999999999996</v>
      </c>
      <c r="I1328" s="255"/>
      <c r="J1328" s="250"/>
      <c r="K1328" s="250"/>
      <c r="L1328" s="256"/>
      <c r="M1328" s="257"/>
      <c r="N1328" s="258"/>
      <c r="O1328" s="258"/>
      <c r="P1328" s="258"/>
      <c r="Q1328" s="258"/>
      <c r="R1328" s="258"/>
      <c r="S1328" s="258"/>
      <c r="T1328" s="25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60" t="s">
        <v>259</v>
      </c>
      <c r="AU1328" s="260" t="s">
        <v>93</v>
      </c>
      <c r="AV1328" s="13" t="s">
        <v>93</v>
      </c>
      <c r="AW1328" s="13" t="s">
        <v>40</v>
      </c>
      <c r="AX1328" s="13" t="s">
        <v>84</v>
      </c>
      <c r="AY1328" s="260" t="s">
        <v>250</v>
      </c>
    </row>
    <row r="1329" s="13" customFormat="1">
      <c r="A1329" s="13"/>
      <c r="B1329" s="249"/>
      <c r="C1329" s="250"/>
      <c r="D1329" s="251" t="s">
        <v>259</v>
      </c>
      <c r="E1329" s="252" t="s">
        <v>1</v>
      </c>
      <c r="F1329" s="253" t="s">
        <v>1342</v>
      </c>
      <c r="G1329" s="250"/>
      <c r="H1329" s="254">
        <v>33.359999999999999</v>
      </c>
      <c r="I1329" s="255"/>
      <c r="J1329" s="250"/>
      <c r="K1329" s="250"/>
      <c r="L1329" s="256"/>
      <c r="M1329" s="257"/>
      <c r="N1329" s="258"/>
      <c r="O1329" s="258"/>
      <c r="P1329" s="258"/>
      <c r="Q1329" s="258"/>
      <c r="R1329" s="258"/>
      <c r="S1329" s="258"/>
      <c r="T1329" s="25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60" t="s">
        <v>259</v>
      </c>
      <c r="AU1329" s="260" t="s">
        <v>93</v>
      </c>
      <c r="AV1329" s="13" t="s">
        <v>93</v>
      </c>
      <c r="AW1329" s="13" t="s">
        <v>40</v>
      </c>
      <c r="AX1329" s="13" t="s">
        <v>84</v>
      </c>
      <c r="AY1329" s="260" t="s">
        <v>250</v>
      </c>
    </row>
    <row r="1330" s="13" customFormat="1">
      <c r="A1330" s="13"/>
      <c r="B1330" s="249"/>
      <c r="C1330" s="250"/>
      <c r="D1330" s="251" t="s">
        <v>259</v>
      </c>
      <c r="E1330" s="252" t="s">
        <v>1</v>
      </c>
      <c r="F1330" s="253" t="s">
        <v>1343</v>
      </c>
      <c r="G1330" s="250"/>
      <c r="H1330" s="254">
        <v>24.699999999999999</v>
      </c>
      <c r="I1330" s="255"/>
      <c r="J1330" s="250"/>
      <c r="K1330" s="250"/>
      <c r="L1330" s="256"/>
      <c r="M1330" s="257"/>
      <c r="N1330" s="258"/>
      <c r="O1330" s="258"/>
      <c r="P1330" s="258"/>
      <c r="Q1330" s="258"/>
      <c r="R1330" s="258"/>
      <c r="S1330" s="258"/>
      <c r="T1330" s="25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60" t="s">
        <v>259</v>
      </c>
      <c r="AU1330" s="260" t="s">
        <v>93</v>
      </c>
      <c r="AV1330" s="13" t="s">
        <v>93</v>
      </c>
      <c r="AW1330" s="13" t="s">
        <v>40</v>
      </c>
      <c r="AX1330" s="13" t="s">
        <v>84</v>
      </c>
      <c r="AY1330" s="260" t="s">
        <v>250</v>
      </c>
    </row>
    <row r="1331" s="13" customFormat="1">
      <c r="A1331" s="13"/>
      <c r="B1331" s="249"/>
      <c r="C1331" s="250"/>
      <c r="D1331" s="251" t="s">
        <v>259</v>
      </c>
      <c r="E1331" s="252" t="s">
        <v>1</v>
      </c>
      <c r="F1331" s="253" t="s">
        <v>1072</v>
      </c>
      <c r="G1331" s="250"/>
      <c r="H1331" s="254">
        <v>260</v>
      </c>
      <c r="I1331" s="255"/>
      <c r="J1331" s="250"/>
      <c r="K1331" s="250"/>
      <c r="L1331" s="256"/>
      <c r="M1331" s="257"/>
      <c r="N1331" s="258"/>
      <c r="O1331" s="258"/>
      <c r="P1331" s="258"/>
      <c r="Q1331" s="258"/>
      <c r="R1331" s="258"/>
      <c r="S1331" s="258"/>
      <c r="T1331" s="259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60" t="s">
        <v>259</v>
      </c>
      <c r="AU1331" s="260" t="s">
        <v>93</v>
      </c>
      <c r="AV1331" s="13" t="s">
        <v>93</v>
      </c>
      <c r="AW1331" s="13" t="s">
        <v>40</v>
      </c>
      <c r="AX1331" s="13" t="s">
        <v>84</v>
      </c>
      <c r="AY1331" s="260" t="s">
        <v>250</v>
      </c>
    </row>
    <row r="1332" s="14" customFormat="1">
      <c r="A1332" s="14"/>
      <c r="B1332" s="261"/>
      <c r="C1332" s="262"/>
      <c r="D1332" s="251" t="s">
        <v>259</v>
      </c>
      <c r="E1332" s="263" t="s">
        <v>1</v>
      </c>
      <c r="F1332" s="264" t="s">
        <v>261</v>
      </c>
      <c r="G1332" s="262"/>
      <c r="H1332" s="265">
        <v>1338.8</v>
      </c>
      <c r="I1332" s="266"/>
      <c r="J1332" s="262"/>
      <c r="K1332" s="262"/>
      <c r="L1332" s="267"/>
      <c r="M1332" s="268"/>
      <c r="N1332" s="269"/>
      <c r="O1332" s="269"/>
      <c r="P1332" s="269"/>
      <c r="Q1332" s="269"/>
      <c r="R1332" s="269"/>
      <c r="S1332" s="269"/>
      <c r="T1332" s="270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71" t="s">
        <v>259</v>
      </c>
      <c r="AU1332" s="271" t="s">
        <v>93</v>
      </c>
      <c r="AV1332" s="14" t="s">
        <v>256</v>
      </c>
      <c r="AW1332" s="14" t="s">
        <v>40</v>
      </c>
      <c r="AX1332" s="14" t="s">
        <v>91</v>
      </c>
      <c r="AY1332" s="271" t="s">
        <v>250</v>
      </c>
    </row>
    <row r="1333" s="2" customFormat="1" ht="44.25" customHeight="1">
      <c r="A1333" s="41"/>
      <c r="B1333" s="42"/>
      <c r="C1333" s="294" t="s">
        <v>1351</v>
      </c>
      <c r="D1333" s="294" t="s">
        <v>337</v>
      </c>
      <c r="E1333" s="295" t="s">
        <v>1261</v>
      </c>
      <c r="F1333" s="296" t="s">
        <v>1262</v>
      </c>
      <c r="G1333" s="297" t="s">
        <v>388</v>
      </c>
      <c r="H1333" s="298">
        <v>1560.3710000000001</v>
      </c>
      <c r="I1333" s="299"/>
      <c r="J1333" s="300">
        <f>ROUND(I1333*H1333,2)</f>
        <v>0</v>
      </c>
      <c r="K1333" s="301"/>
      <c r="L1333" s="302"/>
      <c r="M1333" s="303" t="s">
        <v>1</v>
      </c>
      <c r="N1333" s="304" t="s">
        <v>49</v>
      </c>
      <c r="O1333" s="94"/>
      <c r="P1333" s="240">
        <f>O1333*H1333</f>
        <v>0</v>
      </c>
      <c r="Q1333" s="240">
        <v>0.0054000000000000003</v>
      </c>
      <c r="R1333" s="240">
        <f>Q1333*H1333</f>
        <v>8.4260034000000008</v>
      </c>
      <c r="S1333" s="240">
        <v>0</v>
      </c>
      <c r="T1333" s="241">
        <f>S1333*H1333</f>
        <v>0</v>
      </c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R1333" s="242" t="s">
        <v>363</v>
      </c>
      <c r="AT1333" s="242" t="s">
        <v>337</v>
      </c>
      <c r="AU1333" s="242" t="s">
        <v>93</v>
      </c>
      <c r="AY1333" s="19" t="s">
        <v>250</v>
      </c>
      <c r="BE1333" s="243">
        <f>IF(N1333="základní",J1333,0)</f>
        <v>0</v>
      </c>
      <c r="BF1333" s="243">
        <f>IF(N1333="snížená",J1333,0)</f>
        <v>0</v>
      </c>
      <c r="BG1333" s="243">
        <f>IF(N1333="zákl. přenesená",J1333,0)</f>
        <v>0</v>
      </c>
      <c r="BH1333" s="243">
        <f>IF(N1333="sníž. přenesená",J1333,0)</f>
        <v>0</v>
      </c>
      <c r="BI1333" s="243">
        <f>IF(N1333="nulová",J1333,0)</f>
        <v>0</v>
      </c>
      <c r="BJ1333" s="19" t="s">
        <v>91</v>
      </c>
      <c r="BK1333" s="243">
        <f>ROUND(I1333*H1333,2)</f>
        <v>0</v>
      </c>
      <c r="BL1333" s="19" t="s">
        <v>303</v>
      </c>
      <c r="BM1333" s="242" t="s">
        <v>1352</v>
      </c>
    </row>
    <row r="1334" s="13" customFormat="1">
      <c r="A1334" s="13"/>
      <c r="B1334" s="249"/>
      <c r="C1334" s="250"/>
      <c r="D1334" s="251" t="s">
        <v>259</v>
      </c>
      <c r="E1334" s="252" t="s">
        <v>1</v>
      </c>
      <c r="F1334" s="253" t="s">
        <v>1353</v>
      </c>
      <c r="G1334" s="250"/>
      <c r="H1334" s="254">
        <v>1560.3710000000001</v>
      </c>
      <c r="I1334" s="255"/>
      <c r="J1334" s="250"/>
      <c r="K1334" s="250"/>
      <c r="L1334" s="256"/>
      <c r="M1334" s="257"/>
      <c r="N1334" s="258"/>
      <c r="O1334" s="258"/>
      <c r="P1334" s="258"/>
      <c r="Q1334" s="258"/>
      <c r="R1334" s="258"/>
      <c r="S1334" s="258"/>
      <c r="T1334" s="259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60" t="s">
        <v>259</v>
      </c>
      <c r="AU1334" s="260" t="s">
        <v>93</v>
      </c>
      <c r="AV1334" s="13" t="s">
        <v>93</v>
      </c>
      <c r="AW1334" s="13" t="s">
        <v>40</v>
      </c>
      <c r="AX1334" s="13" t="s">
        <v>84</v>
      </c>
      <c r="AY1334" s="260" t="s">
        <v>250</v>
      </c>
    </row>
    <row r="1335" s="14" customFormat="1">
      <c r="A1335" s="14"/>
      <c r="B1335" s="261"/>
      <c r="C1335" s="262"/>
      <c r="D1335" s="251" t="s">
        <v>259</v>
      </c>
      <c r="E1335" s="263" t="s">
        <v>1</v>
      </c>
      <c r="F1335" s="264" t="s">
        <v>261</v>
      </c>
      <c r="G1335" s="262"/>
      <c r="H1335" s="265">
        <v>1560.3710000000001</v>
      </c>
      <c r="I1335" s="266"/>
      <c r="J1335" s="262"/>
      <c r="K1335" s="262"/>
      <c r="L1335" s="267"/>
      <c r="M1335" s="268"/>
      <c r="N1335" s="269"/>
      <c r="O1335" s="269"/>
      <c r="P1335" s="269"/>
      <c r="Q1335" s="269"/>
      <c r="R1335" s="269"/>
      <c r="S1335" s="269"/>
      <c r="T1335" s="270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71" t="s">
        <v>259</v>
      </c>
      <c r="AU1335" s="271" t="s">
        <v>93</v>
      </c>
      <c r="AV1335" s="14" t="s">
        <v>256</v>
      </c>
      <c r="AW1335" s="14" t="s">
        <v>40</v>
      </c>
      <c r="AX1335" s="14" t="s">
        <v>91</v>
      </c>
      <c r="AY1335" s="271" t="s">
        <v>250</v>
      </c>
    </row>
    <row r="1336" s="2" customFormat="1" ht="24.15" customHeight="1">
      <c r="A1336" s="41"/>
      <c r="B1336" s="42"/>
      <c r="C1336" s="230" t="s">
        <v>891</v>
      </c>
      <c r="D1336" s="230" t="s">
        <v>252</v>
      </c>
      <c r="E1336" s="231" t="s">
        <v>1354</v>
      </c>
      <c r="F1336" s="232" t="s">
        <v>1355</v>
      </c>
      <c r="G1336" s="233" t="s">
        <v>388</v>
      </c>
      <c r="H1336" s="234">
        <v>483.31999999999999</v>
      </c>
      <c r="I1336" s="235"/>
      <c r="J1336" s="236">
        <f>ROUND(I1336*H1336,2)</f>
        <v>0</v>
      </c>
      <c r="K1336" s="237"/>
      <c r="L1336" s="47"/>
      <c r="M1336" s="238" t="s">
        <v>1</v>
      </c>
      <c r="N1336" s="239" t="s">
        <v>49</v>
      </c>
      <c r="O1336" s="94"/>
      <c r="P1336" s="240">
        <f>O1336*H1336</f>
        <v>0</v>
      </c>
      <c r="Q1336" s="240">
        <v>0.000194</v>
      </c>
      <c r="R1336" s="240">
        <f>Q1336*H1336</f>
        <v>0.09376408</v>
      </c>
      <c r="S1336" s="240">
        <v>0</v>
      </c>
      <c r="T1336" s="241">
        <f>S1336*H1336</f>
        <v>0</v>
      </c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R1336" s="242" t="s">
        <v>303</v>
      </c>
      <c r="AT1336" s="242" t="s">
        <v>252</v>
      </c>
      <c r="AU1336" s="242" t="s">
        <v>93</v>
      </c>
      <c r="AY1336" s="19" t="s">
        <v>250</v>
      </c>
      <c r="BE1336" s="243">
        <f>IF(N1336="základní",J1336,0)</f>
        <v>0</v>
      </c>
      <c r="BF1336" s="243">
        <f>IF(N1336="snížená",J1336,0)</f>
        <v>0</v>
      </c>
      <c r="BG1336" s="243">
        <f>IF(N1336="zákl. přenesená",J1336,0)</f>
        <v>0</v>
      </c>
      <c r="BH1336" s="243">
        <f>IF(N1336="sníž. přenesená",J1336,0)</f>
        <v>0</v>
      </c>
      <c r="BI1336" s="243">
        <f>IF(N1336="nulová",J1336,0)</f>
        <v>0</v>
      </c>
      <c r="BJ1336" s="19" t="s">
        <v>91</v>
      </c>
      <c r="BK1336" s="243">
        <f>ROUND(I1336*H1336,2)</f>
        <v>0</v>
      </c>
      <c r="BL1336" s="19" t="s">
        <v>303</v>
      </c>
      <c r="BM1336" s="242" t="s">
        <v>1356</v>
      </c>
    </row>
    <row r="1337" s="2" customFormat="1">
      <c r="A1337" s="41"/>
      <c r="B1337" s="42"/>
      <c r="C1337" s="43"/>
      <c r="D1337" s="244" t="s">
        <v>257</v>
      </c>
      <c r="E1337" s="43"/>
      <c r="F1337" s="245" t="s">
        <v>1357</v>
      </c>
      <c r="G1337" s="43"/>
      <c r="H1337" s="43"/>
      <c r="I1337" s="246"/>
      <c r="J1337" s="43"/>
      <c r="K1337" s="43"/>
      <c r="L1337" s="47"/>
      <c r="M1337" s="247"/>
      <c r="N1337" s="248"/>
      <c r="O1337" s="94"/>
      <c r="P1337" s="94"/>
      <c r="Q1337" s="94"/>
      <c r="R1337" s="94"/>
      <c r="S1337" s="94"/>
      <c r="T1337" s="95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T1337" s="19" t="s">
        <v>257</v>
      </c>
      <c r="AU1337" s="19" t="s">
        <v>93</v>
      </c>
    </row>
    <row r="1338" s="13" customFormat="1">
      <c r="A1338" s="13"/>
      <c r="B1338" s="249"/>
      <c r="C1338" s="250"/>
      <c r="D1338" s="251" t="s">
        <v>259</v>
      </c>
      <c r="E1338" s="252" t="s">
        <v>1</v>
      </c>
      <c r="F1338" s="253" t="s">
        <v>1071</v>
      </c>
      <c r="G1338" s="250"/>
      <c r="H1338" s="254">
        <v>483.31999999999999</v>
      </c>
      <c r="I1338" s="255"/>
      <c r="J1338" s="250"/>
      <c r="K1338" s="250"/>
      <c r="L1338" s="256"/>
      <c r="M1338" s="257"/>
      <c r="N1338" s="258"/>
      <c r="O1338" s="258"/>
      <c r="P1338" s="258"/>
      <c r="Q1338" s="258"/>
      <c r="R1338" s="258"/>
      <c r="S1338" s="258"/>
      <c r="T1338" s="25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60" t="s">
        <v>259</v>
      </c>
      <c r="AU1338" s="260" t="s">
        <v>93</v>
      </c>
      <c r="AV1338" s="13" t="s">
        <v>93</v>
      </c>
      <c r="AW1338" s="13" t="s">
        <v>40</v>
      </c>
      <c r="AX1338" s="13" t="s">
        <v>84</v>
      </c>
      <c r="AY1338" s="260" t="s">
        <v>250</v>
      </c>
    </row>
    <row r="1339" s="14" customFormat="1">
      <c r="A1339" s="14"/>
      <c r="B1339" s="261"/>
      <c r="C1339" s="262"/>
      <c r="D1339" s="251" t="s">
        <v>259</v>
      </c>
      <c r="E1339" s="263" t="s">
        <v>1</v>
      </c>
      <c r="F1339" s="264" t="s">
        <v>261</v>
      </c>
      <c r="G1339" s="262"/>
      <c r="H1339" s="265">
        <v>483.31999999999999</v>
      </c>
      <c r="I1339" s="266"/>
      <c r="J1339" s="262"/>
      <c r="K1339" s="262"/>
      <c r="L1339" s="267"/>
      <c r="M1339" s="268"/>
      <c r="N1339" s="269"/>
      <c r="O1339" s="269"/>
      <c r="P1339" s="269"/>
      <c r="Q1339" s="269"/>
      <c r="R1339" s="269"/>
      <c r="S1339" s="269"/>
      <c r="T1339" s="270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71" t="s">
        <v>259</v>
      </c>
      <c r="AU1339" s="271" t="s">
        <v>93</v>
      </c>
      <c r="AV1339" s="14" t="s">
        <v>256</v>
      </c>
      <c r="AW1339" s="14" t="s">
        <v>40</v>
      </c>
      <c r="AX1339" s="14" t="s">
        <v>91</v>
      </c>
      <c r="AY1339" s="271" t="s">
        <v>250</v>
      </c>
    </row>
    <row r="1340" s="2" customFormat="1" ht="33" customHeight="1">
      <c r="A1340" s="41"/>
      <c r="B1340" s="42"/>
      <c r="C1340" s="294" t="s">
        <v>1358</v>
      </c>
      <c r="D1340" s="294" t="s">
        <v>337</v>
      </c>
      <c r="E1340" s="295" t="s">
        <v>1359</v>
      </c>
      <c r="F1340" s="296" t="s">
        <v>1360</v>
      </c>
      <c r="G1340" s="297" t="s">
        <v>388</v>
      </c>
      <c r="H1340" s="298">
        <v>563.06799999999998</v>
      </c>
      <c r="I1340" s="299"/>
      <c r="J1340" s="300">
        <f>ROUND(I1340*H1340,2)</f>
        <v>0</v>
      </c>
      <c r="K1340" s="301"/>
      <c r="L1340" s="302"/>
      <c r="M1340" s="303" t="s">
        <v>1</v>
      </c>
      <c r="N1340" s="304" t="s">
        <v>49</v>
      </c>
      <c r="O1340" s="94"/>
      <c r="P1340" s="240">
        <f>O1340*H1340</f>
        <v>0</v>
      </c>
      <c r="Q1340" s="240">
        <v>0.0019</v>
      </c>
      <c r="R1340" s="240">
        <f>Q1340*H1340</f>
        <v>1.0698292</v>
      </c>
      <c r="S1340" s="240">
        <v>0</v>
      </c>
      <c r="T1340" s="241">
        <f>S1340*H1340</f>
        <v>0</v>
      </c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R1340" s="242" t="s">
        <v>363</v>
      </c>
      <c r="AT1340" s="242" t="s">
        <v>337</v>
      </c>
      <c r="AU1340" s="242" t="s">
        <v>93</v>
      </c>
      <c r="AY1340" s="19" t="s">
        <v>250</v>
      </c>
      <c r="BE1340" s="243">
        <f>IF(N1340="základní",J1340,0)</f>
        <v>0</v>
      </c>
      <c r="BF1340" s="243">
        <f>IF(N1340="snížená",J1340,0)</f>
        <v>0</v>
      </c>
      <c r="BG1340" s="243">
        <f>IF(N1340="zákl. přenesená",J1340,0)</f>
        <v>0</v>
      </c>
      <c r="BH1340" s="243">
        <f>IF(N1340="sníž. přenesená",J1340,0)</f>
        <v>0</v>
      </c>
      <c r="BI1340" s="243">
        <f>IF(N1340="nulová",J1340,0)</f>
        <v>0</v>
      </c>
      <c r="BJ1340" s="19" t="s">
        <v>91</v>
      </c>
      <c r="BK1340" s="243">
        <f>ROUND(I1340*H1340,2)</f>
        <v>0</v>
      </c>
      <c r="BL1340" s="19" t="s">
        <v>303</v>
      </c>
      <c r="BM1340" s="242" t="s">
        <v>1361</v>
      </c>
    </row>
    <row r="1341" s="13" customFormat="1">
      <c r="A1341" s="13"/>
      <c r="B1341" s="249"/>
      <c r="C1341" s="250"/>
      <c r="D1341" s="251" t="s">
        <v>259</v>
      </c>
      <c r="E1341" s="252" t="s">
        <v>1</v>
      </c>
      <c r="F1341" s="253" t="s">
        <v>1362</v>
      </c>
      <c r="G1341" s="250"/>
      <c r="H1341" s="254">
        <v>563.06799999999998</v>
      </c>
      <c r="I1341" s="255"/>
      <c r="J1341" s="250"/>
      <c r="K1341" s="250"/>
      <c r="L1341" s="256"/>
      <c r="M1341" s="257"/>
      <c r="N1341" s="258"/>
      <c r="O1341" s="258"/>
      <c r="P1341" s="258"/>
      <c r="Q1341" s="258"/>
      <c r="R1341" s="258"/>
      <c r="S1341" s="258"/>
      <c r="T1341" s="259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60" t="s">
        <v>259</v>
      </c>
      <c r="AU1341" s="260" t="s">
        <v>93</v>
      </c>
      <c r="AV1341" s="13" t="s">
        <v>93</v>
      </c>
      <c r="AW1341" s="13" t="s">
        <v>40</v>
      </c>
      <c r="AX1341" s="13" t="s">
        <v>84</v>
      </c>
      <c r="AY1341" s="260" t="s">
        <v>250</v>
      </c>
    </row>
    <row r="1342" s="14" customFormat="1">
      <c r="A1342" s="14"/>
      <c r="B1342" s="261"/>
      <c r="C1342" s="262"/>
      <c r="D1342" s="251" t="s">
        <v>259</v>
      </c>
      <c r="E1342" s="263" t="s">
        <v>1</v>
      </c>
      <c r="F1342" s="264" t="s">
        <v>261</v>
      </c>
      <c r="G1342" s="262"/>
      <c r="H1342" s="265">
        <v>563.06799999999998</v>
      </c>
      <c r="I1342" s="266"/>
      <c r="J1342" s="262"/>
      <c r="K1342" s="262"/>
      <c r="L1342" s="267"/>
      <c r="M1342" s="268"/>
      <c r="N1342" s="269"/>
      <c r="O1342" s="269"/>
      <c r="P1342" s="269"/>
      <c r="Q1342" s="269"/>
      <c r="R1342" s="269"/>
      <c r="S1342" s="269"/>
      <c r="T1342" s="27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71" t="s">
        <v>259</v>
      </c>
      <c r="AU1342" s="271" t="s">
        <v>93</v>
      </c>
      <c r="AV1342" s="14" t="s">
        <v>256</v>
      </c>
      <c r="AW1342" s="14" t="s">
        <v>40</v>
      </c>
      <c r="AX1342" s="14" t="s">
        <v>91</v>
      </c>
      <c r="AY1342" s="271" t="s">
        <v>250</v>
      </c>
    </row>
    <row r="1343" s="2" customFormat="1" ht="49.05" customHeight="1">
      <c r="A1343" s="41"/>
      <c r="B1343" s="42"/>
      <c r="C1343" s="230" t="s">
        <v>897</v>
      </c>
      <c r="D1343" s="230" t="s">
        <v>252</v>
      </c>
      <c r="E1343" s="231" t="s">
        <v>1363</v>
      </c>
      <c r="F1343" s="232" t="s">
        <v>1364</v>
      </c>
      <c r="G1343" s="233" t="s">
        <v>320</v>
      </c>
      <c r="H1343" s="234">
        <v>207.09999999999999</v>
      </c>
      <c r="I1343" s="235"/>
      <c r="J1343" s="236">
        <f>ROUND(I1343*H1343,2)</f>
        <v>0</v>
      </c>
      <c r="K1343" s="237"/>
      <c r="L1343" s="47"/>
      <c r="M1343" s="238" t="s">
        <v>1</v>
      </c>
      <c r="N1343" s="239" t="s">
        <v>49</v>
      </c>
      <c r="O1343" s="94"/>
      <c r="P1343" s="240">
        <f>O1343*H1343</f>
        <v>0</v>
      </c>
      <c r="Q1343" s="240">
        <v>0.0016800000000000001</v>
      </c>
      <c r="R1343" s="240">
        <f>Q1343*H1343</f>
        <v>0.34792800000000002</v>
      </c>
      <c r="S1343" s="240">
        <v>0</v>
      </c>
      <c r="T1343" s="241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42" t="s">
        <v>303</v>
      </c>
      <c r="AT1343" s="242" t="s">
        <v>252</v>
      </c>
      <c r="AU1343" s="242" t="s">
        <v>93</v>
      </c>
      <c r="AY1343" s="19" t="s">
        <v>250</v>
      </c>
      <c r="BE1343" s="243">
        <f>IF(N1343="základní",J1343,0)</f>
        <v>0</v>
      </c>
      <c r="BF1343" s="243">
        <f>IF(N1343="snížená",J1343,0)</f>
        <v>0</v>
      </c>
      <c r="BG1343" s="243">
        <f>IF(N1343="zákl. přenesená",J1343,0)</f>
        <v>0</v>
      </c>
      <c r="BH1343" s="243">
        <f>IF(N1343="sníž. přenesená",J1343,0)</f>
        <v>0</v>
      </c>
      <c r="BI1343" s="243">
        <f>IF(N1343="nulová",J1343,0)</f>
        <v>0</v>
      </c>
      <c r="BJ1343" s="19" t="s">
        <v>91</v>
      </c>
      <c r="BK1343" s="243">
        <f>ROUND(I1343*H1343,2)</f>
        <v>0</v>
      </c>
      <c r="BL1343" s="19" t="s">
        <v>303</v>
      </c>
      <c r="BM1343" s="242" t="s">
        <v>1365</v>
      </c>
    </row>
    <row r="1344" s="13" customFormat="1">
      <c r="A1344" s="13"/>
      <c r="B1344" s="249"/>
      <c r="C1344" s="250"/>
      <c r="D1344" s="251" t="s">
        <v>259</v>
      </c>
      <c r="E1344" s="252" t="s">
        <v>1</v>
      </c>
      <c r="F1344" s="253" t="s">
        <v>1366</v>
      </c>
      <c r="G1344" s="250"/>
      <c r="H1344" s="254">
        <v>207.09999999999999</v>
      </c>
      <c r="I1344" s="255"/>
      <c r="J1344" s="250"/>
      <c r="K1344" s="250"/>
      <c r="L1344" s="256"/>
      <c r="M1344" s="257"/>
      <c r="N1344" s="258"/>
      <c r="O1344" s="258"/>
      <c r="P1344" s="258"/>
      <c r="Q1344" s="258"/>
      <c r="R1344" s="258"/>
      <c r="S1344" s="258"/>
      <c r="T1344" s="25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60" t="s">
        <v>259</v>
      </c>
      <c r="AU1344" s="260" t="s">
        <v>93</v>
      </c>
      <c r="AV1344" s="13" t="s">
        <v>93</v>
      </c>
      <c r="AW1344" s="13" t="s">
        <v>40</v>
      </c>
      <c r="AX1344" s="13" t="s">
        <v>91</v>
      </c>
      <c r="AY1344" s="260" t="s">
        <v>250</v>
      </c>
    </row>
    <row r="1345" s="2" customFormat="1" ht="49.05" customHeight="1">
      <c r="A1345" s="41"/>
      <c r="B1345" s="42"/>
      <c r="C1345" s="230" t="s">
        <v>1367</v>
      </c>
      <c r="D1345" s="230" t="s">
        <v>252</v>
      </c>
      <c r="E1345" s="231" t="s">
        <v>1368</v>
      </c>
      <c r="F1345" s="232" t="s">
        <v>1369</v>
      </c>
      <c r="G1345" s="233" t="s">
        <v>320</v>
      </c>
      <c r="H1345" s="234">
        <v>0.55000000000000004</v>
      </c>
      <c r="I1345" s="235"/>
      <c r="J1345" s="236">
        <f>ROUND(I1345*H1345,2)</f>
        <v>0</v>
      </c>
      <c r="K1345" s="237"/>
      <c r="L1345" s="47"/>
      <c r="M1345" s="238" t="s">
        <v>1</v>
      </c>
      <c r="N1345" s="239" t="s">
        <v>49</v>
      </c>
      <c r="O1345" s="94"/>
      <c r="P1345" s="240">
        <f>O1345*H1345</f>
        <v>0</v>
      </c>
      <c r="Q1345" s="240">
        <v>0.00125</v>
      </c>
      <c r="R1345" s="240">
        <f>Q1345*H1345</f>
        <v>0.00068750000000000007</v>
      </c>
      <c r="S1345" s="240">
        <v>0</v>
      </c>
      <c r="T1345" s="241">
        <f>S1345*H1345</f>
        <v>0</v>
      </c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R1345" s="242" t="s">
        <v>303</v>
      </c>
      <c r="AT1345" s="242" t="s">
        <v>252</v>
      </c>
      <c r="AU1345" s="242" t="s">
        <v>93</v>
      </c>
      <c r="AY1345" s="19" t="s">
        <v>250</v>
      </c>
      <c r="BE1345" s="243">
        <f>IF(N1345="základní",J1345,0)</f>
        <v>0</v>
      </c>
      <c r="BF1345" s="243">
        <f>IF(N1345="snížená",J1345,0)</f>
        <v>0</v>
      </c>
      <c r="BG1345" s="243">
        <f>IF(N1345="zákl. přenesená",J1345,0)</f>
        <v>0</v>
      </c>
      <c r="BH1345" s="243">
        <f>IF(N1345="sníž. přenesená",J1345,0)</f>
        <v>0</v>
      </c>
      <c r="BI1345" s="243">
        <f>IF(N1345="nulová",J1345,0)</f>
        <v>0</v>
      </c>
      <c r="BJ1345" s="19" t="s">
        <v>91</v>
      </c>
      <c r="BK1345" s="243">
        <f>ROUND(I1345*H1345,2)</f>
        <v>0</v>
      </c>
      <c r="BL1345" s="19" t="s">
        <v>303</v>
      </c>
      <c r="BM1345" s="242" t="s">
        <v>1370</v>
      </c>
    </row>
    <row r="1346" s="15" customFormat="1">
      <c r="A1346" s="15"/>
      <c r="B1346" s="272"/>
      <c r="C1346" s="273"/>
      <c r="D1346" s="251" t="s">
        <v>259</v>
      </c>
      <c r="E1346" s="274" t="s">
        <v>1</v>
      </c>
      <c r="F1346" s="275" t="s">
        <v>1371</v>
      </c>
      <c r="G1346" s="273"/>
      <c r="H1346" s="274" t="s">
        <v>1</v>
      </c>
      <c r="I1346" s="276"/>
      <c r="J1346" s="273"/>
      <c r="K1346" s="273"/>
      <c r="L1346" s="277"/>
      <c r="M1346" s="278"/>
      <c r="N1346" s="279"/>
      <c r="O1346" s="279"/>
      <c r="P1346" s="279"/>
      <c r="Q1346" s="279"/>
      <c r="R1346" s="279"/>
      <c r="S1346" s="279"/>
      <c r="T1346" s="280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81" t="s">
        <v>259</v>
      </c>
      <c r="AU1346" s="281" t="s">
        <v>93</v>
      </c>
      <c r="AV1346" s="15" t="s">
        <v>91</v>
      </c>
      <c r="AW1346" s="15" t="s">
        <v>40</v>
      </c>
      <c r="AX1346" s="15" t="s">
        <v>84</v>
      </c>
      <c r="AY1346" s="281" t="s">
        <v>250</v>
      </c>
    </row>
    <row r="1347" s="13" customFormat="1">
      <c r="A1347" s="13"/>
      <c r="B1347" s="249"/>
      <c r="C1347" s="250"/>
      <c r="D1347" s="251" t="s">
        <v>259</v>
      </c>
      <c r="E1347" s="252" t="s">
        <v>1</v>
      </c>
      <c r="F1347" s="253" t="s">
        <v>1372</v>
      </c>
      <c r="G1347" s="250"/>
      <c r="H1347" s="254">
        <v>0.55000000000000004</v>
      </c>
      <c r="I1347" s="255"/>
      <c r="J1347" s="250"/>
      <c r="K1347" s="250"/>
      <c r="L1347" s="256"/>
      <c r="M1347" s="257"/>
      <c r="N1347" s="258"/>
      <c r="O1347" s="258"/>
      <c r="P1347" s="258"/>
      <c r="Q1347" s="258"/>
      <c r="R1347" s="258"/>
      <c r="S1347" s="258"/>
      <c r="T1347" s="25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60" t="s">
        <v>259</v>
      </c>
      <c r="AU1347" s="260" t="s">
        <v>93</v>
      </c>
      <c r="AV1347" s="13" t="s">
        <v>93</v>
      </c>
      <c r="AW1347" s="13" t="s">
        <v>40</v>
      </c>
      <c r="AX1347" s="13" t="s">
        <v>91</v>
      </c>
      <c r="AY1347" s="260" t="s">
        <v>250</v>
      </c>
    </row>
    <row r="1348" s="2" customFormat="1" ht="49.05" customHeight="1">
      <c r="A1348" s="41"/>
      <c r="B1348" s="42"/>
      <c r="C1348" s="230" t="s">
        <v>902</v>
      </c>
      <c r="D1348" s="230" t="s">
        <v>252</v>
      </c>
      <c r="E1348" s="231" t="s">
        <v>1373</v>
      </c>
      <c r="F1348" s="232" t="s">
        <v>1374</v>
      </c>
      <c r="G1348" s="233" t="s">
        <v>320</v>
      </c>
      <c r="H1348" s="234">
        <v>3.2000000000000002</v>
      </c>
      <c r="I1348" s="235"/>
      <c r="J1348" s="236">
        <f>ROUND(I1348*H1348,2)</f>
        <v>0</v>
      </c>
      <c r="K1348" s="237"/>
      <c r="L1348" s="47"/>
      <c r="M1348" s="238" t="s">
        <v>1</v>
      </c>
      <c r="N1348" s="239" t="s">
        <v>49</v>
      </c>
      <c r="O1348" s="94"/>
      <c r="P1348" s="240">
        <f>O1348*H1348</f>
        <v>0</v>
      </c>
      <c r="Q1348" s="240">
        <v>0.00182</v>
      </c>
      <c r="R1348" s="240">
        <f>Q1348*H1348</f>
        <v>0.0058240000000000002</v>
      </c>
      <c r="S1348" s="240">
        <v>0</v>
      </c>
      <c r="T1348" s="241">
        <f>S1348*H1348</f>
        <v>0</v>
      </c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R1348" s="242" t="s">
        <v>303</v>
      </c>
      <c r="AT1348" s="242" t="s">
        <v>252</v>
      </c>
      <c r="AU1348" s="242" t="s">
        <v>93</v>
      </c>
      <c r="AY1348" s="19" t="s">
        <v>250</v>
      </c>
      <c r="BE1348" s="243">
        <f>IF(N1348="základní",J1348,0)</f>
        <v>0</v>
      </c>
      <c r="BF1348" s="243">
        <f>IF(N1348="snížená",J1348,0)</f>
        <v>0</v>
      </c>
      <c r="BG1348" s="243">
        <f>IF(N1348="zákl. přenesená",J1348,0)</f>
        <v>0</v>
      </c>
      <c r="BH1348" s="243">
        <f>IF(N1348="sníž. přenesená",J1348,0)</f>
        <v>0</v>
      </c>
      <c r="BI1348" s="243">
        <f>IF(N1348="nulová",J1348,0)</f>
        <v>0</v>
      </c>
      <c r="BJ1348" s="19" t="s">
        <v>91</v>
      </c>
      <c r="BK1348" s="243">
        <f>ROUND(I1348*H1348,2)</f>
        <v>0</v>
      </c>
      <c r="BL1348" s="19" t="s">
        <v>303</v>
      </c>
      <c r="BM1348" s="242" t="s">
        <v>1375</v>
      </c>
    </row>
    <row r="1349" s="15" customFormat="1">
      <c r="A1349" s="15"/>
      <c r="B1349" s="272"/>
      <c r="C1349" s="273"/>
      <c r="D1349" s="251" t="s">
        <v>259</v>
      </c>
      <c r="E1349" s="274" t="s">
        <v>1</v>
      </c>
      <c r="F1349" s="275" t="s">
        <v>1376</v>
      </c>
      <c r="G1349" s="273"/>
      <c r="H1349" s="274" t="s">
        <v>1</v>
      </c>
      <c r="I1349" s="276"/>
      <c r="J1349" s="273"/>
      <c r="K1349" s="273"/>
      <c r="L1349" s="277"/>
      <c r="M1349" s="278"/>
      <c r="N1349" s="279"/>
      <c r="O1349" s="279"/>
      <c r="P1349" s="279"/>
      <c r="Q1349" s="279"/>
      <c r="R1349" s="279"/>
      <c r="S1349" s="279"/>
      <c r="T1349" s="280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81" t="s">
        <v>259</v>
      </c>
      <c r="AU1349" s="281" t="s">
        <v>93</v>
      </c>
      <c r="AV1349" s="15" t="s">
        <v>91</v>
      </c>
      <c r="AW1349" s="15" t="s">
        <v>40</v>
      </c>
      <c r="AX1349" s="15" t="s">
        <v>84</v>
      </c>
      <c r="AY1349" s="281" t="s">
        <v>250</v>
      </c>
    </row>
    <row r="1350" s="13" customFormat="1">
      <c r="A1350" s="13"/>
      <c r="B1350" s="249"/>
      <c r="C1350" s="250"/>
      <c r="D1350" s="251" t="s">
        <v>259</v>
      </c>
      <c r="E1350" s="252" t="s">
        <v>1</v>
      </c>
      <c r="F1350" s="253" t="s">
        <v>1377</v>
      </c>
      <c r="G1350" s="250"/>
      <c r="H1350" s="254">
        <v>3.2000000000000002</v>
      </c>
      <c r="I1350" s="255"/>
      <c r="J1350" s="250"/>
      <c r="K1350" s="250"/>
      <c r="L1350" s="256"/>
      <c r="M1350" s="257"/>
      <c r="N1350" s="258"/>
      <c r="O1350" s="258"/>
      <c r="P1350" s="258"/>
      <c r="Q1350" s="258"/>
      <c r="R1350" s="258"/>
      <c r="S1350" s="258"/>
      <c r="T1350" s="259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60" t="s">
        <v>259</v>
      </c>
      <c r="AU1350" s="260" t="s">
        <v>93</v>
      </c>
      <c r="AV1350" s="13" t="s">
        <v>93</v>
      </c>
      <c r="AW1350" s="13" t="s">
        <v>40</v>
      </c>
      <c r="AX1350" s="13" t="s">
        <v>91</v>
      </c>
      <c r="AY1350" s="260" t="s">
        <v>250</v>
      </c>
    </row>
    <row r="1351" s="2" customFormat="1" ht="49.05" customHeight="1">
      <c r="A1351" s="41"/>
      <c r="B1351" s="42"/>
      <c r="C1351" s="230" t="s">
        <v>1378</v>
      </c>
      <c r="D1351" s="230" t="s">
        <v>252</v>
      </c>
      <c r="E1351" s="231" t="s">
        <v>1379</v>
      </c>
      <c r="F1351" s="232" t="s">
        <v>1380</v>
      </c>
      <c r="G1351" s="233" t="s">
        <v>320</v>
      </c>
      <c r="H1351" s="234">
        <v>21.699999999999999</v>
      </c>
      <c r="I1351" s="235"/>
      <c r="J1351" s="236">
        <f>ROUND(I1351*H1351,2)</f>
        <v>0</v>
      </c>
      <c r="K1351" s="237"/>
      <c r="L1351" s="47"/>
      <c r="M1351" s="238" t="s">
        <v>1</v>
      </c>
      <c r="N1351" s="239" t="s">
        <v>49</v>
      </c>
      <c r="O1351" s="94"/>
      <c r="P1351" s="240">
        <f>O1351*H1351</f>
        <v>0</v>
      </c>
      <c r="Q1351" s="240">
        <v>0.00089999999999999998</v>
      </c>
      <c r="R1351" s="240">
        <f>Q1351*H1351</f>
        <v>0.019529999999999999</v>
      </c>
      <c r="S1351" s="240">
        <v>0</v>
      </c>
      <c r="T1351" s="241">
        <f>S1351*H1351</f>
        <v>0</v>
      </c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R1351" s="242" t="s">
        <v>303</v>
      </c>
      <c r="AT1351" s="242" t="s">
        <v>252</v>
      </c>
      <c r="AU1351" s="242" t="s">
        <v>93</v>
      </c>
      <c r="AY1351" s="19" t="s">
        <v>250</v>
      </c>
      <c r="BE1351" s="243">
        <f>IF(N1351="základní",J1351,0)</f>
        <v>0</v>
      </c>
      <c r="BF1351" s="243">
        <f>IF(N1351="snížená",J1351,0)</f>
        <v>0</v>
      </c>
      <c r="BG1351" s="243">
        <f>IF(N1351="zákl. přenesená",J1351,0)</f>
        <v>0</v>
      </c>
      <c r="BH1351" s="243">
        <f>IF(N1351="sníž. přenesená",J1351,0)</f>
        <v>0</v>
      </c>
      <c r="BI1351" s="243">
        <f>IF(N1351="nulová",J1351,0)</f>
        <v>0</v>
      </c>
      <c r="BJ1351" s="19" t="s">
        <v>91</v>
      </c>
      <c r="BK1351" s="243">
        <f>ROUND(I1351*H1351,2)</f>
        <v>0</v>
      </c>
      <c r="BL1351" s="19" t="s">
        <v>303</v>
      </c>
      <c r="BM1351" s="242" t="s">
        <v>1381</v>
      </c>
    </row>
    <row r="1352" s="15" customFormat="1">
      <c r="A1352" s="15"/>
      <c r="B1352" s="272"/>
      <c r="C1352" s="273"/>
      <c r="D1352" s="251" t="s">
        <v>259</v>
      </c>
      <c r="E1352" s="274" t="s">
        <v>1</v>
      </c>
      <c r="F1352" s="275" t="s">
        <v>1382</v>
      </c>
      <c r="G1352" s="273"/>
      <c r="H1352" s="274" t="s">
        <v>1</v>
      </c>
      <c r="I1352" s="276"/>
      <c r="J1352" s="273"/>
      <c r="K1352" s="273"/>
      <c r="L1352" s="277"/>
      <c r="M1352" s="278"/>
      <c r="N1352" s="279"/>
      <c r="O1352" s="279"/>
      <c r="P1352" s="279"/>
      <c r="Q1352" s="279"/>
      <c r="R1352" s="279"/>
      <c r="S1352" s="279"/>
      <c r="T1352" s="280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81" t="s">
        <v>259</v>
      </c>
      <c r="AU1352" s="281" t="s">
        <v>93</v>
      </c>
      <c r="AV1352" s="15" t="s">
        <v>91</v>
      </c>
      <c r="AW1352" s="15" t="s">
        <v>40</v>
      </c>
      <c r="AX1352" s="15" t="s">
        <v>84</v>
      </c>
      <c r="AY1352" s="281" t="s">
        <v>250</v>
      </c>
    </row>
    <row r="1353" s="13" customFormat="1">
      <c r="A1353" s="13"/>
      <c r="B1353" s="249"/>
      <c r="C1353" s="250"/>
      <c r="D1353" s="251" t="s">
        <v>259</v>
      </c>
      <c r="E1353" s="252" t="s">
        <v>1</v>
      </c>
      <c r="F1353" s="253" t="s">
        <v>1383</v>
      </c>
      <c r="G1353" s="250"/>
      <c r="H1353" s="254">
        <v>21.699999999999999</v>
      </c>
      <c r="I1353" s="255"/>
      <c r="J1353" s="250"/>
      <c r="K1353" s="250"/>
      <c r="L1353" s="256"/>
      <c r="M1353" s="257"/>
      <c r="N1353" s="258"/>
      <c r="O1353" s="258"/>
      <c r="P1353" s="258"/>
      <c r="Q1353" s="258"/>
      <c r="R1353" s="258"/>
      <c r="S1353" s="258"/>
      <c r="T1353" s="25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60" t="s">
        <v>259</v>
      </c>
      <c r="AU1353" s="260" t="s">
        <v>93</v>
      </c>
      <c r="AV1353" s="13" t="s">
        <v>93</v>
      </c>
      <c r="AW1353" s="13" t="s">
        <v>40</v>
      </c>
      <c r="AX1353" s="13" t="s">
        <v>91</v>
      </c>
      <c r="AY1353" s="260" t="s">
        <v>250</v>
      </c>
    </row>
    <row r="1354" s="2" customFormat="1" ht="49.05" customHeight="1">
      <c r="A1354" s="41"/>
      <c r="B1354" s="42"/>
      <c r="C1354" s="230" t="s">
        <v>1384</v>
      </c>
      <c r="D1354" s="230" t="s">
        <v>252</v>
      </c>
      <c r="E1354" s="231" t="s">
        <v>1385</v>
      </c>
      <c r="F1354" s="232" t="s">
        <v>1386</v>
      </c>
      <c r="G1354" s="233" t="s">
        <v>320</v>
      </c>
      <c r="H1354" s="234">
        <v>21.100000000000001</v>
      </c>
      <c r="I1354" s="235"/>
      <c r="J1354" s="236">
        <f>ROUND(I1354*H1354,2)</f>
        <v>0</v>
      </c>
      <c r="K1354" s="237"/>
      <c r="L1354" s="47"/>
      <c r="M1354" s="238" t="s">
        <v>1</v>
      </c>
      <c r="N1354" s="239" t="s">
        <v>49</v>
      </c>
      <c r="O1354" s="94"/>
      <c r="P1354" s="240">
        <f>O1354*H1354</f>
        <v>0</v>
      </c>
      <c r="Q1354" s="240">
        <v>0.00096000000000000002</v>
      </c>
      <c r="R1354" s="240">
        <f>Q1354*H1354</f>
        <v>0.020256000000000003</v>
      </c>
      <c r="S1354" s="240">
        <v>0</v>
      </c>
      <c r="T1354" s="241">
        <f>S1354*H1354</f>
        <v>0</v>
      </c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R1354" s="242" t="s">
        <v>303</v>
      </c>
      <c r="AT1354" s="242" t="s">
        <v>252</v>
      </c>
      <c r="AU1354" s="242" t="s">
        <v>93</v>
      </c>
      <c r="AY1354" s="19" t="s">
        <v>250</v>
      </c>
      <c r="BE1354" s="243">
        <f>IF(N1354="základní",J1354,0)</f>
        <v>0</v>
      </c>
      <c r="BF1354" s="243">
        <f>IF(N1354="snížená",J1354,0)</f>
        <v>0</v>
      </c>
      <c r="BG1354" s="243">
        <f>IF(N1354="zákl. přenesená",J1354,0)</f>
        <v>0</v>
      </c>
      <c r="BH1354" s="243">
        <f>IF(N1354="sníž. přenesená",J1354,0)</f>
        <v>0</v>
      </c>
      <c r="BI1354" s="243">
        <f>IF(N1354="nulová",J1354,0)</f>
        <v>0</v>
      </c>
      <c r="BJ1354" s="19" t="s">
        <v>91</v>
      </c>
      <c r="BK1354" s="243">
        <f>ROUND(I1354*H1354,2)</f>
        <v>0</v>
      </c>
      <c r="BL1354" s="19" t="s">
        <v>303</v>
      </c>
      <c r="BM1354" s="242" t="s">
        <v>1387</v>
      </c>
    </row>
    <row r="1355" s="15" customFormat="1">
      <c r="A1355" s="15"/>
      <c r="B1355" s="272"/>
      <c r="C1355" s="273"/>
      <c r="D1355" s="251" t="s">
        <v>259</v>
      </c>
      <c r="E1355" s="274" t="s">
        <v>1</v>
      </c>
      <c r="F1355" s="275" t="s">
        <v>1382</v>
      </c>
      <c r="G1355" s="273"/>
      <c r="H1355" s="274" t="s">
        <v>1</v>
      </c>
      <c r="I1355" s="276"/>
      <c r="J1355" s="273"/>
      <c r="K1355" s="273"/>
      <c r="L1355" s="277"/>
      <c r="M1355" s="278"/>
      <c r="N1355" s="279"/>
      <c r="O1355" s="279"/>
      <c r="P1355" s="279"/>
      <c r="Q1355" s="279"/>
      <c r="R1355" s="279"/>
      <c r="S1355" s="279"/>
      <c r="T1355" s="280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81" t="s">
        <v>259</v>
      </c>
      <c r="AU1355" s="281" t="s">
        <v>93</v>
      </c>
      <c r="AV1355" s="15" t="s">
        <v>91</v>
      </c>
      <c r="AW1355" s="15" t="s">
        <v>40</v>
      </c>
      <c r="AX1355" s="15" t="s">
        <v>84</v>
      </c>
      <c r="AY1355" s="281" t="s">
        <v>250</v>
      </c>
    </row>
    <row r="1356" s="13" customFormat="1">
      <c r="A1356" s="13"/>
      <c r="B1356" s="249"/>
      <c r="C1356" s="250"/>
      <c r="D1356" s="251" t="s">
        <v>259</v>
      </c>
      <c r="E1356" s="252" t="s">
        <v>1</v>
      </c>
      <c r="F1356" s="253" t="s">
        <v>1388</v>
      </c>
      <c r="G1356" s="250"/>
      <c r="H1356" s="254">
        <v>21.100000000000001</v>
      </c>
      <c r="I1356" s="255"/>
      <c r="J1356" s="250"/>
      <c r="K1356" s="250"/>
      <c r="L1356" s="256"/>
      <c r="M1356" s="257"/>
      <c r="N1356" s="258"/>
      <c r="O1356" s="258"/>
      <c r="P1356" s="258"/>
      <c r="Q1356" s="258"/>
      <c r="R1356" s="258"/>
      <c r="S1356" s="258"/>
      <c r="T1356" s="259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60" t="s">
        <v>259</v>
      </c>
      <c r="AU1356" s="260" t="s">
        <v>93</v>
      </c>
      <c r="AV1356" s="13" t="s">
        <v>93</v>
      </c>
      <c r="AW1356" s="13" t="s">
        <v>40</v>
      </c>
      <c r="AX1356" s="13" t="s">
        <v>91</v>
      </c>
      <c r="AY1356" s="260" t="s">
        <v>250</v>
      </c>
    </row>
    <row r="1357" s="2" customFormat="1" ht="49.05" customHeight="1">
      <c r="A1357" s="41"/>
      <c r="B1357" s="42"/>
      <c r="C1357" s="230" t="s">
        <v>1389</v>
      </c>
      <c r="D1357" s="230" t="s">
        <v>252</v>
      </c>
      <c r="E1357" s="231" t="s">
        <v>1390</v>
      </c>
      <c r="F1357" s="232" t="s">
        <v>1391</v>
      </c>
      <c r="G1357" s="233" t="s">
        <v>320</v>
      </c>
      <c r="H1357" s="234">
        <v>27.800000000000001</v>
      </c>
      <c r="I1357" s="235"/>
      <c r="J1357" s="236">
        <f>ROUND(I1357*H1357,2)</f>
        <v>0</v>
      </c>
      <c r="K1357" s="237"/>
      <c r="L1357" s="47"/>
      <c r="M1357" s="238" t="s">
        <v>1</v>
      </c>
      <c r="N1357" s="239" t="s">
        <v>49</v>
      </c>
      <c r="O1357" s="94"/>
      <c r="P1357" s="240">
        <f>O1357*H1357</f>
        <v>0</v>
      </c>
      <c r="Q1357" s="240">
        <v>0.00093000000000000005</v>
      </c>
      <c r="R1357" s="240">
        <f>Q1357*H1357</f>
        <v>0.025854000000000002</v>
      </c>
      <c r="S1357" s="240">
        <v>0</v>
      </c>
      <c r="T1357" s="241">
        <f>S1357*H1357</f>
        <v>0</v>
      </c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R1357" s="242" t="s">
        <v>303</v>
      </c>
      <c r="AT1357" s="242" t="s">
        <v>252</v>
      </c>
      <c r="AU1357" s="242" t="s">
        <v>93</v>
      </c>
      <c r="AY1357" s="19" t="s">
        <v>250</v>
      </c>
      <c r="BE1357" s="243">
        <f>IF(N1357="základní",J1357,0)</f>
        <v>0</v>
      </c>
      <c r="BF1357" s="243">
        <f>IF(N1357="snížená",J1357,0)</f>
        <v>0</v>
      </c>
      <c r="BG1357" s="243">
        <f>IF(N1357="zákl. přenesená",J1357,0)</f>
        <v>0</v>
      </c>
      <c r="BH1357" s="243">
        <f>IF(N1357="sníž. přenesená",J1357,0)</f>
        <v>0</v>
      </c>
      <c r="BI1357" s="243">
        <f>IF(N1357="nulová",J1357,0)</f>
        <v>0</v>
      </c>
      <c r="BJ1357" s="19" t="s">
        <v>91</v>
      </c>
      <c r="BK1357" s="243">
        <f>ROUND(I1357*H1357,2)</f>
        <v>0</v>
      </c>
      <c r="BL1357" s="19" t="s">
        <v>303</v>
      </c>
      <c r="BM1357" s="242" t="s">
        <v>1392</v>
      </c>
    </row>
    <row r="1358" s="15" customFormat="1">
      <c r="A1358" s="15"/>
      <c r="B1358" s="272"/>
      <c r="C1358" s="273"/>
      <c r="D1358" s="251" t="s">
        <v>259</v>
      </c>
      <c r="E1358" s="274" t="s">
        <v>1</v>
      </c>
      <c r="F1358" s="275" t="s">
        <v>1382</v>
      </c>
      <c r="G1358" s="273"/>
      <c r="H1358" s="274" t="s">
        <v>1</v>
      </c>
      <c r="I1358" s="276"/>
      <c r="J1358" s="273"/>
      <c r="K1358" s="273"/>
      <c r="L1358" s="277"/>
      <c r="M1358" s="278"/>
      <c r="N1358" s="279"/>
      <c r="O1358" s="279"/>
      <c r="P1358" s="279"/>
      <c r="Q1358" s="279"/>
      <c r="R1358" s="279"/>
      <c r="S1358" s="279"/>
      <c r="T1358" s="280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81" t="s">
        <v>259</v>
      </c>
      <c r="AU1358" s="281" t="s">
        <v>93</v>
      </c>
      <c r="AV1358" s="15" t="s">
        <v>91</v>
      </c>
      <c r="AW1358" s="15" t="s">
        <v>40</v>
      </c>
      <c r="AX1358" s="15" t="s">
        <v>84</v>
      </c>
      <c r="AY1358" s="281" t="s">
        <v>250</v>
      </c>
    </row>
    <row r="1359" s="13" customFormat="1">
      <c r="A1359" s="13"/>
      <c r="B1359" s="249"/>
      <c r="C1359" s="250"/>
      <c r="D1359" s="251" t="s">
        <v>259</v>
      </c>
      <c r="E1359" s="252" t="s">
        <v>1</v>
      </c>
      <c r="F1359" s="253" t="s">
        <v>1393</v>
      </c>
      <c r="G1359" s="250"/>
      <c r="H1359" s="254">
        <v>27.800000000000001</v>
      </c>
      <c r="I1359" s="255"/>
      <c r="J1359" s="250"/>
      <c r="K1359" s="250"/>
      <c r="L1359" s="256"/>
      <c r="M1359" s="257"/>
      <c r="N1359" s="258"/>
      <c r="O1359" s="258"/>
      <c r="P1359" s="258"/>
      <c r="Q1359" s="258"/>
      <c r="R1359" s="258"/>
      <c r="S1359" s="258"/>
      <c r="T1359" s="259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60" t="s">
        <v>259</v>
      </c>
      <c r="AU1359" s="260" t="s">
        <v>93</v>
      </c>
      <c r="AV1359" s="13" t="s">
        <v>93</v>
      </c>
      <c r="AW1359" s="13" t="s">
        <v>40</v>
      </c>
      <c r="AX1359" s="13" t="s">
        <v>91</v>
      </c>
      <c r="AY1359" s="260" t="s">
        <v>250</v>
      </c>
    </row>
    <row r="1360" s="2" customFormat="1" ht="49.05" customHeight="1">
      <c r="A1360" s="41"/>
      <c r="B1360" s="42"/>
      <c r="C1360" s="230" t="s">
        <v>911</v>
      </c>
      <c r="D1360" s="230" t="s">
        <v>252</v>
      </c>
      <c r="E1360" s="231" t="s">
        <v>1394</v>
      </c>
      <c r="F1360" s="232" t="s">
        <v>1395</v>
      </c>
      <c r="G1360" s="233" t="s">
        <v>320</v>
      </c>
      <c r="H1360" s="234">
        <v>3.7999999999999998</v>
      </c>
      <c r="I1360" s="235"/>
      <c r="J1360" s="236">
        <f>ROUND(I1360*H1360,2)</f>
        <v>0</v>
      </c>
      <c r="K1360" s="237"/>
      <c r="L1360" s="47"/>
      <c r="M1360" s="238" t="s">
        <v>1</v>
      </c>
      <c r="N1360" s="239" t="s">
        <v>49</v>
      </c>
      <c r="O1360" s="94"/>
      <c r="P1360" s="240">
        <f>O1360*H1360</f>
        <v>0</v>
      </c>
      <c r="Q1360" s="240">
        <v>0.0020400000000000001</v>
      </c>
      <c r="R1360" s="240">
        <f>Q1360*H1360</f>
        <v>0.0077520000000000002</v>
      </c>
      <c r="S1360" s="240">
        <v>0</v>
      </c>
      <c r="T1360" s="241">
        <f>S1360*H1360</f>
        <v>0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42" t="s">
        <v>303</v>
      </c>
      <c r="AT1360" s="242" t="s">
        <v>252</v>
      </c>
      <c r="AU1360" s="242" t="s">
        <v>93</v>
      </c>
      <c r="AY1360" s="19" t="s">
        <v>250</v>
      </c>
      <c r="BE1360" s="243">
        <f>IF(N1360="základní",J1360,0)</f>
        <v>0</v>
      </c>
      <c r="BF1360" s="243">
        <f>IF(N1360="snížená",J1360,0)</f>
        <v>0</v>
      </c>
      <c r="BG1360" s="243">
        <f>IF(N1360="zákl. přenesená",J1360,0)</f>
        <v>0</v>
      </c>
      <c r="BH1360" s="243">
        <f>IF(N1360="sníž. přenesená",J1360,0)</f>
        <v>0</v>
      </c>
      <c r="BI1360" s="243">
        <f>IF(N1360="nulová",J1360,0)</f>
        <v>0</v>
      </c>
      <c r="BJ1360" s="19" t="s">
        <v>91</v>
      </c>
      <c r="BK1360" s="243">
        <f>ROUND(I1360*H1360,2)</f>
        <v>0</v>
      </c>
      <c r="BL1360" s="19" t="s">
        <v>303</v>
      </c>
      <c r="BM1360" s="242" t="s">
        <v>1396</v>
      </c>
    </row>
    <row r="1361" s="15" customFormat="1">
      <c r="A1361" s="15"/>
      <c r="B1361" s="272"/>
      <c r="C1361" s="273"/>
      <c r="D1361" s="251" t="s">
        <v>259</v>
      </c>
      <c r="E1361" s="274" t="s">
        <v>1</v>
      </c>
      <c r="F1361" s="275" t="s">
        <v>1397</v>
      </c>
      <c r="G1361" s="273"/>
      <c r="H1361" s="274" t="s">
        <v>1</v>
      </c>
      <c r="I1361" s="276"/>
      <c r="J1361" s="273"/>
      <c r="K1361" s="273"/>
      <c r="L1361" s="277"/>
      <c r="M1361" s="278"/>
      <c r="N1361" s="279"/>
      <c r="O1361" s="279"/>
      <c r="P1361" s="279"/>
      <c r="Q1361" s="279"/>
      <c r="R1361" s="279"/>
      <c r="S1361" s="279"/>
      <c r="T1361" s="280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81" t="s">
        <v>259</v>
      </c>
      <c r="AU1361" s="281" t="s">
        <v>93</v>
      </c>
      <c r="AV1361" s="15" t="s">
        <v>91</v>
      </c>
      <c r="AW1361" s="15" t="s">
        <v>40</v>
      </c>
      <c r="AX1361" s="15" t="s">
        <v>84</v>
      </c>
      <c r="AY1361" s="281" t="s">
        <v>250</v>
      </c>
    </row>
    <row r="1362" s="13" customFormat="1">
      <c r="A1362" s="13"/>
      <c r="B1362" s="249"/>
      <c r="C1362" s="250"/>
      <c r="D1362" s="251" t="s">
        <v>259</v>
      </c>
      <c r="E1362" s="252" t="s">
        <v>1</v>
      </c>
      <c r="F1362" s="253" t="s">
        <v>1398</v>
      </c>
      <c r="G1362" s="250"/>
      <c r="H1362" s="254">
        <v>3.7999999999999998</v>
      </c>
      <c r="I1362" s="255"/>
      <c r="J1362" s="250"/>
      <c r="K1362" s="250"/>
      <c r="L1362" s="256"/>
      <c r="M1362" s="257"/>
      <c r="N1362" s="258"/>
      <c r="O1362" s="258"/>
      <c r="P1362" s="258"/>
      <c r="Q1362" s="258"/>
      <c r="R1362" s="258"/>
      <c r="S1362" s="258"/>
      <c r="T1362" s="259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60" t="s">
        <v>259</v>
      </c>
      <c r="AU1362" s="260" t="s">
        <v>93</v>
      </c>
      <c r="AV1362" s="13" t="s">
        <v>93</v>
      </c>
      <c r="AW1362" s="13" t="s">
        <v>40</v>
      </c>
      <c r="AX1362" s="13" t="s">
        <v>91</v>
      </c>
      <c r="AY1362" s="260" t="s">
        <v>250</v>
      </c>
    </row>
    <row r="1363" s="2" customFormat="1" ht="49.05" customHeight="1">
      <c r="A1363" s="41"/>
      <c r="B1363" s="42"/>
      <c r="C1363" s="230" t="s">
        <v>1399</v>
      </c>
      <c r="D1363" s="230" t="s">
        <v>252</v>
      </c>
      <c r="E1363" s="231" t="s">
        <v>1400</v>
      </c>
      <c r="F1363" s="232" t="s">
        <v>1401</v>
      </c>
      <c r="G1363" s="233" t="s">
        <v>320</v>
      </c>
      <c r="H1363" s="234">
        <v>3.2000000000000002</v>
      </c>
      <c r="I1363" s="235"/>
      <c r="J1363" s="236">
        <f>ROUND(I1363*H1363,2)</f>
        <v>0</v>
      </c>
      <c r="K1363" s="237"/>
      <c r="L1363" s="47"/>
      <c r="M1363" s="238" t="s">
        <v>1</v>
      </c>
      <c r="N1363" s="239" t="s">
        <v>49</v>
      </c>
      <c r="O1363" s="94"/>
      <c r="P1363" s="240">
        <f>O1363*H1363</f>
        <v>0</v>
      </c>
      <c r="Q1363" s="240">
        <v>0.0011999999999999999</v>
      </c>
      <c r="R1363" s="240">
        <f>Q1363*H1363</f>
        <v>0.0038399999999999997</v>
      </c>
      <c r="S1363" s="240">
        <v>0</v>
      </c>
      <c r="T1363" s="241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42" t="s">
        <v>303</v>
      </c>
      <c r="AT1363" s="242" t="s">
        <v>252</v>
      </c>
      <c r="AU1363" s="242" t="s">
        <v>93</v>
      </c>
      <c r="AY1363" s="19" t="s">
        <v>250</v>
      </c>
      <c r="BE1363" s="243">
        <f>IF(N1363="základní",J1363,0)</f>
        <v>0</v>
      </c>
      <c r="BF1363" s="243">
        <f>IF(N1363="snížená",J1363,0)</f>
        <v>0</v>
      </c>
      <c r="BG1363" s="243">
        <f>IF(N1363="zákl. přenesená",J1363,0)</f>
        <v>0</v>
      </c>
      <c r="BH1363" s="243">
        <f>IF(N1363="sníž. přenesená",J1363,0)</f>
        <v>0</v>
      </c>
      <c r="BI1363" s="243">
        <f>IF(N1363="nulová",J1363,0)</f>
        <v>0</v>
      </c>
      <c r="BJ1363" s="19" t="s">
        <v>91</v>
      </c>
      <c r="BK1363" s="243">
        <f>ROUND(I1363*H1363,2)</f>
        <v>0</v>
      </c>
      <c r="BL1363" s="19" t="s">
        <v>303</v>
      </c>
      <c r="BM1363" s="242" t="s">
        <v>1402</v>
      </c>
    </row>
    <row r="1364" s="15" customFormat="1">
      <c r="A1364" s="15"/>
      <c r="B1364" s="272"/>
      <c r="C1364" s="273"/>
      <c r="D1364" s="251" t="s">
        <v>259</v>
      </c>
      <c r="E1364" s="274" t="s">
        <v>1</v>
      </c>
      <c r="F1364" s="275" t="s">
        <v>1403</v>
      </c>
      <c r="G1364" s="273"/>
      <c r="H1364" s="274" t="s">
        <v>1</v>
      </c>
      <c r="I1364" s="276"/>
      <c r="J1364" s="273"/>
      <c r="K1364" s="273"/>
      <c r="L1364" s="277"/>
      <c r="M1364" s="278"/>
      <c r="N1364" s="279"/>
      <c r="O1364" s="279"/>
      <c r="P1364" s="279"/>
      <c r="Q1364" s="279"/>
      <c r="R1364" s="279"/>
      <c r="S1364" s="279"/>
      <c r="T1364" s="280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81" t="s">
        <v>259</v>
      </c>
      <c r="AU1364" s="281" t="s">
        <v>93</v>
      </c>
      <c r="AV1364" s="15" t="s">
        <v>91</v>
      </c>
      <c r="AW1364" s="15" t="s">
        <v>40</v>
      </c>
      <c r="AX1364" s="15" t="s">
        <v>84</v>
      </c>
      <c r="AY1364" s="281" t="s">
        <v>250</v>
      </c>
    </row>
    <row r="1365" s="13" customFormat="1">
      <c r="A1365" s="13"/>
      <c r="B1365" s="249"/>
      <c r="C1365" s="250"/>
      <c r="D1365" s="251" t="s">
        <v>259</v>
      </c>
      <c r="E1365" s="252" t="s">
        <v>1</v>
      </c>
      <c r="F1365" s="253" t="s">
        <v>1404</v>
      </c>
      <c r="G1365" s="250"/>
      <c r="H1365" s="254">
        <v>3.2000000000000002</v>
      </c>
      <c r="I1365" s="255"/>
      <c r="J1365" s="250"/>
      <c r="K1365" s="250"/>
      <c r="L1365" s="256"/>
      <c r="M1365" s="257"/>
      <c r="N1365" s="258"/>
      <c r="O1365" s="258"/>
      <c r="P1365" s="258"/>
      <c r="Q1365" s="258"/>
      <c r="R1365" s="258"/>
      <c r="S1365" s="258"/>
      <c r="T1365" s="25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60" t="s">
        <v>259</v>
      </c>
      <c r="AU1365" s="260" t="s">
        <v>93</v>
      </c>
      <c r="AV1365" s="13" t="s">
        <v>93</v>
      </c>
      <c r="AW1365" s="13" t="s">
        <v>40</v>
      </c>
      <c r="AX1365" s="13" t="s">
        <v>91</v>
      </c>
      <c r="AY1365" s="260" t="s">
        <v>250</v>
      </c>
    </row>
    <row r="1366" s="2" customFormat="1" ht="49.05" customHeight="1">
      <c r="A1366" s="41"/>
      <c r="B1366" s="42"/>
      <c r="C1366" s="230" t="s">
        <v>915</v>
      </c>
      <c r="D1366" s="230" t="s">
        <v>252</v>
      </c>
      <c r="E1366" s="231" t="s">
        <v>1405</v>
      </c>
      <c r="F1366" s="232" t="s">
        <v>1406</v>
      </c>
      <c r="G1366" s="233" t="s">
        <v>320</v>
      </c>
      <c r="H1366" s="234">
        <v>327.69999999999999</v>
      </c>
      <c r="I1366" s="235"/>
      <c r="J1366" s="236">
        <f>ROUND(I1366*H1366,2)</f>
        <v>0</v>
      </c>
      <c r="K1366" s="237"/>
      <c r="L1366" s="47"/>
      <c r="M1366" s="238" t="s">
        <v>1</v>
      </c>
      <c r="N1366" s="239" t="s">
        <v>49</v>
      </c>
      <c r="O1366" s="94"/>
      <c r="P1366" s="240">
        <f>O1366*H1366</f>
        <v>0</v>
      </c>
      <c r="Q1366" s="240">
        <v>0.00089999999999999998</v>
      </c>
      <c r="R1366" s="240">
        <f>Q1366*H1366</f>
        <v>0.29492999999999997</v>
      </c>
      <c r="S1366" s="240">
        <v>0</v>
      </c>
      <c r="T1366" s="241">
        <f>S1366*H1366</f>
        <v>0</v>
      </c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R1366" s="242" t="s">
        <v>303</v>
      </c>
      <c r="AT1366" s="242" t="s">
        <v>252</v>
      </c>
      <c r="AU1366" s="242" t="s">
        <v>93</v>
      </c>
      <c r="AY1366" s="19" t="s">
        <v>250</v>
      </c>
      <c r="BE1366" s="243">
        <f>IF(N1366="základní",J1366,0)</f>
        <v>0</v>
      </c>
      <c r="BF1366" s="243">
        <f>IF(N1366="snížená",J1366,0)</f>
        <v>0</v>
      </c>
      <c r="BG1366" s="243">
        <f>IF(N1366="zákl. přenesená",J1366,0)</f>
        <v>0</v>
      </c>
      <c r="BH1366" s="243">
        <f>IF(N1366="sníž. přenesená",J1366,0)</f>
        <v>0</v>
      </c>
      <c r="BI1366" s="243">
        <f>IF(N1366="nulová",J1366,0)</f>
        <v>0</v>
      </c>
      <c r="BJ1366" s="19" t="s">
        <v>91</v>
      </c>
      <c r="BK1366" s="243">
        <f>ROUND(I1366*H1366,2)</f>
        <v>0</v>
      </c>
      <c r="BL1366" s="19" t="s">
        <v>303</v>
      </c>
      <c r="BM1366" s="242" t="s">
        <v>1407</v>
      </c>
    </row>
    <row r="1367" s="15" customFormat="1">
      <c r="A1367" s="15"/>
      <c r="B1367" s="272"/>
      <c r="C1367" s="273"/>
      <c r="D1367" s="251" t="s">
        <v>259</v>
      </c>
      <c r="E1367" s="274" t="s">
        <v>1</v>
      </c>
      <c r="F1367" s="275" t="s">
        <v>1408</v>
      </c>
      <c r="G1367" s="273"/>
      <c r="H1367" s="274" t="s">
        <v>1</v>
      </c>
      <c r="I1367" s="276"/>
      <c r="J1367" s="273"/>
      <c r="K1367" s="273"/>
      <c r="L1367" s="277"/>
      <c r="M1367" s="278"/>
      <c r="N1367" s="279"/>
      <c r="O1367" s="279"/>
      <c r="P1367" s="279"/>
      <c r="Q1367" s="279"/>
      <c r="R1367" s="279"/>
      <c r="S1367" s="279"/>
      <c r="T1367" s="280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81" t="s">
        <v>259</v>
      </c>
      <c r="AU1367" s="281" t="s">
        <v>93</v>
      </c>
      <c r="AV1367" s="15" t="s">
        <v>91</v>
      </c>
      <c r="AW1367" s="15" t="s">
        <v>40</v>
      </c>
      <c r="AX1367" s="15" t="s">
        <v>84</v>
      </c>
      <c r="AY1367" s="281" t="s">
        <v>250</v>
      </c>
    </row>
    <row r="1368" s="13" customFormat="1">
      <c r="A1368" s="13"/>
      <c r="B1368" s="249"/>
      <c r="C1368" s="250"/>
      <c r="D1368" s="251" t="s">
        <v>259</v>
      </c>
      <c r="E1368" s="252" t="s">
        <v>1</v>
      </c>
      <c r="F1368" s="253" t="s">
        <v>1409</v>
      </c>
      <c r="G1368" s="250"/>
      <c r="H1368" s="254">
        <v>76.799999999999997</v>
      </c>
      <c r="I1368" s="255"/>
      <c r="J1368" s="250"/>
      <c r="K1368" s="250"/>
      <c r="L1368" s="256"/>
      <c r="M1368" s="257"/>
      <c r="N1368" s="258"/>
      <c r="O1368" s="258"/>
      <c r="P1368" s="258"/>
      <c r="Q1368" s="258"/>
      <c r="R1368" s="258"/>
      <c r="S1368" s="258"/>
      <c r="T1368" s="25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60" t="s">
        <v>259</v>
      </c>
      <c r="AU1368" s="260" t="s">
        <v>93</v>
      </c>
      <c r="AV1368" s="13" t="s">
        <v>93</v>
      </c>
      <c r="AW1368" s="13" t="s">
        <v>40</v>
      </c>
      <c r="AX1368" s="13" t="s">
        <v>84</v>
      </c>
      <c r="AY1368" s="260" t="s">
        <v>250</v>
      </c>
    </row>
    <row r="1369" s="13" customFormat="1">
      <c r="A1369" s="13"/>
      <c r="B1369" s="249"/>
      <c r="C1369" s="250"/>
      <c r="D1369" s="251" t="s">
        <v>259</v>
      </c>
      <c r="E1369" s="252" t="s">
        <v>1</v>
      </c>
      <c r="F1369" s="253" t="s">
        <v>1410</v>
      </c>
      <c r="G1369" s="250"/>
      <c r="H1369" s="254">
        <v>76.799999999999997</v>
      </c>
      <c r="I1369" s="255"/>
      <c r="J1369" s="250"/>
      <c r="K1369" s="250"/>
      <c r="L1369" s="256"/>
      <c r="M1369" s="257"/>
      <c r="N1369" s="258"/>
      <c r="O1369" s="258"/>
      <c r="P1369" s="258"/>
      <c r="Q1369" s="258"/>
      <c r="R1369" s="258"/>
      <c r="S1369" s="258"/>
      <c r="T1369" s="25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0" t="s">
        <v>259</v>
      </c>
      <c r="AU1369" s="260" t="s">
        <v>93</v>
      </c>
      <c r="AV1369" s="13" t="s">
        <v>93</v>
      </c>
      <c r="AW1369" s="13" t="s">
        <v>40</v>
      </c>
      <c r="AX1369" s="13" t="s">
        <v>84</v>
      </c>
      <c r="AY1369" s="260" t="s">
        <v>250</v>
      </c>
    </row>
    <row r="1370" s="13" customFormat="1">
      <c r="A1370" s="13"/>
      <c r="B1370" s="249"/>
      <c r="C1370" s="250"/>
      <c r="D1370" s="251" t="s">
        <v>259</v>
      </c>
      <c r="E1370" s="252" t="s">
        <v>1</v>
      </c>
      <c r="F1370" s="253" t="s">
        <v>1411</v>
      </c>
      <c r="G1370" s="250"/>
      <c r="H1370" s="254">
        <v>87</v>
      </c>
      <c r="I1370" s="255"/>
      <c r="J1370" s="250"/>
      <c r="K1370" s="250"/>
      <c r="L1370" s="256"/>
      <c r="M1370" s="257"/>
      <c r="N1370" s="258"/>
      <c r="O1370" s="258"/>
      <c r="P1370" s="258"/>
      <c r="Q1370" s="258"/>
      <c r="R1370" s="258"/>
      <c r="S1370" s="258"/>
      <c r="T1370" s="25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60" t="s">
        <v>259</v>
      </c>
      <c r="AU1370" s="260" t="s">
        <v>93</v>
      </c>
      <c r="AV1370" s="13" t="s">
        <v>93</v>
      </c>
      <c r="AW1370" s="13" t="s">
        <v>40</v>
      </c>
      <c r="AX1370" s="13" t="s">
        <v>84</v>
      </c>
      <c r="AY1370" s="260" t="s">
        <v>250</v>
      </c>
    </row>
    <row r="1371" s="13" customFormat="1">
      <c r="A1371" s="13"/>
      <c r="B1371" s="249"/>
      <c r="C1371" s="250"/>
      <c r="D1371" s="251" t="s">
        <v>259</v>
      </c>
      <c r="E1371" s="252" t="s">
        <v>1</v>
      </c>
      <c r="F1371" s="253" t="s">
        <v>1412</v>
      </c>
      <c r="G1371" s="250"/>
      <c r="H1371" s="254">
        <v>87.099999999999994</v>
      </c>
      <c r="I1371" s="255"/>
      <c r="J1371" s="250"/>
      <c r="K1371" s="250"/>
      <c r="L1371" s="256"/>
      <c r="M1371" s="257"/>
      <c r="N1371" s="258"/>
      <c r="O1371" s="258"/>
      <c r="P1371" s="258"/>
      <c r="Q1371" s="258"/>
      <c r="R1371" s="258"/>
      <c r="S1371" s="258"/>
      <c r="T1371" s="25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60" t="s">
        <v>259</v>
      </c>
      <c r="AU1371" s="260" t="s">
        <v>93</v>
      </c>
      <c r="AV1371" s="13" t="s">
        <v>93</v>
      </c>
      <c r="AW1371" s="13" t="s">
        <v>40</v>
      </c>
      <c r="AX1371" s="13" t="s">
        <v>84</v>
      </c>
      <c r="AY1371" s="260" t="s">
        <v>250</v>
      </c>
    </row>
    <row r="1372" s="14" customFormat="1">
      <c r="A1372" s="14"/>
      <c r="B1372" s="261"/>
      <c r="C1372" s="262"/>
      <c r="D1372" s="251" t="s">
        <v>259</v>
      </c>
      <c r="E1372" s="263" t="s">
        <v>1</v>
      </c>
      <c r="F1372" s="264" t="s">
        <v>261</v>
      </c>
      <c r="G1372" s="262"/>
      <c r="H1372" s="265">
        <v>327.69999999999999</v>
      </c>
      <c r="I1372" s="266"/>
      <c r="J1372" s="262"/>
      <c r="K1372" s="262"/>
      <c r="L1372" s="267"/>
      <c r="M1372" s="268"/>
      <c r="N1372" s="269"/>
      <c r="O1372" s="269"/>
      <c r="P1372" s="269"/>
      <c r="Q1372" s="269"/>
      <c r="R1372" s="269"/>
      <c r="S1372" s="269"/>
      <c r="T1372" s="270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71" t="s">
        <v>259</v>
      </c>
      <c r="AU1372" s="271" t="s">
        <v>93</v>
      </c>
      <c r="AV1372" s="14" t="s">
        <v>256</v>
      </c>
      <c r="AW1372" s="14" t="s">
        <v>40</v>
      </c>
      <c r="AX1372" s="14" t="s">
        <v>91</v>
      </c>
      <c r="AY1372" s="271" t="s">
        <v>250</v>
      </c>
    </row>
    <row r="1373" s="2" customFormat="1" ht="49.05" customHeight="1">
      <c r="A1373" s="41"/>
      <c r="B1373" s="42"/>
      <c r="C1373" s="230" t="s">
        <v>1413</v>
      </c>
      <c r="D1373" s="230" t="s">
        <v>252</v>
      </c>
      <c r="E1373" s="231" t="s">
        <v>1414</v>
      </c>
      <c r="F1373" s="232" t="s">
        <v>1415</v>
      </c>
      <c r="G1373" s="233" t="s">
        <v>320</v>
      </c>
      <c r="H1373" s="234">
        <v>12.4</v>
      </c>
      <c r="I1373" s="235"/>
      <c r="J1373" s="236">
        <f>ROUND(I1373*H1373,2)</f>
        <v>0</v>
      </c>
      <c r="K1373" s="237"/>
      <c r="L1373" s="47"/>
      <c r="M1373" s="238" t="s">
        <v>1</v>
      </c>
      <c r="N1373" s="239" t="s">
        <v>49</v>
      </c>
      <c r="O1373" s="94"/>
      <c r="P1373" s="240">
        <f>O1373*H1373</f>
        <v>0</v>
      </c>
      <c r="Q1373" s="240">
        <v>0.0016199999999999999</v>
      </c>
      <c r="R1373" s="240">
        <f>Q1373*H1373</f>
        <v>0.020087999999999998</v>
      </c>
      <c r="S1373" s="240">
        <v>0</v>
      </c>
      <c r="T1373" s="241">
        <f>S1373*H1373</f>
        <v>0</v>
      </c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R1373" s="242" t="s">
        <v>303</v>
      </c>
      <c r="AT1373" s="242" t="s">
        <v>252</v>
      </c>
      <c r="AU1373" s="242" t="s">
        <v>93</v>
      </c>
      <c r="AY1373" s="19" t="s">
        <v>250</v>
      </c>
      <c r="BE1373" s="243">
        <f>IF(N1373="základní",J1373,0)</f>
        <v>0</v>
      </c>
      <c r="BF1373" s="243">
        <f>IF(N1373="snížená",J1373,0)</f>
        <v>0</v>
      </c>
      <c r="BG1373" s="243">
        <f>IF(N1373="zákl. přenesená",J1373,0)</f>
        <v>0</v>
      </c>
      <c r="BH1373" s="243">
        <f>IF(N1373="sníž. přenesená",J1373,0)</f>
        <v>0</v>
      </c>
      <c r="BI1373" s="243">
        <f>IF(N1373="nulová",J1373,0)</f>
        <v>0</v>
      </c>
      <c r="BJ1373" s="19" t="s">
        <v>91</v>
      </c>
      <c r="BK1373" s="243">
        <f>ROUND(I1373*H1373,2)</f>
        <v>0</v>
      </c>
      <c r="BL1373" s="19" t="s">
        <v>303</v>
      </c>
      <c r="BM1373" s="242" t="s">
        <v>1416</v>
      </c>
    </row>
    <row r="1374" s="15" customFormat="1">
      <c r="A1374" s="15"/>
      <c r="B1374" s="272"/>
      <c r="C1374" s="273"/>
      <c r="D1374" s="251" t="s">
        <v>259</v>
      </c>
      <c r="E1374" s="274" t="s">
        <v>1</v>
      </c>
      <c r="F1374" s="275" t="s">
        <v>1417</v>
      </c>
      <c r="G1374" s="273"/>
      <c r="H1374" s="274" t="s">
        <v>1</v>
      </c>
      <c r="I1374" s="276"/>
      <c r="J1374" s="273"/>
      <c r="K1374" s="273"/>
      <c r="L1374" s="277"/>
      <c r="M1374" s="278"/>
      <c r="N1374" s="279"/>
      <c r="O1374" s="279"/>
      <c r="P1374" s="279"/>
      <c r="Q1374" s="279"/>
      <c r="R1374" s="279"/>
      <c r="S1374" s="279"/>
      <c r="T1374" s="280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81" t="s">
        <v>259</v>
      </c>
      <c r="AU1374" s="281" t="s">
        <v>93</v>
      </c>
      <c r="AV1374" s="15" t="s">
        <v>91</v>
      </c>
      <c r="AW1374" s="15" t="s">
        <v>40</v>
      </c>
      <c r="AX1374" s="15" t="s">
        <v>84</v>
      </c>
      <c r="AY1374" s="281" t="s">
        <v>250</v>
      </c>
    </row>
    <row r="1375" s="13" customFormat="1">
      <c r="A1375" s="13"/>
      <c r="B1375" s="249"/>
      <c r="C1375" s="250"/>
      <c r="D1375" s="251" t="s">
        <v>259</v>
      </c>
      <c r="E1375" s="252" t="s">
        <v>1</v>
      </c>
      <c r="F1375" s="253" t="s">
        <v>1418</v>
      </c>
      <c r="G1375" s="250"/>
      <c r="H1375" s="254">
        <v>3.6000000000000001</v>
      </c>
      <c r="I1375" s="255"/>
      <c r="J1375" s="250"/>
      <c r="K1375" s="250"/>
      <c r="L1375" s="256"/>
      <c r="M1375" s="257"/>
      <c r="N1375" s="258"/>
      <c r="O1375" s="258"/>
      <c r="P1375" s="258"/>
      <c r="Q1375" s="258"/>
      <c r="R1375" s="258"/>
      <c r="S1375" s="258"/>
      <c r="T1375" s="259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60" t="s">
        <v>259</v>
      </c>
      <c r="AU1375" s="260" t="s">
        <v>93</v>
      </c>
      <c r="AV1375" s="13" t="s">
        <v>93</v>
      </c>
      <c r="AW1375" s="13" t="s">
        <v>40</v>
      </c>
      <c r="AX1375" s="13" t="s">
        <v>84</v>
      </c>
      <c r="AY1375" s="260" t="s">
        <v>250</v>
      </c>
    </row>
    <row r="1376" s="13" customFormat="1">
      <c r="A1376" s="13"/>
      <c r="B1376" s="249"/>
      <c r="C1376" s="250"/>
      <c r="D1376" s="251" t="s">
        <v>259</v>
      </c>
      <c r="E1376" s="252" t="s">
        <v>1</v>
      </c>
      <c r="F1376" s="253" t="s">
        <v>1419</v>
      </c>
      <c r="G1376" s="250"/>
      <c r="H1376" s="254">
        <v>3.3999999999999999</v>
      </c>
      <c r="I1376" s="255"/>
      <c r="J1376" s="250"/>
      <c r="K1376" s="250"/>
      <c r="L1376" s="256"/>
      <c r="M1376" s="257"/>
      <c r="N1376" s="258"/>
      <c r="O1376" s="258"/>
      <c r="P1376" s="258"/>
      <c r="Q1376" s="258"/>
      <c r="R1376" s="258"/>
      <c r="S1376" s="258"/>
      <c r="T1376" s="25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60" t="s">
        <v>259</v>
      </c>
      <c r="AU1376" s="260" t="s">
        <v>93</v>
      </c>
      <c r="AV1376" s="13" t="s">
        <v>93</v>
      </c>
      <c r="AW1376" s="13" t="s">
        <v>40</v>
      </c>
      <c r="AX1376" s="13" t="s">
        <v>84</v>
      </c>
      <c r="AY1376" s="260" t="s">
        <v>250</v>
      </c>
    </row>
    <row r="1377" s="13" customFormat="1">
      <c r="A1377" s="13"/>
      <c r="B1377" s="249"/>
      <c r="C1377" s="250"/>
      <c r="D1377" s="251" t="s">
        <v>259</v>
      </c>
      <c r="E1377" s="252" t="s">
        <v>1</v>
      </c>
      <c r="F1377" s="253" t="s">
        <v>1420</v>
      </c>
      <c r="G1377" s="250"/>
      <c r="H1377" s="254">
        <v>3</v>
      </c>
      <c r="I1377" s="255"/>
      <c r="J1377" s="250"/>
      <c r="K1377" s="250"/>
      <c r="L1377" s="256"/>
      <c r="M1377" s="257"/>
      <c r="N1377" s="258"/>
      <c r="O1377" s="258"/>
      <c r="P1377" s="258"/>
      <c r="Q1377" s="258"/>
      <c r="R1377" s="258"/>
      <c r="S1377" s="258"/>
      <c r="T1377" s="25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60" t="s">
        <v>259</v>
      </c>
      <c r="AU1377" s="260" t="s">
        <v>93</v>
      </c>
      <c r="AV1377" s="13" t="s">
        <v>93</v>
      </c>
      <c r="AW1377" s="13" t="s">
        <v>40</v>
      </c>
      <c r="AX1377" s="13" t="s">
        <v>84</v>
      </c>
      <c r="AY1377" s="260" t="s">
        <v>250</v>
      </c>
    </row>
    <row r="1378" s="13" customFormat="1">
      <c r="A1378" s="13"/>
      <c r="B1378" s="249"/>
      <c r="C1378" s="250"/>
      <c r="D1378" s="251" t="s">
        <v>259</v>
      </c>
      <c r="E1378" s="252" t="s">
        <v>1</v>
      </c>
      <c r="F1378" s="253" t="s">
        <v>1421</v>
      </c>
      <c r="G1378" s="250"/>
      <c r="H1378" s="254">
        <v>2.3999999999999999</v>
      </c>
      <c r="I1378" s="255"/>
      <c r="J1378" s="250"/>
      <c r="K1378" s="250"/>
      <c r="L1378" s="256"/>
      <c r="M1378" s="257"/>
      <c r="N1378" s="258"/>
      <c r="O1378" s="258"/>
      <c r="P1378" s="258"/>
      <c r="Q1378" s="258"/>
      <c r="R1378" s="258"/>
      <c r="S1378" s="258"/>
      <c r="T1378" s="25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60" t="s">
        <v>259</v>
      </c>
      <c r="AU1378" s="260" t="s">
        <v>93</v>
      </c>
      <c r="AV1378" s="13" t="s">
        <v>93</v>
      </c>
      <c r="AW1378" s="13" t="s">
        <v>40</v>
      </c>
      <c r="AX1378" s="13" t="s">
        <v>84</v>
      </c>
      <c r="AY1378" s="260" t="s">
        <v>250</v>
      </c>
    </row>
    <row r="1379" s="14" customFormat="1">
      <c r="A1379" s="14"/>
      <c r="B1379" s="261"/>
      <c r="C1379" s="262"/>
      <c r="D1379" s="251" t="s">
        <v>259</v>
      </c>
      <c r="E1379" s="263" t="s">
        <v>1</v>
      </c>
      <c r="F1379" s="264" t="s">
        <v>261</v>
      </c>
      <c r="G1379" s="262"/>
      <c r="H1379" s="265">
        <v>12.4</v>
      </c>
      <c r="I1379" s="266"/>
      <c r="J1379" s="262"/>
      <c r="K1379" s="262"/>
      <c r="L1379" s="267"/>
      <c r="M1379" s="268"/>
      <c r="N1379" s="269"/>
      <c r="O1379" s="269"/>
      <c r="P1379" s="269"/>
      <c r="Q1379" s="269"/>
      <c r="R1379" s="269"/>
      <c r="S1379" s="269"/>
      <c r="T1379" s="270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71" t="s">
        <v>259</v>
      </c>
      <c r="AU1379" s="271" t="s">
        <v>93</v>
      </c>
      <c r="AV1379" s="14" t="s">
        <v>256</v>
      </c>
      <c r="AW1379" s="14" t="s">
        <v>40</v>
      </c>
      <c r="AX1379" s="14" t="s">
        <v>91</v>
      </c>
      <c r="AY1379" s="271" t="s">
        <v>250</v>
      </c>
    </row>
    <row r="1380" s="2" customFormat="1" ht="49.05" customHeight="1">
      <c r="A1380" s="41"/>
      <c r="B1380" s="42"/>
      <c r="C1380" s="230" t="s">
        <v>920</v>
      </c>
      <c r="D1380" s="230" t="s">
        <v>252</v>
      </c>
      <c r="E1380" s="231" t="s">
        <v>1422</v>
      </c>
      <c r="F1380" s="232" t="s">
        <v>1423</v>
      </c>
      <c r="G1380" s="233" t="s">
        <v>320</v>
      </c>
      <c r="H1380" s="234">
        <v>17.800000000000001</v>
      </c>
      <c r="I1380" s="235"/>
      <c r="J1380" s="236">
        <f>ROUND(I1380*H1380,2)</f>
        <v>0</v>
      </c>
      <c r="K1380" s="237"/>
      <c r="L1380" s="47"/>
      <c r="M1380" s="238" t="s">
        <v>1</v>
      </c>
      <c r="N1380" s="239" t="s">
        <v>49</v>
      </c>
      <c r="O1380" s="94"/>
      <c r="P1380" s="240">
        <f>O1380*H1380</f>
        <v>0</v>
      </c>
      <c r="Q1380" s="240">
        <v>0.0018</v>
      </c>
      <c r="R1380" s="240">
        <f>Q1380*H1380</f>
        <v>0.032039999999999999</v>
      </c>
      <c r="S1380" s="240">
        <v>0</v>
      </c>
      <c r="T1380" s="241">
        <f>S1380*H1380</f>
        <v>0</v>
      </c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R1380" s="242" t="s">
        <v>303</v>
      </c>
      <c r="AT1380" s="242" t="s">
        <v>252</v>
      </c>
      <c r="AU1380" s="242" t="s">
        <v>93</v>
      </c>
      <c r="AY1380" s="19" t="s">
        <v>250</v>
      </c>
      <c r="BE1380" s="243">
        <f>IF(N1380="základní",J1380,0)</f>
        <v>0</v>
      </c>
      <c r="BF1380" s="243">
        <f>IF(N1380="snížená",J1380,0)</f>
        <v>0</v>
      </c>
      <c r="BG1380" s="243">
        <f>IF(N1380="zákl. přenesená",J1380,0)</f>
        <v>0</v>
      </c>
      <c r="BH1380" s="243">
        <f>IF(N1380="sníž. přenesená",J1380,0)</f>
        <v>0</v>
      </c>
      <c r="BI1380" s="243">
        <f>IF(N1380="nulová",J1380,0)</f>
        <v>0</v>
      </c>
      <c r="BJ1380" s="19" t="s">
        <v>91</v>
      </c>
      <c r="BK1380" s="243">
        <f>ROUND(I1380*H1380,2)</f>
        <v>0</v>
      </c>
      <c r="BL1380" s="19" t="s">
        <v>303</v>
      </c>
      <c r="BM1380" s="242" t="s">
        <v>1424</v>
      </c>
    </row>
    <row r="1381" s="15" customFormat="1">
      <c r="A1381" s="15"/>
      <c r="B1381" s="272"/>
      <c r="C1381" s="273"/>
      <c r="D1381" s="251" t="s">
        <v>259</v>
      </c>
      <c r="E1381" s="274" t="s">
        <v>1</v>
      </c>
      <c r="F1381" s="275" t="s">
        <v>1397</v>
      </c>
      <c r="G1381" s="273"/>
      <c r="H1381" s="274" t="s">
        <v>1</v>
      </c>
      <c r="I1381" s="276"/>
      <c r="J1381" s="273"/>
      <c r="K1381" s="273"/>
      <c r="L1381" s="277"/>
      <c r="M1381" s="278"/>
      <c r="N1381" s="279"/>
      <c r="O1381" s="279"/>
      <c r="P1381" s="279"/>
      <c r="Q1381" s="279"/>
      <c r="R1381" s="279"/>
      <c r="S1381" s="279"/>
      <c r="T1381" s="280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81" t="s">
        <v>259</v>
      </c>
      <c r="AU1381" s="281" t="s">
        <v>93</v>
      </c>
      <c r="AV1381" s="15" t="s">
        <v>91</v>
      </c>
      <c r="AW1381" s="15" t="s">
        <v>40</v>
      </c>
      <c r="AX1381" s="15" t="s">
        <v>84</v>
      </c>
      <c r="AY1381" s="281" t="s">
        <v>250</v>
      </c>
    </row>
    <row r="1382" s="13" customFormat="1">
      <c r="A1382" s="13"/>
      <c r="B1382" s="249"/>
      <c r="C1382" s="250"/>
      <c r="D1382" s="251" t="s">
        <v>259</v>
      </c>
      <c r="E1382" s="252" t="s">
        <v>1</v>
      </c>
      <c r="F1382" s="253" t="s">
        <v>1425</v>
      </c>
      <c r="G1382" s="250"/>
      <c r="H1382" s="254">
        <v>17.800000000000001</v>
      </c>
      <c r="I1382" s="255"/>
      <c r="J1382" s="250"/>
      <c r="K1382" s="250"/>
      <c r="L1382" s="256"/>
      <c r="M1382" s="257"/>
      <c r="N1382" s="258"/>
      <c r="O1382" s="258"/>
      <c r="P1382" s="258"/>
      <c r="Q1382" s="258"/>
      <c r="R1382" s="258"/>
      <c r="S1382" s="258"/>
      <c r="T1382" s="25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60" t="s">
        <v>259</v>
      </c>
      <c r="AU1382" s="260" t="s">
        <v>93</v>
      </c>
      <c r="AV1382" s="13" t="s">
        <v>93</v>
      </c>
      <c r="AW1382" s="13" t="s">
        <v>40</v>
      </c>
      <c r="AX1382" s="13" t="s">
        <v>91</v>
      </c>
      <c r="AY1382" s="260" t="s">
        <v>250</v>
      </c>
    </row>
    <row r="1383" s="2" customFormat="1" ht="37.8" customHeight="1">
      <c r="A1383" s="41"/>
      <c r="B1383" s="42"/>
      <c r="C1383" s="230" t="s">
        <v>1426</v>
      </c>
      <c r="D1383" s="230" t="s">
        <v>252</v>
      </c>
      <c r="E1383" s="231" t="s">
        <v>1427</v>
      </c>
      <c r="F1383" s="232" t="s">
        <v>1428</v>
      </c>
      <c r="G1383" s="233" t="s">
        <v>320</v>
      </c>
      <c r="H1383" s="234">
        <v>4</v>
      </c>
      <c r="I1383" s="235"/>
      <c r="J1383" s="236">
        <f>ROUND(I1383*H1383,2)</f>
        <v>0</v>
      </c>
      <c r="K1383" s="237"/>
      <c r="L1383" s="47"/>
      <c r="M1383" s="238" t="s">
        <v>1</v>
      </c>
      <c r="N1383" s="239" t="s">
        <v>49</v>
      </c>
      <c r="O1383" s="94"/>
      <c r="P1383" s="240">
        <f>O1383*H1383</f>
        <v>0</v>
      </c>
      <c r="Q1383" s="240">
        <v>0.0011999999999999999</v>
      </c>
      <c r="R1383" s="240">
        <f>Q1383*H1383</f>
        <v>0.0047999999999999996</v>
      </c>
      <c r="S1383" s="240">
        <v>0</v>
      </c>
      <c r="T1383" s="241">
        <f>S1383*H1383</f>
        <v>0</v>
      </c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R1383" s="242" t="s">
        <v>303</v>
      </c>
      <c r="AT1383" s="242" t="s">
        <v>252</v>
      </c>
      <c r="AU1383" s="242" t="s">
        <v>93</v>
      </c>
      <c r="AY1383" s="19" t="s">
        <v>250</v>
      </c>
      <c r="BE1383" s="243">
        <f>IF(N1383="základní",J1383,0)</f>
        <v>0</v>
      </c>
      <c r="BF1383" s="243">
        <f>IF(N1383="snížená",J1383,0)</f>
        <v>0</v>
      </c>
      <c r="BG1383" s="243">
        <f>IF(N1383="zákl. přenesená",J1383,0)</f>
        <v>0</v>
      </c>
      <c r="BH1383" s="243">
        <f>IF(N1383="sníž. přenesená",J1383,0)</f>
        <v>0</v>
      </c>
      <c r="BI1383" s="243">
        <f>IF(N1383="nulová",J1383,0)</f>
        <v>0</v>
      </c>
      <c r="BJ1383" s="19" t="s">
        <v>91</v>
      </c>
      <c r="BK1383" s="243">
        <f>ROUND(I1383*H1383,2)</f>
        <v>0</v>
      </c>
      <c r="BL1383" s="19" t="s">
        <v>303</v>
      </c>
      <c r="BM1383" s="242" t="s">
        <v>1429</v>
      </c>
    </row>
    <row r="1384" s="15" customFormat="1">
      <c r="A1384" s="15"/>
      <c r="B1384" s="272"/>
      <c r="C1384" s="273"/>
      <c r="D1384" s="251" t="s">
        <v>259</v>
      </c>
      <c r="E1384" s="274" t="s">
        <v>1</v>
      </c>
      <c r="F1384" s="275" t="s">
        <v>1397</v>
      </c>
      <c r="G1384" s="273"/>
      <c r="H1384" s="274" t="s">
        <v>1</v>
      </c>
      <c r="I1384" s="276"/>
      <c r="J1384" s="273"/>
      <c r="K1384" s="273"/>
      <c r="L1384" s="277"/>
      <c r="M1384" s="278"/>
      <c r="N1384" s="279"/>
      <c r="O1384" s="279"/>
      <c r="P1384" s="279"/>
      <c r="Q1384" s="279"/>
      <c r="R1384" s="279"/>
      <c r="S1384" s="279"/>
      <c r="T1384" s="280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81" t="s">
        <v>259</v>
      </c>
      <c r="AU1384" s="281" t="s">
        <v>93</v>
      </c>
      <c r="AV1384" s="15" t="s">
        <v>91</v>
      </c>
      <c r="AW1384" s="15" t="s">
        <v>40</v>
      </c>
      <c r="AX1384" s="15" t="s">
        <v>84</v>
      </c>
      <c r="AY1384" s="281" t="s">
        <v>250</v>
      </c>
    </row>
    <row r="1385" s="13" customFormat="1">
      <c r="A1385" s="13"/>
      <c r="B1385" s="249"/>
      <c r="C1385" s="250"/>
      <c r="D1385" s="251" t="s">
        <v>259</v>
      </c>
      <c r="E1385" s="252" t="s">
        <v>1</v>
      </c>
      <c r="F1385" s="253" t="s">
        <v>1430</v>
      </c>
      <c r="G1385" s="250"/>
      <c r="H1385" s="254">
        <v>4</v>
      </c>
      <c r="I1385" s="255"/>
      <c r="J1385" s="250"/>
      <c r="K1385" s="250"/>
      <c r="L1385" s="256"/>
      <c r="M1385" s="257"/>
      <c r="N1385" s="258"/>
      <c r="O1385" s="258"/>
      <c r="P1385" s="258"/>
      <c r="Q1385" s="258"/>
      <c r="R1385" s="258"/>
      <c r="S1385" s="258"/>
      <c r="T1385" s="25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60" t="s">
        <v>259</v>
      </c>
      <c r="AU1385" s="260" t="s">
        <v>93</v>
      </c>
      <c r="AV1385" s="13" t="s">
        <v>93</v>
      </c>
      <c r="AW1385" s="13" t="s">
        <v>40</v>
      </c>
      <c r="AX1385" s="13" t="s">
        <v>91</v>
      </c>
      <c r="AY1385" s="260" t="s">
        <v>250</v>
      </c>
    </row>
    <row r="1386" s="2" customFormat="1" ht="44.25" customHeight="1">
      <c r="A1386" s="41"/>
      <c r="B1386" s="42"/>
      <c r="C1386" s="230" t="s">
        <v>924</v>
      </c>
      <c r="D1386" s="230" t="s">
        <v>252</v>
      </c>
      <c r="E1386" s="231" t="s">
        <v>1431</v>
      </c>
      <c r="F1386" s="232" t="s">
        <v>1432</v>
      </c>
      <c r="G1386" s="233" t="s">
        <v>320</v>
      </c>
      <c r="H1386" s="234">
        <v>5.7999999999999998</v>
      </c>
      <c r="I1386" s="235"/>
      <c r="J1386" s="236">
        <f>ROUND(I1386*H1386,2)</f>
        <v>0</v>
      </c>
      <c r="K1386" s="237"/>
      <c r="L1386" s="47"/>
      <c r="M1386" s="238" t="s">
        <v>1</v>
      </c>
      <c r="N1386" s="239" t="s">
        <v>49</v>
      </c>
      <c r="O1386" s="94"/>
      <c r="P1386" s="240">
        <f>O1386*H1386</f>
        <v>0</v>
      </c>
      <c r="Q1386" s="240">
        <v>0.0016199999999999999</v>
      </c>
      <c r="R1386" s="240">
        <f>Q1386*H1386</f>
        <v>0.0093959999999999998</v>
      </c>
      <c r="S1386" s="240">
        <v>0</v>
      </c>
      <c r="T1386" s="241">
        <f>S1386*H1386</f>
        <v>0</v>
      </c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R1386" s="242" t="s">
        <v>303</v>
      </c>
      <c r="AT1386" s="242" t="s">
        <v>252</v>
      </c>
      <c r="AU1386" s="242" t="s">
        <v>93</v>
      </c>
      <c r="AY1386" s="19" t="s">
        <v>250</v>
      </c>
      <c r="BE1386" s="243">
        <f>IF(N1386="základní",J1386,0)</f>
        <v>0</v>
      </c>
      <c r="BF1386" s="243">
        <f>IF(N1386="snížená",J1386,0)</f>
        <v>0</v>
      </c>
      <c r="BG1386" s="243">
        <f>IF(N1386="zákl. přenesená",J1386,0)</f>
        <v>0</v>
      </c>
      <c r="BH1386" s="243">
        <f>IF(N1386="sníž. přenesená",J1386,0)</f>
        <v>0</v>
      </c>
      <c r="BI1386" s="243">
        <f>IF(N1386="nulová",J1386,0)</f>
        <v>0</v>
      </c>
      <c r="BJ1386" s="19" t="s">
        <v>91</v>
      </c>
      <c r="BK1386" s="243">
        <f>ROUND(I1386*H1386,2)</f>
        <v>0</v>
      </c>
      <c r="BL1386" s="19" t="s">
        <v>303</v>
      </c>
      <c r="BM1386" s="242" t="s">
        <v>1433</v>
      </c>
    </row>
    <row r="1387" s="15" customFormat="1">
      <c r="A1387" s="15"/>
      <c r="B1387" s="272"/>
      <c r="C1387" s="273"/>
      <c r="D1387" s="251" t="s">
        <v>259</v>
      </c>
      <c r="E1387" s="274" t="s">
        <v>1</v>
      </c>
      <c r="F1387" s="275" t="s">
        <v>1397</v>
      </c>
      <c r="G1387" s="273"/>
      <c r="H1387" s="274" t="s">
        <v>1</v>
      </c>
      <c r="I1387" s="276"/>
      <c r="J1387" s="273"/>
      <c r="K1387" s="273"/>
      <c r="L1387" s="277"/>
      <c r="M1387" s="278"/>
      <c r="N1387" s="279"/>
      <c r="O1387" s="279"/>
      <c r="P1387" s="279"/>
      <c r="Q1387" s="279"/>
      <c r="R1387" s="279"/>
      <c r="S1387" s="279"/>
      <c r="T1387" s="280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81" t="s">
        <v>259</v>
      </c>
      <c r="AU1387" s="281" t="s">
        <v>93</v>
      </c>
      <c r="AV1387" s="15" t="s">
        <v>91</v>
      </c>
      <c r="AW1387" s="15" t="s">
        <v>40</v>
      </c>
      <c r="AX1387" s="15" t="s">
        <v>84</v>
      </c>
      <c r="AY1387" s="281" t="s">
        <v>250</v>
      </c>
    </row>
    <row r="1388" s="13" customFormat="1">
      <c r="A1388" s="13"/>
      <c r="B1388" s="249"/>
      <c r="C1388" s="250"/>
      <c r="D1388" s="251" t="s">
        <v>259</v>
      </c>
      <c r="E1388" s="252" t="s">
        <v>1</v>
      </c>
      <c r="F1388" s="253" t="s">
        <v>1434</v>
      </c>
      <c r="G1388" s="250"/>
      <c r="H1388" s="254">
        <v>5.7999999999999998</v>
      </c>
      <c r="I1388" s="255"/>
      <c r="J1388" s="250"/>
      <c r="K1388" s="250"/>
      <c r="L1388" s="256"/>
      <c r="M1388" s="257"/>
      <c r="N1388" s="258"/>
      <c r="O1388" s="258"/>
      <c r="P1388" s="258"/>
      <c r="Q1388" s="258"/>
      <c r="R1388" s="258"/>
      <c r="S1388" s="258"/>
      <c r="T1388" s="25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60" t="s">
        <v>259</v>
      </c>
      <c r="AU1388" s="260" t="s">
        <v>93</v>
      </c>
      <c r="AV1388" s="13" t="s">
        <v>93</v>
      </c>
      <c r="AW1388" s="13" t="s">
        <v>40</v>
      </c>
      <c r="AX1388" s="13" t="s">
        <v>91</v>
      </c>
      <c r="AY1388" s="260" t="s">
        <v>250</v>
      </c>
    </row>
    <row r="1389" s="2" customFormat="1" ht="37.8" customHeight="1">
      <c r="A1389" s="41"/>
      <c r="B1389" s="42"/>
      <c r="C1389" s="230" t="s">
        <v>1435</v>
      </c>
      <c r="D1389" s="230" t="s">
        <v>252</v>
      </c>
      <c r="E1389" s="231" t="s">
        <v>1436</v>
      </c>
      <c r="F1389" s="232" t="s">
        <v>1437</v>
      </c>
      <c r="G1389" s="233" t="s">
        <v>388</v>
      </c>
      <c r="H1389" s="234">
        <v>293.36000000000001</v>
      </c>
      <c r="I1389" s="235"/>
      <c r="J1389" s="236">
        <f>ROUND(I1389*H1389,2)</f>
        <v>0</v>
      </c>
      <c r="K1389" s="237"/>
      <c r="L1389" s="47"/>
      <c r="M1389" s="238" t="s">
        <v>1</v>
      </c>
      <c r="N1389" s="239" t="s">
        <v>49</v>
      </c>
      <c r="O1389" s="94"/>
      <c r="P1389" s="240">
        <f>O1389*H1389</f>
        <v>0</v>
      </c>
      <c r="Q1389" s="240">
        <v>0.00013924799999999999</v>
      </c>
      <c r="R1389" s="240">
        <f>Q1389*H1389</f>
        <v>0.040849793279999998</v>
      </c>
      <c r="S1389" s="240">
        <v>0</v>
      </c>
      <c r="T1389" s="241">
        <f>S1389*H1389</f>
        <v>0</v>
      </c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R1389" s="242" t="s">
        <v>303</v>
      </c>
      <c r="AT1389" s="242" t="s">
        <v>252</v>
      </c>
      <c r="AU1389" s="242" t="s">
        <v>93</v>
      </c>
      <c r="AY1389" s="19" t="s">
        <v>250</v>
      </c>
      <c r="BE1389" s="243">
        <f>IF(N1389="základní",J1389,0)</f>
        <v>0</v>
      </c>
      <c r="BF1389" s="243">
        <f>IF(N1389="snížená",J1389,0)</f>
        <v>0</v>
      </c>
      <c r="BG1389" s="243">
        <f>IF(N1389="zákl. přenesená",J1389,0)</f>
        <v>0</v>
      </c>
      <c r="BH1389" s="243">
        <f>IF(N1389="sníž. přenesená",J1389,0)</f>
        <v>0</v>
      </c>
      <c r="BI1389" s="243">
        <f>IF(N1389="nulová",J1389,0)</f>
        <v>0</v>
      </c>
      <c r="BJ1389" s="19" t="s">
        <v>91</v>
      </c>
      <c r="BK1389" s="243">
        <f>ROUND(I1389*H1389,2)</f>
        <v>0</v>
      </c>
      <c r="BL1389" s="19" t="s">
        <v>303</v>
      </c>
      <c r="BM1389" s="242" t="s">
        <v>1438</v>
      </c>
    </row>
    <row r="1390" s="2" customFormat="1">
      <c r="A1390" s="41"/>
      <c r="B1390" s="42"/>
      <c r="C1390" s="43"/>
      <c r="D1390" s="244" t="s">
        <v>257</v>
      </c>
      <c r="E1390" s="43"/>
      <c r="F1390" s="245" t="s">
        <v>1439</v>
      </c>
      <c r="G1390" s="43"/>
      <c r="H1390" s="43"/>
      <c r="I1390" s="246"/>
      <c r="J1390" s="43"/>
      <c r="K1390" s="43"/>
      <c r="L1390" s="47"/>
      <c r="M1390" s="247"/>
      <c r="N1390" s="248"/>
      <c r="O1390" s="94"/>
      <c r="P1390" s="94"/>
      <c r="Q1390" s="94"/>
      <c r="R1390" s="94"/>
      <c r="S1390" s="94"/>
      <c r="T1390" s="95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T1390" s="19" t="s">
        <v>257</v>
      </c>
      <c r="AU1390" s="19" t="s">
        <v>93</v>
      </c>
    </row>
    <row r="1391" s="13" customFormat="1">
      <c r="A1391" s="13"/>
      <c r="B1391" s="249"/>
      <c r="C1391" s="250"/>
      <c r="D1391" s="251" t="s">
        <v>259</v>
      </c>
      <c r="E1391" s="252" t="s">
        <v>1</v>
      </c>
      <c r="F1391" s="253" t="s">
        <v>1342</v>
      </c>
      <c r="G1391" s="250"/>
      <c r="H1391" s="254">
        <v>33.359999999999999</v>
      </c>
      <c r="I1391" s="255"/>
      <c r="J1391" s="250"/>
      <c r="K1391" s="250"/>
      <c r="L1391" s="256"/>
      <c r="M1391" s="257"/>
      <c r="N1391" s="258"/>
      <c r="O1391" s="258"/>
      <c r="P1391" s="258"/>
      <c r="Q1391" s="258"/>
      <c r="R1391" s="258"/>
      <c r="S1391" s="258"/>
      <c r="T1391" s="259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60" t="s">
        <v>259</v>
      </c>
      <c r="AU1391" s="260" t="s">
        <v>93</v>
      </c>
      <c r="AV1391" s="13" t="s">
        <v>93</v>
      </c>
      <c r="AW1391" s="13" t="s">
        <v>40</v>
      </c>
      <c r="AX1391" s="13" t="s">
        <v>84</v>
      </c>
      <c r="AY1391" s="260" t="s">
        <v>250</v>
      </c>
    </row>
    <row r="1392" s="13" customFormat="1">
      <c r="A1392" s="13"/>
      <c r="B1392" s="249"/>
      <c r="C1392" s="250"/>
      <c r="D1392" s="251" t="s">
        <v>259</v>
      </c>
      <c r="E1392" s="252" t="s">
        <v>1</v>
      </c>
      <c r="F1392" s="253" t="s">
        <v>1072</v>
      </c>
      <c r="G1392" s="250"/>
      <c r="H1392" s="254">
        <v>260</v>
      </c>
      <c r="I1392" s="255"/>
      <c r="J1392" s="250"/>
      <c r="K1392" s="250"/>
      <c r="L1392" s="256"/>
      <c r="M1392" s="257"/>
      <c r="N1392" s="258"/>
      <c r="O1392" s="258"/>
      <c r="P1392" s="258"/>
      <c r="Q1392" s="258"/>
      <c r="R1392" s="258"/>
      <c r="S1392" s="258"/>
      <c r="T1392" s="25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60" t="s">
        <v>259</v>
      </c>
      <c r="AU1392" s="260" t="s">
        <v>93</v>
      </c>
      <c r="AV1392" s="13" t="s">
        <v>93</v>
      </c>
      <c r="AW1392" s="13" t="s">
        <v>40</v>
      </c>
      <c r="AX1392" s="13" t="s">
        <v>84</v>
      </c>
      <c r="AY1392" s="260" t="s">
        <v>250</v>
      </c>
    </row>
    <row r="1393" s="14" customFormat="1">
      <c r="A1393" s="14"/>
      <c r="B1393" s="261"/>
      <c r="C1393" s="262"/>
      <c r="D1393" s="251" t="s">
        <v>259</v>
      </c>
      <c r="E1393" s="263" t="s">
        <v>1</v>
      </c>
      <c r="F1393" s="264" t="s">
        <v>261</v>
      </c>
      <c r="G1393" s="262"/>
      <c r="H1393" s="265">
        <v>293.36000000000001</v>
      </c>
      <c r="I1393" s="266"/>
      <c r="J1393" s="262"/>
      <c r="K1393" s="262"/>
      <c r="L1393" s="267"/>
      <c r="M1393" s="268"/>
      <c r="N1393" s="269"/>
      <c r="O1393" s="269"/>
      <c r="P1393" s="269"/>
      <c r="Q1393" s="269"/>
      <c r="R1393" s="269"/>
      <c r="S1393" s="269"/>
      <c r="T1393" s="270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71" t="s">
        <v>259</v>
      </c>
      <c r="AU1393" s="271" t="s">
        <v>93</v>
      </c>
      <c r="AV1393" s="14" t="s">
        <v>256</v>
      </c>
      <c r="AW1393" s="14" t="s">
        <v>40</v>
      </c>
      <c r="AX1393" s="14" t="s">
        <v>91</v>
      </c>
      <c r="AY1393" s="271" t="s">
        <v>250</v>
      </c>
    </row>
    <row r="1394" s="2" customFormat="1" ht="33" customHeight="1">
      <c r="A1394" s="41"/>
      <c r="B1394" s="42"/>
      <c r="C1394" s="294" t="s">
        <v>935</v>
      </c>
      <c r="D1394" s="294" t="s">
        <v>337</v>
      </c>
      <c r="E1394" s="295" t="s">
        <v>1440</v>
      </c>
      <c r="F1394" s="296" t="s">
        <v>1441</v>
      </c>
      <c r="G1394" s="297" t="s">
        <v>388</v>
      </c>
      <c r="H1394" s="298">
        <v>341.911</v>
      </c>
      <c r="I1394" s="299"/>
      <c r="J1394" s="300">
        <f>ROUND(I1394*H1394,2)</f>
        <v>0</v>
      </c>
      <c r="K1394" s="301"/>
      <c r="L1394" s="302"/>
      <c r="M1394" s="303" t="s">
        <v>1</v>
      </c>
      <c r="N1394" s="304" t="s">
        <v>49</v>
      </c>
      <c r="O1394" s="94"/>
      <c r="P1394" s="240">
        <f>O1394*H1394</f>
        <v>0</v>
      </c>
      <c r="Q1394" s="240">
        <v>0.0020999999999999999</v>
      </c>
      <c r="R1394" s="240">
        <f>Q1394*H1394</f>
        <v>0.71801309999999996</v>
      </c>
      <c r="S1394" s="240">
        <v>0</v>
      </c>
      <c r="T1394" s="241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42" t="s">
        <v>363</v>
      </c>
      <c r="AT1394" s="242" t="s">
        <v>337</v>
      </c>
      <c r="AU1394" s="242" t="s">
        <v>93</v>
      </c>
      <c r="AY1394" s="19" t="s">
        <v>250</v>
      </c>
      <c r="BE1394" s="243">
        <f>IF(N1394="základní",J1394,0)</f>
        <v>0</v>
      </c>
      <c r="BF1394" s="243">
        <f>IF(N1394="snížená",J1394,0)</f>
        <v>0</v>
      </c>
      <c r="BG1394" s="243">
        <f>IF(N1394="zákl. přenesená",J1394,0)</f>
        <v>0</v>
      </c>
      <c r="BH1394" s="243">
        <f>IF(N1394="sníž. přenesená",J1394,0)</f>
        <v>0</v>
      </c>
      <c r="BI1394" s="243">
        <f>IF(N1394="nulová",J1394,0)</f>
        <v>0</v>
      </c>
      <c r="BJ1394" s="19" t="s">
        <v>91</v>
      </c>
      <c r="BK1394" s="243">
        <f>ROUND(I1394*H1394,2)</f>
        <v>0</v>
      </c>
      <c r="BL1394" s="19" t="s">
        <v>303</v>
      </c>
      <c r="BM1394" s="242" t="s">
        <v>1442</v>
      </c>
    </row>
    <row r="1395" s="13" customFormat="1">
      <c r="A1395" s="13"/>
      <c r="B1395" s="249"/>
      <c r="C1395" s="250"/>
      <c r="D1395" s="251" t="s">
        <v>259</v>
      </c>
      <c r="E1395" s="252" t="s">
        <v>1</v>
      </c>
      <c r="F1395" s="253" t="s">
        <v>1443</v>
      </c>
      <c r="G1395" s="250"/>
      <c r="H1395" s="254">
        <v>341.911</v>
      </c>
      <c r="I1395" s="255"/>
      <c r="J1395" s="250"/>
      <c r="K1395" s="250"/>
      <c r="L1395" s="256"/>
      <c r="M1395" s="257"/>
      <c r="N1395" s="258"/>
      <c r="O1395" s="258"/>
      <c r="P1395" s="258"/>
      <c r="Q1395" s="258"/>
      <c r="R1395" s="258"/>
      <c r="S1395" s="258"/>
      <c r="T1395" s="25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60" t="s">
        <v>259</v>
      </c>
      <c r="AU1395" s="260" t="s">
        <v>93</v>
      </c>
      <c r="AV1395" s="13" t="s">
        <v>93</v>
      </c>
      <c r="AW1395" s="13" t="s">
        <v>40</v>
      </c>
      <c r="AX1395" s="13" t="s">
        <v>84</v>
      </c>
      <c r="AY1395" s="260" t="s">
        <v>250</v>
      </c>
    </row>
    <row r="1396" s="14" customFormat="1">
      <c r="A1396" s="14"/>
      <c r="B1396" s="261"/>
      <c r="C1396" s="262"/>
      <c r="D1396" s="251" t="s">
        <v>259</v>
      </c>
      <c r="E1396" s="263" t="s">
        <v>1</v>
      </c>
      <c r="F1396" s="264" t="s">
        <v>261</v>
      </c>
      <c r="G1396" s="262"/>
      <c r="H1396" s="265">
        <v>341.911</v>
      </c>
      <c r="I1396" s="266"/>
      <c r="J1396" s="262"/>
      <c r="K1396" s="262"/>
      <c r="L1396" s="267"/>
      <c r="M1396" s="268"/>
      <c r="N1396" s="269"/>
      <c r="O1396" s="269"/>
      <c r="P1396" s="269"/>
      <c r="Q1396" s="269"/>
      <c r="R1396" s="269"/>
      <c r="S1396" s="269"/>
      <c r="T1396" s="270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71" t="s">
        <v>259</v>
      </c>
      <c r="AU1396" s="271" t="s">
        <v>93</v>
      </c>
      <c r="AV1396" s="14" t="s">
        <v>256</v>
      </c>
      <c r="AW1396" s="14" t="s">
        <v>40</v>
      </c>
      <c r="AX1396" s="14" t="s">
        <v>91</v>
      </c>
      <c r="AY1396" s="271" t="s">
        <v>250</v>
      </c>
    </row>
    <row r="1397" s="2" customFormat="1" ht="37.8" customHeight="1">
      <c r="A1397" s="41"/>
      <c r="B1397" s="42"/>
      <c r="C1397" s="230" t="s">
        <v>1444</v>
      </c>
      <c r="D1397" s="230" t="s">
        <v>252</v>
      </c>
      <c r="E1397" s="231" t="s">
        <v>1445</v>
      </c>
      <c r="F1397" s="232" t="s">
        <v>1446</v>
      </c>
      <c r="G1397" s="233" t="s">
        <v>388</v>
      </c>
      <c r="H1397" s="234">
        <v>1045.4400000000001</v>
      </c>
      <c r="I1397" s="235"/>
      <c r="J1397" s="236">
        <f>ROUND(I1397*H1397,2)</f>
        <v>0</v>
      </c>
      <c r="K1397" s="237"/>
      <c r="L1397" s="47"/>
      <c r="M1397" s="238" t="s">
        <v>1</v>
      </c>
      <c r="N1397" s="239" t="s">
        <v>49</v>
      </c>
      <c r="O1397" s="94"/>
      <c r="P1397" s="240">
        <f>O1397*H1397</f>
        <v>0</v>
      </c>
      <c r="Q1397" s="240">
        <v>0.00014224800000000001</v>
      </c>
      <c r="R1397" s="240">
        <f>Q1397*H1397</f>
        <v>0.14871174912000001</v>
      </c>
      <c r="S1397" s="240">
        <v>0</v>
      </c>
      <c r="T1397" s="241">
        <f>S1397*H1397</f>
        <v>0</v>
      </c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R1397" s="242" t="s">
        <v>303</v>
      </c>
      <c r="AT1397" s="242" t="s">
        <v>252</v>
      </c>
      <c r="AU1397" s="242" t="s">
        <v>93</v>
      </c>
      <c r="AY1397" s="19" t="s">
        <v>250</v>
      </c>
      <c r="BE1397" s="243">
        <f>IF(N1397="základní",J1397,0)</f>
        <v>0</v>
      </c>
      <c r="BF1397" s="243">
        <f>IF(N1397="snížená",J1397,0)</f>
        <v>0</v>
      </c>
      <c r="BG1397" s="243">
        <f>IF(N1397="zákl. přenesená",J1397,0)</f>
        <v>0</v>
      </c>
      <c r="BH1397" s="243">
        <f>IF(N1397="sníž. přenesená",J1397,0)</f>
        <v>0</v>
      </c>
      <c r="BI1397" s="243">
        <f>IF(N1397="nulová",J1397,0)</f>
        <v>0</v>
      </c>
      <c r="BJ1397" s="19" t="s">
        <v>91</v>
      </c>
      <c r="BK1397" s="243">
        <f>ROUND(I1397*H1397,2)</f>
        <v>0</v>
      </c>
      <c r="BL1397" s="19" t="s">
        <v>303</v>
      </c>
      <c r="BM1397" s="242" t="s">
        <v>1447</v>
      </c>
    </row>
    <row r="1398" s="2" customFormat="1">
      <c r="A1398" s="41"/>
      <c r="B1398" s="42"/>
      <c r="C1398" s="43"/>
      <c r="D1398" s="244" t="s">
        <v>257</v>
      </c>
      <c r="E1398" s="43"/>
      <c r="F1398" s="245" t="s">
        <v>1448</v>
      </c>
      <c r="G1398" s="43"/>
      <c r="H1398" s="43"/>
      <c r="I1398" s="246"/>
      <c r="J1398" s="43"/>
      <c r="K1398" s="43"/>
      <c r="L1398" s="47"/>
      <c r="M1398" s="247"/>
      <c r="N1398" s="248"/>
      <c r="O1398" s="94"/>
      <c r="P1398" s="94"/>
      <c r="Q1398" s="94"/>
      <c r="R1398" s="94"/>
      <c r="S1398" s="94"/>
      <c r="T1398" s="95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T1398" s="19" t="s">
        <v>257</v>
      </c>
      <c r="AU1398" s="19" t="s">
        <v>93</v>
      </c>
    </row>
    <row r="1399" s="13" customFormat="1">
      <c r="A1399" s="13"/>
      <c r="B1399" s="249"/>
      <c r="C1399" s="250"/>
      <c r="D1399" s="251" t="s">
        <v>259</v>
      </c>
      <c r="E1399" s="252" t="s">
        <v>1</v>
      </c>
      <c r="F1399" s="253" t="s">
        <v>1338</v>
      </c>
      <c r="G1399" s="250"/>
      <c r="H1399" s="254">
        <v>871</v>
      </c>
      <c r="I1399" s="255"/>
      <c r="J1399" s="250"/>
      <c r="K1399" s="250"/>
      <c r="L1399" s="256"/>
      <c r="M1399" s="257"/>
      <c r="N1399" s="258"/>
      <c r="O1399" s="258"/>
      <c r="P1399" s="258"/>
      <c r="Q1399" s="258"/>
      <c r="R1399" s="258"/>
      <c r="S1399" s="258"/>
      <c r="T1399" s="25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0" t="s">
        <v>259</v>
      </c>
      <c r="AU1399" s="260" t="s">
        <v>93</v>
      </c>
      <c r="AV1399" s="13" t="s">
        <v>93</v>
      </c>
      <c r="AW1399" s="13" t="s">
        <v>40</v>
      </c>
      <c r="AX1399" s="13" t="s">
        <v>84</v>
      </c>
      <c r="AY1399" s="260" t="s">
        <v>250</v>
      </c>
    </row>
    <row r="1400" s="13" customFormat="1">
      <c r="A1400" s="13"/>
      <c r="B1400" s="249"/>
      <c r="C1400" s="250"/>
      <c r="D1400" s="251" t="s">
        <v>259</v>
      </c>
      <c r="E1400" s="252" t="s">
        <v>1</v>
      </c>
      <c r="F1400" s="253" t="s">
        <v>1339</v>
      </c>
      <c r="G1400" s="250"/>
      <c r="H1400" s="254">
        <v>1.76</v>
      </c>
      <c r="I1400" s="255"/>
      <c r="J1400" s="250"/>
      <c r="K1400" s="250"/>
      <c r="L1400" s="256"/>
      <c r="M1400" s="257"/>
      <c r="N1400" s="258"/>
      <c r="O1400" s="258"/>
      <c r="P1400" s="258"/>
      <c r="Q1400" s="258"/>
      <c r="R1400" s="258"/>
      <c r="S1400" s="258"/>
      <c r="T1400" s="25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60" t="s">
        <v>259</v>
      </c>
      <c r="AU1400" s="260" t="s">
        <v>93</v>
      </c>
      <c r="AV1400" s="13" t="s">
        <v>93</v>
      </c>
      <c r="AW1400" s="13" t="s">
        <v>40</v>
      </c>
      <c r="AX1400" s="13" t="s">
        <v>84</v>
      </c>
      <c r="AY1400" s="260" t="s">
        <v>250</v>
      </c>
    </row>
    <row r="1401" s="13" customFormat="1">
      <c r="A1401" s="13"/>
      <c r="B1401" s="249"/>
      <c r="C1401" s="250"/>
      <c r="D1401" s="251" t="s">
        <v>259</v>
      </c>
      <c r="E1401" s="252" t="s">
        <v>1</v>
      </c>
      <c r="F1401" s="253" t="s">
        <v>1340</v>
      </c>
      <c r="G1401" s="250"/>
      <c r="H1401" s="254">
        <v>140.71000000000001</v>
      </c>
      <c r="I1401" s="255"/>
      <c r="J1401" s="250"/>
      <c r="K1401" s="250"/>
      <c r="L1401" s="256"/>
      <c r="M1401" s="257"/>
      <c r="N1401" s="258"/>
      <c r="O1401" s="258"/>
      <c r="P1401" s="258"/>
      <c r="Q1401" s="258"/>
      <c r="R1401" s="258"/>
      <c r="S1401" s="258"/>
      <c r="T1401" s="259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60" t="s">
        <v>259</v>
      </c>
      <c r="AU1401" s="260" t="s">
        <v>93</v>
      </c>
      <c r="AV1401" s="13" t="s">
        <v>93</v>
      </c>
      <c r="AW1401" s="13" t="s">
        <v>40</v>
      </c>
      <c r="AX1401" s="13" t="s">
        <v>84</v>
      </c>
      <c r="AY1401" s="260" t="s">
        <v>250</v>
      </c>
    </row>
    <row r="1402" s="13" customFormat="1">
      <c r="A1402" s="13"/>
      <c r="B1402" s="249"/>
      <c r="C1402" s="250"/>
      <c r="D1402" s="251" t="s">
        <v>259</v>
      </c>
      <c r="E1402" s="252" t="s">
        <v>1</v>
      </c>
      <c r="F1402" s="253" t="s">
        <v>1341</v>
      </c>
      <c r="G1402" s="250"/>
      <c r="H1402" s="254">
        <v>7.2699999999999996</v>
      </c>
      <c r="I1402" s="255"/>
      <c r="J1402" s="250"/>
      <c r="K1402" s="250"/>
      <c r="L1402" s="256"/>
      <c r="M1402" s="257"/>
      <c r="N1402" s="258"/>
      <c r="O1402" s="258"/>
      <c r="P1402" s="258"/>
      <c r="Q1402" s="258"/>
      <c r="R1402" s="258"/>
      <c r="S1402" s="258"/>
      <c r="T1402" s="25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60" t="s">
        <v>259</v>
      </c>
      <c r="AU1402" s="260" t="s">
        <v>93</v>
      </c>
      <c r="AV1402" s="13" t="s">
        <v>93</v>
      </c>
      <c r="AW1402" s="13" t="s">
        <v>40</v>
      </c>
      <c r="AX1402" s="13" t="s">
        <v>84</v>
      </c>
      <c r="AY1402" s="260" t="s">
        <v>250</v>
      </c>
    </row>
    <row r="1403" s="13" customFormat="1">
      <c r="A1403" s="13"/>
      <c r="B1403" s="249"/>
      <c r="C1403" s="250"/>
      <c r="D1403" s="251" t="s">
        <v>259</v>
      </c>
      <c r="E1403" s="252" t="s">
        <v>1</v>
      </c>
      <c r="F1403" s="253" t="s">
        <v>1343</v>
      </c>
      <c r="G1403" s="250"/>
      <c r="H1403" s="254">
        <v>24.699999999999999</v>
      </c>
      <c r="I1403" s="255"/>
      <c r="J1403" s="250"/>
      <c r="K1403" s="250"/>
      <c r="L1403" s="256"/>
      <c r="M1403" s="257"/>
      <c r="N1403" s="258"/>
      <c r="O1403" s="258"/>
      <c r="P1403" s="258"/>
      <c r="Q1403" s="258"/>
      <c r="R1403" s="258"/>
      <c r="S1403" s="258"/>
      <c r="T1403" s="25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60" t="s">
        <v>259</v>
      </c>
      <c r="AU1403" s="260" t="s">
        <v>93</v>
      </c>
      <c r="AV1403" s="13" t="s">
        <v>93</v>
      </c>
      <c r="AW1403" s="13" t="s">
        <v>40</v>
      </c>
      <c r="AX1403" s="13" t="s">
        <v>84</v>
      </c>
      <c r="AY1403" s="260" t="s">
        <v>250</v>
      </c>
    </row>
    <row r="1404" s="14" customFormat="1">
      <c r="A1404" s="14"/>
      <c r="B1404" s="261"/>
      <c r="C1404" s="262"/>
      <c r="D1404" s="251" t="s">
        <v>259</v>
      </c>
      <c r="E1404" s="263" t="s">
        <v>1</v>
      </c>
      <c r="F1404" s="264" t="s">
        <v>261</v>
      </c>
      <c r="G1404" s="262"/>
      <c r="H1404" s="265">
        <v>1045.4400000000001</v>
      </c>
      <c r="I1404" s="266"/>
      <c r="J1404" s="262"/>
      <c r="K1404" s="262"/>
      <c r="L1404" s="267"/>
      <c r="M1404" s="268"/>
      <c r="N1404" s="269"/>
      <c r="O1404" s="269"/>
      <c r="P1404" s="269"/>
      <c r="Q1404" s="269"/>
      <c r="R1404" s="269"/>
      <c r="S1404" s="269"/>
      <c r="T1404" s="270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71" t="s">
        <v>259</v>
      </c>
      <c r="AU1404" s="271" t="s">
        <v>93</v>
      </c>
      <c r="AV1404" s="14" t="s">
        <v>256</v>
      </c>
      <c r="AW1404" s="14" t="s">
        <v>40</v>
      </c>
      <c r="AX1404" s="14" t="s">
        <v>91</v>
      </c>
      <c r="AY1404" s="271" t="s">
        <v>250</v>
      </c>
    </row>
    <row r="1405" s="2" customFormat="1" ht="33" customHeight="1">
      <c r="A1405" s="41"/>
      <c r="B1405" s="42"/>
      <c r="C1405" s="294" t="s">
        <v>963</v>
      </c>
      <c r="D1405" s="294" t="s">
        <v>337</v>
      </c>
      <c r="E1405" s="295" t="s">
        <v>1440</v>
      </c>
      <c r="F1405" s="296" t="s">
        <v>1441</v>
      </c>
      <c r="G1405" s="297" t="s">
        <v>388</v>
      </c>
      <c r="H1405" s="298">
        <v>1218.46</v>
      </c>
      <c r="I1405" s="299"/>
      <c r="J1405" s="300">
        <f>ROUND(I1405*H1405,2)</f>
        <v>0</v>
      </c>
      <c r="K1405" s="301"/>
      <c r="L1405" s="302"/>
      <c r="M1405" s="303" t="s">
        <v>1</v>
      </c>
      <c r="N1405" s="304" t="s">
        <v>49</v>
      </c>
      <c r="O1405" s="94"/>
      <c r="P1405" s="240">
        <f>O1405*H1405</f>
        <v>0</v>
      </c>
      <c r="Q1405" s="240">
        <v>0.0020999999999999999</v>
      </c>
      <c r="R1405" s="240">
        <f>Q1405*H1405</f>
        <v>2.5587659999999999</v>
      </c>
      <c r="S1405" s="240">
        <v>0</v>
      </c>
      <c r="T1405" s="241">
        <f>S1405*H1405</f>
        <v>0</v>
      </c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R1405" s="242" t="s">
        <v>363</v>
      </c>
      <c r="AT1405" s="242" t="s">
        <v>337</v>
      </c>
      <c r="AU1405" s="242" t="s">
        <v>93</v>
      </c>
      <c r="AY1405" s="19" t="s">
        <v>250</v>
      </c>
      <c r="BE1405" s="243">
        <f>IF(N1405="základní",J1405,0)</f>
        <v>0</v>
      </c>
      <c r="BF1405" s="243">
        <f>IF(N1405="snížená",J1405,0)</f>
        <v>0</v>
      </c>
      <c r="BG1405" s="243">
        <f>IF(N1405="zákl. přenesená",J1405,0)</f>
        <v>0</v>
      </c>
      <c r="BH1405" s="243">
        <f>IF(N1405="sníž. přenesená",J1405,0)</f>
        <v>0</v>
      </c>
      <c r="BI1405" s="243">
        <f>IF(N1405="nulová",J1405,0)</f>
        <v>0</v>
      </c>
      <c r="BJ1405" s="19" t="s">
        <v>91</v>
      </c>
      <c r="BK1405" s="243">
        <f>ROUND(I1405*H1405,2)</f>
        <v>0</v>
      </c>
      <c r="BL1405" s="19" t="s">
        <v>303</v>
      </c>
      <c r="BM1405" s="242" t="s">
        <v>1449</v>
      </c>
    </row>
    <row r="1406" s="13" customFormat="1">
      <c r="A1406" s="13"/>
      <c r="B1406" s="249"/>
      <c r="C1406" s="250"/>
      <c r="D1406" s="251" t="s">
        <v>259</v>
      </c>
      <c r="E1406" s="252" t="s">
        <v>1</v>
      </c>
      <c r="F1406" s="253" t="s">
        <v>1450</v>
      </c>
      <c r="G1406" s="250"/>
      <c r="H1406" s="254">
        <v>1218.46</v>
      </c>
      <c r="I1406" s="255"/>
      <c r="J1406" s="250"/>
      <c r="K1406" s="250"/>
      <c r="L1406" s="256"/>
      <c r="M1406" s="257"/>
      <c r="N1406" s="258"/>
      <c r="O1406" s="258"/>
      <c r="P1406" s="258"/>
      <c r="Q1406" s="258"/>
      <c r="R1406" s="258"/>
      <c r="S1406" s="258"/>
      <c r="T1406" s="25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60" t="s">
        <v>259</v>
      </c>
      <c r="AU1406" s="260" t="s">
        <v>93</v>
      </c>
      <c r="AV1406" s="13" t="s">
        <v>93</v>
      </c>
      <c r="AW1406" s="13" t="s">
        <v>40</v>
      </c>
      <c r="AX1406" s="13" t="s">
        <v>84</v>
      </c>
      <c r="AY1406" s="260" t="s">
        <v>250</v>
      </c>
    </row>
    <row r="1407" s="14" customFormat="1">
      <c r="A1407" s="14"/>
      <c r="B1407" s="261"/>
      <c r="C1407" s="262"/>
      <c r="D1407" s="251" t="s">
        <v>259</v>
      </c>
      <c r="E1407" s="263" t="s">
        <v>1</v>
      </c>
      <c r="F1407" s="264" t="s">
        <v>261</v>
      </c>
      <c r="G1407" s="262"/>
      <c r="H1407" s="265">
        <v>1218.46</v>
      </c>
      <c r="I1407" s="266"/>
      <c r="J1407" s="262"/>
      <c r="K1407" s="262"/>
      <c r="L1407" s="267"/>
      <c r="M1407" s="268"/>
      <c r="N1407" s="269"/>
      <c r="O1407" s="269"/>
      <c r="P1407" s="269"/>
      <c r="Q1407" s="269"/>
      <c r="R1407" s="269"/>
      <c r="S1407" s="269"/>
      <c r="T1407" s="270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71" t="s">
        <v>259</v>
      </c>
      <c r="AU1407" s="271" t="s">
        <v>93</v>
      </c>
      <c r="AV1407" s="14" t="s">
        <v>256</v>
      </c>
      <c r="AW1407" s="14" t="s">
        <v>40</v>
      </c>
      <c r="AX1407" s="14" t="s">
        <v>91</v>
      </c>
      <c r="AY1407" s="271" t="s">
        <v>250</v>
      </c>
    </row>
    <row r="1408" s="2" customFormat="1" ht="24.15" customHeight="1">
      <c r="A1408" s="41"/>
      <c r="B1408" s="42"/>
      <c r="C1408" s="230" t="s">
        <v>1451</v>
      </c>
      <c r="D1408" s="230" t="s">
        <v>252</v>
      </c>
      <c r="E1408" s="231" t="s">
        <v>1452</v>
      </c>
      <c r="F1408" s="232" t="s">
        <v>1453</v>
      </c>
      <c r="G1408" s="233" t="s">
        <v>388</v>
      </c>
      <c r="H1408" s="234">
        <v>1822.1199999999999</v>
      </c>
      <c r="I1408" s="235"/>
      <c r="J1408" s="236">
        <f>ROUND(I1408*H1408,2)</f>
        <v>0</v>
      </c>
      <c r="K1408" s="237"/>
      <c r="L1408" s="47"/>
      <c r="M1408" s="238" t="s">
        <v>1</v>
      </c>
      <c r="N1408" s="239" t="s">
        <v>49</v>
      </c>
      <c r="O1408" s="94"/>
      <c r="P1408" s="240">
        <f>O1408*H1408</f>
        <v>0</v>
      </c>
      <c r="Q1408" s="240">
        <v>0</v>
      </c>
      <c r="R1408" s="240">
        <f>Q1408*H1408</f>
        <v>0</v>
      </c>
      <c r="S1408" s="240">
        <v>0</v>
      </c>
      <c r="T1408" s="241">
        <f>S1408*H1408</f>
        <v>0</v>
      </c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R1408" s="242" t="s">
        <v>303</v>
      </c>
      <c r="AT1408" s="242" t="s">
        <v>252</v>
      </c>
      <c r="AU1408" s="242" t="s">
        <v>93</v>
      </c>
      <c r="AY1408" s="19" t="s">
        <v>250</v>
      </c>
      <c r="BE1408" s="243">
        <f>IF(N1408="základní",J1408,0)</f>
        <v>0</v>
      </c>
      <c r="BF1408" s="243">
        <f>IF(N1408="snížená",J1408,0)</f>
        <v>0</v>
      </c>
      <c r="BG1408" s="243">
        <f>IF(N1408="zákl. přenesená",J1408,0)</f>
        <v>0</v>
      </c>
      <c r="BH1408" s="243">
        <f>IF(N1408="sníž. přenesená",J1408,0)</f>
        <v>0</v>
      </c>
      <c r="BI1408" s="243">
        <f>IF(N1408="nulová",J1408,0)</f>
        <v>0</v>
      </c>
      <c r="BJ1408" s="19" t="s">
        <v>91</v>
      </c>
      <c r="BK1408" s="243">
        <f>ROUND(I1408*H1408,2)</f>
        <v>0</v>
      </c>
      <c r="BL1408" s="19" t="s">
        <v>303</v>
      </c>
      <c r="BM1408" s="242" t="s">
        <v>1454</v>
      </c>
    </row>
    <row r="1409" s="2" customFormat="1">
      <c r="A1409" s="41"/>
      <c r="B1409" s="42"/>
      <c r="C1409" s="43"/>
      <c r="D1409" s="244" t="s">
        <v>257</v>
      </c>
      <c r="E1409" s="43"/>
      <c r="F1409" s="245" t="s">
        <v>1455</v>
      </c>
      <c r="G1409" s="43"/>
      <c r="H1409" s="43"/>
      <c r="I1409" s="246"/>
      <c r="J1409" s="43"/>
      <c r="K1409" s="43"/>
      <c r="L1409" s="47"/>
      <c r="M1409" s="247"/>
      <c r="N1409" s="248"/>
      <c r="O1409" s="94"/>
      <c r="P1409" s="94"/>
      <c r="Q1409" s="94"/>
      <c r="R1409" s="94"/>
      <c r="S1409" s="94"/>
      <c r="T1409" s="95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T1409" s="19" t="s">
        <v>257</v>
      </c>
      <c r="AU1409" s="19" t="s">
        <v>93</v>
      </c>
    </row>
    <row r="1410" s="13" customFormat="1">
      <c r="A1410" s="13"/>
      <c r="B1410" s="249"/>
      <c r="C1410" s="250"/>
      <c r="D1410" s="251" t="s">
        <v>259</v>
      </c>
      <c r="E1410" s="252" t="s">
        <v>1</v>
      </c>
      <c r="F1410" s="253" t="s">
        <v>1338</v>
      </c>
      <c r="G1410" s="250"/>
      <c r="H1410" s="254">
        <v>871</v>
      </c>
      <c r="I1410" s="255"/>
      <c r="J1410" s="250"/>
      <c r="K1410" s="250"/>
      <c r="L1410" s="256"/>
      <c r="M1410" s="257"/>
      <c r="N1410" s="258"/>
      <c r="O1410" s="258"/>
      <c r="P1410" s="258"/>
      <c r="Q1410" s="258"/>
      <c r="R1410" s="258"/>
      <c r="S1410" s="258"/>
      <c r="T1410" s="25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0" t="s">
        <v>259</v>
      </c>
      <c r="AU1410" s="260" t="s">
        <v>93</v>
      </c>
      <c r="AV1410" s="13" t="s">
        <v>93</v>
      </c>
      <c r="AW1410" s="13" t="s">
        <v>40</v>
      </c>
      <c r="AX1410" s="13" t="s">
        <v>84</v>
      </c>
      <c r="AY1410" s="260" t="s">
        <v>250</v>
      </c>
    </row>
    <row r="1411" s="13" customFormat="1">
      <c r="A1411" s="13"/>
      <c r="B1411" s="249"/>
      <c r="C1411" s="250"/>
      <c r="D1411" s="251" t="s">
        <v>259</v>
      </c>
      <c r="E1411" s="252" t="s">
        <v>1</v>
      </c>
      <c r="F1411" s="253" t="s">
        <v>1339</v>
      </c>
      <c r="G1411" s="250"/>
      <c r="H1411" s="254">
        <v>1.76</v>
      </c>
      <c r="I1411" s="255"/>
      <c r="J1411" s="250"/>
      <c r="K1411" s="250"/>
      <c r="L1411" s="256"/>
      <c r="M1411" s="257"/>
      <c r="N1411" s="258"/>
      <c r="O1411" s="258"/>
      <c r="P1411" s="258"/>
      <c r="Q1411" s="258"/>
      <c r="R1411" s="258"/>
      <c r="S1411" s="258"/>
      <c r="T1411" s="25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60" t="s">
        <v>259</v>
      </c>
      <c r="AU1411" s="260" t="s">
        <v>93</v>
      </c>
      <c r="AV1411" s="13" t="s">
        <v>93</v>
      </c>
      <c r="AW1411" s="13" t="s">
        <v>40</v>
      </c>
      <c r="AX1411" s="13" t="s">
        <v>84</v>
      </c>
      <c r="AY1411" s="260" t="s">
        <v>250</v>
      </c>
    </row>
    <row r="1412" s="13" customFormat="1">
      <c r="A1412" s="13"/>
      <c r="B1412" s="249"/>
      <c r="C1412" s="250"/>
      <c r="D1412" s="251" t="s">
        <v>259</v>
      </c>
      <c r="E1412" s="252" t="s">
        <v>1</v>
      </c>
      <c r="F1412" s="253" t="s">
        <v>1340</v>
      </c>
      <c r="G1412" s="250"/>
      <c r="H1412" s="254">
        <v>140.71000000000001</v>
      </c>
      <c r="I1412" s="255"/>
      <c r="J1412" s="250"/>
      <c r="K1412" s="250"/>
      <c r="L1412" s="256"/>
      <c r="M1412" s="257"/>
      <c r="N1412" s="258"/>
      <c r="O1412" s="258"/>
      <c r="P1412" s="258"/>
      <c r="Q1412" s="258"/>
      <c r="R1412" s="258"/>
      <c r="S1412" s="258"/>
      <c r="T1412" s="25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0" t="s">
        <v>259</v>
      </c>
      <c r="AU1412" s="260" t="s">
        <v>93</v>
      </c>
      <c r="AV1412" s="13" t="s">
        <v>93</v>
      </c>
      <c r="AW1412" s="13" t="s">
        <v>40</v>
      </c>
      <c r="AX1412" s="13" t="s">
        <v>84</v>
      </c>
      <c r="AY1412" s="260" t="s">
        <v>250</v>
      </c>
    </row>
    <row r="1413" s="13" customFormat="1">
      <c r="A1413" s="13"/>
      <c r="B1413" s="249"/>
      <c r="C1413" s="250"/>
      <c r="D1413" s="251" t="s">
        <v>259</v>
      </c>
      <c r="E1413" s="252" t="s">
        <v>1</v>
      </c>
      <c r="F1413" s="253" t="s">
        <v>1341</v>
      </c>
      <c r="G1413" s="250"/>
      <c r="H1413" s="254">
        <v>7.2699999999999996</v>
      </c>
      <c r="I1413" s="255"/>
      <c r="J1413" s="250"/>
      <c r="K1413" s="250"/>
      <c r="L1413" s="256"/>
      <c r="M1413" s="257"/>
      <c r="N1413" s="258"/>
      <c r="O1413" s="258"/>
      <c r="P1413" s="258"/>
      <c r="Q1413" s="258"/>
      <c r="R1413" s="258"/>
      <c r="S1413" s="258"/>
      <c r="T1413" s="25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0" t="s">
        <v>259</v>
      </c>
      <c r="AU1413" s="260" t="s">
        <v>93</v>
      </c>
      <c r="AV1413" s="13" t="s">
        <v>93</v>
      </c>
      <c r="AW1413" s="13" t="s">
        <v>40</v>
      </c>
      <c r="AX1413" s="13" t="s">
        <v>84</v>
      </c>
      <c r="AY1413" s="260" t="s">
        <v>250</v>
      </c>
    </row>
    <row r="1414" s="13" customFormat="1">
      <c r="A1414" s="13"/>
      <c r="B1414" s="249"/>
      <c r="C1414" s="250"/>
      <c r="D1414" s="251" t="s">
        <v>259</v>
      </c>
      <c r="E1414" s="252" t="s">
        <v>1</v>
      </c>
      <c r="F1414" s="253" t="s">
        <v>1342</v>
      </c>
      <c r="G1414" s="250"/>
      <c r="H1414" s="254">
        <v>33.359999999999999</v>
      </c>
      <c r="I1414" s="255"/>
      <c r="J1414" s="250"/>
      <c r="K1414" s="250"/>
      <c r="L1414" s="256"/>
      <c r="M1414" s="257"/>
      <c r="N1414" s="258"/>
      <c r="O1414" s="258"/>
      <c r="P1414" s="258"/>
      <c r="Q1414" s="258"/>
      <c r="R1414" s="258"/>
      <c r="S1414" s="258"/>
      <c r="T1414" s="25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0" t="s">
        <v>259</v>
      </c>
      <c r="AU1414" s="260" t="s">
        <v>93</v>
      </c>
      <c r="AV1414" s="13" t="s">
        <v>93</v>
      </c>
      <c r="AW1414" s="13" t="s">
        <v>40</v>
      </c>
      <c r="AX1414" s="13" t="s">
        <v>84</v>
      </c>
      <c r="AY1414" s="260" t="s">
        <v>250</v>
      </c>
    </row>
    <row r="1415" s="13" customFormat="1">
      <c r="A1415" s="13"/>
      <c r="B1415" s="249"/>
      <c r="C1415" s="250"/>
      <c r="D1415" s="251" t="s">
        <v>259</v>
      </c>
      <c r="E1415" s="252" t="s">
        <v>1</v>
      </c>
      <c r="F1415" s="253" t="s">
        <v>1071</v>
      </c>
      <c r="G1415" s="250"/>
      <c r="H1415" s="254">
        <v>483.31999999999999</v>
      </c>
      <c r="I1415" s="255"/>
      <c r="J1415" s="250"/>
      <c r="K1415" s="250"/>
      <c r="L1415" s="256"/>
      <c r="M1415" s="257"/>
      <c r="N1415" s="258"/>
      <c r="O1415" s="258"/>
      <c r="P1415" s="258"/>
      <c r="Q1415" s="258"/>
      <c r="R1415" s="258"/>
      <c r="S1415" s="258"/>
      <c r="T1415" s="25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0" t="s">
        <v>259</v>
      </c>
      <c r="AU1415" s="260" t="s">
        <v>93</v>
      </c>
      <c r="AV1415" s="13" t="s">
        <v>93</v>
      </c>
      <c r="AW1415" s="13" t="s">
        <v>40</v>
      </c>
      <c r="AX1415" s="13" t="s">
        <v>84</v>
      </c>
      <c r="AY1415" s="260" t="s">
        <v>250</v>
      </c>
    </row>
    <row r="1416" s="13" customFormat="1">
      <c r="A1416" s="13"/>
      <c r="B1416" s="249"/>
      <c r="C1416" s="250"/>
      <c r="D1416" s="251" t="s">
        <v>259</v>
      </c>
      <c r="E1416" s="252" t="s">
        <v>1</v>
      </c>
      <c r="F1416" s="253" t="s">
        <v>1343</v>
      </c>
      <c r="G1416" s="250"/>
      <c r="H1416" s="254">
        <v>24.699999999999999</v>
      </c>
      <c r="I1416" s="255"/>
      <c r="J1416" s="250"/>
      <c r="K1416" s="250"/>
      <c r="L1416" s="256"/>
      <c r="M1416" s="257"/>
      <c r="N1416" s="258"/>
      <c r="O1416" s="258"/>
      <c r="P1416" s="258"/>
      <c r="Q1416" s="258"/>
      <c r="R1416" s="258"/>
      <c r="S1416" s="258"/>
      <c r="T1416" s="25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60" t="s">
        <v>259</v>
      </c>
      <c r="AU1416" s="260" t="s">
        <v>93</v>
      </c>
      <c r="AV1416" s="13" t="s">
        <v>93</v>
      </c>
      <c r="AW1416" s="13" t="s">
        <v>40</v>
      </c>
      <c r="AX1416" s="13" t="s">
        <v>84</v>
      </c>
      <c r="AY1416" s="260" t="s">
        <v>250</v>
      </c>
    </row>
    <row r="1417" s="13" customFormat="1">
      <c r="A1417" s="13"/>
      <c r="B1417" s="249"/>
      <c r="C1417" s="250"/>
      <c r="D1417" s="251" t="s">
        <v>259</v>
      </c>
      <c r="E1417" s="252" t="s">
        <v>1</v>
      </c>
      <c r="F1417" s="253" t="s">
        <v>1072</v>
      </c>
      <c r="G1417" s="250"/>
      <c r="H1417" s="254">
        <v>260</v>
      </c>
      <c r="I1417" s="255"/>
      <c r="J1417" s="250"/>
      <c r="K1417" s="250"/>
      <c r="L1417" s="256"/>
      <c r="M1417" s="257"/>
      <c r="N1417" s="258"/>
      <c r="O1417" s="258"/>
      <c r="P1417" s="258"/>
      <c r="Q1417" s="258"/>
      <c r="R1417" s="258"/>
      <c r="S1417" s="258"/>
      <c r="T1417" s="25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60" t="s">
        <v>259</v>
      </c>
      <c r="AU1417" s="260" t="s">
        <v>93</v>
      </c>
      <c r="AV1417" s="13" t="s">
        <v>93</v>
      </c>
      <c r="AW1417" s="13" t="s">
        <v>40</v>
      </c>
      <c r="AX1417" s="13" t="s">
        <v>84</v>
      </c>
      <c r="AY1417" s="260" t="s">
        <v>250</v>
      </c>
    </row>
    <row r="1418" s="14" customFormat="1">
      <c r="A1418" s="14"/>
      <c r="B1418" s="261"/>
      <c r="C1418" s="262"/>
      <c r="D1418" s="251" t="s">
        <v>259</v>
      </c>
      <c r="E1418" s="263" t="s">
        <v>1</v>
      </c>
      <c r="F1418" s="264" t="s">
        <v>261</v>
      </c>
      <c r="G1418" s="262"/>
      <c r="H1418" s="265">
        <v>1822.1199999999999</v>
      </c>
      <c r="I1418" s="266"/>
      <c r="J1418" s="262"/>
      <c r="K1418" s="262"/>
      <c r="L1418" s="267"/>
      <c r="M1418" s="268"/>
      <c r="N1418" s="269"/>
      <c r="O1418" s="269"/>
      <c r="P1418" s="269"/>
      <c r="Q1418" s="269"/>
      <c r="R1418" s="269"/>
      <c r="S1418" s="269"/>
      <c r="T1418" s="27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71" t="s">
        <v>259</v>
      </c>
      <c r="AU1418" s="271" t="s">
        <v>93</v>
      </c>
      <c r="AV1418" s="14" t="s">
        <v>256</v>
      </c>
      <c r="AW1418" s="14" t="s">
        <v>40</v>
      </c>
      <c r="AX1418" s="14" t="s">
        <v>91</v>
      </c>
      <c r="AY1418" s="271" t="s">
        <v>250</v>
      </c>
    </row>
    <row r="1419" s="2" customFormat="1" ht="16.5" customHeight="1">
      <c r="A1419" s="41"/>
      <c r="B1419" s="42"/>
      <c r="C1419" s="294" t="s">
        <v>973</v>
      </c>
      <c r="D1419" s="294" t="s">
        <v>337</v>
      </c>
      <c r="E1419" s="295" t="s">
        <v>1456</v>
      </c>
      <c r="F1419" s="296" t="s">
        <v>1457</v>
      </c>
      <c r="G1419" s="297" t="s">
        <v>388</v>
      </c>
      <c r="H1419" s="298">
        <v>2039.9870000000001</v>
      </c>
      <c r="I1419" s="299"/>
      <c r="J1419" s="300">
        <f>ROUND(I1419*H1419,2)</f>
        <v>0</v>
      </c>
      <c r="K1419" s="301"/>
      <c r="L1419" s="302"/>
      <c r="M1419" s="303" t="s">
        <v>1</v>
      </c>
      <c r="N1419" s="304" t="s">
        <v>49</v>
      </c>
      <c r="O1419" s="94"/>
      <c r="P1419" s="240">
        <f>O1419*H1419</f>
        <v>0</v>
      </c>
      <c r="Q1419" s="240">
        <v>0.00029999999999999997</v>
      </c>
      <c r="R1419" s="240">
        <f>Q1419*H1419</f>
        <v>0.61199609999999993</v>
      </c>
      <c r="S1419" s="240">
        <v>0</v>
      </c>
      <c r="T1419" s="241">
        <f>S1419*H1419</f>
        <v>0</v>
      </c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R1419" s="242" t="s">
        <v>363</v>
      </c>
      <c r="AT1419" s="242" t="s">
        <v>337</v>
      </c>
      <c r="AU1419" s="242" t="s">
        <v>93</v>
      </c>
      <c r="AY1419" s="19" t="s">
        <v>250</v>
      </c>
      <c r="BE1419" s="243">
        <f>IF(N1419="základní",J1419,0)</f>
        <v>0</v>
      </c>
      <c r="BF1419" s="243">
        <f>IF(N1419="snížená",J1419,0)</f>
        <v>0</v>
      </c>
      <c r="BG1419" s="243">
        <f>IF(N1419="zákl. přenesená",J1419,0)</f>
        <v>0</v>
      </c>
      <c r="BH1419" s="243">
        <f>IF(N1419="sníž. přenesená",J1419,0)</f>
        <v>0</v>
      </c>
      <c r="BI1419" s="243">
        <f>IF(N1419="nulová",J1419,0)</f>
        <v>0</v>
      </c>
      <c r="BJ1419" s="19" t="s">
        <v>91</v>
      </c>
      <c r="BK1419" s="243">
        <f>ROUND(I1419*H1419,2)</f>
        <v>0</v>
      </c>
      <c r="BL1419" s="19" t="s">
        <v>303</v>
      </c>
      <c r="BM1419" s="242" t="s">
        <v>1458</v>
      </c>
    </row>
    <row r="1420" s="13" customFormat="1">
      <c r="A1420" s="13"/>
      <c r="B1420" s="249"/>
      <c r="C1420" s="250"/>
      <c r="D1420" s="251" t="s">
        <v>259</v>
      </c>
      <c r="E1420" s="252" t="s">
        <v>1</v>
      </c>
      <c r="F1420" s="253" t="s">
        <v>1459</v>
      </c>
      <c r="G1420" s="250"/>
      <c r="H1420" s="254">
        <v>2039.9870000000001</v>
      </c>
      <c r="I1420" s="255"/>
      <c r="J1420" s="250"/>
      <c r="K1420" s="250"/>
      <c r="L1420" s="256"/>
      <c r="M1420" s="257"/>
      <c r="N1420" s="258"/>
      <c r="O1420" s="258"/>
      <c r="P1420" s="258"/>
      <c r="Q1420" s="258"/>
      <c r="R1420" s="258"/>
      <c r="S1420" s="258"/>
      <c r="T1420" s="259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60" t="s">
        <v>259</v>
      </c>
      <c r="AU1420" s="260" t="s">
        <v>93</v>
      </c>
      <c r="AV1420" s="13" t="s">
        <v>93</v>
      </c>
      <c r="AW1420" s="13" t="s">
        <v>40</v>
      </c>
      <c r="AX1420" s="13" t="s">
        <v>84</v>
      </c>
      <c r="AY1420" s="260" t="s">
        <v>250</v>
      </c>
    </row>
    <row r="1421" s="14" customFormat="1">
      <c r="A1421" s="14"/>
      <c r="B1421" s="261"/>
      <c r="C1421" s="262"/>
      <c r="D1421" s="251" t="s">
        <v>259</v>
      </c>
      <c r="E1421" s="263" t="s">
        <v>1</v>
      </c>
      <c r="F1421" s="264" t="s">
        <v>261</v>
      </c>
      <c r="G1421" s="262"/>
      <c r="H1421" s="265">
        <v>2039.9870000000001</v>
      </c>
      <c r="I1421" s="266"/>
      <c r="J1421" s="262"/>
      <c r="K1421" s="262"/>
      <c r="L1421" s="267"/>
      <c r="M1421" s="268"/>
      <c r="N1421" s="269"/>
      <c r="O1421" s="269"/>
      <c r="P1421" s="269"/>
      <c r="Q1421" s="269"/>
      <c r="R1421" s="269"/>
      <c r="S1421" s="269"/>
      <c r="T1421" s="27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71" t="s">
        <v>259</v>
      </c>
      <c r="AU1421" s="271" t="s">
        <v>93</v>
      </c>
      <c r="AV1421" s="14" t="s">
        <v>256</v>
      </c>
      <c r="AW1421" s="14" t="s">
        <v>40</v>
      </c>
      <c r="AX1421" s="14" t="s">
        <v>91</v>
      </c>
      <c r="AY1421" s="271" t="s">
        <v>250</v>
      </c>
    </row>
    <row r="1422" s="2" customFormat="1" ht="24.15" customHeight="1">
      <c r="A1422" s="41"/>
      <c r="B1422" s="42"/>
      <c r="C1422" s="230" t="s">
        <v>1460</v>
      </c>
      <c r="D1422" s="230" t="s">
        <v>252</v>
      </c>
      <c r="E1422" s="231" t="s">
        <v>1461</v>
      </c>
      <c r="F1422" s="232" t="s">
        <v>1462</v>
      </c>
      <c r="G1422" s="233" t="s">
        <v>388</v>
      </c>
      <c r="H1422" s="234">
        <v>1764.06</v>
      </c>
      <c r="I1422" s="235"/>
      <c r="J1422" s="236">
        <f>ROUND(I1422*H1422,2)</f>
        <v>0</v>
      </c>
      <c r="K1422" s="237"/>
      <c r="L1422" s="47"/>
      <c r="M1422" s="238" t="s">
        <v>1</v>
      </c>
      <c r="N1422" s="239" t="s">
        <v>49</v>
      </c>
      <c r="O1422" s="94"/>
      <c r="P1422" s="240">
        <f>O1422*H1422</f>
        <v>0</v>
      </c>
      <c r="Q1422" s="240">
        <v>0</v>
      </c>
      <c r="R1422" s="240">
        <f>Q1422*H1422</f>
        <v>0</v>
      </c>
      <c r="S1422" s="240">
        <v>0</v>
      </c>
      <c r="T1422" s="241">
        <f>S1422*H1422</f>
        <v>0</v>
      </c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R1422" s="242" t="s">
        <v>303</v>
      </c>
      <c r="AT1422" s="242" t="s">
        <v>252</v>
      </c>
      <c r="AU1422" s="242" t="s">
        <v>93</v>
      </c>
      <c r="AY1422" s="19" t="s">
        <v>250</v>
      </c>
      <c r="BE1422" s="243">
        <f>IF(N1422="základní",J1422,0)</f>
        <v>0</v>
      </c>
      <c r="BF1422" s="243">
        <f>IF(N1422="snížená",J1422,0)</f>
        <v>0</v>
      </c>
      <c r="BG1422" s="243">
        <f>IF(N1422="zákl. přenesená",J1422,0)</f>
        <v>0</v>
      </c>
      <c r="BH1422" s="243">
        <f>IF(N1422="sníž. přenesená",J1422,0)</f>
        <v>0</v>
      </c>
      <c r="BI1422" s="243">
        <f>IF(N1422="nulová",J1422,0)</f>
        <v>0</v>
      </c>
      <c r="BJ1422" s="19" t="s">
        <v>91</v>
      </c>
      <c r="BK1422" s="243">
        <f>ROUND(I1422*H1422,2)</f>
        <v>0</v>
      </c>
      <c r="BL1422" s="19" t="s">
        <v>303</v>
      </c>
      <c r="BM1422" s="242" t="s">
        <v>1463</v>
      </c>
    </row>
    <row r="1423" s="2" customFormat="1">
      <c r="A1423" s="41"/>
      <c r="B1423" s="42"/>
      <c r="C1423" s="43"/>
      <c r="D1423" s="244" t="s">
        <v>257</v>
      </c>
      <c r="E1423" s="43"/>
      <c r="F1423" s="245" t="s">
        <v>1464</v>
      </c>
      <c r="G1423" s="43"/>
      <c r="H1423" s="43"/>
      <c r="I1423" s="246"/>
      <c r="J1423" s="43"/>
      <c r="K1423" s="43"/>
      <c r="L1423" s="47"/>
      <c r="M1423" s="247"/>
      <c r="N1423" s="248"/>
      <c r="O1423" s="94"/>
      <c r="P1423" s="94"/>
      <c r="Q1423" s="94"/>
      <c r="R1423" s="94"/>
      <c r="S1423" s="94"/>
      <c r="T1423" s="95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T1423" s="19" t="s">
        <v>257</v>
      </c>
      <c r="AU1423" s="19" t="s">
        <v>93</v>
      </c>
    </row>
    <row r="1424" s="13" customFormat="1">
      <c r="A1424" s="13"/>
      <c r="B1424" s="249"/>
      <c r="C1424" s="250"/>
      <c r="D1424" s="251" t="s">
        <v>259</v>
      </c>
      <c r="E1424" s="252" t="s">
        <v>1</v>
      </c>
      <c r="F1424" s="253" t="s">
        <v>1338</v>
      </c>
      <c r="G1424" s="250"/>
      <c r="H1424" s="254">
        <v>871</v>
      </c>
      <c r="I1424" s="255"/>
      <c r="J1424" s="250"/>
      <c r="K1424" s="250"/>
      <c r="L1424" s="256"/>
      <c r="M1424" s="257"/>
      <c r="N1424" s="258"/>
      <c r="O1424" s="258"/>
      <c r="P1424" s="258"/>
      <c r="Q1424" s="258"/>
      <c r="R1424" s="258"/>
      <c r="S1424" s="258"/>
      <c r="T1424" s="25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60" t="s">
        <v>259</v>
      </c>
      <c r="AU1424" s="260" t="s">
        <v>93</v>
      </c>
      <c r="AV1424" s="13" t="s">
        <v>93</v>
      </c>
      <c r="AW1424" s="13" t="s">
        <v>40</v>
      </c>
      <c r="AX1424" s="13" t="s">
        <v>84</v>
      </c>
      <c r="AY1424" s="260" t="s">
        <v>250</v>
      </c>
    </row>
    <row r="1425" s="13" customFormat="1">
      <c r="A1425" s="13"/>
      <c r="B1425" s="249"/>
      <c r="C1425" s="250"/>
      <c r="D1425" s="251" t="s">
        <v>259</v>
      </c>
      <c r="E1425" s="252" t="s">
        <v>1</v>
      </c>
      <c r="F1425" s="253" t="s">
        <v>1339</v>
      </c>
      <c r="G1425" s="250"/>
      <c r="H1425" s="254">
        <v>1.76</v>
      </c>
      <c r="I1425" s="255"/>
      <c r="J1425" s="250"/>
      <c r="K1425" s="250"/>
      <c r="L1425" s="256"/>
      <c r="M1425" s="257"/>
      <c r="N1425" s="258"/>
      <c r="O1425" s="258"/>
      <c r="P1425" s="258"/>
      <c r="Q1425" s="258"/>
      <c r="R1425" s="258"/>
      <c r="S1425" s="258"/>
      <c r="T1425" s="259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60" t="s">
        <v>259</v>
      </c>
      <c r="AU1425" s="260" t="s">
        <v>93</v>
      </c>
      <c r="AV1425" s="13" t="s">
        <v>93</v>
      </c>
      <c r="AW1425" s="13" t="s">
        <v>40</v>
      </c>
      <c r="AX1425" s="13" t="s">
        <v>84</v>
      </c>
      <c r="AY1425" s="260" t="s">
        <v>250</v>
      </c>
    </row>
    <row r="1426" s="13" customFormat="1">
      <c r="A1426" s="13"/>
      <c r="B1426" s="249"/>
      <c r="C1426" s="250"/>
      <c r="D1426" s="251" t="s">
        <v>259</v>
      </c>
      <c r="E1426" s="252" t="s">
        <v>1</v>
      </c>
      <c r="F1426" s="253" t="s">
        <v>1340</v>
      </c>
      <c r="G1426" s="250"/>
      <c r="H1426" s="254">
        <v>140.71000000000001</v>
      </c>
      <c r="I1426" s="255"/>
      <c r="J1426" s="250"/>
      <c r="K1426" s="250"/>
      <c r="L1426" s="256"/>
      <c r="M1426" s="257"/>
      <c r="N1426" s="258"/>
      <c r="O1426" s="258"/>
      <c r="P1426" s="258"/>
      <c r="Q1426" s="258"/>
      <c r="R1426" s="258"/>
      <c r="S1426" s="258"/>
      <c r="T1426" s="25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60" t="s">
        <v>259</v>
      </c>
      <c r="AU1426" s="260" t="s">
        <v>93</v>
      </c>
      <c r="AV1426" s="13" t="s">
        <v>93</v>
      </c>
      <c r="AW1426" s="13" t="s">
        <v>40</v>
      </c>
      <c r="AX1426" s="13" t="s">
        <v>84</v>
      </c>
      <c r="AY1426" s="260" t="s">
        <v>250</v>
      </c>
    </row>
    <row r="1427" s="13" customFormat="1">
      <c r="A1427" s="13"/>
      <c r="B1427" s="249"/>
      <c r="C1427" s="250"/>
      <c r="D1427" s="251" t="s">
        <v>259</v>
      </c>
      <c r="E1427" s="252" t="s">
        <v>1</v>
      </c>
      <c r="F1427" s="253" t="s">
        <v>1341</v>
      </c>
      <c r="G1427" s="250"/>
      <c r="H1427" s="254">
        <v>7.2699999999999996</v>
      </c>
      <c r="I1427" s="255"/>
      <c r="J1427" s="250"/>
      <c r="K1427" s="250"/>
      <c r="L1427" s="256"/>
      <c r="M1427" s="257"/>
      <c r="N1427" s="258"/>
      <c r="O1427" s="258"/>
      <c r="P1427" s="258"/>
      <c r="Q1427" s="258"/>
      <c r="R1427" s="258"/>
      <c r="S1427" s="258"/>
      <c r="T1427" s="25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60" t="s">
        <v>259</v>
      </c>
      <c r="AU1427" s="260" t="s">
        <v>93</v>
      </c>
      <c r="AV1427" s="13" t="s">
        <v>93</v>
      </c>
      <c r="AW1427" s="13" t="s">
        <v>40</v>
      </c>
      <c r="AX1427" s="13" t="s">
        <v>84</v>
      </c>
      <c r="AY1427" s="260" t="s">
        <v>250</v>
      </c>
    </row>
    <row r="1428" s="13" customFormat="1">
      <c r="A1428" s="13"/>
      <c r="B1428" s="249"/>
      <c r="C1428" s="250"/>
      <c r="D1428" s="251" t="s">
        <v>259</v>
      </c>
      <c r="E1428" s="252" t="s">
        <v>1</v>
      </c>
      <c r="F1428" s="253" t="s">
        <v>1071</v>
      </c>
      <c r="G1428" s="250"/>
      <c r="H1428" s="254">
        <v>483.31999999999999</v>
      </c>
      <c r="I1428" s="255"/>
      <c r="J1428" s="250"/>
      <c r="K1428" s="250"/>
      <c r="L1428" s="256"/>
      <c r="M1428" s="257"/>
      <c r="N1428" s="258"/>
      <c r="O1428" s="258"/>
      <c r="P1428" s="258"/>
      <c r="Q1428" s="258"/>
      <c r="R1428" s="258"/>
      <c r="S1428" s="258"/>
      <c r="T1428" s="25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60" t="s">
        <v>259</v>
      </c>
      <c r="AU1428" s="260" t="s">
        <v>93</v>
      </c>
      <c r="AV1428" s="13" t="s">
        <v>93</v>
      </c>
      <c r="AW1428" s="13" t="s">
        <v>40</v>
      </c>
      <c r="AX1428" s="13" t="s">
        <v>84</v>
      </c>
      <c r="AY1428" s="260" t="s">
        <v>250</v>
      </c>
    </row>
    <row r="1429" s="13" customFormat="1">
      <c r="A1429" s="13"/>
      <c r="B1429" s="249"/>
      <c r="C1429" s="250"/>
      <c r="D1429" s="251" t="s">
        <v>259</v>
      </c>
      <c r="E1429" s="252" t="s">
        <v>1</v>
      </c>
      <c r="F1429" s="253" t="s">
        <v>1072</v>
      </c>
      <c r="G1429" s="250"/>
      <c r="H1429" s="254">
        <v>260</v>
      </c>
      <c r="I1429" s="255"/>
      <c r="J1429" s="250"/>
      <c r="K1429" s="250"/>
      <c r="L1429" s="256"/>
      <c r="M1429" s="257"/>
      <c r="N1429" s="258"/>
      <c r="O1429" s="258"/>
      <c r="P1429" s="258"/>
      <c r="Q1429" s="258"/>
      <c r="R1429" s="258"/>
      <c r="S1429" s="258"/>
      <c r="T1429" s="259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60" t="s">
        <v>259</v>
      </c>
      <c r="AU1429" s="260" t="s">
        <v>93</v>
      </c>
      <c r="AV1429" s="13" t="s">
        <v>93</v>
      </c>
      <c r="AW1429" s="13" t="s">
        <v>40</v>
      </c>
      <c r="AX1429" s="13" t="s">
        <v>84</v>
      </c>
      <c r="AY1429" s="260" t="s">
        <v>250</v>
      </c>
    </row>
    <row r="1430" s="14" customFormat="1">
      <c r="A1430" s="14"/>
      <c r="B1430" s="261"/>
      <c r="C1430" s="262"/>
      <c r="D1430" s="251" t="s">
        <v>259</v>
      </c>
      <c r="E1430" s="263" t="s">
        <v>1</v>
      </c>
      <c r="F1430" s="264" t="s">
        <v>261</v>
      </c>
      <c r="G1430" s="262"/>
      <c r="H1430" s="265">
        <v>1764.06</v>
      </c>
      <c r="I1430" s="266"/>
      <c r="J1430" s="262"/>
      <c r="K1430" s="262"/>
      <c r="L1430" s="267"/>
      <c r="M1430" s="268"/>
      <c r="N1430" s="269"/>
      <c r="O1430" s="269"/>
      <c r="P1430" s="269"/>
      <c r="Q1430" s="269"/>
      <c r="R1430" s="269"/>
      <c r="S1430" s="269"/>
      <c r="T1430" s="270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71" t="s">
        <v>259</v>
      </c>
      <c r="AU1430" s="271" t="s">
        <v>93</v>
      </c>
      <c r="AV1430" s="14" t="s">
        <v>256</v>
      </c>
      <c r="AW1430" s="14" t="s">
        <v>40</v>
      </c>
      <c r="AX1430" s="14" t="s">
        <v>91</v>
      </c>
      <c r="AY1430" s="271" t="s">
        <v>250</v>
      </c>
    </row>
    <row r="1431" s="2" customFormat="1" ht="16.5" customHeight="1">
      <c r="A1431" s="41"/>
      <c r="B1431" s="42"/>
      <c r="C1431" s="294" t="s">
        <v>1465</v>
      </c>
      <c r="D1431" s="294" t="s">
        <v>337</v>
      </c>
      <c r="E1431" s="295" t="s">
        <v>1456</v>
      </c>
      <c r="F1431" s="296" t="s">
        <v>1457</v>
      </c>
      <c r="G1431" s="297" t="s">
        <v>388</v>
      </c>
      <c r="H1431" s="298">
        <v>558.23500000000001</v>
      </c>
      <c r="I1431" s="299"/>
      <c r="J1431" s="300">
        <f>ROUND(I1431*H1431,2)</f>
        <v>0</v>
      </c>
      <c r="K1431" s="301"/>
      <c r="L1431" s="302"/>
      <c r="M1431" s="303" t="s">
        <v>1</v>
      </c>
      <c r="N1431" s="304" t="s">
        <v>49</v>
      </c>
      <c r="O1431" s="94"/>
      <c r="P1431" s="240">
        <f>O1431*H1431</f>
        <v>0</v>
      </c>
      <c r="Q1431" s="240">
        <v>0.00029999999999999997</v>
      </c>
      <c r="R1431" s="240">
        <f>Q1431*H1431</f>
        <v>0.16747049999999999</v>
      </c>
      <c r="S1431" s="240">
        <v>0</v>
      </c>
      <c r="T1431" s="241">
        <f>S1431*H1431</f>
        <v>0</v>
      </c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R1431" s="242" t="s">
        <v>363</v>
      </c>
      <c r="AT1431" s="242" t="s">
        <v>337</v>
      </c>
      <c r="AU1431" s="242" t="s">
        <v>93</v>
      </c>
      <c r="AY1431" s="19" t="s">
        <v>250</v>
      </c>
      <c r="BE1431" s="243">
        <f>IF(N1431="základní",J1431,0)</f>
        <v>0</v>
      </c>
      <c r="BF1431" s="243">
        <f>IF(N1431="snížená",J1431,0)</f>
        <v>0</v>
      </c>
      <c r="BG1431" s="243">
        <f>IF(N1431="zákl. přenesená",J1431,0)</f>
        <v>0</v>
      </c>
      <c r="BH1431" s="243">
        <f>IF(N1431="sníž. přenesená",J1431,0)</f>
        <v>0</v>
      </c>
      <c r="BI1431" s="243">
        <f>IF(N1431="nulová",J1431,0)</f>
        <v>0</v>
      </c>
      <c r="BJ1431" s="19" t="s">
        <v>91</v>
      </c>
      <c r="BK1431" s="243">
        <f>ROUND(I1431*H1431,2)</f>
        <v>0</v>
      </c>
      <c r="BL1431" s="19" t="s">
        <v>303</v>
      </c>
      <c r="BM1431" s="242" t="s">
        <v>1466</v>
      </c>
    </row>
    <row r="1432" s="13" customFormat="1">
      <c r="A1432" s="13"/>
      <c r="B1432" s="249"/>
      <c r="C1432" s="250"/>
      <c r="D1432" s="251" t="s">
        <v>259</v>
      </c>
      <c r="E1432" s="252" t="s">
        <v>1</v>
      </c>
      <c r="F1432" s="253" t="s">
        <v>1071</v>
      </c>
      <c r="G1432" s="250"/>
      <c r="H1432" s="254">
        <v>483.31999999999999</v>
      </c>
      <c r="I1432" s="255"/>
      <c r="J1432" s="250"/>
      <c r="K1432" s="250"/>
      <c r="L1432" s="256"/>
      <c r="M1432" s="257"/>
      <c r="N1432" s="258"/>
      <c r="O1432" s="258"/>
      <c r="P1432" s="258"/>
      <c r="Q1432" s="258"/>
      <c r="R1432" s="258"/>
      <c r="S1432" s="258"/>
      <c r="T1432" s="25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0" t="s">
        <v>259</v>
      </c>
      <c r="AU1432" s="260" t="s">
        <v>93</v>
      </c>
      <c r="AV1432" s="13" t="s">
        <v>93</v>
      </c>
      <c r="AW1432" s="13" t="s">
        <v>40</v>
      </c>
      <c r="AX1432" s="13" t="s">
        <v>84</v>
      </c>
      <c r="AY1432" s="260" t="s">
        <v>250</v>
      </c>
    </row>
    <row r="1433" s="14" customFormat="1">
      <c r="A1433" s="14"/>
      <c r="B1433" s="261"/>
      <c r="C1433" s="262"/>
      <c r="D1433" s="251" t="s">
        <v>259</v>
      </c>
      <c r="E1433" s="263" t="s">
        <v>1</v>
      </c>
      <c r="F1433" s="264" t="s">
        <v>261</v>
      </c>
      <c r="G1433" s="262"/>
      <c r="H1433" s="265">
        <v>483.31999999999999</v>
      </c>
      <c r="I1433" s="266"/>
      <c r="J1433" s="262"/>
      <c r="K1433" s="262"/>
      <c r="L1433" s="267"/>
      <c r="M1433" s="268"/>
      <c r="N1433" s="269"/>
      <c r="O1433" s="269"/>
      <c r="P1433" s="269"/>
      <c r="Q1433" s="269"/>
      <c r="R1433" s="269"/>
      <c r="S1433" s="269"/>
      <c r="T1433" s="270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71" t="s">
        <v>259</v>
      </c>
      <c r="AU1433" s="271" t="s">
        <v>93</v>
      </c>
      <c r="AV1433" s="14" t="s">
        <v>256</v>
      </c>
      <c r="AW1433" s="14" t="s">
        <v>40</v>
      </c>
      <c r="AX1433" s="14" t="s">
        <v>84</v>
      </c>
      <c r="AY1433" s="271" t="s">
        <v>250</v>
      </c>
    </row>
    <row r="1434" s="13" customFormat="1">
      <c r="A1434" s="13"/>
      <c r="B1434" s="249"/>
      <c r="C1434" s="250"/>
      <c r="D1434" s="251" t="s">
        <v>259</v>
      </c>
      <c r="E1434" s="252" t="s">
        <v>1</v>
      </c>
      <c r="F1434" s="253" t="s">
        <v>1467</v>
      </c>
      <c r="G1434" s="250"/>
      <c r="H1434" s="254">
        <v>558.23500000000001</v>
      </c>
      <c r="I1434" s="255"/>
      <c r="J1434" s="250"/>
      <c r="K1434" s="250"/>
      <c r="L1434" s="256"/>
      <c r="M1434" s="257"/>
      <c r="N1434" s="258"/>
      <c r="O1434" s="258"/>
      <c r="P1434" s="258"/>
      <c r="Q1434" s="258"/>
      <c r="R1434" s="258"/>
      <c r="S1434" s="258"/>
      <c r="T1434" s="25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60" t="s">
        <v>259</v>
      </c>
      <c r="AU1434" s="260" t="s">
        <v>93</v>
      </c>
      <c r="AV1434" s="13" t="s">
        <v>93</v>
      </c>
      <c r="AW1434" s="13" t="s">
        <v>40</v>
      </c>
      <c r="AX1434" s="13" t="s">
        <v>84</v>
      </c>
      <c r="AY1434" s="260" t="s">
        <v>250</v>
      </c>
    </row>
    <row r="1435" s="14" customFormat="1">
      <c r="A1435" s="14"/>
      <c r="B1435" s="261"/>
      <c r="C1435" s="262"/>
      <c r="D1435" s="251" t="s">
        <v>259</v>
      </c>
      <c r="E1435" s="263" t="s">
        <v>1</v>
      </c>
      <c r="F1435" s="264" t="s">
        <v>261</v>
      </c>
      <c r="G1435" s="262"/>
      <c r="H1435" s="265">
        <v>558.23500000000001</v>
      </c>
      <c r="I1435" s="266"/>
      <c r="J1435" s="262"/>
      <c r="K1435" s="262"/>
      <c r="L1435" s="267"/>
      <c r="M1435" s="268"/>
      <c r="N1435" s="269"/>
      <c r="O1435" s="269"/>
      <c r="P1435" s="269"/>
      <c r="Q1435" s="269"/>
      <c r="R1435" s="269"/>
      <c r="S1435" s="269"/>
      <c r="T1435" s="270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71" t="s">
        <v>259</v>
      </c>
      <c r="AU1435" s="271" t="s">
        <v>93</v>
      </c>
      <c r="AV1435" s="14" t="s">
        <v>256</v>
      </c>
      <c r="AW1435" s="14" t="s">
        <v>40</v>
      </c>
      <c r="AX1435" s="14" t="s">
        <v>91</v>
      </c>
      <c r="AY1435" s="271" t="s">
        <v>250</v>
      </c>
    </row>
    <row r="1436" s="2" customFormat="1" ht="16.5" customHeight="1">
      <c r="A1436" s="41"/>
      <c r="B1436" s="42"/>
      <c r="C1436" s="294" t="s">
        <v>1468</v>
      </c>
      <c r="D1436" s="294" t="s">
        <v>337</v>
      </c>
      <c r="E1436" s="295" t="s">
        <v>1469</v>
      </c>
      <c r="F1436" s="296" t="s">
        <v>1470</v>
      </c>
      <c r="G1436" s="297" t="s">
        <v>388</v>
      </c>
      <c r="H1436" s="298">
        <v>1178.9549999999999</v>
      </c>
      <c r="I1436" s="299"/>
      <c r="J1436" s="300">
        <f>ROUND(I1436*H1436,2)</f>
        <v>0</v>
      </c>
      <c r="K1436" s="301"/>
      <c r="L1436" s="302"/>
      <c r="M1436" s="303" t="s">
        <v>1</v>
      </c>
      <c r="N1436" s="304" t="s">
        <v>49</v>
      </c>
      <c r="O1436" s="94"/>
      <c r="P1436" s="240">
        <f>O1436*H1436</f>
        <v>0</v>
      </c>
      <c r="Q1436" s="240">
        <v>0.00050000000000000001</v>
      </c>
      <c r="R1436" s="240">
        <f>Q1436*H1436</f>
        <v>0.58947749999999999</v>
      </c>
      <c r="S1436" s="240">
        <v>0</v>
      </c>
      <c r="T1436" s="241">
        <f>S1436*H1436</f>
        <v>0</v>
      </c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R1436" s="242" t="s">
        <v>363</v>
      </c>
      <c r="AT1436" s="242" t="s">
        <v>337</v>
      </c>
      <c r="AU1436" s="242" t="s">
        <v>93</v>
      </c>
      <c r="AY1436" s="19" t="s">
        <v>250</v>
      </c>
      <c r="BE1436" s="243">
        <f>IF(N1436="základní",J1436,0)</f>
        <v>0</v>
      </c>
      <c r="BF1436" s="243">
        <f>IF(N1436="snížená",J1436,0)</f>
        <v>0</v>
      </c>
      <c r="BG1436" s="243">
        <f>IF(N1436="zákl. přenesená",J1436,0)</f>
        <v>0</v>
      </c>
      <c r="BH1436" s="243">
        <f>IF(N1436="sníž. přenesená",J1436,0)</f>
        <v>0</v>
      </c>
      <c r="BI1436" s="243">
        <f>IF(N1436="nulová",J1436,0)</f>
        <v>0</v>
      </c>
      <c r="BJ1436" s="19" t="s">
        <v>91</v>
      </c>
      <c r="BK1436" s="243">
        <f>ROUND(I1436*H1436,2)</f>
        <v>0</v>
      </c>
      <c r="BL1436" s="19" t="s">
        <v>303</v>
      </c>
      <c r="BM1436" s="242" t="s">
        <v>1471</v>
      </c>
    </row>
    <row r="1437" s="13" customFormat="1">
      <c r="A1437" s="13"/>
      <c r="B1437" s="249"/>
      <c r="C1437" s="250"/>
      <c r="D1437" s="251" t="s">
        <v>259</v>
      </c>
      <c r="E1437" s="252" t="s">
        <v>1</v>
      </c>
      <c r="F1437" s="253" t="s">
        <v>1338</v>
      </c>
      <c r="G1437" s="250"/>
      <c r="H1437" s="254">
        <v>871</v>
      </c>
      <c r="I1437" s="255"/>
      <c r="J1437" s="250"/>
      <c r="K1437" s="250"/>
      <c r="L1437" s="256"/>
      <c r="M1437" s="257"/>
      <c r="N1437" s="258"/>
      <c r="O1437" s="258"/>
      <c r="P1437" s="258"/>
      <c r="Q1437" s="258"/>
      <c r="R1437" s="258"/>
      <c r="S1437" s="258"/>
      <c r="T1437" s="259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60" t="s">
        <v>259</v>
      </c>
      <c r="AU1437" s="260" t="s">
        <v>93</v>
      </c>
      <c r="AV1437" s="13" t="s">
        <v>93</v>
      </c>
      <c r="AW1437" s="13" t="s">
        <v>40</v>
      </c>
      <c r="AX1437" s="13" t="s">
        <v>84</v>
      </c>
      <c r="AY1437" s="260" t="s">
        <v>250</v>
      </c>
    </row>
    <row r="1438" s="13" customFormat="1">
      <c r="A1438" s="13"/>
      <c r="B1438" s="249"/>
      <c r="C1438" s="250"/>
      <c r="D1438" s="251" t="s">
        <v>259</v>
      </c>
      <c r="E1438" s="252" t="s">
        <v>1</v>
      </c>
      <c r="F1438" s="253" t="s">
        <v>1339</v>
      </c>
      <c r="G1438" s="250"/>
      <c r="H1438" s="254">
        <v>1.76</v>
      </c>
      <c r="I1438" s="255"/>
      <c r="J1438" s="250"/>
      <c r="K1438" s="250"/>
      <c r="L1438" s="256"/>
      <c r="M1438" s="257"/>
      <c r="N1438" s="258"/>
      <c r="O1438" s="258"/>
      <c r="P1438" s="258"/>
      <c r="Q1438" s="258"/>
      <c r="R1438" s="258"/>
      <c r="S1438" s="258"/>
      <c r="T1438" s="259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60" t="s">
        <v>259</v>
      </c>
      <c r="AU1438" s="260" t="s">
        <v>93</v>
      </c>
      <c r="AV1438" s="13" t="s">
        <v>93</v>
      </c>
      <c r="AW1438" s="13" t="s">
        <v>40</v>
      </c>
      <c r="AX1438" s="13" t="s">
        <v>84</v>
      </c>
      <c r="AY1438" s="260" t="s">
        <v>250</v>
      </c>
    </row>
    <row r="1439" s="13" customFormat="1">
      <c r="A1439" s="13"/>
      <c r="B1439" s="249"/>
      <c r="C1439" s="250"/>
      <c r="D1439" s="251" t="s">
        <v>259</v>
      </c>
      <c r="E1439" s="252" t="s">
        <v>1</v>
      </c>
      <c r="F1439" s="253" t="s">
        <v>1340</v>
      </c>
      <c r="G1439" s="250"/>
      <c r="H1439" s="254">
        <v>140.71000000000001</v>
      </c>
      <c r="I1439" s="255"/>
      <c r="J1439" s="250"/>
      <c r="K1439" s="250"/>
      <c r="L1439" s="256"/>
      <c r="M1439" s="257"/>
      <c r="N1439" s="258"/>
      <c r="O1439" s="258"/>
      <c r="P1439" s="258"/>
      <c r="Q1439" s="258"/>
      <c r="R1439" s="258"/>
      <c r="S1439" s="258"/>
      <c r="T1439" s="25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60" t="s">
        <v>259</v>
      </c>
      <c r="AU1439" s="260" t="s">
        <v>93</v>
      </c>
      <c r="AV1439" s="13" t="s">
        <v>93</v>
      </c>
      <c r="AW1439" s="13" t="s">
        <v>40</v>
      </c>
      <c r="AX1439" s="13" t="s">
        <v>84</v>
      </c>
      <c r="AY1439" s="260" t="s">
        <v>250</v>
      </c>
    </row>
    <row r="1440" s="13" customFormat="1">
      <c r="A1440" s="13"/>
      <c r="B1440" s="249"/>
      <c r="C1440" s="250"/>
      <c r="D1440" s="251" t="s">
        <v>259</v>
      </c>
      <c r="E1440" s="252" t="s">
        <v>1</v>
      </c>
      <c r="F1440" s="253" t="s">
        <v>1341</v>
      </c>
      <c r="G1440" s="250"/>
      <c r="H1440" s="254">
        <v>7.2699999999999996</v>
      </c>
      <c r="I1440" s="255"/>
      <c r="J1440" s="250"/>
      <c r="K1440" s="250"/>
      <c r="L1440" s="256"/>
      <c r="M1440" s="257"/>
      <c r="N1440" s="258"/>
      <c r="O1440" s="258"/>
      <c r="P1440" s="258"/>
      <c r="Q1440" s="258"/>
      <c r="R1440" s="258"/>
      <c r="S1440" s="258"/>
      <c r="T1440" s="25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60" t="s">
        <v>259</v>
      </c>
      <c r="AU1440" s="260" t="s">
        <v>93</v>
      </c>
      <c r="AV1440" s="13" t="s">
        <v>93</v>
      </c>
      <c r="AW1440" s="13" t="s">
        <v>40</v>
      </c>
      <c r="AX1440" s="13" t="s">
        <v>84</v>
      </c>
      <c r="AY1440" s="260" t="s">
        <v>250</v>
      </c>
    </row>
    <row r="1441" s="14" customFormat="1">
      <c r="A1441" s="14"/>
      <c r="B1441" s="261"/>
      <c r="C1441" s="262"/>
      <c r="D1441" s="251" t="s">
        <v>259</v>
      </c>
      <c r="E1441" s="263" t="s">
        <v>1</v>
      </c>
      <c r="F1441" s="264" t="s">
        <v>261</v>
      </c>
      <c r="G1441" s="262"/>
      <c r="H1441" s="265">
        <v>1020.74</v>
      </c>
      <c r="I1441" s="266"/>
      <c r="J1441" s="262"/>
      <c r="K1441" s="262"/>
      <c r="L1441" s="267"/>
      <c r="M1441" s="268"/>
      <c r="N1441" s="269"/>
      <c r="O1441" s="269"/>
      <c r="P1441" s="269"/>
      <c r="Q1441" s="269"/>
      <c r="R1441" s="269"/>
      <c r="S1441" s="269"/>
      <c r="T1441" s="270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71" t="s">
        <v>259</v>
      </c>
      <c r="AU1441" s="271" t="s">
        <v>93</v>
      </c>
      <c r="AV1441" s="14" t="s">
        <v>256</v>
      </c>
      <c r="AW1441" s="14" t="s">
        <v>40</v>
      </c>
      <c r="AX1441" s="14" t="s">
        <v>84</v>
      </c>
      <c r="AY1441" s="271" t="s">
        <v>250</v>
      </c>
    </row>
    <row r="1442" s="13" customFormat="1">
      <c r="A1442" s="13"/>
      <c r="B1442" s="249"/>
      <c r="C1442" s="250"/>
      <c r="D1442" s="251" t="s">
        <v>259</v>
      </c>
      <c r="E1442" s="252" t="s">
        <v>1</v>
      </c>
      <c r="F1442" s="253" t="s">
        <v>1472</v>
      </c>
      <c r="G1442" s="250"/>
      <c r="H1442" s="254">
        <v>1178.9549999999999</v>
      </c>
      <c r="I1442" s="255"/>
      <c r="J1442" s="250"/>
      <c r="K1442" s="250"/>
      <c r="L1442" s="256"/>
      <c r="M1442" s="257"/>
      <c r="N1442" s="258"/>
      <c r="O1442" s="258"/>
      <c r="P1442" s="258"/>
      <c r="Q1442" s="258"/>
      <c r="R1442" s="258"/>
      <c r="S1442" s="258"/>
      <c r="T1442" s="25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60" t="s">
        <v>259</v>
      </c>
      <c r="AU1442" s="260" t="s">
        <v>93</v>
      </c>
      <c r="AV1442" s="13" t="s">
        <v>93</v>
      </c>
      <c r="AW1442" s="13" t="s">
        <v>40</v>
      </c>
      <c r="AX1442" s="13" t="s">
        <v>84</v>
      </c>
      <c r="AY1442" s="260" t="s">
        <v>250</v>
      </c>
    </row>
    <row r="1443" s="14" customFormat="1">
      <c r="A1443" s="14"/>
      <c r="B1443" s="261"/>
      <c r="C1443" s="262"/>
      <c r="D1443" s="251" t="s">
        <v>259</v>
      </c>
      <c r="E1443" s="263" t="s">
        <v>1</v>
      </c>
      <c r="F1443" s="264" t="s">
        <v>261</v>
      </c>
      <c r="G1443" s="262"/>
      <c r="H1443" s="265">
        <v>1178.9549999999999</v>
      </c>
      <c r="I1443" s="266"/>
      <c r="J1443" s="262"/>
      <c r="K1443" s="262"/>
      <c r="L1443" s="267"/>
      <c r="M1443" s="268"/>
      <c r="N1443" s="269"/>
      <c r="O1443" s="269"/>
      <c r="P1443" s="269"/>
      <c r="Q1443" s="269"/>
      <c r="R1443" s="269"/>
      <c r="S1443" s="269"/>
      <c r="T1443" s="270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71" t="s">
        <v>259</v>
      </c>
      <c r="AU1443" s="271" t="s">
        <v>93</v>
      </c>
      <c r="AV1443" s="14" t="s">
        <v>256</v>
      </c>
      <c r="AW1443" s="14" t="s">
        <v>40</v>
      </c>
      <c r="AX1443" s="14" t="s">
        <v>91</v>
      </c>
      <c r="AY1443" s="271" t="s">
        <v>250</v>
      </c>
    </row>
    <row r="1444" s="2" customFormat="1" ht="24.15" customHeight="1">
      <c r="A1444" s="41"/>
      <c r="B1444" s="42"/>
      <c r="C1444" s="230" t="s">
        <v>1473</v>
      </c>
      <c r="D1444" s="230" t="s">
        <v>252</v>
      </c>
      <c r="E1444" s="231" t="s">
        <v>1474</v>
      </c>
      <c r="F1444" s="232" t="s">
        <v>1475</v>
      </c>
      <c r="G1444" s="233" t="s">
        <v>388</v>
      </c>
      <c r="H1444" s="234">
        <v>1018.98</v>
      </c>
      <c r="I1444" s="235"/>
      <c r="J1444" s="236">
        <f>ROUND(I1444*H1444,2)</f>
        <v>0</v>
      </c>
      <c r="K1444" s="237"/>
      <c r="L1444" s="47"/>
      <c r="M1444" s="238" t="s">
        <v>1</v>
      </c>
      <c r="N1444" s="239" t="s">
        <v>49</v>
      </c>
      <c r="O1444" s="94"/>
      <c r="P1444" s="240">
        <f>O1444*H1444</f>
        <v>0</v>
      </c>
      <c r="Q1444" s="240">
        <v>0</v>
      </c>
      <c r="R1444" s="240">
        <f>Q1444*H1444</f>
        <v>0</v>
      </c>
      <c r="S1444" s="240">
        <v>0</v>
      </c>
      <c r="T1444" s="241">
        <f>S1444*H1444</f>
        <v>0</v>
      </c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R1444" s="242" t="s">
        <v>303</v>
      </c>
      <c r="AT1444" s="242" t="s">
        <v>252</v>
      </c>
      <c r="AU1444" s="242" t="s">
        <v>93</v>
      </c>
      <c r="AY1444" s="19" t="s">
        <v>250</v>
      </c>
      <c r="BE1444" s="243">
        <f>IF(N1444="základní",J1444,0)</f>
        <v>0</v>
      </c>
      <c r="BF1444" s="243">
        <f>IF(N1444="snížená",J1444,0)</f>
        <v>0</v>
      </c>
      <c r="BG1444" s="243">
        <f>IF(N1444="zákl. přenesená",J1444,0)</f>
        <v>0</v>
      </c>
      <c r="BH1444" s="243">
        <f>IF(N1444="sníž. přenesená",J1444,0)</f>
        <v>0</v>
      </c>
      <c r="BI1444" s="243">
        <f>IF(N1444="nulová",J1444,0)</f>
        <v>0</v>
      </c>
      <c r="BJ1444" s="19" t="s">
        <v>91</v>
      </c>
      <c r="BK1444" s="243">
        <f>ROUND(I1444*H1444,2)</f>
        <v>0</v>
      </c>
      <c r="BL1444" s="19" t="s">
        <v>303</v>
      </c>
      <c r="BM1444" s="242" t="s">
        <v>1476</v>
      </c>
    </row>
    <row r="1445" s="2" customFormat="1">
      <c r="A1445" s="41"/>
      <c r="B1445" s="42"/>
      <c r="C1445" s="43"/>
      <c r="D1445" s="244" t="s">
        <v>257</v>
      </c>
      <c r="E1445" s="43"/>
      <c r="F1445" s="245" t="s">
        <v>1477</v>
      </c>
      <c r="G1445" s="43"/>
      <c r="H1445" s="43"/>
      <c r="I1445" s="246"/>
      <c r="J1445" s="43"/>
      <c r="K1445" s="43"/>
      <c r="L1445" s="47"/>
      <c r="M1445" s="247"/>
      <c r="N1445" s="248"/>
      <c r="O1445" s="94"/>
      <c r="P1445" s="94"/>
      <c r="Q1445" s="94"/>
      <c r="R1445" s="94"/>
      <c r="S1445" s="94"/>
      <c r="T1445" s="95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T1445" s="19" t="s">
        <v>257</v>
      </c>
      <c r="AU1445" s="19" t="s">
        <v>93</v>
      </c>
    </row>
    <row r="1446" s="13" customFormat="1">
      <c r="A1446" s="13"/>
      <c r="B1446" s="249"/>
      <c r="C1446" s="250"/>
      <c r="D1446" s="251" t="s">
        <v>259</v>
      </c>
      <c r="E1446" s="252" t="s">
        <v>1</v>
      </c>
      <c r="F1446" s="253" t="s">
        <v>1338</v>
      </c>
      <c r="G1446" s="250"/>
      <c r="H1446" s="254">
        <v>871</v>
      </c>
      <c r="I1446" s="255"/>
      <c r="J1446" s="250"/>
      <c r="K1446" s="250"/>
      <c r="L1446" s="256"/>
      <c r="M1446" s="257"/>
      <c r="N1446" s="258"/>
      <c r="O1446" s="258"/>
      <c r="P1446" s="258"/>
      <c r="Q1446" s="258"/>
      <c r="R1446" s="258"/>
      <c r="S1446" s="258"/>
      <c r="T1446" s="259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60" t="s">
        <v>259</v>
      </c>
      <c r="AU1446" s="260" t="s">
        <v>93</v>
      </c>
      <c r="AV1446" s="13" t="s">
        <v>93</v>
      </c>
      <c r="AW1446" s="13" t="s">
        <v>40</v>
      </c>
      <c r="AX1446" s="13" t="s">
        <v>84</v>
      </c>
      <c r="AY1446" s="260" t="s">
        <v>250</v>
      </c>
    </row>
    <row r="1447" s="13" customFormat="1">
      <c r="A1447" s="13"/>
      <c r="B1447" s="249"/>
      <c r="C1447" s="250"/>
      <c r="D1447" s="251" t="s">
        <v>259</v>
      </c>
      <c r="E1447" s="252" t="s">
        <v>1</v>
      </c>
      <c r="F1447" s="253" t="s">
        <v>1340</v>
      </c>
      <c r="G1447" s="250"/>
      <c r="H1447" s="254">
        <v>140.71000000000001</v>
      </c>
      <c r="I1447" s="255"/>
      <c r="J1447" s="250"/>
      <c r="K1447" s="250"/>
      <c r="L1447" s="256"/>
      <c r="M1447" s="257"/>
      <c r="N1447" s="258"/>
      <c r="O1447" s="258"/>
      <c r="P1447" s="258"/>
      <c r="Q1447" s="258"/>
      <c r="R1447" s="258"/>
      <c r="S1447" s="258"/>
      <c r="T1447" s="25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60" t="s">
        <v>259</v>
      </c>
      <c r="AU1447" s="260" t="s">
        <v>93</v>
      </c>
      <c r="AV1447" s="13" t="s">
        <v>93</v>
      </c>
      <c r="AW1447" s="13" t="s">
        <v>40</v>
      </c>
      <c r="AX1447" s="13" t="s">
        <v>84</v>
      </c>
      <c r="AY1447" s="260" t="s">
        <v>250</v>
      </c>
    </row>
    <row r="1448" s="13" customFormat="1">
      <c r="A1448" s="13"/>
      <c r="B1448" s="249"/>
      <c r="C1448" s="250"/>
      <c r="D1448" s="251" t="s">
        <v>259</v>
      </c>
      <c r="E1448" s="252" t="s">
        <v>1</v>
      </c>
      <c r="F1448" s="253" t="s">
        <v>1341</v>
      </c>
      <c r="G1448" s="250"/>
      <c r="H1448" s="254">
        <v>7.2699999999999996</v>
      </c>
      <c r="I1448" s="255"/>
      <c r="J1448" s="250"/>
      <c r="K1448" s="250"/>
      <c r="L1448" s="256"/>
      <c r="M1448" s="257"/>
      <c r="N1448" s="258"/>
      <c r="O1448" s="258"/>
      <c r="P1448" s="258"/>
      <c r="Q1448" s="258"/>
      <c r="R1448" s="258"/>
      <c r="S1448" s="258"/>
      <c r="T1448" s="259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60" t="s">
        <v>259</v>
      </c>
      <c r="AU1448" s="260" t="s">
        <v>93</v>
      </c>
      <c r="AV1448" s="13" t="s">
        <v>93</v>
      </c>
      <c r="AW1448" s="13" t="s">
        <v>40</v>
      </c>
      <c r="AX1448" s="13" t="s">
        <v>84</v>
      </c>
      <c r="AY1448" s="260" t="s">
        <v>250</v>
      </c>
    </row>
    <row r="1449" s="14" customFormat="1">
      <c r="A1449" s="14"/>
      <c r="B1449" s="261"/>
      <c r="C1449" s="262"/>
      <c r="D1449" s="251" t="s">
        <v>259</v>
      </c>
      <c r="E1449" s="263" t="s">
        <v>1</v>
      </c>
      <c r="F1449" s="264" t="s">
        <v>261</v>
      </c>
      <c r="G1449" s="262"/>
      <c r="H1449" s="265">
        <v>1018.98</v>
      </c>
      <c r="I1449" s="266"/>
      <c r="J1449" s="262"/>
      <c r="K1449" s="262"/>
      <c r="L1449" s="267"/>
      <c r="M1449" s="268"/>
      <c r="N1449" s="269"/>
      <c r="O1449" s="269"/>
      <c r="P1449" s="269"/>
      <c r="Q1449" s="269"/>
      <c r="R1449" s="269"/>
      <c r="S1449" s="269"/>
      <c r="T1449" s="270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71" t="s">
        <v>259</v>
      </c>
      <c r="AU1449" s="271" t="s">
        <v>93</v>
      </c>
      <c r="AV1449" s="14" t="s">
        <v>256</v>
      </c>
      <c r="AW1449" s="14" t="s">
        <v>40</v>
      </c>
      <c r="AX1449" s="14" t="s">
        <v>91</v>
      </c>
      <c r="AY1449" s="271" t="s">
        <v>250</v>
      </c>
    </row>
    <row r="1450" s="2" customFormat="1" ht="16.5" customHeight="1">
      <c r="A1450" s="41"/>
      <c r="B1450" s="42"/>
      <c r="C1450" s="294" t="s">
        <v>1478</v>
      </c>
      <c r="D1450" s="294" t="s">
        <v>337</v>
      </c>
      <c r="E1450" s="295" t="s">
        <v>1479</v>
      </c>
      <c r="F1450" s="296" t="s">
        <v>1480</v>
      </c>
      <c r="G1450" s="297" t="s">
        <v>1233</v>
      </c>
      <c r="H1450" s="298">
        <v>142657.20000000001</v>
      </c>
      <c r="I1450" s="299"/>
      <c r="J1450" s="300">
        <f>ROUND(I1450*H1450,2)</f>
        <v>0</v>
      </c>
      <c r="K1450" s="301"/>
      <c r="L1450" s="302"/>
      <c r="M1450" s="303" t="s">
        <v>1</v>
      </c>
      <c r="N1450" s="304" t="s">
        <v>49</v>
      </c>
      <c r="O1450" s="94"/>
      <c r="P1450" s="240">
        <f>O1450*H1450</f>
        <v>0</v>
      </c>
      <c r="Q1450" s="240">
        <v>0</v>
      </c>
      <c r="R1450" s="240">
        <f>Q1450*H1450</f>
        <v>0</v>
      </c>
      <c r="S1450" s="240">
        <v>0</v>
      </c>
      <c r="T1450" s="241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42" t="s">
        <v>363</v>
      </c>
      <c r="AT1450" s="242" t="s">
        <v>337</v>
      </c>
      <c r="AU1450" s="242" t="s">
        <v>93</v>
      </c>
      <c r="AY1450" s="19" t="s">
        <v>250</v>
      </c>
      <c r="BE1450" s="243">
        <f>IF(N1450="základní",J1450,0)</f>
        <v>0</v>
      </c>
      <c r="BF1450" s="243">
        <f>IF(N1450="snížená",J1450,0)</f>
        <v>0</v>
      </c>
      <c r="BG1450" s="243">
        <f>IF(N1450="zákl. přenesená",J1450,0)</f>
        <v>0</v>
      </c>
      <c r="BH1450" s="243">
        <f>IF(N1450="sníž. přenesená",J1450,0)</f>
        <v>0</v>
      </c>
      <c r="BI1450" s="243">
        <f>IF(N1450="nulová",J1450,0)</f>
        <v>0</v>
      </c>
      <c r="BJ1450" s="19" t="s">
        <v>91</v>
      </c>
      <c r="BK1450" s="243">
        <f>ROUND(I1450*H1450,2)</f>
        <v>0</v>
      </c>
      <c r="BL1450" s="19" t="s">
        <v>303</v>
      </c>
      <c r="BM1450" s="242" t="s">
        <v>1481</v>
      </c>
    </row>
    <row r="1451" s="13" customFormat="1">
      <c r="A1451" s="13"/>
      <c r="B1451" s="249"/>
      <c r="C1451" s="250"/>
      <c r="D1451" s="251" t="s">
        <v>259</v>
      </c>
      <c r="E1451" s="252" t="s">
        <v>1</v>
      </c>
      <c r="F1451" s="253" t="s">
        <v>1482</v>
      </c>
      <c r="G1451" s="250"/>
      <c r="H1451" s="254">
        <v>142657.20000000001</v>
      </c>
      <c r="I1451" s="255"/>
      <c r="J1451" s="250"/>
      <c r="K1451" s="250"/>
      <c r="L1451" s="256"/>
      <c r="M1451" s="257"/>
      <c r="N1451" s="258"/>
      <c r="O1451" s="258"/>
      <c r="P1451" s="258"/>
      <c r="Q1451" s="258"/>
      <c r="R1451" s="258"/>
      <c r="S1451" s="258"/>
      <c r="T1451" s="25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60" t="s">
        <v>259</v>
      </c>
      <c r="AU1451" s="260" t="s">
        <v>93</v>
      </c>
      <c r="AV1451" s="13" t="s">
        <v>93</v>
      </c>
      <c r="AW1451" s="13" t="s">
        <v>40</v>
      </c>
      <c r="AX1451" s="13" t="s">
        <v>84</v>
      </c>
      <c r="AY1451" s="260" t="s">
        <v>250</v>
      </c>
    </row>
    <row r="1452" s="14" customFormat="1">
      <c r="A1452" s="14"/>
      <c r="B1452" s="261"/>
      <c r="C1452" s="262"/>
      <c r="D1452" s="251" t="s">
        <v>259</v>
      </c>
      <c r="E1452" s="263" t="s">
        <v>1</v>
      </c>
      <c r="F1452" s="264" t="s">
        <v>261</v>
      </c>
      <c r="G1452" s="262"/>
      <c r="H1452" s="265">
        <v>142657.20000000001</v>
      </c>
      <c r="I1452" s="266"/>
      <c r="J1452" s="262"/>
      <c r="K1452" s="262"/>
      <c r="L1452" s="267"/>
      <c r="M1452" s="268"/>
      <c r="N1452" s="269"/>
      <c r="O1452" s="269"/>
      <c r="P1452" s="269"/>
      <c r="Q1452" s="269"/>
      <c r="R1452" s="269"/>
      <c r="S1452" s="269"/>
      <c r="T1452" s="270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71" t="s">
        <v>259</v>
      </c>
      <c r="AU1452" s="271" t="s">
        <v>93</v>
      </c>
      <c r="AV1452" s="14" t="s">
        <v>256</v>
      </c>
      <c r="AW1452" s="14" t="s">
        <v>40</v>
      </c>
      <c r="AX1452" s="14" t="s">
        <v>91</v>
      </c>
      <c r="AY1452" s="271" t="s">
        <v>250</v>
      </c>
    </row>
    <row r="1453" s="2" customFormat="1" ht="21.75" customHeight="1">
      <c r="A1453" s="41"/>
      <c r="B1453" s="42"/>
      <c r="C1453" s="230" t="s">
        <v>1033</v>
      </c>
      <c r="D1453" s="230" t="s">
        <v>252</v>
      </c>
      <c r="E1453" s="231" t="s">
        <v>1483</v>
      </c>
      <c r="F1453" s="232" t="s">
        <v>1484</v>
      </c>
      <c r="G1453" s="233" t="s">
        <v>320</v>
      </c>
      <c r="H1453" s="234">
        <v>110</v>
      </c>
      <c r="I1453" s="235"/>
      <c r="J1453" s="236">
        <f>ROUND(I1453*H1453,2)</f>
        <v>0</v>
      </c>
      <c r="K1453" s="237"/>
      <c r="L1453" s="47"/>
      <c r="M1453" s="238" t="s">
        <v>1</v>
      </c>
      <c r="N1453" s="239" t="s">
        <v>49</v>
      </c>
      <c r="O1453" s="94"/>
      <c r="P1453" s="240">
        <f>O1453*H1453</f>
        <v>0</v>
      </c>
      <c r="Q1453" s="240">
        <v>0</v>
      </c>
      <c r="R1453" s="240">
        <f>Q1453*H1453</f>
        <v>0</v>
      </c>
      <c r="S1453" s="240">
        <v>0</v>
      </c>
      <c r="T1453" s="241">
        <f>S1453*H1453</f>
        <v>0</v>
      </c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R1453" s="242" t="s">
        <v>303</v>
      </c>
      <c r="AT1453" s="242" t="s">
        <v>252</v>
      </c>
      <c r="AU1453" s="242" t="s">
        <v>93</v>
      </c>
      <c r="AY1453" s="19" t="s">
        <v>250</v>
      </c>
      <c r="BE1453" s="243">
        <f>IF(N1453="základní",J1453,0)</f>
        <v>0</v>
      </c>
      <c r="BF1453" s="243">
        <f>IF(N1453="snížená",J1453,0)</f>
        <v>0</v>
      </c>
      <c r="BG1453" s="243">
        <f>IF(N1453="zákl. přenesená",J1453,0)</f>
        <v>0</v>
      </c>
      <c r="BH1453" s="243">
        <f>IF(N1453="sníž. přenesená",J1453,0)</f>
        <v>0</v>
      </c>
      <c r="BI1453" s="243">
        <f>IF(N1453="nulová",J1453,0)</f>
        <v>0</v>
      </c>
      <c r="BJ1453" s="19" t="s">
        <v>91</v>
      </c>
      <c r="BK1453" s="243">
        <f>ROUND(I1453*H1453,2)</f>
        <v>0</v>
      </c>
      <c r="BL1453" s="19" t="s">
        <v>303</v>
      </c>
      <c r="BM1453" s="242" t="s">
        <v>1485</v>
      </c>
    </row>
    <row r="1454" s="2" customFormat="1">
      <c r="A1454" s="41"/>
      <c r="B1454" s="42"/>
      <c r="C1454" s="43"/>
      <c r="D1454" s="244" t="s">
        <v>257</v>
      </c>
      <c r="E1454" s="43"/>
      <c r="F1454" s="245" t="s">
        <v>1486</v>
      </c>
      <c r="G1454" s="43"/>
      <c r="H1454" s="43"/>
      <c r="I1454" s="246"/>
      <c r="J1454" s="43"/>
      <c r="K1454" s="43"/>
      <c r="L1454" s="47"/>
      <c r="M1454" s="247"/>
      <c r="N1454" s="248"/>
      <c r="O1454" s="94"/>
      <c r="P1454" s="94"/>
      <c r="Q1454" s="94"/>
      <c r="R1454" s="94"/>
      <c r="S1454" s="94"/>
      <c r="T1454" s="95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T1454" s="19" t="s">
        <v>257</v>
      </c>
      <c r="AU1454" s="19" t="s">
        <v>93</v>
      </c>
    </row>
    <row r="1455" s="2" customFormat="1" ht="16.5" customHeight="1">
      <c r="A1455" s="41"/>
      <c r="B1455" s="42"/>
      <c r="C1455" s="294" t="s">
        <v>1487</v>
      </c>
      <c r="D1455" s="294" t="s">
        <v>337</v>
      </c>
      <c r="E1455" s="295" t="s">
        <v>1488</v>
      </c>
      <c r="F1455" s="296" t="s">
        <v>1489</v>
      </c>
      <c r="G1455" s="297" t="s">
        <v>320</v>
      </c>
      <c r="H1455" s="298">
        <v>112.2</v>
      </c>
      <c r="I1455" s="299"/>
      <c r="J1455" s="300">
        <f>ROUND(I1455*H1455,2)</f>
        <v>0</v>
      </c>
      <c r="K1455" s="301"/>
      <c r="L1455" s="302"/>
      <c r="M1455" s="303" t="s">
        <v>1</v>
      </c>
      <c r="N1455" s="304" t="s">
        <v>49</v>
      </c>
      <c r="O1455" s="94"/>
      <c r="P1455" s="240">
        <f>O1455*H1455</f>
        <v>0</v>
      </c>
      <c r="Q1455" s="240">
        <v>2.0000000000000002E-05</v>
      </c>
      <c r="R1455" s="240">
        <f>Q1455*H1455</f>
        <v>0.0022440000000000003</v>
      </c>
      <c r="S1455" s="240">
        <v>0</v>
      </c>
      <c r="T1455" s="241">
        <f>S1455*H1455</f>
        <v>0</v>
      </c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R1455" s="242" t="s">
        <v>363</v>
      </c>
      <c r="AT1455" s="242" t="s">
        <v>337</v>
      </c>
      <c r="AU1455" s="242" t="s">
        <v>93</v>
      </c>
      <c r="AY1455" s="19" t="s">
        <v>250</v>
      </c>
      <c r="BE1455" s="243">
        <f>IF(N1455="základní",J1455,0)</f>
        <v>0</v>
      </c>
      <c r="BF1455" s="243">
        <f>IF(N1455="snížená",J1455,0)</f>
        <v>0</v>
      </c>
      <c r="BG1455" s="243">
        <f>IF(N1455="zákl. přenesená",J1455,0)</f>
        <v>0</v>
      </c>
      <c r="BH1455" s="243">
        <f>IF(N1455="sníž. přenesená",J1455,0)</f>
        <v>0</v>
      </c>
      <c r="BI1455" s="243">
        <f>IF(N1455="nulová",J1455,0)</f>
        <v>0</v>
      </c>
      <c r="BJ1455" s="19" t="s">
        <v>91</v>
      </c>
      <c r="BK1455" s="243">
        <f>ROUND(I1455*H1455,2)</f>
        <v>0</v>
      </c>
      <c r="BL1455" s="19" t="s">
        <v>303</v>
      </c>
      <c r="BM1455" s="242" t="s">
        <v>1490</v>
      </c>
    </row>
    <row r="1456" s="13" customFormat="1">
      <c r="A1456" s="13"/>
      <c r="B1456" s="249"/>
      <c r="C1456" s="250"/>
      <c r="D1456" s="251" t="s">
        <v>259</v>
      </c>
      <c r="E1456" s="252" t="s">
        <v>1</v>
      </c>
      <c r="F1456" s="253" t="s">
        <v>1491</v>
      </c>
      <c r="G1456" s="250"/>
      <c r="H1456" s="254">
        <v>112.2</v>
      </c>
      <c r="I1456" s="255"/>
      <c r="J1456" s="250"/>
      <c r="K1456" s="250"/>
      <c r="L1456" s="256"/>
      <c r="M1456" s="257"/>
      <c r="N1456" s="258"/>
      <c r="O1456" s="258"/>
      <c r="P1456" s="258"/>
      <c r="Q1456" s="258"/>
      <c r="R1456" s="258"/>
      <c r="S1456" s="258"/>
      <c r="T1456" s="259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60" t="s">
        <v>259</v>
      </c>
      <c r="AU1456" s="260" t="s">
        <v>93</v>
      </c>
      <c r="AV1456" s="13" t="s">
        <v>93</v>
      </c>
      <c r="AW1456" s="13" t="s">
        <v>40</v>
      </c>
      <c r="AX1456" s="13" t="s">
        <v>84</v>
      </c>
      <c r="AY1456" s="260" t="s">
        <v>250</v>
      </c>
    </row>
    <row r="1457" s="14" customFormat="1">
      <c r="A1457" s="14"/>
      <c r="B1457" s="261"/>
      <c r="C1457" s="262"/>
      <c r="D1457" s="251" t="s">
        <v>259</v>
      </c>
      <c r="E1457" s="263" t="s">
        <v>1</v>
      </c>
      <c r="F1457" s="264" t="s">
        <v>261</v>
      </c>
      <c r="G1457" s="262"/>
      <c r="H1457" s="265">
        <v>112.2</v>
      </c>
      <c r="I1457" s="266"/>
      <c r="J1457" s="262"/>
      <c r="K1457" s="262"/>
      <c r="L1457" s="267"/>
      <c r="M1457" s="268"/>
      <c r="N1457" s="269"/>
      <c r="O1457" s="269"/>
      <c r="P1457" s="269"/>
      <c r="Q1457" s="269"/>
      <c r="R1457" s="269"/>
      <c r="S1457" s="269"/>
      <c r="T1457" s="270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71" t="s">
        <v>259</v>
      </c>
      <c r="AU1457" s="271" t="s">
        <v>93</v>
      </c>
      <c r="AV1457" s="14" t="s">
        <v>256</v>
      </c>
      <c r="AW1457" s="14" t="s">
        <v>40</v>
      </c>
      <c r="AX1457" s="14" t="s">
        <v>91</v>
      </c>
      <c r="AY1457" s="271" t="s">
        <v>250</v>
      </c>
    </row>
    <row r="1458" s="2" customFormat="1" ht="24.15" customHeight="1">
      <c r="A1458" s="41"/>
      <c r="B1458" s="42"/>
      <c r="C1458" s="230" t="s">
        <v>1043</v>
      </c>
      <c r="D1458" s="230" t="s">
        <v>252</v>
      </c>
      <c r="E1458" s="231" t="s">
        <v>1492</v>
      </c>
      <c r="F1458" s="232" t="s">
        <v>1493</v>
      </c>
      <c r="G1458" s="233" t="s">
        <v>388</v>
      </c>
      <c r="H1458" s="234">
        <v>25.059999999999999</v>
      </c>
      <c r="I1458" s="235"/>
      <c r="J1458" s="236">
        <f>ROUND(I1458*H1458,2)</f>
        <v>0</v>
      </c>
      <c r="K1458" s="237"/>
      <c r="L1458" s="47"/>
      <c r="M1458" s="238" t="s">
        <v>1</v>
      </c>
      <c r="N1458" s="239" t="s">
        <v>49</v>
      </c>
      <c r="O1458" s="94"/>
      <c r="P1458" s="240">
        <f>O1458*H1458</f>
        <v>0</v>
      </c>
      <c r="Q1458" s="240">
        <v>0</v>
      </c>
      <c r="R1458" s="240">
        <f>Q1458*H1458</f>
        <v>0</v>
      </c>
      <c r="S1458" s="240">
        <v>0</v>
      </c>
      <c r="T1458" s="241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42" t="s">
        <v>303</v>
      </c>
      <c r="AT1458" s="242" t="s">
        <v>252</v>
      </c>
      <c r="AU1458" s="242" t="s">
        <v>93</v>
      </c>
      <c r="AY1458" s="19" t="s">
        <v>250</v>
      </c>
      <c r="BE1458" s="243">
        <f>IF(N1458="základní",J1458,0)</f>
        <v>0</v>
      </c>
      <c r="BF1458" s="243">
        <f>IF(N1458="snížená",J1458,0)</f>
        <v>0</v>
      </c>
      <c r="BG1458" s="243">
        <f>IF(N1458="zákl. přenesená",J1458,0)</f>
        <v>0</v>
      </c>
      <c r="BH1458" s="243">
        <f>IF(N1458="sníž. přenesená",J1458,0)</f>
        <v>0</v>
      </c>
      <c r="BI1458" s="243">
        <f>IF(N1458="nulová",J1458,0)</f>
        <v>0</v>
      </c>
      <c r="BJ1458" s="19" t="s">
        <v>91</v>
      </c>
      <c r="BK1458" s="243">
        <f>ROUND(I1458*H1458,2)</f>
        <v>0</v>
      </c>
      <c r="BL1458" s="19" t="s">
        <v>303</v>
      </c>
      <c r="BM1458" s="242" t="s">
        <v>1494</v>
      </c>
    </row>
    <row r="1459" s="13" customFormat="1">
      <c r="A1459" s="13"/>
      <c r="B1459" s="249"/>
      <c r="C1459" s="250"/>
      <c r="D1459" s="251" t="s">
        <v>259</v>
      </c>
      <c r="E1459" s="252" t="s">
        <v>1</v>
      </c>
      <c r="F1459" s="253" t="s">
        <v>1495</v>
      </c>
      <c r="G1459" s="250"/>
      <c r="H1459" s="254">
        <v>25.059999999999999</v>
      </c>
      <c r="I1459" s="255"/>
      <c r="J1459" s="250"/>
      <c r="K1459" s="250"/>
      <c r="L1459" s="256"/>
      <c r="M1459" s="257"/>
      <c r="N1459" s="258"/>
      <c r="O1459" s="258"/>
      <c r="P1459" s="258"/>
      <c r="Q1459" s="258"/>
      <c r="R1459" s="258"/>
      <c r="S1459" s="258"/>
      <c r="T1459" s="25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60" t="s">
        <v>259</v>
      </c>
      <c r="AU1459" s="260" t="s">
        <v>93</v>
      </c>
      <c r="AV1459" s="13" t="s">
        <v>93</v>
      </c>
      <c r="AW1459" s="13" t="s">
        <v>40</v>
      </c>
      <c r="AX1459" s="13" t="s">
        <v>84</v>
      </c>
      <c r="AY1459" s="260" t="s">
        <v>250</v>
      </c>
    </row>
    <row r="1460" s="14" customFormat="1">
      <c r="A1460" s="14"/>
      <c r="B1460" s="261"/>
      <c r="C1460" s="262"/>
      <c r="D1460" s="251" t="s">
        <v>259</v>
      </c>
      <c r="E1460" s="263" t="s">
        <v>1</v>
      </c>
      <c r="F1460" s="264" t="s">
        <v>261</v>
      </c>
      <c r="G1460" s="262"/>
      <c r="H1460" s="265">
        <v>25.059999999999999</v>
      </c>
      <c r="I1460" s="266"/>
      <c r="J1460" s="262"/>
      <c r="K1460" s="262"/>
      <c r="L1460" s="267"/>
      <c r="M1460" s="268"/>
      <c r="N1460" s="269"/>
      <c r="O1460" s="269"/>
      <c r="P1460" s="269"/>
      <c r="Q1460" s="269"/>
      <c r="R1460" s="269"/>
      <c r="S1460" s="269"/>
      <c r="T1460" s="270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71" t="s">
        <v>259</v>
      </c>
      <c r="AU1460" s="271" t="s">
        <v>93</v>
      </c>
      <c r="AV1460" s="14" t="s">
        <v>256</v>
      </c>
      <c r="AW1460" s="14" t="s">
        <v>40</v>
      </c>
      <c r="AX1460" s="14" t="s">
        <v>91</v>
      </c>
      <c r="AY1460" s="271" t="s">
        <v>250</v>
      </c>
    </row>
    <row r="1461" s="2" customFormat="1" ht="16.5" customHeight="1">
      <c r="A1461" s="41"/>
      <c r="B1461" s="42"/>
      <c r="C1461" s="230" t="s">
        <v>1496</v>
      </c>
      <c r="D1461" s="230" t="s">
        <v>252</v>
      </c>
      <c r="E1461" s="231" t="s">
        <v>1497</v>
      </c>
      <c r="F1461" s="232" t="s">
        <v>1498</v>
      </c>
      <c r="G1461" s="233" t="s">
        <v>570</v>
      </c>
      <c r="H1461" s="234">
        <v>76</v>
      </c>
      <c r="I1461" s="235"/>
      <c r="J1461" s="236">
        <f>ROUND(I1461*H1461,2)</f>
        <v>0</v>
      </c>
      <c r="K1461" s="237"/>
      <c r="L1461" s="47"/>
      <c r="M1461" s="238" t="s">
        <v>1</v>
      </c>
      <c r="N1461" s="239" t="s">
        <v>49</v>
      </c>
      <c r="O1461" s="94"/>
      <c r="P1461" s="240">
        <f>O1461*H1461</f>
        <v>0</v>
      </c>
      <c r="Q1461" s="240">
        <v>5.0000000000000002E-05</v>
      </c>
      <c r="R1461" s="240">
        <f>Q1461*H1461</f>
        <v>0.0038</v>
      </c>
      <c r="S1461" s="240">
        <v>0</v>
      </c>
      <c r="T1461" s="241">
        <f>S1461*H1461</f>
        <v>0</v>
      </c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R1461" s="242" t="s">
        <v>303</v>
      </c>
      <c r="AT1461" s="242" t="s">
        <v>252</v>
      </c>
      <c r="AU1461" s="242" t="s">
        <v>93</v>
      </c>
      <c r="AY1461" s="19" t="s">
        <v>250</v>
      </c>
      <c r="BE1461" s="243">
        <f>IF(N1461="základní",J1461,0)</f>
        <v>0</v>
      </c>
      <c r="BF1461" s="243">
        <f>IF(N1461="snížená",J1461,0)</f>
        <v>0</v>
      </c>
      <c r="BG1461" s="243">
        <f>IF(N1461="zákl. přenesená",J1461,0)</f>
        <v>0</v>
      </c>
      <c r="BH1461" s="243">
        <f>IF(N1461="sníž. přenesená",J1461,0)</f>
        <v>0</v>
      </c>
      <c r="BI1461" s="243">
        <f>IF(N1461="nulová",J1461,0)</f>
        <v>0</v>
      </c>
      <c r="BJ1461" s="19" t="s">
        <v>91</v>
      </c>
      <c r="BK1461" s="243">
        <f>ROUND(I1461*H1461,2)</f>
        <v>0</v>
      </c>
      <c r="BL1461" s="19" t="s">
        <v>303</v>
      </c>
      <c r="BM1461" s="242" t="s">
        <v>1499</v>
      </c>
    </row>
    <row r="1462" s="2" customFormat="1">
      <c r="A1462" s="41"/>
      <c r="B1462" s="42"/>
      <c r="C1462" s="43"/>
      <c r="D1462" s="244" t="s">
        <v>257</v>
      </c>
      <c r="E1462" s="43"/>
      <c r="F1462" s="245" t="s">
        <v>1500</v>
      </c>
      <c r="G1462" s="43"/>
      <c r="H1462" s="43"/>
      <c r="I1462" s="246"/>
      <c r="J1462" s="43"/>
      <c r="K1462" s="43"/>
      <c r="L1462" s="47"/>
      <c r="M1462" s="247"/>
      <c r="N1462" s="248"/>
      <c r="O1462" s="94"/>
      <c r="P1462" s="94"/>
      <c r="Q1462" s="94"/>
      <c r="R1462" s="94"/>
      <c r="S1462" s="94"/>
      <c r="T1462" s="95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T1462" s="19" t="s">
        <v>257</v>
      </c>
      <c r="AU1462" s="19" t="s">
        <v>93</v>
      </c>
    </row>
    <row r="1463" s="15" customFormat="1">
      <c r="A1463" s="15"/>
      <c r="B1463" s="272"/>
      <c r="C1463" s="273"/>
      <c r="D1463" s="251" t="s">
        <v>259</v>
      </c>
      <c r="E1463" s="274" t="s">
        <v>1</v>
      </c>
      <c r="F1463" s="275" t="s">
        <v>1501</v>
      </c>
      <c r="G1463" s="273"/>
      <c r="H1463" s="274" t="s">
        <v>1</v>
      </c>
      <c r="I1463" s="276"/>
      <c r="J1463" s="273"/>
      <c r="K1463" s="273"/>
      <c r="L1463" s="277"/>
      <c r="M1463" s="278"/>
      <c r="N1463" s="279"/>
      <c r="O1463" s="279"/>
      <c r="P1463" s="279"/>
      <c r="Q1463" s="279"/>
      <c r="R1463" s="279"/>
      <c r="S1463" s="279"/>
      <c r="T1463" s="280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81" t="s">
        <v>259</v>
      </c>
      <c r="AU1463" s="281" t="s">
        <v>93</v>
      </c>
      <c r="AV1463" s="15" t="s">
        <v>91</v>
      </c>
      <c r="AW1463" s="15" t="s">
        <v>40</v>
      </c>
      <c r="AX1463" s="15" t="s">
        <v>84</v>
      </c>
      <c r="AY1463" s="281" t="s">
        <v>250</v>
      </c>
    </row>
    <row r="1464" s="13" customFormat="1">
      <c r="A1464" s="13"/>
      <c r="B1464" s="249"/>
      <c r="C1464" s="250"/>
      <c r="D1464" s="251" t="s">
        <v>259</v>
      </c>
      <c r="E1464" s="252" t="s">
        <v>1</v>
      </c>
      <c r="F1464" s="253" t="s">
        <v>1502</v>
      </c>
      <c r="G1464" s="250"/>
      <c r="H1464" s="254">
        <v>18</v>
      </c>
      <c r="I1464" s="255"/>
      <c r="J1464" s="250"/>
      <c r="K1464" s="250"/>
      <c r="L1464" s="256"/>
      <c r="M1464" s="257"/>
      <c r="N1464" s="258"/>
      <c r="O1464" s="258"/>
      <c r="P1464" s="258"/>
      <c r="Q1464" s="258"/>
      <c r="R1464" s="258"/>
      <c r="S1464" s="258"/>
      <c r="T1464" s="259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60" t="s">
        <v>259</v>
      </c>
      <c r="AU1464" s="260" t="s">
        <v>93</v>
      </c>
      <c r="AV1464" s="13" t="s">
        <v>93</v>
      </c>
      <c r="AW1464" s="13" t="s">
        <v>40</v>
      </c>
      <c r="AX1464" s="13" t="s">
        <v>84</v>
      </c>
      <c r="AY1464" s="260" t="s">
        <v>250</v>
      </c>
    </row>
    <row r="1465" s="13" customFormat="1">
      <c r="A1465" s="13"/>
      <c r="B1465" s="249"/>
      <c r="C1465" s="250"/>
      <c r="D1465" s="251" t="s">
        <v>259</v>
      </c>
      <c r="E1465" s="252" t="s">
        <v>1</v>
      </c>
      <c r="F1465" s="253" t="s">
        <v>1503</v>
      </c>
      <c r="G1465" s="250"/>
      <c r="H1465" s="254">
        <v>18</v>
      </c>
      <c r="I1465" s="255"/>
      <c r="J1465" s="250"/>
      <c r="K1465" s="250"/>
      <c r="L1465" s="256"/>
      <c r="M1465" s="257"/>
      <c r="N1465" s="258"/>
      <c r="O1465" s="258"/>
      <c r="P1465" s="258"/>
      <c r="Q1465" s="258"/>
      <c r="R1465" s="258"/>
      <c r="S1465" s="258"/>
      <c r="T1465" s="259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60" t="s">
        <v>259</v>
      </c>
      <c r="AU1465" s="260" t="s">
        <v>93</v>
      </c>
      <c r="AV1465" s="13" t="s">
        <v>93</v>
      </c>
      <c r="AW1465" s="13" t="s">
        <v>40</v>
      </c>
      <c r="AX1465" s="13" t="s">
        <v>84</v>
      </c>
      <c r="AY1465" s="260" t="s">
        <v>250</v>
      </c>
    </row>
    <row r="1466" s="13" customFormat="1">
      <c r="A1466" s="13"/>
      <c r="B1466" s="249"/>
      <c r="C1466" s="250"/>
      <c r="D1466" s="251" t="s">
        <v>259</v>
      </c>
      <c r="E1466" s="252" t="s">
        <v>1</v>
      </c>
      <c r="F1466" s="253" t="s">
        <v>1504</v>
      </c>
      <c r="G1466" s="250"/>
      <c r="H1466" s="254">
        <v>20</v>
      </c>
      <c r="I1466" s="255"/>
      <c r="J1466" s="250"/>
      <c r="K1466" s="250"/>
      <c r="L1466" s="256"/>
      <c r="M1466" s="257"/>
      <c r="N1466" s="258"/>
      <c r="O1466" s="258"/>
      <c r="P1466" s="258"/>
      <c r="Q1466" s="258"/>
      <c r="R1466" s="258"/>
      <c r="S1466" s="258"/>
      <c r="T1466" s="259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60" t="s">
        <v>259</v>
      </c>
      <c r="AU1466" s="260" t="s">
        <v>93</v>
      </c>
      <c r="AV1466" s="13" t="s">
        <v>93</v>
      </c>
      <c r="AW1466" s="13" t="s">
        <v>40</v>
      </c>
      <c r="AX1466" s="13" t="s">
        <v>84</v>
      </c>
      <c r="AY1466" s="260" t="s">
        <v>250</v>
      </c>
    </row>
    <row r="1467" s="13" customFormat="1">
      <c r="A1467" s="13"/>
      <c r="B1467" s="249"/>
      <c r="C1467" s="250"/>
      <c r="D1467" s="251" t="s">
        <v>259</v>
      </c>
      <c r="E1467" s="252" t="s">
        <v>1</v>
      </c>
      <c r="F1467" s="253" t="s">
        <v>1505</v>
      </c>
      <c r="G1467" s="250"/>
      <c r="H1467" s="254">
        <v>20</v>
      </c>
      <c r="I1467" s="255"/>
      <c r="J1467" s="250"/>
      <c r="K1467" s="250"/>
      <c r="L1467" s="256"/>
      <c r="M1467" s="257"/>
      <c r="N1467" s="258"/>
      <c r="O1467" s="258"/>
      <c r="P1467" s="258"/>
      <c r="Q1467" s="258"/>
      <c r="R1467" s="258"/>
      <c r="S1467" s="258"/>
      <c r="T1467" s="25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60" t="s">
        <v>259</v>
      </c>
      <c r="AU1467" s="260" t="s">
        <v>93</v>
      </c>
      <c r="AV1467" s="13" t="s">
        <v>93</v>
      </c>
      <c r="AW1467" s="13" t="s">
        <v>40</v>
      </c>
      <c r="AX1467" s="13" t="s">
        <v>84</v>
      </c>
      <c r="AY1467" s="260" t="s">
        <v>250</v>
      </c>
    </row>
    <row r="1468" s="14" customFormat="1">
      <c r="A1468" s="14"/>
      <c r="B1468" s="261"/>
      <c r="C1468" s="262"/>
      <c r="D1468" s="251" t="s">
        <v>259</v>
      </c>
      <c r="E1468" s="263" t="s">
        <v>1</v>
      </c>
      <c r="F1468" s="264" t="s">
        <v>261</v>
      </c>
      <c r="G1468" s="262"/>
      <c r="H1468" s="265">
        <v>76</v>
      </c>
      <c r="I1468" s="266"/>
      <c r="J1468" s="262"/>
      <c r="K1468" s="262"/>
      <c r="L1468" s="267"/>
      <c r="M1468" s="268"/>
      <c r="N1468" s="269"/>
      <c r="O1468" s="269"/>
      <c r="P1468" s="269"/>
      <c r="Q1468" s="269"/>
      <c r="R1468" s="269"/>
      <c r="S1468" s="269"/>
      <c r="T1468" s="270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71" t="s">
        <v>259</v>
      </c>
      <c r="AU1468" s="271" t="s">
        <v>93</v>
      </c>
      <c r="AV1468" s="14" t="s">
        <v>256</v>
      </c>
      <c r="AW1468" s="14" t="s">
        <v>40</v>
      </c>
      <c r="AX1468" s="14" t="s">
        <v>91</v>
      </c>
      <c r="AY1468" s="271" t="s">
        <v>250</v>
      </c>
    </row>
    <row r="1469" s="2" customFormat="1" ht="24.15" customHeight="1">
      <c r="A1469" s="41"/>
      <c r="B1469" s="42"/>
      <c r="C1469" s="294" t="s">
        <v>1506</v>
      </c>
      <c r="D1469" s="294" t="s">
        <v>337</v>
      </c>
      <c r="E1469" s="295" t="s">
        <v>1507</v>
      </c>
      <c r="F1469" s="296" t="s">
        <v>1508</v>
      </c>
      <c r="G1469" s="297" t="s">
        <v>570</v>
      </c>
      <c r="H1469" s="298">
        <v>76</v>
      </c>
      <c r="I1469" s="299"/>
      <c r="J1469" s="300">
        <f>ROUND(I1469*H1469,2)</f>
        <v>0</v>
      </c>
      <c r="K1469" s="301"/>
      <c r="L1469" s="302"/>
      <c r="M1469" s="303" t="s">
        <v>1</v>
      </c>
      <c r="N1469" s="304" t="s">
        <v>49</v>
      </c>
      <c r="O1469" s="94"/>
      <c r="P1469" s="240">
        <f>O1469*H1469</f>
        <v>0</v>
      </c>
      <c r="Q1469" s="240">
        <v>0.00069999999999999999</v>
      </c>
      <c r="R1469" s="240">
        <f>Q1469*H1469</f>
        <v>0.053199999999999997</v>
      </c>
      <c r="S1469" s="240">
        <v>0</v>
      </c>
      <c r="T1469" s="241">
        <f>S1469*H1469</f>
        <v>0</v>
      </c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R1469" s="242" t="s">
        <v>363</v>
      </c>
      <c r="AT1469" s="242" t="s">
        <v>337</v>
      </c>
      <c r="AU1469" s="242" t="s">
        <v>93</v>
      </c>
      <c r="AY1469" s="19" t="s">
        <v>250</v>
      </c>
      <c r="BE1469" s="243">
        <f>IF(N1469="základní",J1469,0)</f>
        <v>0</v>
      </c>
      <c r="BF1469" s="243">
        <f>IF(N1469="snížená",J1469,0)</f>
        <v>0</v>
      </c>
      <c r="BG1469" s="243">
        <f>IF(N1469="zákl. přenesená",J1469,0)</f>
        <v>0</v>
      </c>
      <c r="BH1469" s="243">
        <f>IF(N1469="sníž. přenesená",J1469,0)</f>
        <v>0</v>
      </c>
      <c r="BI1469" s="243">
        <f>IF(N1469="nulová",J1469,0)</f>
        <v>0</v>
      </c>
      <c r="BJ1469" s="19" t="s">
        <v>91</v>
      </c>
      <c r="BK1469" s="243">
        <f>ROUND(I1469*H1469,2)</f>
        <v>0</v>
      </c>
      <c r="BL1469" s="19" t="s">
        <v>303</v>
      </c>
      <c r="BM1469" s="242" t="s">
        <v>1509</v>
      </c>
    </row>
    <row r="1470" s="15" customFormat="1">
      <c r="A1470" s="15"/>
      <c r="B1470" s="272"/>
      <c r="C1470" s="273"/>
      <c r="D1470" s="251" t="s">
        <v>259</v>
      </c>
      <c r="E1470" s="274" t="s">
        <v>1</v>
      </c>
      <c r="F1470" s="275" t="s">
        <v>1510</v>
      </c>
      <c r="G1470" s="273"/>
      <c r="H1470" s="274" t="s">
        <v>1</v>
      </c>
      <c r="I1470" s="276"/>
      <c r="J1470" s="273"/>
      <c r="K1470" s="273"/>
      <c r="L1470" s="277"/>
      <c r="M1470" s="278"/>
      <c r="N1470" s="279"/>
      <c r="O1470" s="279"/>
      <c r="P1470" s="279"/>
      <c r="Q1470" s="279"/>
      <c r="R1470" s="279"/>
      <c r="S1470" s="279"/>
      <c r="T1470" s="280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81" t="s">
        <v>259</v>
      </c>
      <c r="AU1470" s="281" t="s">
        <v>93</v>
      </c>
      <c r="AV1470" s="15" t="s">
        <v>91</v>
      </c>
      <c r="AW1470" s="15" t="s">
        <v>40</v>
      </c>
      <c r="AX1470" s="15" t="s">
        <v>84</v>
      </c>
      <c r="AY1470" s="281" t="s">
        <v>250</v>
      </c>
    </row>
    <row r="1471" s="13" customFormat="1">
      <c r="A1471" s="13"/>
      <c r="B1471" s="249"/>
      <c r="C1471" s="250"/>
      <c r="D1471" s="251" t="s">
        <v>259</v>
      </c>
      <c r="E1471" s="252" t="s">
        <v>1</v>
      </c>
      <c r="F1471" s="253" t="s">
        <v>1502</v>
      </c>
      <c r="G1471" s="250"/>
      <c r="H1471" s="254">
        <v>18</v>
      </c>
      <c r="I1471" s="255"/>
      <c r="J1471" s="250"/>
      <c r="K1471" s="250"/>
      <c r="L1471" s="256"/>
      <c r="M1471" s="257"/>
      <c r="N1471" s="258"/>
      <c r="O1471" s="258"/>
      <c r="P1471" s="258"/>
      <c r="Q1471" s="258"/>
      <c r="R1471" s="258"/>
      <c r="S1471" s="258"/>
      <c r="T1471" s="259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60" t="s">
        <v>259</v>
      </c>
      <c r="AU1471" s="260" t="s">
        <v>93</v>
      </c>
      <c r="AV1471" s="13" t="s">
        <v>93</v>
      </c>
      <c r="AW1471" s="13" t="s">
        <v>40</v>
      </c>
      <c r="AX1471" s="13" t="s">
        <v>84</v>
      </c>
      <c r="AY1471" s="260" t="s">
        <v>250</v>
      </c>
    </row>
    <row r="1472" s="13" customFormat="1">
      <c r="A1472" s="13"/>
      <c r="B1472" s="249"/>
      <c r="C1472" s="250"/>
      <c r="D1472" s="251" t="s">
        <v>259</v>
      </c>
      <c r="E1472" s="252" t="s">
        <v>1</v>
      </c>
      <c r="F1472" s="253" t="s">
        <v>1503</v>
      </c>
      <c r="G1472" s="250"/>
      <c r="H1472" s="254">
        <v>18</v>
      </c>
      <c r="I1472" s="255"/>
      <c r="J1472" s="250"/>
      <c r="K1472" s="250"/>
      <c r="L1472" s="256"/>
      <c r="M1472" s="257"/>
      <c r="N1472" s="258"/>
      <c r="O1472" s="258"/>
      <c r="P1472" s="258"/>
      <c r="Q1472" s="258"/>
      <c r="R1472" s="258"/>
      <c r="S1472" s="258"/>
      <c r="T1472" s="259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60" t="s">
        <v>259</v>
      </c>
      <c r="AU1472" s="260" t="s">
        <v>93</v>
      </c>
      <c r="AV1472" s="13" t="s">
        <v>93</v>
      </c>
      <c r="AW1472" s="13" t="s">
        <v>40</v>
      </c>
      <c r="AX1472" s="13" t="s">
        <v>84</v>
      </c>
      <c r="AY1472" s="260" t="s">
        <v>250</v>
      </c>
    </row>
    <row r="1473" s="13" customFormat="1">
      <c r="A1473" s="13"/>
      <c r="B1473" s="249"/>
      <c r="C1473" s="250"/>
      <c r="D1473" s="251" t="s">
        <v>259</v>
      </c>
      <c r="E1473" s="252" t="s">
        <v>1</v>
      </c>
      <c r="F1473" s="253" t="s">
        <v>1504</v>
      </c>
      <c r="G1473" s="250"/>
      <c r="H1473" s="254">
        <v>20</v>
      </c>
      <c r="I1473" s="255"/>
      <c r="J1473" s="250"/>
      <c r="K1473" s="250"/>
      <c r="L1473" s="256"/>
      <c r="M1473" s="257"/>
      <c r="N1473" s="258"/>
      <c r="O1473" s="258"/>
      <c r="P1473" s="258"/>
      <c r="Q1473" s="258"/>
      <c r="R1473" s="258"/>
      <c r="S1473" s="258"/>
      <c r="T1473" s="259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60" t="s">
        <v>259</v>
      </c>
      <c r="AU1473" s="260" t="s">
        <v>93</v>
      </c>
      <c r="AV1473" s="13" t="s">
        <v>93</v>
      </c>
      <c r="AW1473" s="13" t="s">
        <v>40</v>
      </c>
      <c r="AX1473" s="13" t="s">
        <v>84</v>
      </c>
      <c r="AY1473" s="260" t="s">
        <v>250</v>
      </c>
    </row>
    <row r="1474" s="13" customFormat="1">
      <c r="A1474" s="13"/>
      <c r="B1474" s="249"/>
      <c r="C1474" s="250"/>
      <c r="D1474" s="251" t="s">
        <v>259</v>
      </c>
      <c r="E1474" s="252" t="s">
        <v>1</v>
      </c>
      <c r="F1474" s="253" t="s">
        <v>1505</v>
      </c>
      <c r="G1474" s="250"/>
      <c r="H1474" s="254">
        <v>20</v>
      </c>
      <c r="I1474" s="255"/>
      <c r="J1474" s="250"/>
      <c r="K1474" s="250"/>
      <c r="L1474" s="256"/>
      <c r="M1474" s="257"/>
      <c r="N1474" s="258"/>
      <c r="O1474" s="258"/>
      <c r="P1474" s="258"/>
      <c r="Q1474" s="258"/>
      <c r="R1474" s="258"/>
      <c r="S1474" s="258"/>
      <c r="T1474" s="259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60" t="s">
        <v>259</v>
      </c>
      <c r="AU1474" s="260" t="s">
        <v>93</v>
      </c>
      <c r="AV1474" s="13" t="s">
        <v>93</v>
      </c>
      <c r="AW1474" s="13" t="s">
        <v>40</v>
      </c>
      <c r="AX1474" s="13" t="s">
        <v>84</v>
      </c>
      <c r="AY1474" s="260" t="s">
        <v>250</v>
      </c>
    </row>
    <row r="1475" s="14" customFormat="1">
      <c r="A1475" s="14"/>
      <c r="B1475" s="261"/>
      <c r="C1475" s="262"/>
      <c r="D1475" s="251" t="s">
        <v>259</v>
      </c>
      <c r="E1475" s="263" t="s">
        <v>1</v>
      </c>
      <c r="F1475" s="264" t="s">
        <v>261</v>
      </c>
      <c r="G1475" s="262"/>
      <c r="H1475" s="265">
        <v>76</v>
      </c>
      <c r="I1475" s="266"/>
      <c r="J1475" s="262"/>
      <c r="K1475" s="262"/>
      <c r="L1475" s="267"/>
      <c r="M1475" s="268"/>
      <c r="N1475" s="269"/>
      <c r="O1475" s="269"/>
      <c r="P1475" s="269"/>
      <c r="Q1475" s="269"/>
      <c r="R1475" s="269"/>
      <c r="S1475" s="269"/>
      <c r="T1475" s="270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71" t="s">
        <v>259</v>
      </c>
      <c r="AU1475" s="271" t="s">
        <v>93</v>
      </c>
      <c r="AV1475" s="14" t="s">
        <v>256</v>
      </c>
      <c r="AW1475" s="14" t="s">
        <v>40</v>
      </c>
      <c r="AX1475" s="14" t="s">
        <v>91</v>
      </c>
      <c r="AY1475" s="271" t="s">
        <v>250</v>
      </c>
    </row>
    <row r="1476" s="2" customFormat="1" ht="24.15" customHeight="1">
      <c r="A1476" s="41"/>
      <c r="B1476" s="42"/>
      <c r="C1476" s="230" t="s">
        <v>1511</v>
      </c>
      <c r="D1476" s="230" t="s">
        <v>252</v>
      </c>
      <c r="E1476" s="231" t="s">
        <v>1512</v>
      </c>
      <c r="F1476" s="232" t="s">
        <v>1513</v>
      </c>
      <c r="G1476" s="233" t="s">
        <v>1329</v>
      </c>
      <c r="H1476" s="305"/>
      <c r="I1476" s="235"/>
      <c r="J1476" s="236">
        <f>ROUND(I1476*H1476,2)</f>
        <v>0</v>
      </c>
      <c r="K1476" s="237"/>
      <c r="L1476" s="47"/>
      <c r="M1476" s="238" t="s">
        <v>1</v>
      </c>
      <c r="N1476" s="239" t="s">
        <v>49</v>
      </c>
      <c r="O1476" s="94"/>
      <c r="P1476" s="240">
        <f>O1476*H1476</f>
        <v>0</v>
      </c>
      <c r="Q1476" s="240">
        <v>0</v>
      </c>
      <c r="R1476" s="240">
        <f>Q1476*H1476</f>
        <v>0</v>
      </c>
      <c r="S1476" s="240">
        <v>0</v>
      </c>
      <c r="T1476" s="241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42" t="s">
        <v>303</v>
      </c>
      <c r="AT1476" s="242" t="s">
        <v>252</v>
      </c>
      <c r="AU1476" s="242" t="s">
        <v>93</v>
      </c>
      <c r="AY1476" s="19" t="s">
        <v>250</v>
      </c>
      <c r="BE1476" s="243">
        <f>IF(N1476="základní",J1476,0)</f>
        <v>0</v>
      </c>
      <c r="BF1476" s="243">
        <f>IF(N1476="snížená",J1476,0)</f>
        <v>0</v>
      </c>
      <c r="BG1476" s="243">
        <f>IF(N1476="zákl. přenesená",J1476,0)</f>
        <v>0</v>
      </c>
      <c r="BH1476" s="243">
        <f>IF(N1476="sníž. přenesená",J1476,0)</f>
        <v>0</v>
      </c>
      <c r="BI1476" s="243">
        <f>IF(N1476="nulová",J1476,0)</f>
        <v>0</v>
      </c>
      <c r="BJ1476" s="19" t="s">
        <v>91</v>
      </c>
      <c r="BK1476" s="243">
        <f>ROUND(I1476*H1476,2)</f>
        <v>0</v>
      </c>
      <c r="BL1476" s="19" t="s">
        <v>303</v>
      </c>
      <c r="BM1476" s="242" t="s">
        <v>1514</v>
      </c>
    </row>
    <row r="1477" s="2" customFormat="1">
      <c r="A1477" s="41"/>
      <c r="B1477" s="42"/>
      <c r="C1477" s="43"/>
      <c r="D1477" s="244" t="s">
        <v>257</v>
      </c>
      <c r="E1477" s="43"/>
      <c r="F1477" s="245" t="s">
        <v>1515</v>
      </c>
      <c r="G1477" s="43"/>
      <c r="H1477" s="43"/>
      <c r="I1477" s="246"/>
      <c r="J1477" s="43"/>
      <c r="K1477" s="43"/>
      <c r="L1477" s="47"/>
      <c r="M1477" s="247"/>
      <c r="N1477" s="248"/>
      <c r="O1477" s="94"/>
      <c r="P1477" s="94"/>
      <c r="Q1477" s="94"/>
      <c r="R1477" s="94"/>
      <c r="S1477" s="94"/>
      <c r="T1477" s="95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19" t="s">
        <v>257</v>
      </c>
      <c r="AU1477" s="19" t="s">
        <v>93</v>
      </c>
    </row>
    <row r="1478" s="12" customFormat="1" ht="22.8" customHeight="1">
      <c r="A1478" s="12"/>
      <c r="B1478" s="214"/>
      <c r="C1478" s="215"/>
      <c r="D1478" s="216" t="s">
        <v>83</v>
      </c>
      <c r="E1478" s="228" t="s">
        <v>1516</v>
      </c>
      <c r="F1478" s="228" t="s">
        <v>1517</v>
      </c>
      <c r="G1478" s="215"/>
      <c r="H1478" s="215"/>
      <c r="I1478" s="218"/>
      <c r="J1478" s="229">
        <f>BK1478</f>
        <v>0</v>
      </c>
      <c r="K1478" s="215"/>
      <c r="L1478" s="220"/>
      <c r="M1478" s="221"/>
      <c r="N1478" s="222"/>
      <c r="O1478" s="222"/>
      <c r="P1478" s="223">
        <f>SUM(P1479:P1587)</f>
        <v>0</v>
      </c>
      <c r="Q1478" s="222"/>
      <c r="R1478" s="223">
        <f>SUM(R1479:R1587)</f>
        <v>38.513888139999999</v>
      </c>
      <c r="S1478" s="222"/>
      <c r="T1478" s="224">
        <f>SUM(T1479:T1587)</f>
        <v>0</v>
      </c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R1478" s="225" t="s">
        <v>93</v>
      </c>
      <c r="AT1478" s="226" t="s">
        <v>83</v>
      </c>
      <c r="AU1478" s="226" t="s">
        <v>91</v>
      </c>
      <c r="AY1478" s="225" t="s">
        <v>250</v>
      </c>
      <c r="BK1478" s="227">
        <f>SUM(BK1479:BK1587)</f>
        <v>0</v>
      </c>
    </row>
    <row r="1479" s="2" customFormat="1" ht="24.15" customHeight="1">
      <c r="A1479" s="41"/>
      <c r="B1479" s="42"/>
      <c r="C1479" s="230" t="s">
        <v>1518</v>
      </c>
      <c r="D1479" s="230" t="s">
        <v>252</v>
      </c>
      <c r="E1479" s="231" t="s">
        <v>1519</v>
      </c>
      <c r="F1479" s="232" t="s">
        <v>1520</v>
      </c>
      <c r="G1479" s="233" t="s">
        <v>388</v>
      </c>
      <c r="H1479" s="234">
        <v>9625.7700000000004</v>
      </c>
      <c r="I1479" s="235"/>
      <c r="J1479" s="236">
        <f>ROUND(I1479*H1479,2)</f>
        <v>0</v>
      </c>
      <c r="K1479" s="237"/>
      <c r="L1479" s="47"/>
      <c r="M1479" s="238" t="s">
        <v>1</v>
      </c>
      <c r="N1479" s="239" t="s">
        <v>49</v>
      </c>
      <c r="O1479" s="94"/>
      <c r="P1479" s="240">
        <f>O1479*H1479</f>
        <v>0</v>
      </c>
      <c r="Q1479" s="240">
        <v>0</v>
      </c>
      <c r="R1479" s="240">
        <f>Q1479*H1479</f>
        <v>0</v>
      </c>
      <c r="S1479" s="240">
        <v>0</v>
      </c>
      <c r="T1479" s="241">
        <f>S1479*H1479</f>
        <v>0</v>
      </c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R1479" s="242" t="s">
        <v>303</v>
      </c>
      <c r="AT1479" s="242" t="s">
        <v>252</v>
      </c>
      <c r="AU1479" s="242" t="s">
        <v>93</v>
      </c>
      <c r="AY1479" s="19" t="s">
        <v>250</v>
      </c>
      <c r="BE1479" s="243">
        <f>IF(N1479="základní",J1479,0)</f>
        <v>0</v>
      </c>
      <c r="BF1479" s="243">
        <f>IF(N1479="snížená",J1479,0)</f>
        <v>0</v>
      </c>
      <c r="BG1479" s="243">
        <f>IF(N1479="zákl. přenesená",J1479,0)</f>
        <v>0</v>
      </c>
      <c r="BH1479" s="243">
        <f>IF(N1479="sníž. přenesená",J1479,0)</f>
        <v>0</v>
      </c>
      <c r="BI1479" s="243">
        <f>IF(N1479="nulová",J1479,0)</f>
        <v>0</v>
      </c>
      <c r="BJ1479" s="19" t="s">
        <v>91</v>
      </c>
      <c r="BK1479" s="243">
        <f>ROUND(I1479*H1479,2)</f>
        <v>0</v>
      </c>
      <c r="BL1479" s="19" t="s">
        <v>303</v>
      </c>
      <c r="BM1479" s="242" t="s">
        <v>1521</v>
      </c>
    </row>
    <row r="1480" s="2" customFormat="1">
      <c r="A1480" s="41"/>
      <c r="B1480" s="42"/>
      <c r="C1480" s="43"/>
      <c r="D1480" s="244" t="s">
        <v>257</v>
      </c>
      <c r="E1480" s="43"/>
      <c r="F1480" s="245" t="s">
        <v>1522</v>
      </c>
      <c r="G1480" s="43"/>
      <c r="H1480" s="43"/>
      <c r="I1480" s="246"/>
      <c r="J1480" s="43"/>
      <c r="K1480" s="43"/>
      <c r="L1480" s="47"/>
      <c r="M1480" s="247"/>
      <c r="N1480" s="248"/>
      <c r="O1480" s="94"/>
      <c r="P1480" s="94"/>
      <c r="Q1480" s="94"/>
      <c r="R1480" s="94"/>
      <c r="S1480" s="94"/>
      <c r="T1480" s="95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T1480" s="19" t="s">
        <v>257</v>
      </c>
      <c r="AU1480" s="19" t="s">
        <v>93</v>
      </c>
    </row>
    <row r="1481" s="13" customFormat="1">
      <c r="A1481" s="13"/>
      <c r="B1481" s="249"/>
      <c r="C1481" s="250"/>
      <c r="D1481" s="251" t="s">
        <v>259</v>
      </c>
      <c r="E1481" s="252" t="s">
        <v>1</v>
      </c>
      <c r="F1481" s="253" t="s">
        <v>1523</v>
      </c>
      <c r="G1481" s="250"/>
      <c r="H1481" s="254">
        <v>195.13999999999999</v>
      </c>
      <c r="I1481" s="255"/>
      <c r="J1481" s="250"/>
      <c r="K1481" s="250"/>
      <c r="L1481" s="256"/>
      <c r="M1481" s="257"/>
      <c r="N1481" s="258"/>
      <c r="O1481" s="258"/>
      <c r="P1481" s="258"/>
      <c r="Q1481" s="258"/>
      <c r="R1481" s="258"/>
      <c r="S1481" s="258"/>
      <c r="T1481" s="25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60" t="s">
        <v>259</v>
      </c>
      <c r="AU1481" s="260" t="s">
        <v>93</v>
      </c>
      <c r="AV1481" s="13" t="s">
        <v>93</v>
      </c>
      <c r="AW1481" s="13" t="s">
        <v>40</v>
      </c>
      <c r="AX1481" s="13" t="s">
        <v>84</v>
      </c>
      <c r="AY1481" s="260" t="s">
        <v>250</v>
      </c>
    </row>
    <row r="1482" s="13" customFormat="1">
      <c r="A1482" s="13"/>
      <c r="B1482" s="249"/>
      <c r="C1482" s="250"/>
      <c r="D1482" s="251" t="s">
        <v>259</v>
      </c>
      <c r="E1482" s="252" t="s">
        <v>1</v>
      </c>
      <c r="F1482" s="253" t="s">
        <v>1524</v>
      </c>
      <c r="G1482" s="250"/>
      <c r="H1482" s="254">
        <v>709.58000000000004</v>
      </c>
      <c r="I1482" s="255"/>
      <c r="J1482" s="250"/>
      <c r="K1482" s="250"/>
      <c r="L1482" s="256"/>
      <c r="M1482" s="257"/>
      <c r="N1482" s="258"/>
      <c r="O1482" s="258"/>
      <c r="P1482" s="258"/>
      <c r="Q1482" s="258"/>
      <c r="R1482" s="258"/>
      <c r="S1482" s="258"/>
      <c r="T1482" s="259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60" t="s">
        <v>259</v>
      </c>
      <c r="AU1482" s="260" t="s">
        <v>93</v>
      </c>
      <c r="AV1482" s="13" t="s">
        <v>93</v>
      </c>
      <c r="AW1482" s="13" t="s">
        <v>40</v>
      </c>
      <c r="AX1482" s="13" t="s">
        <v>84</v>
      </c>
      <c r="AY1482" s="260" t="s">
        <v>250</v>
      </c>
    </row>
    <row r="1483" s="13" customFormat="1">
      <c r="A1483" s="13"/>
      <c r="B1483" s="249"/>
      <c r="C1483" s="250"/>
      <c r="D1483" s="251" t="s">
        <v>259</v>
      </c>
      <c r="E1483" s="252" t="s">
        <v>1</v>
      </c>
      <c r="F1483" s="253" t="s">
        <v>1525</v>
      </c>
      <c r="G1483" s="250"/>
      <c r="H1483" s="254">
        <v>75.540000000000006</v>
      </c>
      <c r="I1483" s="255"/>
      <c r="J1483" s="250"/>
      <c r="K1483" s="250"/>
      <c r="L1483" s="256"/>
      <c r="M1483" s="257"/>
      <c r="N1483" s="258"/>
      <c r="O1483" s="258"/>
      <c r="P1483" s="258"/>
      <c r="Q1483" s="258"/>
      <c r="R1483" s="258"/>
      <c r="S1483" s="258"/>
      <c r="T1483" s="25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60" t="s">
        <v>259</v>
      </c>
      <c r="AU1483" s="260" t="s">
        <v>93</v>
      </c>
      <c r="AV1483" s="13" t="s">
        <v>93</v>
      </c>
      <c r="AW1483" s="13" t="s">
        <v>40</v>
      </c>
      <c r="AX1483" s="13" t="s">
        <v>84</v>
      </c>
      <c r="AY1483" s="260" t="s">
        <v>250</v>
      </c>
    </row>
    <row r="1484" s="13" customFormat="1">
      <c r="A1484" s="13"/>
      <c r="B1484" s="249"/>
      <c r="C1484" s="250"/>
      <c r="D1484" s="251" t="s">
        <v>259</v>
      </c>
      <c r="E1484" s="252" t="s">
        <v>1</v>
      </c>
      <c r="F1484" s="253" t="s">
        <v>1526</v>
      </c>
      <c r="G1484" s="250"/>
      <c r="H1484" s="254">
        <v>119.28</v>
      </c>
      <c r="I1484" s="255"/>
      <c r="J1484" s="250"/>
      <c r="K1484" s="250"/>
      <c r="L1484" s="256"/>
      <c r="M1484" s="257"/>
      <c r="N1484" s="258"/>
      <c r="O1484" s="258"/>
      <c r="P1484" s="258"/>
      <c r="Q1484" s="258"/>
      <c r="R1484" s="258"/>
      <c r="S1484" s="258"/>
      <c r="T1484" s="25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60" t="s">
        <v>259</v>
      </c>
      <c r="AU1484" s="260" t="s">
        <v>93</v>
      </c>
      <c r="AV1484" s="13" t="s">
        <v>93</v>
      </c>
      <c r="AW1484" s="13" t="s">
        <v>40</v>
      </c>
      <c r="AX1484" s="13" t="s">
        <v>84</v>
      </c>
      <c r="AY1484" s="260" t="s">
        <v>250</v>
      </c>
    </row>
    <row r="1485" s="13" customFormat="1">
      <c r="A1485" s="13"/>
      <c r="B1485" s="249"/>
      <c r="C1485" s="250"/>
      <c r="D1485" s="251" t="s">
        <v>259</v>
      </c>
      <c r="E1485" s="252" t="s">
        <v>1</v>
      </c>
      <c r="F1485" s="253" t="s">
        <v>1527</v>
      </c>
      <c r="G1485" s="250"/>
      <c r="H1485" s="254">
        <v>6687.0200000000004</v>
      </c>
      <c r="I1485" s="255"/>
      <c r="J1485" s="250"/>
      <c r="K1485" s="250"/>
      <c r="L1485" s="256"/>
      <c r="M1485" s="257"/>
      <c r="N1485" s="258"/>
      <c r="O1485" s="258"/>
      <c r="P1485" s="258"/>
      <c r="Q1485" s="258"/>
      <c r="R1485" s="258"/>
      <c r="S1485" s="258"/>
      <c r="T1485" s="259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60" t="s">
        <v>259</v>
      </c>
      <c r="AU1485" s="260" t="s">
        <v>93</v>
      </c>
      <c r="AV1485" s="13" t="s">
        <v>93</v>
      </c>
      <c r="AW1485" s="13" t="s">
        <v>40</v>
      </c>
      <c r="AX1485" s="13" t="s">
        <v>84</v>
      </c>
      <c r="AY1485" s="260" t="s">
        <v>250</v>
      </c>
    </row>
    <row r="1486" s="13" customFormat="1">
      <c r="A1486" s="13"/>
      <c r="B1486" s="249"/>
      <c r="C1486" s="250"/>
      <c r="D1486" s="251" t="s">
        <v>259</v>
      </c>
      <c r="E1486" s="252" t="s">
        <v>1</v>
      </c>
      <c r="F1486" s="253" t="s">
        <v>1528</v>
      </c>
      <c r="G1486" s="250"/>
      <c r="H1486" s="254">
        <v>1026.8699999999999</v>
      </c>
      <c r="I1486" s="255"/>
      <c r="J1486" s="250"/>
      <c r="K1486" s="250"/>
      <c r="L1486" s="256"/>
      <c r="M1486" s="257"/>
      <c r="N1486" s="258"/>
      <c r="O1486" s="258"/>
      <c r="P1486" s="258"/>
      <c r="Q1486" s="258"/>
      <c r="R1486" s="258"/>
      <c r="S1486" s="258"/>
      <c r="T1486" s="25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60" t="s">
        <v>259</v>
      </c>
      <c r="AU1486" s="260" t="s">
        <v>93</v>
      </c>
      <c r="AV1486" s="13" t="s">
        <v>93</v>
      </c>
      <c r="AW1486" s="13" t="s">
        <v>40</v>
      </c>
      <c r="AX1486" s="13" t="s">
        <v>84</v>
      </c>
      <c r="AY1486" s="260" t="s">
        <v>250</v>
      </c>
    </row>
    <row r="1487" s="13" customFormat="1">
      <c r="A1487" s="13"/>
      <c r="B1487" s="249"/>
      <c r="C1487" s="250"/>
      <c r="D1487" s="251" t="s">
        <v>259</v>
      </c>
      <c r="E1487" s="252" t="s">
        <v>1</v>
      </c>
      <c r="F1487" s="253" t="s">
        <v>1529</v>
      </c>
      <c r="G1487" s="250"/>
      <c r="H1487" s="254">
        <v>269.33999999999997</v>
      </c>
      <c r="I1487" s="255"/>
      <c r="J1487" s="250"/>
      <c r="K1487" s="250"/>
      <c r="L1487" s="256"/>
      <c r="M1487" s="257"/>
      <c r="N1487" s="258"/>
      <c r="O1487" s="258"/>
      <c r="P1487" s="258"/>
      <c r="Q1487" s="258"/>
      <c r="R1487" s="258"/>
      <c r="S1487" s="258"/>
      <c r="T1487" s="25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60" t="s">
        <v>259</v>
      </c>
      <c r="AU1487" s="260" t="s">
        <v>93</v>
      </c>
      <c r="AV1487" s="13" t="s">
        <v>93</v>
      </c>
      <c r="AW1487" s="13" t="s">
        <v>40</v>
      </c>
      <c r="AX1487" s="13" t="s">
        <v>84</v>
      </c>
      <c r="AY1487" s="260" t="s">
        <v>250</v>
      </c>
    </row>
    <row r="1488" s="13" customFormat="1">
      <c r="A1488" s="13"/>
      <c r="B1488" s="249"/>
      <c r="C1488" s="250"/>
      <c r="D1488" s="251" t="s">
        <v>259</v>
      </c>
      <c r="E1488" s="252" t="s">
        <v>1</v>
      </c>
      <c r="F1488" s="253" t="s">
        <v>1530</v>
      </c>
      <c r="G1488" s="250"/>
      <c r="H1488" s="254">
        <v>41.130000000000003</v>
      </c>
      <c r="I1488" s="255"/>
      <c r="J1488" s="250"/>
      <c r="K1488" s="250"/>
      <c r="L1488" s="256"/>
      <c r="M1488" s="257"/>
      <c r="N1488" s="258"/>
      <c r="O1488" s="258"/>
      <c r="P1488" s="258"/>
      <c r="Q1488" s="258"/>
      <c r="R1488" s="258"/>
      <c r="S1488" s="258"/>
      <c r="T1488" s="259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60" t="s">
        <v>259</v>
      </c>
      <c r="AU1488" s="260" t="s">
        <v>93</v>
      </c>
      <c r="AV1488" s="13" t="s">
        <v>93</v>
      </c>
      <c r="AW1488" s="13" t="s">
        <v>40</v>
      </c>
      <c r="AX1488" s="13" t="s">
        <v>84</v>
      </c>
      <c r="AY1488" s="260" t="s">
        <v>250</v>
      </c>
    </row>
    <row r="1489" s="13" customFormat="1">
      <c r="A1489" s="13"/>
      <c r="B1489" s="249"/>
      <c r="C1489" s="250"/>
      <c r="D1489" s="251" t="s">
        <v>259</v>
      </c>
      <c r="E1489" s="252" t="s">
        <v>1</v>
      </c>
      <c r="F1489" s="253" t="s">
        <v>1531</v>
      </c>
      <c r="G1489" s="250"/>
      <c r="H1489" s="254">
        <v>446.06999999999999</v>
      </c>
      <c r="I1489" s="255"/>
      <c r="J1489" s="250"/>
      <c r="K1489" s="250"/>
      <c r="L1489" s="256"/>
      <c r="M1489" s="257"/>
      <c r="N1489" s="258"/>
      <c r="O1489" s="258"/>
      <c r="P1489" s="258"/>
      <c r="Q1489" s="258"/>
      <c r="R1489" s="258"/>
      <c r="S1489" s="258"/>
      <c r="T1489" s="25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60" t="s">
        <v>259</v>
      </c>
      <c r="AU1489" s="260" t="s">
        <v>93</v>
      </c>
      <c r="AV1489" s="13" t="s">
        <v>93</v>
      </c>
      <c r="AW1489" s="13" t="s">
        <v>40</v>
      </c>
      <c r="AX1489" s="13" t="s">
        <v>84</v>
      </c>
      <c r="AY1489" s="260" t="s">
        <v>250</v>
      </c>
    </row>
    <row r="1490" s="13" customFormat="1">
      <c r="A1490" s="13"/>
      <c r="B1490" s="249"/>
      <c r="C1490" s="250"/>
      <c r="D1490" s="251" t="s">
        <v>259</v>
      </c>
      <c r="E1490" s="252" t="s">
        <v>1</v>
      </c>
      <c r="F1490" s="253" t="s">
        <v>1532</v>
      </c>
      <c r="G1490" s="250"/>
      <c r="H1490" s="254">
        <v>12</v>
      </c>
      <c r="I1490" s="255"/>
      <c r="J1490" s="250"/>
      <c r="K1490" s="250"/>
      <c r="L1490" s="256"/>
      <c r="M1490" s="257"/>
      <c r="N1490" s="258"/>
      <c r="O1490" s="258"/>
      <c r="P1490" s="258"/>
      <c r="Q1490" s="258"/>
      <c r="R1490" s="258"/>
      <c r="S1490" s="258"/>
      <c r="T1490" s="259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60" t="s">
        <v>259</v>
      </c>
      <c r="AU1490" s="260" t="s">
        <v>93</v>
      </c>
      <c r="AV1490" s="13" t="s">
        <v>93</v>
      </c>
      <c r="AW1490" s="13" t="s">
        <v>40</v>
      </c>
      <c r="AX1490" s="13" t="s">
        <v>84</v>
      </c>
      <c r="AY1490" s="260" t="s">
        <v>250</v>
      </c>
    </row>
    <row r="1491" s="13" customFormat="1">
      <c r="A1491" s="13"/>
      <c r="B1491" s="249"/>
      <c r="C1491" s="250"/>
      <c r="D1491" s="251" t="s">
        <v>259</v>
      </c>
      <c r="E1491" s="252" t="s">
        <v>1</v>
      </c>
      <c r="F1491" s="253" t="s">
        <v>1533</v>
      </c>
      <c r="G1491" s="250"/>
      <c r="H1491" s="254">
        <v>43.799999999999997</v>
      </c>
      <c r="I1491" s="255"/>
      <c r="J1491" s="250"/>
      <c r="K1491" s="250"/>
      <c r="L1491" s="256"/>
      <c r="M1491" s="257"/>
      <c r="N1491" s="258"/>
      <c r="O1491" s="258"/>
      <c r="P1491" s="258"/>
      <c r="Q1491" s="258"/>
      <c r="R1491" s="258"/>
      <c r="S1491" s="258"/>
      <c r="T1491" s="25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60" t="s">
        <v>259</v>
      </c>
      <c r="AU1491" s="260" t="s">
        <v>93</v>
      </c>
      <c r="AV1491" s="13" t="s">
        <v>93</v>
      </c>
      <c r="AW1491" s="13" t="s">
        <v>40</v>
      </c>
      <c r="AX1491" s="13" t="s">
        <v>84</v>
      </c>
      <c r="AY1491" s="260" t="s">
        <v>250</v>
      </c>
    </row>
    <row r="1492" s="14" customFormat="1">
      <c r="A1492" s="14"/>
      <c r="B1492" s="261"/>
      <c r="C1492" s="262"/>
      <c r="D1492" s="251" t="s">
        <v>259</v>
      </c>
      <c r="E1492" s="263" t="s">
        <v>1</v>
      </c>
      <c r="F1492" s="264" t="s">
        <v>261</v>
      </c>
      <c r="G1492" s="262"/>
      <c r="H1492" s="265">
        <v>9625.7700000000004</v>
      </c>
      <c r="I1492" s="266"/>
      <c r="J1492" s="262"/>
      <c r="K1492" s="262"/>
      <c r="L1492" s="267"/>
      <c r="M1492" s="268"/>
      <c r="N1492" s="269"/>
      <c r="O1492" s="269"/>
      <c r="P1492" s="269"/>
      <c r="Q1492" s="269"/>
      <c r="R1492" s="269"/>
      <c r="S1492" s="269"/>
      <c r="T1492" s="270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71" t="s">
        <v>259</v>
      </c>
      <c r="AU1492" s="271" t="s">
        <v>93</v>
      </c>
      <c r="AV1492" s="14" t="s">
        <v>256</v>
      </c>
      <c r="AW1492" s="14" t="s">
        <v>40</v>
      </c>
      <c r="AX1492" s="14" t="s">
        <v>91</v>
      </c>
      <c r="AY1492" s="271" t="s">
        <v>250</v>
      </c>
    </row>
    <row r="1493" s="2" customFormat="1" ht="24.15" customHeight="1">
      <c r="A1493" s="41"/>
      <c r="B1493" s="42"/>
      <c r="C1493" s="294" t="s">
        <v>1534</v>
      </c>
      <c r="D1493" s="294" t="s">
        <v>337</v>
      </c>
      <c r="E1493" s="295" t="s">
        <v>1535</v>
      </c>
      <c r="F1493" s="296" t="s">
        <v>1536</v>
      </c>
      <c r="G1493" s="297" t="s">
        <v>388</v>
      </c>
      <c r="H1493" s="298">
        <v>4396.8019999999997</v>
      </c>
      <c r="I1493" s="299"/>
      <c r="J1493" s="300">
        <f>ROUND(I1493*H1493,2)</f>
        <v>0</v>
      </c>
      <c r="K1493" s="301"/>
      <c r="L1493" s="302"/>
      <c r="M1493" s="303" t="s">
        <v>1</v>
      </c>
      <c r="N1493" s="304" t="s">
        <v>49</v>
      </c>
      <c r="O1493" s="94"/>
      <c r="P1493" s="240">
        <f>O1493*H1493</f>
        <v>0</v>
      </c>
      <c r="Q1493" s="240">
        <v>0.0014</v>
      </c>
      <c r="R1493" s="240">
        <f>Q1493*H1493</f>
        <v>6.1555227999999991</v>
      </c>
      <c r="S1493" s="240">
        <v>0</v>
      </c>
      <c r="T1493" s="241">
        <f>S1493*H1493</f>
        <v>0</v>
      </c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R1493" s="242" t="s">
        <v>363</v>
      </c>
      <c r="AT1493" s="242" t="s">
        <v>337</v>
      </c>
      <c r="AU1493" s="242" t="s">
        <v>93</v>
      </c>
      <c r="AY1493" s="19" t="s">
        <v>250</v>
      </c>
      <c r="BE1493" s="243">
        <f>IF(N1493="základní",J1493,0)</f>
        <v>0</v>
      </c>
      <c r="BF1493" s="243">
        <f>IF(N1493="snížená",J1493,0)</f>
        <v>0</v>
      </c>
      <c r="BG1493" s="243">
        <f>IF(N1493="zákl. přenesená",J1493,0)</f>
        <v>0</v>
      </c>
      <c r="BH1493" s="243">
        <f>IF(N1493="sníž. přenesená",J1493,0)</f>
        <v>0</v>
      </c>
      <c r="BI1493" s="243">
        <f>IF(N1493="nulová",J1493,0)</f>
        <v>0</v>
      </c>
      <c r="BJ1493" s="19" t="s">
        <v>91</v>
      </c>
      <c r="BK1493" s="243">
        <f>ROUND(I1493*H1493,2)</f>
        <v>0</v>
      </c>
      <c r="BL1493" s="19" t="s">
        <v>303</v>
      </c>
      <c r="BM1493" s="242" t="s">
        <v>1537</v>
      </c>
    </row>
    <row r="1494" s="13" customFormat="1">
      <c r="A1494" s="13"/>
      <c r="B1494" s="249"/>
      <c r="C1494" s="250"/>
      <c r="D1494" s="251" t="s">
        <v>259</v>
      </c>
      <c r="E1494" s="252" t="s">
        <v>1</v>
      </c>
      <c r="F1494" s="253" t="s">
        <v>987</v>
      </c>
      <c r="G1494" s="250"/>
      <c r="H1494" s="254">
        <v>97.569999999999993</v>
      </c>
      <c r="I1494" s="255"/>
      <c r="J1494" s="250"/>
      <c r="K1494" s="250"/>
      <c r="L1494" s="256"/>
      <c r="M1494" s="257"/>
      <c r="N1494" s="258"/>
      <c r="O1494" s="258"/>
      <c r="P1494" s="258"/>
      <c r="Q1494" s="258"/>
      <c r="R1494" s="258"/>
      <c r="S1494" s="258"/>
      <c r="T1494" s="25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60" t="s">
        <v>259</v>
      </c>
      <c r="AU1494" s="260" t="s">
        <v>93</v>
      </c>
      <c r="AV1494" s="13" t="s">
        <v>93</v>
      </c>
      <c r="AW1494" s="13" t="s">
        <v>40</v>
      </c>
      <c r="AX1494" s="13" t="s">
        <v>84</v>
      </c>
      <c r="AY1494" s="260" t="s">
        <v>250</v>
      </c>
    </row>
    <row r="1495" s="13" customFormat="1">
      <c r="A1495" s="13"/>
      <c r="B1495" s="249"/>
      <c r="C1495" s="250"/>
      <c r="D1495" s="251" t="s">
        <v>259</v>
      </c>
      <c r="E1495" s="252" t="s">
        <v>1</v>
      </c>
      <c r="F1495" s="253" t="s">
        <v>988</v>
      </c>
      <c r="G1495" s="250"/>
      <c r="H1495" s="254">
        <v>354.79000000000002</v>
      </c>
      <c r="I1495" s="255"/>
      <c r="J1495" s="250"/>
      <c r="K1495" s="250"/>
      <c r="L1495" s="256"/>
      <c r="M1495" s="257"/>
      <c r="N1495" s="258"/>
      <c r="O1495" s="258"/>
      <c r="P1495" s="258"/>
      <c r="Q1495" s="258"/>
      <c r="R1495" s="258"/>
      <c r="S1495" s="258"/>
      <c r="T1495" s="259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60" t="s">
        <v>259</v>
      </c>
      <c r="AU1495" s="260" t="s">
        <v>93</v>
      </c>
      <c r="AV1495" s="13" t="s">
        <v>93</v>
      </c>
      <c r="AW1495" s="13" t="s">
        <v>40</v>
      </c>
      <c r="AX1495" s="13" t="s">
        <v>84</v>
      </c>
      <c r="AY1495" s="260" t="s">
        <v>250</v>
      </c>
    </row>
    <row r="1496" s="13" customFormat="1">
      <c r="A1496" s="13"/>
      <c r="B1496" s="249"/>
      <c r="C1496" s="250"/>
      <c r="D1496" s="251" t="s">
        <v>259</v>
      </c>
      <c r="E1496" s="252" t="s">
        <v>1</v>
      </c>
      <c r="F1496" s="253" t="s">
        <v>989</v>
      </c>
      <c r="G1496" s="250"/>
      <c r="H1496" s="254">
        <v>25.18</v>
      </c>
      <c r="I1496" s="255"/>
      <c r="J1496" s="250"/>
      <c r="K1496" s="250"/>
      <c r="L1496" s="256"/>
      <c r="M1496" s="257"/>
      <c r="N1496" s="258"/>
      <c r="O1496" s="258"/>
      <c r="P1496" s="258"/>
      <c r="Q1496" s="258"/>
      <c r="R1496" s="258"/>
      <c r="S1496" s="258"/>
      <c r="T1496" s="25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60" t="s">
        <v>259</v>
      </c>
      <c r="AU1496" s="260" t="s">
        <v>93</v>
      </c>
      <c r="AV1496" s="13" t="s">
        <v>93</v>
      </c>
      <c r="AW1496" s="13" t="s">
        <v>40</v>
      </c>
      <c r="AX1496" s="13" t="s">
        <v>84</v>
      </c>
      <c r="AY1496" s="260" t="s">
        <v>250</v>
      </c>
    </row>
    <row r="1497" s="13" customFormat="1">
      <c r="A1497" s="13"/>
      <c r="B1497" s="249"/>
      <c r="C1497" s="250"/>
      <c r="D1497" s="251" t="s">
        <v>259</v>
      </c>
      <c r="E1497" s="252" t="s">
        <v>1</v>
      </c>
      <c r="F1497" s="253" t="s">
        <v>1538</v>
      </c>
      <c r="G1497" s="250"/>
      <c r="H1497" s="254">
        <v>39.759999999999998</v>
      </c>
      <c r="I1497" s="255"/>
      <c r="J1497" s="250"/>
      <c r="K1497" s="250"/>
      <c r="L1497" s="256"/>
      <c r="M1497" s="257"/>
      <c r="N1497" s="258"/>
      <c r="O1497" s="258"/>
      <c r="P1497" s="258"/>
      <c r="Q1497" s="258"/>
      <c r="R1497" s="258"/>
      <c r="S1497" s="258"/>
      <c r="T1497" s="259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60" t="s">
        <v>259</v>
      </c>
      <c r="AU1497" s="260" t="s">
        <v>93</v>
      </c>
      <c r="AV1497" s="13" t="s">
        <v>93</v>
      </c>
      <c r="AW1497" s="13" t="s">
        <v>40</v>
      </c>
      <c r="AX1497" s="13" t="s">
        <v>84</v>
      </c>
      <c r="AY1497" s="260" t="s">
        <v>250</v>
      </c>
    </row>
    <row r="1498" s="13" customFormat="1">
      <c r="A1498" s="13"/>
      <c r="B1498" s="249"/>
      <c r="C1498" s="250"/>
      <c r="D1498" s="251" t="s">
        <v>259</v>
      </c>
      <c r="E1498" s="252" t="s">
        <v>1</v>
      </c>
      <c r="F1498" s="253" t="s">
        <v>980</v>
      </c>
      <c r="G1498" s="250"/>
      <c r="H1498" s="254">
        <v>3343.5100000000002</v>
      </c>
      <c r="I1498" s="255"/>
      <c r="J1498" s="250"/>
      <c r="K1498" s="250"/>
      <c r="L1498" s="256"/>
      <c r="M1498" s="257"/>
      <c r="N1498" s="258"/>
      <c r="O1498" s="258"/>
      <c r="P1498" s="258"/>
      <c r="Q1498" s="258"/>
      <c r="R1498" s="258"/>
      <c r="S1498" s="258"/>
      <c r="T1498" s="25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60" t="s">
        <v>259</v>
      </c>
      <c r="AU1498" s="260" t="s">
        <v>93</v>
      </c>
      <c r="AV1498" s="13" t="s">
        <v>93</v>
      </c>
      <c r="AW1498" s="13" t="s">
        <v>40</v>
      </c>
      <c r="AX1498" s="13" t="s">
        <v>84</v>
      </c>
      <c r="AY1498" s="260" t="s">
        <v>250</v>
      </c>
    </row>
    <row r="1499" s="13" customFormat="1">
      <c r="A1499" s="13"/>
      <c r="B1499" s="249"/>
      <c r="C1499" s="250"/>
      <c r="D1499" s="251" t="s">
        <v>259</v>
      </c>
      <c r="E1499" s="252" t="s">
        <v>1</v>
      </c>
      <c r="F1499" s="253" t="s">
        <v>981</v>
      </c>
      <c r="G1499" s="250"/>
      <c r="H1499" s="254">
        <v>342.29000000000002</v>
      </c>
      <c r="I1499" s="255"/>
      <c r="J1499" s="250"/>
      <c r="K1499" s="250"/>
      <c r="L1499" s="256"/>
      <c r="M1499" s="257"/>
      <c r="N1499" s="258"/>
      <c r="O1499" s="258"/>
      <c r="P1499" s="258"/>
      <c r="Q1499" s="258"/>
      <c r="R1499" s="258"/>
      <c r="S1499" s="258"/>
      <c r="T1499" s="259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60" t="s">
        <v>259</v>
      </c>
      <c r="AU1499" s="260" t="s">
        <v>93</v>
      </c>
      <c r="AV1499" s="13" t="s">
        <v>93</v>
      </c>
      <c r="AW1499" s="13" t="s">
        <v>40</v>
      </c>
      <c r="AX1499" s="13" t="s">
        <v>84</v>
      </c>
      <c r="AY1499" s="260" t="s">
        <v>250</v>
      </c>
    </row>
    <row r="1500" s="13" customFormat="1">
      <c r="A1500" s="13"/>
      <c r="B1500" s="249"/>
      <c r="C1500" s="250"/>
      <c r="D1500" s="251" t="s">
        <v>259</v>
      </c>
      <c r="E1500" s="252" t="s">
        <v>1</v>
      </c>
      <c r="F1500" s="253" t="s">
        <v>1539</v>
      </c>
      <c r="G1500" s="250"/>
      <c r="H1500" s="254">
        <v>89.780000000000001</v>
      </c>
      <c r="I1500" s="255"/>
      <c r="J1500" s="250"/>
      <c r="K1500" s="250"/>
      <c r="L1500" s="256"/>
      <c r="M1500" s="257"/>
      <c r="N1500" s="258"/>
      <c r="O1500" s="258"/>
      <c r="P1500" s="258"/>
      <c r="Q1500" s="258"/>
      <c r="R1500" s="258"/>
      <c r="S1500" s="258"/>
      <c r="T1500" s="25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60" t="s">
        <v>259</v>
      </c>
      <c r="AU1500" s="260" t="s">
        <v>93</v>
      </c>
      <c r="AV1500" s="13" t="s">
        <v>93</v>
      </c>
      <c r="AW1500" s="13" t="s">
        <v>40</v>
      </c>
      <c r="AX1500" s="13" t="s">
        <v>84</v>
      </c>
      <c r="AY1500" s="260" t="s">
        <v>250</v>
      </c>
    </row>
    <row r="1501" s="13" customFormat="1">
      <c r="A1501" s="13"/>
      <c r="B1501" s="249"/>
      <c r="C1501" s="250"/>
      <c r="D1501" s="251" t="s">
        <v>259</v>
      </c>
      <c r="E1501" s="252" t="s">
        <v>1</v>
      </c>
      <c r="F1501" s="253" t="s">
        <v>993</v>
      </c>
      <c r="G1501" s="250"/>
      <c r="H1501" s="254">
        <v>13.710000000000001</v>
      </c>
      <c r="I1501" s="255"/>
      <c r="J1501" s="250"/>
      <c r="K1501" s="250"/>
      <c r="L1501" s="256"/>
      <c r="M1501" s="257"/>
      <c r="N1501" s="258"/>
      <c r="O1501" s="258"/>
      <c r="P1501" s="258"/>
      <c r="Q1501" s="258"/>
      <c r="R1501" s="258"/>
      <c r="S1501" s="258"/>
      <c r="T1501" s="259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60" t="s">
        <v>259</v>
      </c>
      <c r="AU1501" s="260" t="s">
        <v>93</v>
      </c>
      <c r="AV1501" s="13" t="s">
        <v>93</v>
      </c>
      <c r="AW1501" s="13" t="s">
        <v>40</v>
      </c>
      <c r="AX1501" s="13" t="s">
        <v>84</v>
      </c>
      <c r="AY1501" s="260" t="s">
        <v>250</v>
      </c>
    </row>
    <row r="1502" s="13" customFormat="1">
      <c r="A1502" s="13"/>
      <c r="B1502" s="249"/>
      <c r="C1502" s="250"/>
      <c r="D1502" s="251" t="s">
        <v>259</v>
      </c>
      <c r="E1502" s="252" t="s">
        <v>1</v>
      </c>
      <c r="F1502" s="253" t="s">
        <v>1540</v>
      </c>
      <c r="G1502" s="250"/>
      <c r="H1502" s="254">
        <v>4</v>
      </c>
      <c r="I1502" s="255"/>
      <c r="J1502" s="250"/>
      <c r="K1502" s="250"/>
      <c r="L1502" s="256"/>
      <c r="M1502" s="257"/>
      <c r="N1502" s="258"/>
      <c r="O1502" s="258"/>
      <c r="P1502" s="258"/>
      <c r="Q1502" s="258"/>
      <c r="R1502" s="258"/>
      <c r="S1502" s="258"/>
      <c r="T1502" s="259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60" t="s">
        <v>259</v>
      </c>
      <c r="AU1502" s="260" t="s">
        <v>93</v>
      </c>
      <c r="AV1502" s="13" t="s">
        <v>93</v>
      </c>
      <c r="AW1502" s="13" t="s">
        <v>40</v>
      </c>
      <c r="AX1502" s="13" t="s">
        <v>84</v>
      </c>
      <c r="AY1502" s="260" t="s">
        <v>250</v>
      </c>
    </row>
    <row r="1503" s="14" customFormat="1">
      <c r="A1503" s="14"/>
      <c r="B1503" s="261"/>
      <c r="C1503" s="262"/>
      <c r="D1503" s="251" t="s">
        <v>259</v>
      </c>
      <c r="E1503" s="263" t="s">
        <v>1</v>
      </c>
      <c r="F1503" s="264" t="s">
        <v>261</v>
      </c>
      <c r="G1503" s="262"/>
      <c r="H1503" s="265">
        <v>4310.5900000000001</v>
      </c>
      <c r="I1503" s="266"/>
      <c r="J1503" s="262"/>
      <c r="K1503" s="262"/>
      <c r="L1503" s="267"/>
      <c r="M1503" s="268"/>
      <c r="N1503" s="269"/>
      <c r="O1503" s="269"/>
      <c r="P1503" s="269"/>
      <c r="Q1503" s="269"/>
      <c r="R1503" s="269"/>
      <c r="S1503" s="269"/>
      <c r="T1503" s="270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71" t="s">
        <v>259</v>
      </c>
      <c r="AU1503" s="271" t="s">
        <v>93</v>
      </c>
      <c r="AV1503" s="14" t="s">
        <v>256</v>
      </c>
      <c r="AW1503" s="14" t="s">
        <v>40</v>
      </c>
      <c r="AX1503" s="14" t="s">
        <v>91</v>
      </c>
      <c r="AY1503" s="271" t="s">
        <v>250</v>
      </c>
    </row>
    <row r="1504" s="13" customFormat="1">
      <c r="A1504" s="13"/>
      <c r="B1504" s="249"/>
      <c r="C1504" s="250"/>
      <c r="D1504" s="251" t="s">
        <v>259</v>
      </c>
      <c r="E1504" s="250"/>
      <c r="F1504" s="253" t="s">
        <v>1541</v>
      </c>
      <c r="G1504" s="250"/>
      <c r="H1504" s="254">
        <v>4396.8019999999997</v>
      </c>
      <c r="I1504" s="255"/>
      <c r="J1504" s="250"/>
      <c r="K1504" s="250"/>
      <c r="L1504" s="256"/>
      <c r="M1504" s="257"/>
      <c r="N1504" s="258"/>
      <c r="O1504" s="258"/>
      <c r="P1504" s="258"/>
      <c r="Q1504" s="258"/>
      <c r="R1504" s="258"/>
      <c r="S1504" s="258"/>
      <c r="T1504" s="25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60" t="s">
        <v>259</v>
      </c>
      <c r="AU1504" s="260" t="s">
        <v>93</v>
      </c>
      <c r="AV1504" s="13" t="s">
        <v>93</v>
      </c>
      <c r="AW1504" s="13" t="s">
        <v>4</v>
      </c>
      <c r="AX1504" s="13" t="s">
        <v>91</v>
      </c>
      <c r="AY1504" s="260" t="s">
        <v>250</v>
      </c>
    </row>
    <row r="1505" s="2" customFormat="1" ht="24.15" customHeight="1">
      <c r="A1505" s="41"/>
      <c r="B1505" s="42"/>
      <c r="C1505" s="294" t="s">
        <v>1542</v>
      </c>
      <c r="D1505" s="294" t="s">
        <v>337</v>
      </c>
      <c r="E1505" s="295" t="s">
        <v>1543</v>
      </c>
      <c r="F1505" s="296" t="s">
        <v>1544</v>
      </c>
      <c r="G1505" s="297" t="s">
        <v>388</v>
      </c>
      <c r="H1505" s="298">
        <v>3343.5100000000002</v>
      </c>
      <c r="I1505" s="299"/>
      <c r="J1505" s="300">
        <f>ROUND(I1505*H1505,2)</f>
        <v>0</v>
      </c>
      <c r="K1505" s="301"/>
      <c r="L1505" s="302"/>
      <c r="M1505" s="303" t="s">
        <v>1</v>
      </c>
      <c r="N1505" s="304" t="s">
        <v>49</v>
      </c>
      <c r="O1505" s="94"/>
      <c r="P1505" s="240">
        <f>O1505*H1505</f>
        <v>0</v>
      </c>
      <c r="Q1505" s="240">
        <v>0.0010499999999999999</v>
      </c>
      <c r="R1505" s="240">
        <f>Q1505*H1505</f>
        <v>3.5106855000000001</v>
      </c>
      <c r="S1505" s="240">
        <v>0</v>
      </c>
      <c r="T1505" s="241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42" t="s">
        <v>363</v>
      </c>
      <c r="AT1505" s="242" t="s">
        <v>337</v>
      </c>
      <c r="AU1505" s="242" t="s">
        <v>93</v>
      </c>
      <c r="AY1505" s="19" t="s">
        <v>250</v>
      </c>
      <c r="BE1505" s="243">
        <f>IF(N1505="základní",J1505,0)</f>
        <v>0</v>
      </c>
      <c r="BF1505" s="243">
        <f>IF(N1505="snížená",J1505,0)</f>
        <v>0</v>
      </c>
      <c r="BG1505" s="243">
        <f>IF(N1505="zákl. přenesená",J1505,0)</f>
        <v>0</v>
      </c>
      <c r="BH1505" s="243">
        <f>IF(N1505="sníž. přenesená",J1505,0)</f>
        <v>0</v>
      </c>
      <c r="BI1505" s="243">
        <f>IF(N1505="nulová",J1505,0)</f>
        <v>0</v>
      </c>
      <c r="BJ1505" s="19" t="s">
        <v>91</v>
      </c>
      <c r="BK1505" s="243">
        <f>ROUND(I1505*H1505,2)</f>
        <v>0</v>
      </c>
      <c r="BL1505" s="19" t="s">
        <v>303</v>
      </c>
      <c r="BM1505" s="242" t="s">
        <v>1545</v>
      </c>
    </row>
    <row r="1506" s="13" customFormat="1">
      <c r="A1506" s="13"/>
      <c r="B1506" s="249"/>
      <c r="C1506" s="250"/>
      <c r="D1506" s="251" t="s">
        <v>259</v>
      </c>
      <c r="E1506" s="252" t="s">
        <v>1</v>
      </c>
      <c r="F1506" s="253" t="s">
        <v>980</v>
      </c>
      <c r="G1506" s="250"/>
      <c r="H1506" s="254">
        <v>3343.5100000000002</v>
      </c>
      <c r="I1506" s="255"/>
      <c r="J1506" s="250"/>
      <c r="K1506" s="250"/>
      <c r="L1506" s="256"/>
      <c r="M1506" s="257"/>
      <c r="N1506" s="258"/>
      <c r="O1506" s="258"/>
      <c r="P1506" s="258"/>
      <c r="Q1506" s="258"/>
      <c r="R1506" s="258"/>
      <c r="S1506" s="258"/>
      <c r="T1506" s="259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60" t="s">
        <v>259</v>
      </c>
      <c r="AU1506" s="260" t="s">
        <v>93</v>
      </c>
      <c r="AV1506" s="13" t="s">
        <v>93</v>
      </c>
      <c r="AW1506" s="13" t="s">
        <v>40</v>
      </c>
      <c r="AX1506" s="13" t="s">
        <v>91</v>
      </c>
      <c r="AY1506" s="260" t="s">
        <v>250</v>
      </c>
    </row>
    <row r="1507" s="2" customFormat="1" ht="24.15" customHeight="1">
      <c r="A1507" s="41"/>
      <c r="B1507" s="42"/>
      <c r="C1507" s="294" t="s">
        <v>1546</v>
      </c>
      <c r="D1507" s="294" t="s">
        <v>337</v>
      </c>
      <c r="E1507" s="295" t="s">
        <v>1547</v>
      </c>
      <c r="F1507" s="296" t="s">
        <v>1548</v>
      </c>
      <c r="G1507" s="297" t="s">
        <v>388</v>
      </c>
      <c r="H1507" s="298">
        <v>986.42200000000003</v>
      </c>
      <c r="I1507" s="299"/>
      <c r="J1507" s="300">
        <f>ROUND(I1507*H1507,2)</f>
        <v>0</v>
      </c>
      <c r="K1507" s="301"/>
      <c r="L1507" s="302"/>
      <c r="M1507" s="303" t="s">
        <v>1</v>
      </c>
      <c r="N1507" s="304" t="s">
        <v>49</v>
      </c>
      <c r="O1507" s="94"/>
      <c r="P1507" s="240">
        <f>O1507*H1507</f>
        <v>0</v>
      </c>
      <c r="Q1507" s="240">
        <v>0.00069999999999999999</v>
      </c>
      <c r="R1507" s="240">
        <f>Q1507*H1507</f>
        <v>0.69049539999999998</v>
      </c>
      <c r="S1507" s="240">
        <v>0</v>
      </c>
      <c r="T1507" s="241">
        <f>S1507*H1507</f>
        <v>0</v>
      </c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R1507" s="242" t="s">
        <v>363</v>
      </c>
      <c r="AT1507" s="242" t="s">
        <v>337</v>
      </c>
      <c r="AU1507" s="242" t="s">
        <v>93</v>
      </c>
      <c r="AY1507" s="19" t="s">
        <v>250</v>
      </c>
      <c r="BE1507" s="243">
        <f>IF(N1507="základní",J1507,0)</f>
        <v>0</v>
      </c>
      <c r="BF1507" s="243">
        <f>IF(N1507="snížená",J1507,0)</f>
        <v>0</v>
      </c>
      <c r="BG1507" s="243">
        <f>IF(N1507="zákl. přenesená",J1507,0)</f>
        <v>0</v>
      </c>
      <c r="BH1507" s="243">
        <f>IF(N1507="sníž. přenesená",J1507,0)</f>
        <v>0</v>
      </c>
      <c r="BI1507" s="243">
        <f>IF(N1507="nulová",J1507,0)</f>
        <v>0</v>
      </c>
      <c r="BJ1507" s="19" t="s">
        <v>91</v>
      </c>
      <c r="BK1507" s="243">
        <f>ROUND(I1507*H1507,2)</f>
        <v>0</v>
      </c>
      <c r="BL1507" s="19" t="s">
        <v>303</v>
      </c>
      <c r="BM1507" s="242" t="s">
        <v>1549</v>
      </c>
    </row>
    <row r="1508" s="13" customFormat="1">
      <c r="A1508" s="13"/>
      <c r="B1508" s="249"/>
      <c r="C1508" s="250"/>
      <c r="D1508" s="251" t="s">
        <v>259</v>
      </c>
      <c r="E1508" s="252" t="s">
        <v>1</v>
      </c>
      <c r="F1508" s="253" t="s">
        <v>987</v>
      </c>
      <c r="G1508" s="250"/>
      <c r="H1508" s="254">
        <v>97.569999999999993</v>
      </c>
      <c r="I1508" s="255"/>
      <c r="J1508" s="250"/>
      <c r="K1508" s="250"/>
      <c r="L1508" s="256"/>
      <c r="M1508" s="257"/>
      <c r="N1508" s="258"/>
      <c r="O1508" s="258"/>
      <c r="P1508" s="258"/>
      <c r="Q1508" s="258"/>
      <c r="R1508" s="258"/>
      <c r="S1508" s="258"/>
      <c r="T1508" s="259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60" t="s">
        <v>259</v>
      </c>
      <c r="AU1508" s="260" t="s">
        <v>93</v>
      </c>
      <c r="AV1508" s="13" t="s">
        <v>93</v>
      </c>
      <c r="AW1508" s="13" t="s">
        <v>40</v>
      </c>
      <c r="AX1508" s="13" t="s">
        <v>84</v>
      </c>
      <c r="AY1508" s="260" t="s">
        <v>250</v>
      </c>
    </row>
    <row r="1509" s="13" customFormat="1">
      <c r="A1509" s="13"/>
      <c r="B1509" s="249"/>
      <c r="C1509" s="250"/>
      <c r="D1509" s="251" t="s">
        <v>259</v>
      </c>
      <c r="E1509" s="252" t="s">
        <v>1</v>
      </c>
      <c r="F1509" s="253" t="s">
        <v>988</v>
      </c>
      <c r="G1509" s="250"/>
      <c r="H1509" s="254">
        <v>354.79000000000002</v>
      </c>
      <c r="I1509" s="255"/>
      <c r="J1509" s="250"/>
      <c r="K1509" s="250"/>
      <c r="L1509" s="256"/>
      <c r="M1509" s="257"/>
      <c r="N1509" s="258"/>
      <c r="O1509" s="258"/>
      <c r="P1509" s="258"/>
      <c r="Q1509" s="258"/>
      <c r="R1509" s="258"/>
      <c r="S1509" s="258"/>
      <c r="T1509" s="259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60" t="s">
        <v>259</v>
      </c>
      <c r="AU1509" s="260" t="s">
        <v>93</v>
      </c>
      <c r="AV1509" s="13" t="s">
        <v>93</v>
      </c>
      <c r="AW1509" s="13" t="s">
        <v>40</v>
      </c>
      <c r="AX1509" s="13" t="s">
        <v>84</v>
      </c>
      <c r="AY1509" s="260" t="s">
        <v>250</v>
      </c>
    </row>
    <row r="1510" s="13" customFormat="1">
      <c r="A1510" s="13"/>
      <c r="B1510" s="249"/>
      <c r="C1510" s="250"/>
      <c r="D1510" s="251" t="s">
        <v>259</v>
      </c>
      <c r="E1510" s="252" t="s">
        <v>1</v>
      </c>
      <c r="F1510" s="253" t="s">
        <v>989</v>
      </c>
      <c r="G1510" s="250"/>
      <c r="H1510" s="254">
        <v>25.18</v>
      </c>
      <c r="I1510" s="255"/>
      <c r="J1510" s="250"/>
      <c r="K1510" s="250"/>
      <c r="L1510" s="256"/>
      <c r="M1510" s="257"/>
      <c r="N1510" s="258"/>
      <c r="O1510" s="258"/>
      <c r="P1510" s="258"/>
      <c r="Q1510" s="258"/>
      <c r="R1510" s="258"/>
      <c r="S1510" s="258"/>
      <c r="T1510" s="25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60" t="s">
        <v>259</v>
      </c>
      <c r="AU1510" s="260" t="s">
        <v>93</v>
      </c>
      <c r="AV1510" s="13" t="s">
        <v>93</v>
      </c>
      <c r="AW1510" s="13" t="s">
        <v>40</v>
      </c>
      <c r="AX1510" s="13" t="s">
        <v>84</v>
      </c>
      <c r="AY1510" s="260" t="s">
        <v>250</v>
      </c>
    </row>
    <row r="1511" s="13" customFormat="1">
      <c r="A1511" s="13"/>
      <c r="B1511" s="249"/>
      <c r="C1511" s="250"/>
      <c r="D1511" s="251" t="s">
        <v>259</v>
      </c>
      <c r="E1511" s="252" t="s">
        <v>1</v>
      </c>
      <c r="F1511" s="253" t="s">
        <v>1538</v>
      </c>
      <c r="G1511" s="250"/>
      <c r="H1511" s="254">
        <v>39.759999999999998</v>
      </c>
      <c r="I1511" s="255"/>
      <c r="J1511" s="250"/>
      <c r="K1511" s="250"/>
      <c r="L1511" s="256"/>
      <c r="M1511" s="257"/>
      <c r="N1511" s="258"/>
      <c r="O1511" s="258"/>
      <c r="P1511" s="258"/>
      <c r="Q1511" s="258"/>
      <c r="R1511" s="258"/>
      <c r="S1511" s="258"/>
      <c r="T1511" s="259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60" t="s">
        <v>259</v>
      </c>
      <c r="AU1511" s="260" t="s">
        <v>93</v>
      </c>
      <c r="AV1511" s="13" t="s">
        <v>93</v>
      </c>
      <c r="AW1511" s="13" t="s">
        <v>40</v>
      </c>
      <c r="AX1511" s="13" t="s">
        <v>84</v>
      </c>
      <c r="AY1511" s="260" t="s">
        <v>250</v>
      </c>
    </row>
    <row r="1512" s="13" customFormat="1">
      <c r="A1512" s="13"/>
      <c r="B1512" s="249"/>
      <c r="C1512" s="250"/>
      <c r="D1512" s="251" t="s">
        <v>259</v>
      </c>
      <c r="E1512" s="252" t="s">
        <v>1</v>
      </c>
      <c r="F1512" s="253" t="s">
        <v>981</v>
      </c>
      <c r="G1512" s="250"/>
      <c r="H1512" s="254">
        <v>342.29000000000002</v>
      </c>
      <c r="I1512" s="255"/>
      <c r="J1512" s="250"/>
      <c r="K1512" s="250"/>
      <c r="L1512" s="256"/>
      <c r="M1512" s="257"/>
      <c r="N1512" s="258"/>
      <c r="O1512" s="258"/>
      <c r="P1512" s="258"/>
      <c r="Q1512" s="258"/>
      <c r="R1512" s="258"/>
      <c r="S1512" s="258"/>
      <c r="T1512" s="259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60" t="s">
        <v>259</v>
      </c>
      <c r="AU1512" s="260" t="s">
        <v>93</v>
      </c>
      <c r="AV1512" s="13" t="s">
        <v>93</v>
      </c>
      <c r="AW1512" s="13" t="s">
        <v>40</v>
      </c>
      <c r="AX1512" s="13" t="s">
        <v>84</v>
      </c>
      <c r="AY1512" s="260" t="s">
        <v>250</v>
      </c>
    </row>
    <row r="1513" s="13" customFormat="1">
      <c r="A1513" s="13"/>
      <c r="B1513" s="249"/>
      <c r="C1513" s="250"/>
      <c r="D1513" s="251" t="s">
        <v>259</v>
      </c>
      <c r="E1513" s="252" t="s">
        <v>1</v>
      </c>
      <c r="F1513" s="253" t="s">
        <v>1539</v>
      </c>
      <c r="G1513" s="250"/>
      <c r="H1513" s="254">
        <v>89.780000000000001</v>
      </c>
      <c r="I1513" s="255"/>
      <c r="J1513" s="250"/>
      <c r="K1513" s="250"/>
      <c r="L1513" s="256"/>
      <c r="M1513" s="257"/>
      <c r="N1513" s="258"/>
      <c r="O1513" s="258"/>
      <c r="P1513" s="258"/>
      <c r="Q1513" s="258"/>
      <c r="R1513" s="258"/>
      <c r="S1513" s="258"/>
      <c r="T1513" s="25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0" t="s">
        <v>259</v>
      </c>
      <c r="AU1513" s="260" t="s">
        <v>93</v>
      </c>
      <c r="AV1513" s="13" t="s">
        <v>93</v>
      </c>
      <c r="AW1513" s="13" t="s">
        <v>40</v>
      </c>
      <c r="AX1513" s="13" t="s">
        <v>84</v>
      </c>
      <c r="AY1513" s="260" t="s">
        <v>250</v>
      </c>
    </row>
    <row r="1514" s="13" customFormat="1">
      <c r="A1514" s="13"/>
      <c r="B1514" s="249"/>
      <c r="C1514" s="250"/>
      <c r="D1514" s="251" t="s">
        <v>259</v>
      </c>
      <c r="E1514" s="252" t="s">
        <v>1</v>
      </c>
      <c r="F1514" s="253" t="s">
        <v>993</v>
      </c>
      <c r="G1514" s="250"/>
      <c r="H1514" s="254">
        <v>13.710000000000001</v>
      </c>
      <c r="I1514" s="255"/>
      <c r="J1514" s="250"/>
      <c r="K1514" s="250"/>
      <c r="L1514" s="256"/>
      <c r="M1514" s="257"/>
      <c r="N1514" s="258"/>
      <c r="O1514" s="258"/>
      <c r="P1514" s="258"/>
      <c r="Q1514" s="258"/>
      <c r="R1514" s="258"/>
      <c r="S1514" s="258"/>
      <c r="T1514" s="25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0" t="s">
        <v>259</v>
      </c>
      <c r="AU1514" s="260" t="s">
        <v>93</v>
      </c>
      <c r="AV1514" s="13" t="s">
        <v>93</v>
      </c>
      <c r="AW1514" s="13" t="s">
        <v>40</v>
      </c>
      <c r="AX1514" s="13" t="s">
        <v>84</v>
      </c>
      <c r="AY1514" s="260" t="s">
        <v>250</v>
      </c>
    </row>
    <row r="1515" s="13" customFormat="1">
      <c r="A1515" s="13"/>
      <c r="B1515" s="249"/>
      <c r="C1515" s="250"/>
      <c r="D1515" s="251" t="s">
        <v>259</v>
      </c>
      <c r="E1515" s="252" t="s">
        <v>1</v>
      </c>
      <c r="F1515" s="253" t="s">
        <v>1540</v>
      </c>
      <c r="G1515" s="250"/>
      <c r="H1515" s="254">
        <v>4</v>
      </c>
      <c r="I1515" s="255"/>
      <c r="J1515" s="250"/>
      <c r="K1515" s="250"/>
      <c r="L1515" s="256"/>
      <c r="M1515" s="257"/>
      <c r="N1515" s="258"/>
      <c r="O1515" s="258"/>
      <c r="P1515" s="258"/>
      <c r="Q1515" s="258"/>
      <c r="R1515" s="258"/>
      <c r="S1515" s="258"/>
      <c r="T1515" s="25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60" t="s">
        <v>259</v>
      </c>
      <c r="AU1515" s="260" t="s">
        <v>93</v>
      </c>
      <c r="AV1515" s="13" t="s">
        <v>93</v>
      </c>
      <c r="AW1515" s="13" t="s">
        <v>40</v>
      </c>
      <c r="AX1515" s="13" t="s">
        <v>84</v>
      </c>
      <c r="AY1515" s="260" t="s">
        <v>250</v>
      </c>
    </row>
    <row r="1516" s="14" customFormat="1">
      <c r="A1516" s="14"/>
      <c r="B1516" s="261"/>
      <c r="C1516" s="262"/>
      <c r="D1516" s="251" t="s">
        <v>259</v>
      </c>
      <c r="E1516" s="263" t="s">
        <v>1</v>
      </c>
      <c r="F1516" s="264" t="s">
        <v>261</v>
      </c>
      <c r="G1516" s="262"/>
      <c r="H1516" s="265">
        <v>967.08000000000004</v>
      </c>
      <c r="I1516" s="266"/>
      <c r="J1516" s="262"/>
      <c r="K1516" s="262"/>
      <c r="L1516" s="267"/>
      <c r="M1516" s="268"/>
      <c r="N1516" s="269"/>
      <c r="O1516" s="269"/>
      <c r="P1516" s="269"/>
      <c r="Q1516" s="269"/>
      <c r="R1516" s="269"/>
      <c r="S1516" s="269"/>
      <c r="T1516" s="270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71" t="s">
        <v>259</v>
      </c>
      <c r="AU1516" s="271" t="s">
        <v>93</v>
      </c>
      <c r="AV1516" s="14" t="s">
        <v>256</v>
      </c>
      <c r="AW1516" s="14" t="s">
        <v>40</v>
      </c>
      <c r="AX1516" s="14" t="s">
        <v>91</v>
      </c>
      <c r="AY1516" s="271" t="s">
        <v>250</v>
      </c>
    </row>
    <row r="1517" s="13" customFormat="1">
      <c r="A1517" s="13"/>
      <c r="B1517" s="249"/>
      <c r="C1517" s="250"/>
      <c r="D1517" s="251" t="s">
        <v>259</v>
      </c>
      <c r="E1517" s="250"/>
      <c r="F1517" s="253" t="s">
        <v>1550</v>
      </c>
      <c r="G1517" s="250"/>
      <c r="H1517" s="254">
        <v>986.42200000000003</v>
      </c>
      <c r="I1517" s="255"/>
      <c r="J1517" s="250"/>
      <c r="K1517" s="250"/>
      <c r="L1517" s="256"/>
      <c r="M1517" s="257"/>
      <c r="N1517" s="258"/>
      <c r="O1517" s="258"/>
      <c r="P1517" s="258"/>
      <c r="Q1517" s="258"/>
      <c r="R1517" s="258"/>
      <c r="S1517" s="258"/>
      <c r="T1517" s="259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60" t="s">
        <v>259</v>
      </c>
      <c r="AU1517" s="260" t="s">
        <v>93</v>
      </c>
      <c r="AV1517" s="13" t="s">
        <v>93</v>
      </c>
      <c r="AW1517" s="13" t="s">
        <v>4</v>
      </c>
      <c r="AX1517" s="13" t="s">
        <v>91</v>
      </c>
      <c r="AY1517" s="260" t="s">
        <v>250</v>
      </c>
    </row>
    <row r="1518" s="2" customFormat="1" ht="24.15" customHeight="1">
      <c r="A1518" s="41"/>
      <c r="B1518" s="42"/>
      <c r="C1518" s="294" t="s">
        <v>1048</v>
      </c>
      <c r="D1518" s="294" t="s">
        <v>337</v>
      </c>
      <c r="E1518" s="295" t="s">
        <v>1551</v>
      </c>
      <c r="F1518" s="296" t="s">
        <v>1552</v>
      </c>
      <c r="G1518" s="297" t="s">
        <v>388</v>
      </c>
      <c r="H1518" s="298">
        <v>105.56</v>
      </c>
      <c r="I1518" s="299"/>
      <c r="J1518" s="300">
        <f>ROUND(I1518*H1518,2)</f>
        <v>0</v>
      </c>
      <c r="K1518" s="301"/>
      <c r="L1518" s="302"/>
      <c r="M1518" s="303" t="s">
        <v>1</v>
      </c>
      <c r="N1518" s="304" t="s">
        <v>49</v>
      </c>
      <c r="O1518" s="94"/>
      <c r="P1518" s="240">
        <f>O1518*H1518</f>
        <v>0</v>
      </c>
      <c r="Q1518" s="240">
        <v>0.00089999999999999998</v>
      </c>
      <c r="R1518" s="240">
        <f>Q1518*H1518</f>
        <v>0.095004000000000005</v>
      </c>
      <c r="S1518" s="240">
        <v>0</v>
      </c>
      <c r="T1518" s="241">
        <f>S1518*H1518</f>
        <v>0</v>
      </c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R1518" s="242" t="s">
        <v>363</v>
      </c>
      <c r="AT1518" s="242" t="s">
        <v>337</v>
      </c>
      <c r="AU1518" s="242" t="s">
        <v>93</v>
      </c>
      <c r="AY1518" s="19" t="s">
        <v>250</v>
      </c>
      <c r="BE1518" s="243">
        <f>IF(N1518="základní",J1518,0)</f>
        <v>0</v>
      </c>
      <c r="BF1518" s="243">
        <f>IF(N1518="snížená",J1518,0)</f>
        <v>0</v>
      </c>
      <c r="BG1518" s="243">
        <f>IF(N1518="zákl. přenesená",J1518,0)</f>
        <v>0</v>
      </c>
      <c r="BH1518" s="243">
        <f>IF(N1518="sníž. přenesená",J1518,0)</f>
        <v>0</v>
      </c>
      <c r="BI1518" s="243">
        <f>IF(N1518="nulová",J1518,0)</f>
        <v>0</v>
      </c>
      <c r="BJ1518" s="19" t="s">
        <v>91</v>
      </c>
      <c r="BK1518" s="243">
        <f>ROUND(I1518*H1518,2)</f>
        <v>0</v>
      </c>
      <c r="BL1518" s="19" t="s">
        <v>303</v>
      </c>
      <c r="BM1518" s="242" t="s">
        <v>1553</v>
      </c>
    </row>
    <row r="1519" s="13" customFormat="1">
      <c r="A1519" s="13"/>
      <c r="B1519" s="249"/>
      <c r="C1519" s="250"/>
      <c r="D1519" s="251" t="s">
        <v>259</v>
      </c>
      <c r="E1519" s="252" t="s">
        <v>1</v>
      </c>
      <c r="F1519" s="253" t="s">
        <v>1539</v>
      </c>
      <c r="G1519" s="250"/>
      <c r="H1519" s="254">
        <v>89.780000000000001</v>
      </c>
      <c r="I1519" s="255"/>
      <c r="J1519" s="250"/>
      <c r="K1519" s="250"/>
      <c r="L1519" s="256"/>
      <c r="M1519" s="257"/>
      <c r="N1519" s="258"/>
      <c r="O1519" s="258"/>
      <c r="P1519" s="258"/>
      <c r="Q1519" s="258"/>
      <c r="R1519" s="258"/>
      <c r="S1519" s="258"/>
      <c r="T1519" s="25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60" t="s">
        <v>259</v>
      </c>
      <c r="AU1519" s="260" t="s">
        <v>93</v>
      </c>
      <c r="AV1519" s="13" t="s">
        <v>93</v>
      </c>
      <c r="AW1519" s="13" t="s">
        <v>40</v>
      </c>
      <c r="AX1519" s="13" t="s">
        <v>84</v>
      </c>
      <c r="AY1519" s="260" t="s">
        <v>250</v>
      </c>
    </row>
    <row r="1520" s="13" customFormat="1">
      <c r="A1520" s="13"/>
      <c r="B1520" s="249"/>
      <c r="C1520" s="250"/>
      <c r="D1520" s="251" t="s">
        <v>259</v>
      </c>
      <c r="E1520" s="252" t="s">
        <v>1</v>
      </c>
      <c r="F1520" s="253" t="s">
        <v>993</v>
      </c>
      <c r="G1520" s="250"/>
      <c r="H1520" s="254">
        <v>13.710000000000001</v>
      </c>
      <c r="I1520" s="255"/>
      <c r="J1520" s="250"/>
      <c r="K1520" s="250"/>
      <c r="L1520" s="256"/>
      <c r="M1520" s="257"/>
      <c r="N1520" s="258"/>
      <c r="O1520" s="258"/>
      <c r="P1520" s="258"/>
      <c r="Q1520" s="258"/>
      <c r="R1520" s="258"/>
      <c r="S1520" s="258"/>
      <c r="T1520" s="25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60" t="s">
        <v>259</v>
      </c>
      <c r="AU1520" s="260" t="s">
        <v>93</v>
      </c>
      <c r="AV1520" s="13" t="s">
        <v>93</v>
      </c>
      <c r="AW1520" s="13" t="s">
        <v>40</v>
      </c>
      <c r="AX1520" s="13" t="s">
        <v>84</v>
      </c>
      <c r="AY1520" s="260" t="s">
        <v>250</v>
      </c>
    </row>
    <row r="1521" s="14" customFormat="1">
      <c r="A1521" s="14"/>
      <c r="B1521" s="261"/>
      <c r="C1521" s="262"/>
      <c r="D1521" s="251" t="s">
        <v>259</v>
      </c>
      <c r="E1521" s="263" t="s">
        <v>1</v>
      </c>
      <c r="F1521" s="264" t="s">
        <v>261</v>
      </c>
      <c r="G1521" s="262"/>
      <c r="H1521" s="265">
        <v>103.49</v>
      </c>
      <c r="I1521" s="266"/>
      <c r="J1521" s="262"/>
      <c r="K1521" s="262"/>
      <c r="L1521" s="267"/>
      <c r="M1521" s="268"/>
      <c r="N1521" s="269"/>
      <c r="O1521" s="269"/>
      <c r="P1521" s="269"/>
      <c r="Q1521" s="269"/>
      <c r="R1521" s="269"/>
      <c r="S1521" s="269"/>
      <c r="T1521" s="270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71" t="s">
        <v>259</v>
      </c>
      <c r="AU1521" s="271" t="s">
        <v>93</v>
      </c>
      <c r="AV1521" s="14" t="s">
        <v>256</v>
      </c>
      <c r="AW1521" s="14" t="s">
        <v>40</v>
      </c>
      <c r="AX1521" s="14" t="s">
        <v>91</v>
      </c>
      <c r="AY1521" s="271" t="s">
        <v>250</v>
      </c>
    </row>
    <row r="1522" s="13" customFormat="1">
      <c r="A1522" s="13"/>
      <c r="B1522" s="249"/>
      <c r="C1522" s="250"/>
      <c r="D1522" s="251" t="s">
        <v>259</v>
      </c>
      <c r="E1522" s="250"/>
      <c r="F1522" s="253" t="s">
        <v>1554</v>
      </c>
      <c r="G1522" s="250"/>
      <c r="H1522" s="254">
        <v>105.56</v>
      </c>
      <c r="I1522" s="255"/>
      <c r="J1522" s="250"/>
      <c r="K1522" s="250"/>
      <c r="L1522" s="256"/>
      <c r="M1522" s="257"/>
      <c r="N1522" s="258"/>
      <c r="O1522" s="258"/>
      <c r="P1522" s="258"/>
      <c r="Q1522" s="258"/>
      <c r="R1522" s="258"/>
      <c r="S1522" s="258"/>
      <c r="T1522" s="25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60" t="s">
        <v>259</v>
      </c>
      <c r="AU1522" s="260" t="s">
        <v>93</v>
      </c>
      <c r="AV1522" s="13" t="s">
        <v>93</v>
      </c>
      <c r="AW1522" s="13" t="s">
        <v>4</v>
      </c>
      <c r="AX1522" s="13" t="s">
        <v>91</v>
      </c>
      <c r="AY1522" s="260" t="s">
        <v>250</v>
      </c>
    </row>
    <row r="1523" s="2" customFormat="1" ht="24.15" customHeight="1">
      <c r="A1523" s="41"/>
      <c r="B1523" s="42"/>
      <c r="C1523" s="294" t="s">
        <v>1555</v>
      </c>
      <c r="D1523" s="294" t="s">
        <v>337</v>
      </c>
      <c r="E1523" s="295" t="s">
        <v>1556</v>
      </c>
      <c r="F1523" s="296" t="s">
        <v>1557</v>
      </c>
      <c r="G1523" s="297" t="s">
        <v>388</v>
      </c>
      <c r="H1523" s="298">
        <v>419.45499999999998</v>
      </c>
      <c r="I1523" s="299"/>
      <c r="J1523" s="300">
        <f>ROUND(I1523*H1523,2)</f>
        <v>0</v>
      </c>
      <c r="K1523" s="301"/>
      <c r="L1523" s="302"/>
      <c r="M1523" s="303" t="s">
        <v>1</v>
      </c>
      <c r="N1523" s="304" t="s">
        <v>49</v>
      </c>
      <c r="O1523" s="94"/>
      <c r="P1523" s="240">
        <f>O1523*H1523</f>
        <v>0</v>
      </c>
      <c r="Q1523" s="240">
        <v>0.0018</v>
      </c>
      <c r="R1523" s="240">
        <f>Q1523*H1523</f>
        <v>0.755019</v>
      </c>
      <c r="S1523" s="240">
        <v>0</v>
      </c>
      <c r="T1523" s="241">
        <f>S1523*H1523</f>
        <v>0</v>
      </c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R1523" s="242" t="s">
        <v>363</v>
      </c>
      <c r="AT1523" s="242" t="s">
        <v>337</v>
      </c>
      <c r="AU1523" s="242" t="s">
        <v>93</v>
      </c>
      <c r="AY1523" s="19" t="s">
        <v>250</v>
      </c>
      <c r="BE1523" s="243">
        <f>IF(N1523="základní",J1523,0)</f>
        <v>0</v>
      </c>
      <c r="BF1523" s="243">
        <f>IF(N1523="snížená",J1523,0)</f>
        <v>0</v>
      </c>
      <c r="BG1523" s="243">
        <f>IF(N1523="zákl. přenesená",J1523,0)</f>
        <v>0</v>
      </c>
      <c r="BH1523" s="243">
        <f>IF(N1523="sníž. přenesená",J1523,0)</f>
        <v>0</v>
      </c>
      <c r="BI1523" s="243">
        <f>IF(N1523="nulová",J1523,0)</f>
        <v>0</v>
      </c>
      <c r="BJ1523" s="19" t="s">
        <v>91</v>
      </c>
      <c r="BK1523" s="243">
        <f>ROUND(I1523*H1523,2)</f>
        <v>0</v>
      </c>
      <c r="BL1523" s="19" t="s">
        <v>303</v>
      </c>
      <c r="BM1523" s="242" t="s">
        <v>1558</v>
      </c>
    </row>
    <row r="1524" s="13" customFormat="1">
      <c r="A1524" s="13"/>
      <c r="B1524" s="249"/>
      <c r="C1524" s="250"/>
      <c r="D1524" s="251" t="s">
        <v>259</v>
      </c>
      <c r="E1524" s="252" t="s">
        <v>1</v>
      </c>
      <c r="F1524" s="253" t="s">
        <v>989</v>
      </c>
      <c r="G1524" s="250"/>
      <c r="H1524" s="254">
        <v>25.18</v>
      </c>
      <c r="I1524" s="255"/>
      <c r="J1524" s="250"/>
      <c r="K1524" s="250"/>
      <c r="L1524" s="256"/>
      <c r="M1524" s="257"/>
      <c r="N1524" s="258"/>
      <c r="O1524" s="258"/>
      <c r="P1524" s="258"/>
      <c r="Q1524" s="258"/>
      <c r="R1524" s="258"/>
      <c r="S1524" s="258"/>
      <c r="T1524" s="25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0" t="s">
        <v>259</v>
      </c>
      <c r="AU1524" s="260" t="s">
        <v>93</v>
      </c>
      <c r="AV1524" s="13" t="s">
        <v>93</v>
      </c>
      <c r="AW1524" s="13" t="s">
        <v>40</v>
      </c>
      <c r="AX1524" s="13" t="s">
        <v>84</v>
      </c>
      <c r="AY1524" s="260" t="s">
        <v>250</v>
      </c>
    </row>
    <row r="1525" s="13" customFormat="1">
      <c r="A1525" s="13"/>
      <c r="B1525" s="249"/>
      <c r="C1525" s="250"/>
      <c r="D1525" s="251" t="s">
        <v>259</v>
      </c>
      <c r="E1525" s="252" t="s">
        <v>1</v>
      </c>
      <c r="F1525" s="253" t="s">
        <v>1538</v>
      </c>
      <c r="G1525" s="250"/>
      <c r="H1525" s="254">
        <v>39.759999999999998</v>
      </c>
      <c r="I1525" s="255"/>
      <c r="J1525" s="250"/>
      <c r="K1525" s="250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0" t="s">
        <v>259</v>
      </c>
      <c r="AU1525" s="260" t="s">
        <v>93</v>
      </c>
      <c r="AV1525" s="13" t="s">
        <v>93</v>
      </c>
      <c r="AW1525" s="13" t="s">
        <v>40</v>
      </c>
      <c r="AX1525" s="13" t="s">
        <v>84</v>
      </c>
      <c r="AY1525" s="260" t="s">
        <v>250</v>
      </c>
    </row>
    <row r="1526" s="13" customFormat="1">
      <c r="A1526" s="13"/>
      <c r="B1526" s="249"/>
      <c r="C1526" s="250"/>
      <c r="D1526" s="251" t="s">
        <v>259</v>
      </c>
      <c r="E1526" s="252" t="s">
        <v>1</v>
      </c>
      <c r="F1526" s="253" t="s">
        <v>981</v>
      </c>
      <c r="G1526" s="250"/>
      <c r="H1526" s="254">
        <v>342.29000000000002</v>
      </c>
      <c r="I1526" s="255"/>
      <c r="J1526" s="250"/>
      <c r="K1526" s="250"/>
      <c r="L1526" s="256"/>
      <c r="M1526" s="257"/>
      <c r="N1526" s="258"/>
      <c r="O1526" s="258"/>
      <c r="P1526" s="258"/>
      <c r="Q1526" s="258"/>
      <c r="R1526" s="258"/>
      <c r="S1526" s="258"/>
      <c r="T1526" s="25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60" t="s">
        <v>259</v>
      </c>
      <c r="AU1526" s="260" t="s">
        <v>93</v>
      </c>
      <c r="AV1526" s="13" t="s">
        <v>93</v>
      </c>
      <c r="AW1526" s="13" t="s">
        <v>40</v>
      </c>
      <c r="AX1526" s="13" t="s">
        <v>84</v>
      </c>
      <c r="AY1526" s="260" t="s">
        <v>250</v>
      </c>
    </row>
    <row r="1527" s="13" customFormat="1">
      <c r="A1527" s="13"/>
      <c r="B1527" s="249"/>
      <c r="C1527" s="250"/>
      <c r="D1527" s="251" t="s">
        <v>259</v>
      </c>
      <c r="E1527" s="252" t="s">
        <v>1</v>
      </c>
      <c r="F1527" s="253" t="s">
        <v>1540</v>
      </c>
      <c r="G1527" s="250"/>
      <c r="H1527" s="254">
        <v>4</v>
      </c>
      <c r="I1527" s="255"/>
      <c r="J1527" s="250"/>
      <c r="K1527" s="250"/>
      <c r="L1527" s="256"/>
      <c r="M1527" s="257"/>
      <c r="N1527" s="258"/>
      <c r="O1527" s="258"/>
      <c r="P1527" s="258"/>
      <c r="Q1527" s="258"/>
      <c r="R1527" s="258"/>
      <c r="S1527" s="258"/>
      <c r="T1527" s="25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60" t="s">
        <v>259</v>
      </c>
      <c r="AU1527" s="260" t="s">
        <v>93</v>
      </c>
      <c r="AV1527" s="13" t="s">
        <v>93</v>
      </c>
      <c r="AW1527" s="13" t="s">
        <v>40</v>
      </c>
      <c r="AX1527" s="13" t="s">
        <v>84</v>
      </c>
      <c r="AY1527" s="260" t="s">
        <v>250</v>
      </c>
    </row>
    <row r="1528" s="14" customFormat="1">
      <c r="A1528" s="14"/>
      <c r="B1528" s="261"/>
      <c r="C1528" s="262"/>
      <c r="D1528" s="251" t="s">
        <v>259</v>
      </c>
      <c r="E1528" s="263" t="s">
        <v>1</v>
      </c>
      <c r="F1528" s="264" t="s">
        <v>261</v>
      </c>
      <c r="G1528" s="262"/>
      <c r="H1528" s="265">
        <v>411.23000000000002</v>
      </c>
      <c r="I1528" s="266"/>
      <c r="J1528" s="262"/>
      <c r="K1528" s="262"/>
      <c r="L1528" s="267"/>
      <c r="M1528" s="268"/>
      <c r="N1528" s="269"/>
      <c r="O1528" s="269"/>
      <c r="P1528" s="269"/>
      <c r="Q1528" s="269"/>
      <c r="R1528" s="269"/>
      <c r="S1528" s="269"/>
      <c r="T1528" s="270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71" t="s">
        <v>259</v>
      </c>
      <c r="AU1528" s="271" t="s">
        <v>93</v>
      </c>
      <c r="AV1528" s="14" t="s">
        <v>256</v>
      </c>
      <c r="AW1528" s="14" t="s">
        <v>40</v>
      </c>
      <c r="AX1528" s="14" t="s">
        <v>91</v>
      </c>
      <c r="AY1528" s="271" t="s">
        <v>250</v>
      </c>
    </row>
    <row r="1529" s="13" customFormat="1">
      <c r="A1529" s="13"/>
      <c r="B1529" s="249"/>
      <c r="C1529" s="250"/>
      <c r="D1529" s="251" t="s">
        <v>259</v>
      </c>
      <c r="E1529" s="250"/>
      <c r="F1529" s="253" t="s">
        <v>1559</v>
      </c>
      <c r="G1529" s="250"/>
      <c r="H1529" s="254">
        <v>419.45499999999998</v>
      </c>
      <c r="I1529" s="255"/>
      <c r="J1529" s="250"/>
      <c r="K1529" s="250"/>
      <c r="L1529" s="256"/>
      <c r="M1529" s="257"/>
      <c r="N1529" s="258"/>
      <c r="O1529" s="258"/>
      <c r="P1529" s="258"/>
      <c r="Q1529" s="258"/>
      <c r="R1529" s="258"/>
      <c r="S1529" s="258"/>
      <c r="T1529" s="25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60" t="s">
        <v>259</v>
      </c>
      <c r="AU1529" s="260" t="s">
        <v>93</v>
      </c>
      <c r="AV1529" s="13" t="s">
        <v>93</v>
      </c>
      <c r="AW1529" s="13" t="s">
        <v>4</v>
      </c>
      <c r="AX1529" s="13" t="s">
        <v>91</v>
      </c>
      <c r="AY1529" s="260" t="s">
        <v>250</v>
      </c>
    </row>
    <row r="1530" s="2" customFormat="1" ht="24.15" customHeight="1">
      <c r="A1530" s="41"/>
      <c r="B1530" s="42"/>
      <c r="C1530" s="294" t="s">
        <v>1052</v>
      </c>
      <c r="D1530" s="294" t="s">
        <v>337</v>
      </c>
      <c r="E1530" s="295" t="s">
        <v>1560</v>
      </c>
      <c r="F1530" s="296" t="s">
        <v>1561</v>
      </c>
      <c r="G1530" s="297" t="s">
        <v>388</v>
      </c>
      <c r="H1530" s="298">
        <v>446.06999999999999</v>
      </c>
      <c r="I1530" s="299"/>
      <c r="J1530" s="300">
        <f>ROUND(I1530*H1530,2)</f>
        <v>0</v>
      </c>
      <c r="K1530" s="301"/>
      <c r="L1530" s="302"/>
      <c r="M1530" s="303" t="s">
        <v>1</v>
      </c>
      <c r="N1530" s="304" t="s">
        <v>49</v>
      </c>
      <c r="O1530" s="94"/>
      <c r="P1530" s="240">
        <f>O1530*H1530</f>
        <v>0</v>
      </c>
      <c r="Q1530" s="240">
        <v>0.0027000000000000001</v>
      </c>
      <c r="R1530" s="240">
        <f>Q1530*H1530</f>
        <v>1.2043890000000002</v>
      </c>
      <c r="S1530" s="240">
        <v>0</v>
      </c>
      <c r="T1530" s="241">
        <f>S1530*H1530</f>
        <v>0</v>
      </c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R1530" s="242" t="s">
        <v>363</v>
      </c>
      <c r="AT1530" s="242" t="s">
        <v>337</v>
      </c>
      <c r="AU1530" s="242" t="s">
        <v>93</v>
      </c>
      <c r="AY1530" s="19" t="s">
        <v>250</v>
      </c>
      <c r="BE1530" s="243">
        <f>IF(N1530="základní",J1530,0)</f>
        <v>0</v>
      </c>
      <c r="BF1530" s="243">
        <f>IF(N1530="snížená",J1530,0)</f>
        <v>0</v>
      </c>
      <c r="BG1530" s="243">
        <f>IF(N1530="zákl. přenesená",J1530,0)</f>
        <v>0</v>
      </c>
      <c r="BH1530" s="243">
        <f>IF(N1530="sníž. přenesená",J1530,0)</f>
        <v>0</v>
      </c>
      <c r="BI1530" s="243">
        <f>IF(N1530="nulová",J1530,0)</f>
        <v>0</v>
      </c>
      <c r="BJ1530" s="19" t="s">
        <v>91</v>
      </c>
      <c r="BK1530" s="243">
        <f>ROUND(I1530*H1530,2)</f>
        <v>0</v>
      </c>
      <c r="BL1530" s="19" t="s">
        <v>303</v>
      </c>
      <c r="BM1530" s="242" t="s">
        <v>1562</v>
      </c>
    </row>
    <row r="1531" s="13" customFormat="1">
      <c r="A1531" s="13"/>
      <c r="B1531" s="249"/>
      <c r="C1531" s="250"/>
      <c r="D1531" s="251" t="s">
        <v>259</v>
      </c>
      <c r="E1531" s="252" t="s">
        <v>1</v>
      </c>
      <c r="F1531" s="253" t="s">
        <v>994</v>
      </c>
      <c r="G1531" s="250"/>
      <c r="H1531" s="254">
        <v>446.06999999999999</v>
      </c>
      <c r="I1531" s="255"/>
      <c r="J1531" s="250"/>
      <c r="K1531" s="250"/>
      <c r="L1531" s="256"/>
      <c r="M1531" s="257"/>
      <c r="N1531" s="258"/>
      <c r="O1531" s="258"/>
      <c r="P1531" s="258"/>
      <c r="Q1531" s="258"/>
      <c r="R1531" s="258"/>
      <c r="S1531" s="258"/>
      <c r="T1531" s="25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60" t="s">
        <v>259</v>
      </c>
      <c r="AU1531" s="260" t="s">
        <v>93</v>
      </c>
      <c r="AV1531" s="13" t="s">
        <v>93</v>
      </c>
      <c r="AW1531" s="13" t="s">
        <v>40</v>
      </c>
      <c r="AX1531" s="13" t="s">
        <v>91</v>
      </c>
      <c r="AY1531" s="260" t="s">
        <v>250</v>
      </c>
    </row>
    <row r="1532" s="2" customFormat="1" ht="24.15" customHeight="1">
      <c r="A1532" s="41"/>
      <c r="B1532" s="42"/>
      <c r="C1532" s="294" t="s">
        <v>1563</v>
      </c>
      <c r="D1532" s="294" t="s">
        <v>337</v>
      </c>
      <c r="E1532" s="295" t="s">
        <v>1564</v>
      </c>
      <c r="F1532" s="296" t="s">
        <v>1565</v>
      </c>
      <c r="G1532" s="297" t="s">
        <v>388</v>
      </c>
      <c r="H1532" s="298">
        <v>43.799999999999997</v>
      </c>
      <c r="I1532" s="299"/>
      <c r="J1532" s="300">
        <f>ROUND(I1532*H1532,2)</f>
        <v>0</v>
      </c>
      <c r="K1532" s="301"/>
      <c r="L1532" s="302"/>
      <c r="M1532" s="303" t="s">
        <v>1</v>
      </c>
      <c r="N1532" s="304" t="s">
        <v>49</v>
      </c>
      <c r="O1532" s="94"/>
      <c r="P1532" s="240">
        <f>O1532*H1532</f>
        <v>0</v>
      </c>
      <c r="Q1532" s="240">
        <v>0.0028999999999999998</v>
      </c>
      <c r="R1532" s="240">
        <f>Q1532*H1532</f>
        <v>0.12701999999999999</v>
      </c>
      <c r="S1532" s="240">
        <v>0</v>
      </c>
      <c r="T1532" s="241">
        <f>S1532*H1532</f>
        <v>0</v>
      </c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R1532" s="242" t="s">
        <v>363</v>
      </c>
      <c r="AT1532" s="242" t="s">
        <v>337</v>
      </c>
      <c r="AU1532" s="242" t="s">
        <v>93</v>
      </c>
      <c r="AY1532" s="19" t="s">
        <v>250</v>
      </c>
      <c r="BE1532" s="243">
        <f>IF(N1532="základní",J1532,0)</f>
        <v>0</v>
      </c>
      <c r="BF1532" s="243">
        <f>IF(N1532="snížená",J1532,0)</f>
        <v>0</v>
      </c>
      <c r="BG1532" s="243">
        <f>IF(N1532="zákl. přenesená",J1532,0)</f>
        <v>0</v>
      </c>
      <c r="BH1532" s="243">
        <f>IF(N1532="sníž. přenesená",J1532,0)</f>
        <v>0</v>
      </c>
      <c r="BI1532" s="243">
        <f>IF(N1532="nulová",J1532,0)</f>
        <v>0</v>
      </c>
      <c r="BJ1532" s="19" t="s">
        <v>91</v>
      </c>
      <c r="BK1532" s="243">
        <f>ROUND(I1532*H1532,2)</f>
        <v>0</v>
      </c>
      <c r="BL1532" s="19" t="s">
        <v>303</v>
      </c>
      <c r="BM1532" s="242" t="s">
        <v>1566</v>
      </c>
    </row>
    <row r="1533" s="13" customFormat="1">
      <c r="A1533" s="13"/>
      <c r="B1533" s="249"/>
      <c r="C1533" s="250"/>
      <c r="D1533" s="251" t="s">
        <v>259</v>
      </c>
      <c r="E1533" s="252" t="s">
        <v>1</v>
      </c>
      <c r="F1533" s="253" t="s">
        <v>1059</v>
      </c>
      <c r="G1533" s="250"/>
      <c r="H1533" s="254">
        <v>43.799999999999997</v>
      </c>
      <c r="I1533" s="255"/>
      <c r="J1533" s="250"/>
      <c r="K1533" s="250"/>
      <c r="L1533" s="256"/>
      <c r="M1533" s="257"/>
      <c r="N1533" s="258"/>
      <c r="O1533" s="258"/>
      <c r="P1533" s="258"/>
      <c r="Q1533" s="258"/>
      <c r="R1533" s="258"/>
      <c r="S1533" s="258"/>
      <c r="T1533" s="25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60" t="s">
        <v>259</v>
      </c>
      <c r="AU1533" s="260" t="s">
        <v>93</v>
      </c>
      <c r="AV1533" s="13" t="s">
        <v>93</v>
      </c>
      <c r="AW1533" s="13" t="s">
        <v>40</v>
      </c>
      <c r="AX1533" s="13" t="s">
        <v>91</v>
      </c>
      <c r="AY1533" s="260" t="s">
        <v>250</v>
      </c>
    </row>
    <row r="1534" s="2" customFormat="1" ht="24.15" customHeight="1">
      <c r="A1534" s="41"/>
      <c r="B1534" s="42"/>
      <c r="C1534" s="230" t="s">
        <v>1057</v>
      </c>
      <c r="D1534" s="230" t="s">
        <v>252</v>
      </c>
      <c r="E1534" s="231" t="s">
        <v>1567</v>
      </c>
      <c r="F1534" s="232" t="s">
        <v>1568</v>
      </c>
      <c r="G1534" s="233" t="s">
        <v>388</v>
      </c>
      <c r="H1534" s="234">
        <v>923.96100000000001</v>
      </c>
      <c r="I1534" s="235"/>
      <c r="J1534" s="236">
        <f>ROUND(I1534*H1534,2)</f>
        <v>0</v>
      </c>
      <c r="K1534" s="237"/>
      <c r="L1534" s="47"/>
      <c r="M1534" s="238" t="s">
        <v>1</v>
      </c>
      <c r="N1534" s="239" t="s">
        <v>49</v>
      </c>
      <c r="O1534" s="94"/>
      <c r="P1534" s="240">
        <f>O1534*H1534</f>
        <v>0</v>
      </c>
      <c r="Q1534" s="240">
        <v>0.0060000000000000001</v>
      </c>
      <c r="R1534" s="240">
        <f>Q1534*H1534</f>
        <v>5.5437659999999997</v>
      </c>
      <c r="S1534" s="240">
        <v>0</v>
      </c>
      <c r="T1534" s="241">
        <f>S1534*H1534</f>
        <v>0</v>
      </c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R1534" s="242" t="s">
        <v>303</v>
      </c>
      <c r="AT1534" s="242" t="s">
        <v>252</v>
      </c>
      <c r="AU1534" s="242" t="s">
        <v>93</v>
      </c>
      <c r="AY1534" s="19" t="s">
        <v>250</v>
      </c>
      <c r="BE1534" s="243">
        <f>IF(N1534="základní",J1534,0)</f>
        <v>0</v>
      </c>
      <c r="BF1534" s="243">
        <f>IF(N1534="snížená",J1534,0)</f>
        <v>0</v>
      </c>
      <c r="BG1534" s="243">
        <f>IF(N1534="zákl. přenesená",J1534,0)</f>
        <v>0</v>
      </c>
      <c r="BH1534" s="243">
        <f>IF(N1534="sníž. přenesená",J1534,0)</f>
        <v>0</v>
      </c>
      <c r="BI1534" s="243">
        <f>IF(N1534="nulová",J1534,0)</f>
        <v>0</v>
      </c>
      <c r="BJ1534" s="19" t="s">
        <v>91</v>
      </c>
      <c r="BK1534" s="243">
        <f>ROUND(I1534*H1534,2)</f>
        <v>0</v>
      </c>
      <c r="BL1534" s="19" t="s">
        <v>303</v>
      </c>
      <c r="BM1534" s="242" t="s">
        <v>1569</v>
      </c>
    </row>
    <row r="1535" s="2" customFormat="1">
      <c r="A1535" s="41"/>
      <c r="B1535" s="42"/>
      <c r="C1535" s="43"/>
      <c r="D1535" s="244" t="s">
        <v>257</v>
      </c>
      <c r="E1535" s="43"/>
      <c r="F1535" s="245" t="s">
        <v>1570</v>
      </c>
      <c r="G1535" s="43"/>
      <c r="H1535" s="43"/>
      <c r="I1535" s="246"/>
      <c r="J1535" s="43"/>
      <c r="K1535" s="43"/>
      <c r="L1535" s="47"/>
      <c r="M1535" s="247"/>
      <c r="N1535" s="248"/>
      <c r="O1535" s="94"/>
      <c r="P1535" s="94"/>
      <c r="Q1535" s="94"/>
      <c r="R1535" s="94"/>
      <c r="S1535" s="94"/>
      <c r="T1535" s="95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T1535" s="19" t="s">
        <v>257</v>
      </c>
      <c r="AU1535" s="19" t="s">
        <v>93</v>
      </c>
    </row>
    <row r="1536" s="13" customFormat="1">
      <c r="A1536" s="13"/>
      <c r="B1536" s="249"/>
      <c r="C1536" s="250"/>
      <c r="D1536" s="251" t="s">
        <v>259</v>
      </c>
      <c r="E1536" s="252" t="s">
        <v>1</v>
      </c>
      <c r="F1536" s="253" t="s">
        <v>965</v>
      </c>
      <c r="G1536" s="250"/>
      <c r="H1536" s="254">
        <v>315.13999999999999</v>
      </c>
      <c r="I1536" s="255"/>
      <c r="J1536" s="250"/>
      <c r="K1536" s="250"/>
      <c r="L1536" s="256"/>
      <c r="M1536" s="257"/>
      <c r="N1536" s="258"/>
      <c r="O1536" s="258"/>
      <c r="P1536" s="258"/>
      <c r="Q1536" s="258"/>
      <c r="R1536" s="258"/>
      <c r="S1536" s="258"/>
      <c r="T1536" s="259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60" t="s">
        <v>259</v>
      </c>
      <c r="AU1536" s="260" t="s">
        <v>93</v>
      </c>
      <c r="AV1536" s="13" t="s">
        <v>93</v>
      </c>
      <c r="AW1536" s="13" t="s">
        <v>40</v>
      </c>
      <c r="AX1536" s="13" t="s">
        <v>84</v>
      </c>
      <c r="AY1536" s="260" t="s">
        <v>250</v>
      </c>
    </row>
    <row r="1537" s="13" customFormat="1">
      <c r="A1537" s="13"/>
      <c r="B1537" s="249"/>
      <c r="C1537" s="250"/>
      <c r="D1537" s="251" t="s">
        <v>259</v>
      </c>
      <c r="E1537" s="252" t="s">
        <v>1</v>
      </c>
      <c r="F1537" s="253" t="s">
        <v>966</v>
      </c>
      <c r="G1537" s="250"/>
      <c r="H1537" s="254">
        <v>319.50799999999998</v>
      </c>
      <c r="I1537" s="255"/>
      <c r="J1537" s="250"/>
      <c r="K1537" s="250"/>
      <c r="L1537" s="256"/>
      <c r="M1537" s="257"/>
      <c r="N1537" s="258"/>
      <c r="O1537" s="258"/>
      <c r="P1537" s="258"/>
      <c r="Q1537" s="258"/>
      <c r="R1537" s="258"/>
      <c r="S1537" s="258"/>
      <c r="T1537" s="25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60" t="s">
        <v>259</v>
      </c>
      <c r="AU1537" s="260" t="s">
        <v>93</v>
      </c>
      <c r="AV1537" s="13" t="s">
        <v>93</v>
      </c>
      <c r="AW1537" s="13" t="s">
        <v>40</v>
      </c>
      <c r="AX1537" s="13" t="s">
        <v>84</v>
      </c>
      <c r="AY1537" s="260" t="s">
        <v>250</v>
      </c>
    </row>
    <row r="1538" s="13" customFormat="1">
      <c r="A1538" s="13"/>
      <c r="B1538" s="249"/>
      <c r="C1538" s="250"/>
      <c r="D1538" s="251" t="s">
        <v>259</v>
      </c>
      <c r="E1538" s="252" t="s">
        <v>1</v>
      </c>
      <c r="F1538" s="253" t="s">
        <v>967</v>
      </c>
      <c r="G1538" s="250"/>
      <c r="H1538" s="254">
        <v>202.118</v>
      </c>
      <c r="I1538" s="255"/>
      <c r="J1538" s="250"/>
      <c r="K1538" s="250"/>
      <c r="L1538" s="256"/>
      <c r="M1538" s="257"/>
      <c r="N1538" s="258"/>
      <c r="O1538" s="258"/>
      <c r="P1538" s="258"/>
      <c r="Q1538" s="258"/>
      <c r="R1538" s="258"/>
      <c r="S1538" s="258"/>
      <c r="T1538" s="259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60" t="s">
        <v>259</v>
      </c>
      <c r="AU1538" s="260" t="s">
        <v>93</v>
      </c>
      <c r="AV1538" s="13" t="s">
        <v>93</v>
      </c>
      <c r="AW1538" s="13" t="s">
        <v>40</v>
      </c>
      <c r="AX1538" s="13" t="s">
        <v>84</v>
      </c>
      <c r="AY1538" s="260" t="s">
        <v>250</v>
      </c>
    </row>
    <row r="1539" s="13" customFormat="1">
      <c r="A1539" s="13"/>
      <c r="B1539" s="249"/>
      <c r="C1539" s="250"/>
      <c r="D1539" s="251" t="s">
        <v>259</v>
      </c>
      <c r="E1539" s="252" t="s">
        <v>1</v>
      </c>
      <c r="F1539" s="253" t="s">
        <v>968</v>
      </c>
      <c r="G1539" s="250"/>
      <c r="H1539" s="254">
        <v>78.971000000000004</v>
      </c>
      <c r="I1539" s="255"/>
      <c r="J1539" s="250"/>
      <c r="K1539" s="250"/>
      <c r="L1539" s="256"/>
      <c r="M1539" s="257"/>
      <c r="N1539" s="258"/>
      <c r="O1539" s="258"/>
      <c r="P1539" s="258"/>
      <c r="Q1539" s="258"/>
      <c r="R1539" s="258"/>
      <c r="S1539" s="258"/>
      <c r="T1539" s="259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60" t="s">
        <v>259</v>
      </c>
      <c r="AU1539" s="260" t="s">
        <v>93</v>
      </c>
      <c r="AV1539" s="13" t="s">
        <v>93</v>
      </c>
      <c r="AW1539" s="13" t="s">
        <v>40</v>
      </c>
      <c r="AX1539" s="13" t="s">
        <v>84</v>
      </c>
      <c r="AY1539" s="260" t="s">
        <v>250</v>
      </c>
    </row>
    <row r="1540" s="13" customFormat="1">
      <c r="A1540" s="13"/>
      <c r="B1540" s="249"/>
      <c r="C1540" s="250"/>
      <c r="D1540" s="251" t="s">
        <v>259</v>
      </c>
      <c r="E1540" s="252" t="s">
        <v>1</v>
      </c>
      <c r="F1540" s="253" t="s">
        <v>486</v>
      </c>
      <c r="G1540" s="250"/>
      <c r="H1540" s="254">
        <v>8.2240000000000002</v>
      </c>
      <c r="I1540" s="255"/>
      <c r="J1540" s="250"/>
      <c r="K1540" s="250"/>
      <c r="L1540" s="256"/>
      <c r="M1540" s="257"/>
      <c r="N1540" s="258"/>
      <c r="O1540" s="258"/>
      <c r="P1540" s="258"/>
      <c r="Q1540" s="258"/>
      <c r="R1540" s="258"/>
      <c r="S1540" s="258"/>
      <c r="T1540" s="25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60" t="s">
        <v>259</v>
      </c>
      <c r="AU1540" s="260" t="s">
        <v>93</v>
      </c>
      <c r="AV1540" s="13" t="s">
        <v>93</v>
      </c>
      <c r="AW1540" s="13" t="s">
        <v>40</v>
      </c>
      <c r="AX1540" s="13" t="s">
        <v>84</v>
      </c>
      <c r="AY1540" s="260" t="s">
        <v>250</v>
      </c>
    </row>
    <row r="1541" s="14" customFormat="1">
      <c r="A1541" s="14"/>
      <c r="B1541" s="261"/>
      <c r="C1541" s="262"/>
      <c r="D1541" s="251" t="s">
        <v>259</v>
      </c>
      <c r="E1541" s="263" t="s">
        <v>1</v>
      </c>
      <c r="F1541" s="264" t="s">
        <v>261</v>
      </c>
      <c r="G1541" s="262"/>
      <c r="H1541" s="265">
        <v>923.96100000000001</v>
      </c>
      <c r="I1541" s="266"/>
      <c r="J1541" s="262"/>
      <c r="K1541" s="262"/>
      <c r="L1541" s="267"/>
      <c r="M1541" s="268"/>
      <c r="N1541" s="269"/>
      <c r="O1541" s="269"/>
      <c r="P1541" s="269"/>
      <c r="Q1541" s="269"/>
      <c r="R1541" s="269"/>
      <c r="S1541" s="269"/>
      <c r="T1541" s="270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71" t="s">
        <v>259</v>
      </c>
      <c r="AU1541" s="271" t="s">
        <v>93</v>
      </c>
      <c r="AV1541" s="14" t="s">
        <v>256</v>
      </c>
      <c r="AW1541" s="14" t="s">
        <v>40</v>
      </c>
      <c r="AX1541" s="14" t="s">
        <v>91</v>
      </c>
      <c r="AY1541" s="271" t="s">
        <v>250</v>
      </c>
    </row>
    <row r="1542" s="2" customFormat="1" ht="24.15" customHeight="1">
      <c r="A1542" s="41"/>
      <c r="B1542" s="42"/>
      <c r="C1542" s="294" t="s">
        <v>1571</v>
      </c>
      <c r="D1542" s="294" t="s">
        <v>337</v>
      </c>
      <c r="E1542" s="295" t="s">
        <v>1572</v>
      </c>
      <c r="F1542" s="296" t="s">
        <v>1573</v>
      </c>
      <c r="G1542" s="297" t="s">
        <v>388</v>
      </c>
      <c r="H1542" s="298">
        <v>942.44000000000005</v>
      </c>
      <c r="I1542" s="299"/>
      <c r="J1542" s="300">
        <f>ROUND(I1542*H1542,2)</f>
        <v>0</v>
      </c>
      <c r="K1542" s="301"/>
      <c r="L1542" s="302"/>
      <c r="M1542" s="303" t="s">
        <v>1</v>
      </c>
      <c r="N1542" s="304" t="s">
        <v>49</v>
      </c>
      <c r="O1542" s="94"/>
      <c r="P1542" s="240">
        <f>O1542*H1542</f>
        <v>0</v>
      </c>
      <c r="Q1542" s="240">
        <v>0.0070000000000000001</v>
      </c>
      <c r="R1542" s="240">
        <f>Q1542*H1542</f>
        <v>6.5970800000000009</v>
      </c>
      <c r="S1542" s="240">
        <v>0</v>
      </c>
      <c r="T1542" s="241">
        <f>S1542*H1542</f>
        <v>0</v>
      </c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R1542" s="242" t="s">
        <v>363</v>
      </c>
      <c r="AT1542" s="242" t="s">
        <v>337</v>
      </c>
      <c r="AU1542" s="242" t="s">
        <v>93</v>
      </c>
      <c r="AY1542" s="19" t="s">
        <v>250</v>
      </c>
      <c r="BE1542" s="243">
        <f>IF(N1542="základní",J1542,0)</f>
        <v>0</v>
      </c>
      <c r="BF1542" s="243">
        <f>IF(N1542="snížená",J1542,0)</f>
        <v>0</v>
      </c>
      <c r="BG1542" s="243">
        <f>IF(N1542="zákl. přenesená",J1542,0)</f>
        <v>0</v>
      </c>
      <c r="BH1542" s="243">
        <f>IF(N1542="sníž. přenesená",J1542,0)</f>
        <v>0</v>
      </c>
      <c r="BI1542" s="243">
        <f>IF(N1542="nulová",J1542,0)</f>
        <v>0</v>
      </c>
      <c r="BJ1542" s="19" t="s">
        <v>91</v>
      </c>
      <c r="BK1542" s="243">
        <f>ROUND(I1542*H1542,2)</f>
        <v>0</v>
      </c>
      <c r="BL1542" s="19" t="s">
        <v>303</v>
      </c>
      <c r="BM1542" s="242" t="s">
        <v>1574</v>
      </c>
    </row>
    <row r="1543" s="13" customFormat="1">
      <c r="A1543" s="13"/>
      <c r="B1543" s="249"/>
      <c r="C1543" s="250"/>
      <c r="D1543" s="251" t="s">
        <v>259</v>
      </c>
      <c r="E1543" s="252" t="s">
        <v>1</v>
      </c>
      <c r="F1543" s="253" t="s">
        <v>1575</v>
      </c>
      <c r="G1543" s="250"/>
      <c r="H1543" s="254">
        <v>942.44000000000005</v>
      </c>
      <c r="I1543" s="255"/>
      <c r="J1543" s="250"/>
      <c r="K1543" s="250"/>
      <c r="L1543" s="256"/>
      <c r="M1543" s="257"/>
      <c r="N1543" s="258"/>
      <c r="O1543" s="258"/>
      <c r="P1543" s="258"/>
      <c r="Q1543" s="258"/>
      <c r="R1543" s="258"/>
      <c r="S1543" s="258"/>
      <c r="T1543" s="25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60" t="s">
        <v>259</v>
      </c>
      <c r="AU1543" s="260" t="s">
        <v>93</v>
      </c>
      <c r="AV1543" s="13" t="s">
        <v>93</v>
      </c>
      <c r="AW1543" s="13" t="s">
        <v>40</v>
      </c>
      <c r="AX1543" s="13" t="s">
        <v>84</v>
      </c>
      <c r="AY1543" s="260" t="s">
        <v>250</v>
      </c>
    </row>
    <row r="1544" s="14" customFormat="1">
      <c r="A1544" s="14"/>
      <c r="B1544" s="261"/>
      <c r="C1544" s="262"/>
      <c r="D1544" s="251" t="s">
        <v>259</v>
      </c>
      <c r="E1544" s="263" t="s">
        <v>1</v>
      </c>
      <c r="F1544" s="264" t="s">
        <v>261</v>
      </c>
      <c r="G1544" s="262"/>
      <c r="H1544" s="265">
        <v>942.44000000000005</v>
      </c>
      <c r="I1544" s="266"/>
      <c r="J1544" s="262"/>
      <c r="K1544" s="262"/>
      <c r="L1544" s="267"/>
      <c r="M1544" s="268"/>
      <c r="N1544" s="269"/>
      <c r="O1544" s="269"/>
      <c r="P1544" s="269"/>
      <c r="Q1544" s="269"/>
      <c r="R1544" s="269"/>
      <c r="S1544" s="269"/>
      <c r="T1544" s="270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71" t="s">
        <v>259</v>
      </c>
      <c r="AU1544" s="271" t="s">
        <v>93</v>
      </c>
      <c r="AV1544" s="14" t="s">
        <v>256</v>
      </c>
      <c r="AW1544" s="14" t="s">
        <v>40</v>
      </c>
      <c r="AX1544" s="14" t="s">
        <v>91</v>
      </c>
      <c r="AY1544" s="271" t="s">
        <v>250</v>
      </c>
    </row>
    <row r="1545" s="2" customFormat="1" ht="33" customHeight="1">
      <c r="A1545" s="41"/>
      <c r="B1545" s="42"/>
      <c r="C1545" s="230" t="s">
        <v>1062</v>
      </c>
      <c r="D1545" s="230" t="s">
        <v>252</v>
      </c>
      <c r="E1545" s="231" t="s">
        <v>1576</v>
      </c>
      <c r="F1545" s="232" t="s">
        <v>1577</v>
      </c>
      <c r="G1545" s="233" t="s">
        <v>388</v>
      </c>
      <c r="H1545" s="234">
        <v>1340.56</v>
      </c>
      <c r="I1545" s="235"/>
      <c r="J1545" s="236">
        <f>ROUND(I1545*H1545,2)</f>
        <v>0</v>
      </c>
      <c r="K1545" s="237"/>
      <c r="L1545" s="47"/>
      <c r="M1545" s="238" t="s">
        <v>1</v>
      </c>
      <c r="N1545" s="239" t="s">
        <v>49</v>
      </c>
      <c r="O1545" s="94"/>
      <c r="P1545" s="240">
        <f>O1545*H1545</f>
        <v>0</v>
      </c>
      <c r="Q1545" s="240">
        <v>0.0011590000000000001</v>
      </c>
      <c r="R1545" s="240">
        <f>Q1545*H1545</f>
        <v>1.55370904</v>
      </c>
      <c r="S1545" s="240">
        <v>0</v>
      </c>
      <c r="T1545" s="241">
        <f>S1545*H1545</f>
        <v>0</v>
      </c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R1545" s="242" t="s">
        <v>303</v>
      </c>
      <c r="AT1545" s="242" t="s">
        <v>252</v>
      </c>
      <c r="AU1545" s="242" t="s">
        <v>93</v>
      </c>
      <c r="AY1545" s="19" t="s">
        <v>250</v>
      </c>
      <c r="BE1545" s="243">
        <f>IF(N1545="základní",J1545,0)</f>
        <v>0</v>
      </c>
      <c r="BF1545" s="243">
        <f>IF(N1545="snížená",J1545,0)</f>
        <v>0</v>
      </c>
      <c r="BG1545" s="243">
        <f>IF(N1545="zákl. přenesená",J1545,0)</f>
        <v>0</v>
      </c>
      <c r="BH1545" s="243">
        <f>IF(N1545="sníž. přenesená",J1545,0)</f>
        <v>0</v>
      </c>
      <c r="BI1545" s="243">
        <f>IF(N1545="nulová",J1545,0)</f>
        <v>0</v>
      </c>
      <c r="BJ1545" s="19" t="s">
        <v>91</v>
      </c>
      <c r="BK1545" s="243">
        <f>ROUND(I1545*H1545,2)</f>
        <v>0</v>
      </c>
      <c r="BL1545" s="19" t="s">
        <v>303</v>
      </c>
      <c r="BM1545" s="242" t="s">
        <v>1578</v>
      </c>
    </row>
    <row r="1546" s="2" customFormat="1">
      <c r="A1546" s="41"/>
      <c r="B1546" s="42"/>
      <c r="C1546" s="43"/>
      <c r="D1546" s="244" t="s">
        <v>257</v>
      </c>
      <c r="E1546" s="43"/>
      <c r="F1546" s="245" t="s">
        <v>1579</v>
      </c>
      <c r="G1546" s="43"/>
      <c r="H1546" s="43"/>
      <c r="I1546" s="246"/>
      <c r="J1546" s="43"/>
      <c r="K1546" s="43"/>
      <c r="L1546" s="47"/>
      <c r="M1546" s="247"/>
      <c r="N1546" s="248"/>
      <c r="O1546" s="94"/>
      <c r="P1546" s="94"/>
      <c r="Q1546" s="94"/>
      <c r="R1546" s="94"/>
      <c r="S1546" s="94"/>
      <c r="T1546" s="95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T1546" s="19" t="s">
        <v>257</v>
      </c>
      <c r="AU1546" s="19" t="s">
        <v>93</v>
      </c>
    </row>
    <row r="1547" s="13" customFormat="1">
      <c r="A1547" s="13"/>
      <c r="B1547" s="249"/>
      <c r="C1547" s="250"/>
      <c r="D1547" s="251" t="s">
        <v>259</v>
      </c>
      <c r="E1547" s="252" t="s">
        <v>1</v>
      </c>
      <c r="F1547" s="253" t="s">
        <v>1338</v>
      </c>
      <c r="G1547" s="250"/>
      <c r="H1547" s="254">
        <v>871</v>
      </c>
      <c r="I1547" s="255"/>
      <c r="J1547" s="250"/>
      <c r="K1547" s="250"/>
      <c r="L1547" s="256"/>
      <c r="M1547" s="257"/>
      <c r="N1547" s="258"/>
      <c r="O1547" s="258"/>
      <c r="P1547" s="258"/>
      <c r="Q1547" s="258"/>
      <c r="R1547" s="258"/>
      <c r="S1547" s="258"/>
      <c r="T1547" s="25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60" t="s">
        <v>259</v>
      </c>
      <c r="AU1547" s="260" t="s">
        <v>93</v>
      </c>
      <c r="AV1547" s="13" t="s">
        <v>93</v>
      </c>
      <c r="AW1547" s="13" t="s">
        <v>40</v>
      </c>
      <c r="AX1547" s="13" t="s">
        <v>84</v>
      </c>
      <c r="AY1547" s="260" t="s">
        <v>250</v>
      </c>
    </row>
    <row r="1548" s="13" customFormat="1">
      <c r="A1548" s="13"/>
      <c r="B1548" s="249"/>
      <c r="C1548" s="250"/>
      <c r="D1548" s="251" t="s">
        <v>259</v>
      </c>
      <c r="E1548" s="252" t="s">
        <v>1</v>
      </c>
      <c r="F1548" s="253" t="s">
        <v>1580</v>
      </c>
      <c r="G1548" s="250"/>
      <c r="H1548" s="254">
        <v>3.52</v>
      </c>
      <c r="I1548" s="255"/>
      <c r="J1548" s="250"/>
      <c r="K1548" s="250"/>
      <c r="L1548" s="256"/>
      <c r="M1548" s="257"/>
      <c r="N1548" s="258"/>
      <c r="O1548" s="258"/>
      <c r="P1548" s="258"/>
      <c r="Q1548" s="258"/>
      <c r="R1548" s="258"/>
      <c r="S1548" s="258"/>
      <c r="T1548" s="25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60" t="s">
        <v>259</v>
      </c>
      <c r="AU1548" s="260" t="s">
        <v>93</v>
      </c>
      <c r="AV1548" s="13" t="s">
        <v>93</v>
      </c>
      <c r="AW1548" s="13" t="s">
        <v>40</v>
      </c>
      <c r="AX1548" s="13" t="s">
        <v>84</v>
      </c>
      <c r="AY1548" s="260" t="s">
        <v>250</v>
      </c>
    </row>
    <row r="1549" s="13" customFormat="1">
      <c r="A1549" s="13"/>
      <c r="B1549" s="249"/>
      <c r="C1549" s="250"/>
      <c r="D1549" s="251" t="s">
        <v>259</v>
      </c>
      <c r="E1549" s="252" t="s">
        <v>1</v>
      </c>
      <c r="F1549" s="253" t="s">
        <v>1340</v>
      </c>
      <c r="G1549" s="250"/>
      <c r="H1549" s="254">
        <v>140.71000000000001</v>
      </c>
      <c r="I1549" s="255"/>
      <c r="J1549" s="250"/>
      <c r="K1549" s="250"/>
      <c r="L1549" s="256"/>
      <c r="M1549" s="257"/>
      <c r="N1549" s="258"/>
      <c r="O1549" s="258"/>
      <c r="P1549" s="258"/>
      <c r="Q1549" s="258"/>
      <c r="R1549" s="258"/>
      <c r="S1549" s="258"/>
      <c r="T1549" s="25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60" t="s">
        <v>259</v>
      </c>
      <c r="AU1549" s="260" t="s">
        <v>93</v>
      </c>
      <c r="AV1549" s="13" t="s">
        <v>93</v>
      </c>
      <c r="AW1549" s="13" t="s">
        <v>40</v>
      </c>
      <c r="AX1549" s="13" t="s">
        <v>84</v>
      </c>
      <c r="AY1549" s="260" t="s">
        <v>250</v>
      </c>
    </row>
    <row r="1550" s="13" customFormat="1">
      <c r="A1550" s="13"/>
      <c r="B1550" s="249"/>
      <c r="C1550" s="250"/>
      <c r="D1550" s="251" t="s">
        <v>259</v>
      </c>
      <c r="E1550" s="252" t="s">
        <v>1</v>
      </c>
      <c r="F1550" s="253" t="s">
        <v>1341</v>
      </c>
      <c r="G1550" s="250"/>
      <c r="H1550" s="254">
        <v>7.2699999999999996</v>
      </c>
      <c r="I1550" s="255"/>
      <c r="J1550" s="250"/>
      <c r="K1550" s="250"/>
      <c r="L1550" s="256"/>
      <c r="M1550" s="257"/>
      <c r="N1550" s="258"/>
      <c r="O1550" s="258"/>
      <c r="P1550" s="258"/>
      <c r="Q1550" s="258"/>
      <c r="R1550" s="258"/>
      <c r="S1550" s="258"/>
      <c r="T1550" s="25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60" t="s">
        <v>259</v>
      </c>
      <c r="AU1550" s="260" t="s">
        <v>93</v>
      </c>
      <c r="AV1550" s="13" t="s">
        <v>93</v>
      </c>
      <c r="AW1550" s="13" t="s">
        <v>40</v>
      </c>
      <c r="AX1550" s="13" t="s">
        <v>84</v>
      </c>
      <c r="AY1550" s="260" t="s">
        <v>250</v>
      </c>
    </row>
    <row r="1551" s="13" customFormat="1">
      <c r="A1551" s="13"/>
      <c r="B1551" s="249"/>
      <c r="C1551" s="250"/>
      <c r="D1551" s="251" t="s">
        <v>259</v>
      </c>
      <c r="E1551" s="252" t="s">
        <v>1</v>
      </c>
      <c r="F1551" s="253" t="s">
        <v>1342</v>
      </c>
      <c r="G1551" s="250"/>
      <c r="H1551" s="254">
        <v>33.359999999999999</v>
      </c>
      <c r="I1551" s="255"/>
      <c r="J1551" s="250"/>
      <c r="K1551" s="250"/>
      <c r="L1551" s="256"/>
      <c r="M1551" s="257"/>
      <c r="N1551" s="258"/>
      <c r="O1551" s="258"/>
      <c r="P1551" s="258"/>
      <c r="Q1551" s="258"/>
      <c r="R1551" s="258"/>
      <c r="S1551" s="258"/>
      <c r="T1551" s="25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60" t="s">
        <v>259</v>
      </c>
      <c r="AU1551" s="260" t="s">
        <v>93</v>
      </c>
      <c r="AV1551" s="13" t="s">
        <v>93</v>
      </c>
      <c r="AW1551" s="13" t="s">
        <v>40</v>
      </c>
      <c r="AX1551" s="13" t="s">
        <v>84</v>
      </c>
      <c r="AY1551" s="260" t="s">
        <v>250</v>
      </c>
    </row>
    <row r="1552" s="13" customFormat="1">
      <c r="A1552" s="13"/>
      <c r="B1552" s="249"/>
      <c r="C1552" s="250"/>
      <c r="D1552" s="251" t="s">
        <v>259</v>
      </c>
      <c r="E1552" s="252" t="s">
        <v>1</v>
      </c>
      <c r="F1552" s="253" t="s">
        <v>1343</v>
      </c>
      <c r="G1552" s="250"/>
      <c r="H1552" s="254">
        <v>24.699999999999999</v>
      </c>
      <c r="I1552" s="255"/>
      <c r="J1552" s="250"/>
      <c r="K1552" s="250"/>
      <c r="L1552" s="256"/>
      <c r="M1552" s="257"/>
      <c r="N1552" s="258"/>
      <c r="O1552" s="258"/>
      <c r="P1552" s="258"/>
      <c r="Q1552" s="258"/>
      <c r="R1552" s="258"/>
      <c r="S1552" s="258"/>
      <c r="T1552" s="25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0" t="s">
        <v>259</v>
      </c>
      <c r="AU1552" s="260" t="s">
        <v>93</v>
      </c>
      <c r="AV1552" s="13" t="s">
        <v>93</v>
      </c>
      <c r="AW1552" s="13" t="s">
        <v>40</v>
      </c>
      <c r="AX1552" s="13" t="s">
        <v>84</v>
      </c>
      <c r="AY1552" s="260" t="s">
        <v>250</v>
      </c>
    </row>
    <row r="1553" s="13" customFormat="1">
      <c r="A1553" s="13"/>
      <c r="B1553" s="249"/>
      <c r="C1553" s="250"/>
      <c r="D1553" s="251" t="s">
        <v>259</v>
      </c>
      <c r="E1553" s="252" t="s">
        <v>1</v>
      </c>
      <c r="F1553" s="253" t="s">
        <v>1072</v>
      </c>
      <c r="G1553" s="250"/>
      <c r="H1553" s="254">
        <v>260</v>
      </c>
      <c r="I1553" s="255"/>
      <c r="J1553" s="250"/>
      <c r="K1553" s="250"/>
      <c r="L1553" s="256"/>
      <c r="M1553" s="257"/>
      <c r="N1553" s="258"/>
      <c r="O1553" s="258"/>
      <c r="P1553" s="258"/>
      <c r="Q1553" s="258"/>
      <c r="R1553" s="258"/>
      <c r="S1553" s="258"/>
      <c r="T1553" s="25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0" t="s">
        <v>259</v>
      </c>
      <c r="AU1553" s="260" t="s">
        <v>93</v>
      </c>
      <c r="AV1553" s="13" t="s">
        <v>93</v>
      </c>
      <c r="AW1553" s="13" t="s">
        <v>40</v>
      </c>
      <c r="AX1553" s="13" t="s">
        <v>84</v>
      </c>
      <c r="AY1553" s="260" t="s">
        <v>250</v>
      </c>
    </row>
    <row r="1554" s="14" customFormat="1">
      <c r="A1554" s="14"/>
      <c r="B1554" s="261"/>
      <c r="C1554" s="262"/>
      <c r="D1554" s="251" t="s">
        <v>259</v>
      </c>
      <c r="E1554" s="263" t="s">
        <v>1</v>
      </c>
      <c r="F1554" s="264" t="s">
        <v>261</v>
      </c>
      <c r="G1554" s="262"/>
      <c r="H1554" s="265">
        <v>1340.56</v>
      </c>
      <c r="I1554" s="266"/>
      <c r="J1554" s="262"/>
      <c r="K1554" s="262"/>
      <c r="L1554" s="267"/>
      <c r="M1554" s="268"/>
      <c r="N1554" s="269"/>
      <c r="O1554" s="269"/>
      <c r="P1554" s="269"/>
      <c r="Q1554" s="269"/>
      <c r="R1554" s="269"/>
      <c r="S1554" s="269"/>
      <c r="T1554" s="270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1" t="s">
        <v>259</v>
      </c>
      <c r="AU1554" s="271" t="s">
        <v>93</v>
      </c>
      <c r="AV1554" s="14" t="s">
        <v>256</v>
      </c>
      <c r="AW1554" s="14" t="s">
        <v>40</v>
      </c>
      <c r="AX1554" s="14" t="s">
        <v>91</v>
      </c>
      <c r="AY1554" s="271" t="s">
        <v>250</v>
      </c>
    </row>
    <row r="1555" s="2" customFormat="1" ht="24.15" customHeight="1">
      <c r="A1555" s="41"/>
      <c r="B1555" s="42"/>
      <c r="C1555" s="294" t="s">
        <v>1581</v>
      </c>
      <c r="D1555" s="294" t="s">
        <v>337</v>
      </c>
      <c r="E1555" s="295" t="s">
        <v>1582</v>
      </c>
      <c r="F1555" s="296" t="s">
        <v>1583</v>
      </c>
      <c r="G1555" s="297" t="s">
        <v>264</v>
      </c>
      <c r="H1555" s="298">
        <v>334.45100000000002</v>
      </c>
      <c r="I1555" s="299"/>
      <c r="J1555" s="300">
        <f>ROUND(I1555*H1555,2)</f>
        <v>0</v>
      </c>
      <c r="K1555" s="301"/>
      <c r="L1555" s="302"/>
      <c r="M1555" s="303" t="s">
        <v>1</v>
      </c>
      <c r="N1555" s="304" t="s">
        <v>49</v>
      </c>
      <c r="O1555" s="94"/>
      <c r="P1555" s="240">
        <f>O1555*H1555</f>
        <v>0</v>
      </c>
      <c r="Q1555" s="240">
        <v>0.029999999999999999</v>
      </c>
      <c r="R1555" s="240">
        <f>Q1555*H1555</f>
        <v>10.033530000000001</v>
      </c>
      <c r="S1555" s="240">
        <v>0</v>
      </c>
      <c r="T1555" s="241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42" t="s">
        <v>363</v>
      </c>
      <c r="AT1555" s="242" t="s">
        <v>337</v>
      </c>
      <c r="AU1555" s="242" t="s">
        <v>93</v>
      </c>
      <c r="AY1555" s="19" t="s">
        <v>250</v>
      </c>
      <c r="BE1555" s="243">
        <f>IF(N1555="základní",J1555,0)</f>
        <v>0</v>
      </c>
      <c r="BF1555" s="243">
        <f>IF(N1555="snížená",J1555,0)</f>
        <v>0</v>
      </c>
      <c r="BG1555" s="243">
        <f>IF(N1555="zákl. přenesená",J1555,0)</f>
        <v>0</v>
      </c>
      <c r="BH1555" s="243">
        <f>IF(N1555="sníž. přenesená",J1555,0)</f>
        <v>0</v>
      </c>
      <c r="BI1555" s="243">
        <f>IF(N1555="nulová",J1555,0)</f>
        <v>0</v>
      </c>
      <c r="BJ1555" s="19" t="s">
        <v>91</v>
      </c>
      <c r="BK1555" s="243">
        <f>ROUND(I1555*H1555,2)</f>
        <v>0</v>
      </c>
      <c r="BL1555" s="19" t="s">
        <v>303</v>
      </c>
      <c r="BM1555" s="242" t="s">
        <v>1584</v>
      </c>
    </row>
    <row r="1556" s="13" customFormat="1">
      <c r="A1556" s="13"/>
      <c r="B1556" s="249"/>
      <c r="C1556" s="250"/>
      <c r="D1556" s="251" t="s">
        <v>259</v>
      </c>
      <c r="E1556" s="252" t="s">
        <v>1</v>
      </c>
      <c r="F1556" s="253" t="s">
        <v>1585</v>
      </c>
      <c r="G1556" s="250"/>
      <c r="H1556" s="254">
        <v>222.10499999999999</v>
      </c>
      <c r="I1556" s="255"/>
      <c r="J1556" s="250"/>
      <c r="K1556" s="250"/>
      <c r="L1556" s="256"/>
      <c r="M1556" s="257"/>
      <c r="N1556" s="258"/>
      <c r="O1556" s="258"/>
      <c r="P1556" s="258"/>
      <c r="Q1556" s="258"/>
      <c r="R1556" s="258"/>
      <c r="S1556" s="258"/>
      <c r="T1556" s="25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60" t="s">
        <v>259</v>
      </c>
      <c r="AU1556" s="260" t="s">
        <v>93</v>
      </c>
      <c r="AV1556" s="13" t="s">
        <v>93</v>
      </c>
      <c r="AW1556" s="13" t="s">
        <v>40</v>
      </c>
      <c r="AX1556" s="13" t="s">
        <v>84</v>
      </c>
      <c r="AY1556" s="260" t="s">
        <v>250</v>
      </c>
    </row>
    <row r="1557" s="13" customFormat="1">
      <c r="A1557" s="13"/>
      <c r="B1557" s="249"/>
      <c r="C1557" s="250"/>
      <c r="D1557" s="251" t="s">
        <v>259</v>
      </c>
      <c r="E1557" s="252" t="s">
        <v>1</v>
      </c>
      <c r="F1557" s="253" t="s">
        <v>1586</v>
      </c>
      <c r="G1557" s="250"/>
      <c r="H1557" s="254">
        <v>35.881</v>
      </c>
      <c r="I1557" s="255"/>
      <c r="J1557" s="250"/>
      <c r="K1557" s="250"/>
      <c r="L1557" s="256"/>
      <c r="M1557" s="257"/>
      <c r="N1557" s="258"/>
      <c r="O1557" s="258"/>
      <c r="P1557" s="258"/>
      <c r="Q1557" s="258"/>
      <c r="R1557" s="258"/>
      <c r="S1557" s="258"/>
      <c r="T1557" s="259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60" t="s">
        <v>259</v>
      </c>
      <c r="AU1557" s="260" t="s">
        <v>93</v>
      </c>
      <c r="AV1557" s="13" t="s">
        <v>93</v>
      </c>
      <c r="AW1557" s="13" t="s">
        <v>40</v>
      </c>
      <c r="AX1557" s="13" t="s">
        <v>84</v>
      </c>
      <c r="AY1557" s="260" t="s">
        <v>250</v>
      </c>
    </row>
    <row r="1558" s="13" customFormat="1">
      <c r="A1558" s="13"/>
      <c r="B1558" s="249"/>
      <c r="C1558" s="250"/>
      <c r="D1558" s="251" t="s">
        <v>259</v>
      </c>
      <c r="E1558" s="252" t="s">
        <v>1</v>
      </c>
      <c r="F1558" s="253" t="s">
        <v>1587</v>
      </c>
      <c r="G1558" s="250"/>
      <c r="H1558" s="254">
        <v>1.8540000000000001</v>
      </c>
      <c r="I1558" s="255"/>
      <c r="J1558" s="250"/>
      <c r="K1558" s="250"/>
      <c r="L1558" s="256"/>
      <c r="M1558" s="257"/>
      <c r="N1558" s="258"/>
      <c r="O1558" s="258"/>
      <c r="P1558" s="258"/>
      <c r="Q1558" s="258"/>
      <c r="R1558" s="258"/>
      <c r="S1558" s="258"/>
      <c r="T1558" s="25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60" t="s">
        <v>259</v>
      </c>
      <c r="AU1558" s="260" t="s">
        <v>93</v>
      </c>
      <c r="AV1558" s="13" t="s">
        <v>93</v>
      </c>
      <c r="AW1558" s="13" t="s">
        <v>40</v>
      </c>
      <c r="AX1558" s="13" t="s">
        <v>84</v>
      </c>
      <c r="AY1558" s="260" t="s">
        <v>250</v>
      </c>
    </row>
    <row r="1559" s="13" customFormat="1">
      <c r="A1559" s="13"/>
      <c r="B1559" s="249"/>
      <c r="C1559" s="250"/>
      <c r="D1559" s="251" t="s">
        <v>259</v>
      </c>
      <c r="E1559" s="252" t="s">
        <v>1</v>
      </c>
      <c r="F1559" s="253" t="s">
        <v>1588</v>
      </c>
      <c r="G1559" s="250"/>
      <c r="H1559" s="254">
        <v>7.3159999999999998</v>
      </c>
      <c r="I1559" s="255"/>
      <c r="J1559" s="250"/>
      <c r="K1559" s="250"/>
      <c r="L1559" s="256"/>
      <c r="M1559" s="257"/>
      <c r="N1559" s="258"/>
      <c r="O1559" s="258"/>
      <c r="P1559" s="258"/>
      <c r="Q1559" s="258"/>
      <c r="R1559" s="258"/>
      <c r="S1559" s="258"/>
      <c r="T1559" s="259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60" t="s">
        <v>259</v>
      </c>
      <c r="AU1559" s="260" t="s">
        <v>93</v>
      </c>
      <c r="AV1559" s="13" t="s">
        <v>93</v>
      </c>
      <c r="AW1559" s="13" t="s">
        <v>40</v>
      </c>
      <c r="AX1559" s="13" t="s">
        <v>84</v>
      </c>
      <c r="AY1559" s="260" t="s">
        <v>250</v>
      </c>
    </row>
    <row r="1560" s="13" customFormat="1">
      <c r="A1560" s="13"/>
      <c r="B1560" s="249"/>
      <c r="C1560" s="250"/>
      <c r="D1560" s="251" t="s">
        <v>259</v>
      </c>
      <c r="E1560" s="252" t="s">
        <v>1</v>
      </c>
      <c r="F1560" s="253" t="s">
        <v>1589</v>
      </c>
      <c r="G1560" s="250"/>
      <c r="H1560" s="254">
        <v>6.2990000000000004</v>
      </c>
      <c r="I1560" s="255"/>
      <c r="J1560" s="250"/>
      <c r="K1560" s="250"/>
      <c r="L1560" s="256"/>
      <c r="M1560" s="257"/>
      <c r="N1560" s="258"/>
      <c r="O1560" s="258"/>
      <c r="P1560" s="258"/>
      <c r="Q1560" s="258"/>
      <c r="R1560" s="258"/>
      <c r="S1560" s="258"/>
      <c r="T1560" s="25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60" t="s">
        <v>259</v>
      </c>
      <c r="AU1560" s="260" t="s">
        <v>93</v>
      </c>
      <c r="AV1560" s="13" t="s">
        <v>93</v>
      </c>
      <c r="AW1560" s="13" t="s">
        <v>40</v>
      </c>
      <c r="AX1560" s="13" t="s">
        <v>84</v>
      </c>
      <c r="AY1560" s="260" t="s">
        <v>250</v>
      </c>
    </row>
    <row r="1561" s="13" customFormat="1">
      <c r="A1561" s="13"/>
      <c r="B1561" s="249"/>
      <c r="C1561" s="250"/>
      <c r="D1561" s="251" t="s">
        <v>259</v>
      </c>
      <c r="E1561" s="252" t="s">
        <v>1</v>
      </c>
      <c r="F1561" s="253" t="s">
        <v>1590</v>
      </c>
      <c r="G1561" s="250"/>
      <c r="H1561" s="254">
        <v>60.996000000000002</v>
      </c>
      <c r="I1561" s="255"/>
      <c r="J1561" s="250"/>
      <c r="K1561" s="250"/>
      <c r="L1561" s="256"/>
      <c r="M1561" s="257"/>
      <c r="N1561" s="258"/>
      <c r="O1561" s="258"/>
      <c r="P1561" s="258"/>
      <c r="Q1561" s="258"/>
      <c r="R1561" s="258"/>
      <c r="S1561" s="258"/>
      <c r="T1561" s="25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60" t="s">
        <v>259</v>
      </c>
      <c r="AU1561" s="260" t="s">
        <v>93</v>
      </c>
      <c r="AV1561" s="13" t="s">
        <v>93</v>
      </c>
      <c r="AW1561" s="13" t="s">
        <v>40</v>
      </c>
      <c r="AX1561" s="13" t="s">
        <v>84</v>
      </c>
      <c r="AY1561" s="260" t="s">
        <v>250</v>
      </c>
    </row>
    <row r="1562" s="14" customFormat="1">
      <c r="A1562" s="14"/>
      <c r="B1562" s="261"/>
      <c r="C1562" s="262"/>
      <c r="D1562" s="251" t="s">
        <v>259</v>
      </c>
      <c r="E1562" s="263" t="s">
        <v>1</v>
      </c>
      <c r="F1562" s="264" t="s">
        <v>261</v>
      </c>
      <c r="G1562" s="262"/>
      <c r="H1562" s="265">
        <v>334.45100000000002</v>
      </c>
      <c r="I1562" s="266"/>
      <c r="J1562" s="262"/>
      <c r="K1562" s="262"/>
      <c r="L1562" s="267"/>
      <c r="M1562" s="268"/>
      <c r="N1562" s="269"/>
      <c r="O1562" s="269"/>
      <c r="P1562" s="269"/>
      <c r="Q1562" s="269"/>
      <c r="R1562" s="269"/>
      <c r="S1562" s="269"/>
      <c r="T1562" s="270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71" t="s">
        <v>259</v>
      </c>
      <c r="AU1562" s="271" t="s">
        <v>93</v>
      </c>
      <c r="AV1562" s="14" t="s">
        <v>256</v>
      </c>
      <c r="AW1562" s="14" t="s">
        <v>40</v>
      </c>
      <c r="AX1562" s="14" t="s">
        <v>91</v>
      </c>
      <c r="AY1562" s="271" t="s">
        <v>250</v>
      </c>
    </row>
    <row r="1563" s="2" customFormat="1" ht="24.15" customHeight="1">
      <c r="A1563" s="41"/>
      <c r="B1563" s="42"/>
      <c r="C1563" s="294" t="s">
        <v>1066</v>
      </c>
      <c r="D1563" s="294" t="s">
        <v>337</v>
      </c>
      <c r="E1563" s="295" t="s">
        <v>1591</v>
      </c>
      <c r="F1563" s="296" t="s">
        <v>1592</v>
      </c>
      <c r="G1563" s="297" t="s">
        <v>388</v>
      </c>
      <c r="H1563" s="298">
        <v>1.7949999999999999</v>
      </c>
      <c r="I1563" s="299"/>
      <c r="J1563" s="300">
        <f>ROUND(I1563*H1563,2)</f>
        <v>0</v>
      </c>
      <c r="K1563" s="301"/>
      <c r="L1563" s="302"/>
      <c r="M1563" s="303" t="s">
        <v>1</v>
      </c>
      <c r="N1563" s="304" t="s">
        <v>49</v>
      </c>
      <c r="O1563" s="94"/>
      <c r="P1563" s="240">
        <f>O1563*H1563</f>
        <v>0</v>
      </c>
      <c r="Q1563" s="240">
        <v>0.0023999999999999998</v>
      </c>
      <c r="R1563" s="240">
        <f>Q1563*H1563</f>
        <v>0.0043079999999999993</v>
      </c>
      <c r="S1563" s="240">
        <v>0</v>
      </c>
      <c r="T1563" s="241">
        <f>S1563*H1563</f>
        <v>0</v>
      </c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R1563" s="242" t="s">
        <v>363</v>
      </c>
      <c r="AT1563" s="242" t="s">
        <v>337</v>
      </c>
      <c r="AU1563" s="242" t="s">
        <v>93</v>
      </c>
      <c r="AY1563" s="19" t="s">
        <v>250</v>
      </c>
      <c r="BE1563" s="243">
        <f>IF(N1563="základní",J1563,0)</f>
        <v>0</v>
      </c>
      <c r="BF1563" s="243">
        <f>IF(N1563="snížená",J1563,0)</f>
        <v>0</v>
      </c>
      <c r="BG1563" s="243">
        <f>IF(N1563="zákl. přenesená",J1563,0)</f>
        <v>0</v>
      </c>
      <c r="BH1563" s="243">
        <f>IF(N1563="sníž. přenesená",J1563,0)</f>
        <v>0</v>
      </c>
      <c r="BI1563" s="243">
        <f>IF(N1563="nulová",J1563,0)</f>
        <v>0</v>
      </c>
      <c r="BJ1563" s="19" t="s">
        <v>91</v>
      </c>
      <c r="BK1563" s="243">
        <f>ROUND(I1563*H1563,2)</f>
        <v>0</v>
      </c>
      <c r="BL1563" s="19" t="s">
        <v>303</v>
      </c>
      <c r="BM1563" s="242" t="s">
        <v>1593</v>
      </c>
    </row>
    <row r="1564" s="13" customFormat="1">
      <c r="A1564" s="13"/>
      <c r="B1564" s="249"/>
      <c r="C1564" s="250"/>
      <c r="D1564" s="251" t="s">
        <v>259</v>
      </c>
      <c r="E1564" s="252" t="s">
        <v>1</v>
      </c>
      <c r="F1564" s="253" t="s">
        <v>1594</v>
      </c>
      <c r="G1564" s="250"/>
      <c r="H1564" s="254">
        <v>1.7949999999999999</v>
      </c>
      <c r="I1564" s="255"/>
      <c r="J1564" s="250"/>
      <c r="K1564" s="250"/>
      <c r="L1564" s="256"/>
      <c r="M1564" s="257"/>
      <c r="N1564" s="258"/>
      <c r="O1564" s="258"/>
      <c r="P1564" s="258"/>
      <c r="Q1564" s="258"/>
      <c r="R1564" s="258"/>
      <c r="S1564" s="258"/>
      <c r="T1564" s="25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0" t="s">
        <v>259</v>
      </c>
      <c r="AU1564" s="260" t="s">
        <v>93</v>
      </c>
      <c r="AV1564" s="13" t="s">
        <v>93</v>
      </c>
      <c r="AW1564" s="13" t="s">
        <v>40</v>
      </c>
      <c r="AX1564" s="13" t="s">
        <v>84</v>
      </c>
      <c r="AY1564" s="260" t="s">
        <v>250</v>
      </c>
    </row>
    <row r="1565" s="14" customFormat="1">
      <c r="A1565" s="14"/>
      <c r="B1565" s="261"/>
      <c r="C1565" s="262"/>
      <c r="D1565" s="251" t="s">
        <v>259</v>
      </c>
      <c r="E1565" s="263" t="s">
        <v>1</v>
      </c>
      <c r="F1565" s="264" t="s">
        <v>261</v>
      </c>
      <c r="G1565" s="262"/>
      <c r="H1565" s="265">
        <v>1.7949999999999999</v>
      </c>
      <c r="I1565" s="266"/>
      <c r="J1565" s="262"/>
      <c r="K1565" s="262"/>
      <c r="L1565" s="267"/>
      <c r="M1565" s="268"/>
      <c r="N1565" s="269"/>
      <c r="O1565" s="269"/>
      <c r="P1565" s="269"/>
      <c r="Q1565" s="269"/>
      <c r="R1565" s="269"/>
      <c r="S1565" s="269"/>
      <c r="T1565" s="270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71" t="s">
        <v>259</v>
      </c>
      <c r="AU1565" s="271" t="s">
        <v>93</v>
      </c>
      <c r="AV1565" s="14" t="s">
        <v>256</v>
      </c>
      <c r="AW1565" s="14" t="s">
        <v>40</v>
      </c>
      <c r="AX1565" s="14" t="s">
        <v>91</v>
      </c>
      <c r="AY1565" s="271" t="s">
        <v>250</v>
      </c>
    </row>
    <row r="1566" s="2" customFormat="1" ht="24.15" customHeight="1">
      <c r="A1566" s="41"/>
      <c r="B1566" s="42"/>
      <c r="C1566" s="294" t="s">
        <v>1595</v>
      </c>
      <c r="D1566" s="294" t="s">
        <v>337</v>
      </c>
      <c r="E1566" s="295" t="s">
        <v>1596</v>
      </c>
      <c r="F1566" s="296" t="s">
        <v>1597</v>
      </c>
      <c r="G1566" s="297" t="s">
        <v>388</v>
      </c>
      <c r="H1566" s="298">
        <v>1.7949999999999999</v>
      </c>
      <c r="I1566" s="299"/>
      <c r="J1566" s="300">
        <f>ROUND(I1566*H1566,2)</f>
        <v>0</v>
      </c>
      <c r="K1566" s="301"/>
      <c r="L1566" s="302"/>
      <c r="M1566" s="303" t="s">
        <v>1</v>
      </c>
      <c r="N1566" s="304" t="s">
        <v>49</v>
      </c>
      <c r="O1566" s="94"/>
      <c r="P1566" s="240">
        <f>O1566*H1566</f>
        <v>0</v>
      </c>
      <c r="Q1566" s="240">
        <v>0.0030000000000000001</v>
      </c>
      <c r="R1566" s="240">
        <f>Q1566*H1566</f>
        <v>0.005385</v>
      </c>
      <c r="S1566" s="240">
        <v>0</v>
      </c>
      <c r="T1566" s="241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42" t="s">
        <v>363</v>
      </c>
      <c r="AT1566" s="242" t="s">
        <v>337</v>
      </c>
      <c r="AU1566" s="242" t="s">
        <v>93</v>
      </c>
      <c r="AY1566" s="19" t="s">
        <v>250</v>
      </c>
      <c r="BE1566" s="243">
        <f>IF(N1566="základní",J1566,0)</f>
        <v>0</v>
      </c>
      <c r="BF1566" s="243">
        <f>IF(N1566="snížená",J1566,0)</f>
        <v>0</v>
      </c>
      <c r="BG1566" s="243">
        <f>IF(N1566="zákl. přenesená",J1566,0)</f>
        <v>0</v>
      </c>
      <c r="BH1566" s="243">
        <f>IF(N1566="sníž. přenesená",J1566,0)</f>
        <v>0</v>
      </c>
      <c r="BI1566" s="243">
        <f>IF(N1566="nulová",J1566,0)</f>
        <v>0</v>
      </c>
      <c r="BJ1566" s="19" t="s">
        <v>91</v>
      </c>
      <c r="BK1566" s="243">
        <f>ROUND(I1566*H1566,2)</f>
        <v>0</v>
      </c>
      <c r="BL1566" s="19" t="s">
        <v>303</v>
      </c>
      <c r="BM1566" s="242" t="s">
        <v>1598</v>
      </c>
    </row>
    <row r="1567" s="13" customFormat="1">
      <c r="A1567" s="13"/>
      <c r="B1567" s="249"/>
      <c r="C1567" s="250"/>
      <c r="D1567" s="251" t="s">
        <v>259</v>
      </c>
      <c r="E1567" s="252" t="s">
        <v>1</v>
      </c>
      <c r="F1567" s="253" t="s">
        <v>1594</v>
      </c>
      <c r="G1567" s="250"/>
      <c r="H1567" s="254">
        <v>1.7949999999999999</v>
      </c>
      <c r="I1567" s="255"/>
      <c r="J1567" s="250"/>
      <c r="K1567" s="250"/>
      <c r="L1567" s="256"/>
      <c r="M1567" s="257"/>
      <c r="N1567" s="258"/>
      <c r="O1567" s="258"/>
      <c r="P1567" s="258"/>
      <c r="Q1567" s="258"/>
      <c r="R1567" s="258"/>
      <c r="S1567" s="258"/>
      <c r="T1567" s="259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60" t="s">
        <v>259</v>
      </c>
      <c r="AU1567" s="260" t="s">
        <v>93</v>
      </c>
      <c r="AV1567" s="13" t="s">
        <v>93</v>
      </c>
      <c r="AW1567" s="13" t="s">
        <v>40</v>
      </c>
      <c r="AX1567" s="13" t="s">
        <v>84</v>
      </c>
      <c r="AY1567" s="260" t="s">
        <v>250</v>
      </c>
    </row>
    <row r="1568" s="14" customFormat="1">
      <c r="A1568" s="14"/>
      <c r="B1568" s="261"/>
      <c r="C1568" s="262"/>
      <c r="D1568" s="251" t="s">
        <v>259</v>
      </c>
      <c r="E1568" s="263" t="s">
        <v>1</v>
      </c>
      <c r="F1568" s="264" t="s">
        <v>261</v>
      </c>
      <c r="G1568" s="262"/>
      <c r="H1568" s="265">
        <v>1.7949999999999999</v>
      </c>
      <c r="I1568" s="266"/>
      <c r="J1568" s="262"/>
      <c r="K1568" s="262"/>
      <c r="L1568" s="267"/>
      <c r="M1568" s="268"/>
      <c r="N1568" s="269"/>
      <c r="O1568" s="269"/>
      <c r="P1568" s="269"/>
      <c r="Q1568" s="269"/>
      <c r="R1568" s="269"/>
      <c r="S1568" s="269"/>
      <c r="T1568" s="270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71" t="s">
        <v>259</v>
      </c>
      <c r="AU1568" s="271" t="s">
        <v>93</v>
      </c>
      <c r="AV1568" s="14" t="s">
        <v>256</v>
      </c>
      <c r="AW1568" s="14" t="s">
        <v>40</v>
      </c>
      <c r="AX1568" s="14" t="s">
        <v>91</v>
      </c>
      <c r="AY1568" s="271" t="s">
        <v>250</v>
      </c>
    </row>
    <row r="1569" s="2" customFormat="1" ht="24.15" customHeight="1">
      <c r="A1569" s="41"/>
      <c r="B1569" s="42"/>
      <c r="C1569" s="230" t="s">
        <v>1070</v>
      </c>
      <c r="D1569" s="230" t="s">
        <v>252</v>
      </c>
      <c r="E1569" s="231" t="s">
        <v>1599</v>
      </c>
      <c r="F1569" s="232" t="s">
        <v>1600</v>
      </c>
      <c r="G1569" s="233" t="s">
        <v>388</v>
      </c>
      <c r="H1569" s="234">
        <v>4800.46</v>
      </c>
      <c r="I1569" s="235"/>
      <c r="J1569" s="236">
        <f>ROUND(I1569*H1569,2)</f>
        <v>0</v>
      </c>
      <c r="K1569" s="237"/>
      <c r="L1569" s="47"/>
      <c r="M1569" s="238" t="s">
        <v>1</v>
      </c>
      <c r="N1569" s="239" t="s">
        <v>49</v>
      </c>
      <c r="O1569" s="94"/>
      <c r="P1569" s="240">
        <f>O1569*H1569</f>
        <v>0</v>
      </c>
      <c r="Q1569" s="240">
        <v>0</v>
      </c>
      <c r="R1569" s="240">
        <f>Q1569*H1569</f>
        <v>0</v>
      </c>
      <c r="S1569" s="240">
        <v>0</v>
      </c>
      <c r="T1569" s="241">
        <f>S1569*H1569</f>
        <v>0</v>
      </c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R1569" s="242" t="s">
        <v>303</v>
      </c>
      <c r="AT1569" s="242" t="s">
        <v>252</v>
      </c>
      <c r="AU1569" s="242" t="s">
        <v>93</v>
      </c>
      <c r="AY1569" s="19" t="s">
        <v>250</v>
      </c>
      <c r="BE1569" s="243">
        <f>IF(N1569="základní",J1569,0)</f>
        <v>0</v>
      </c>
      <c r="BF1569" s="243">
        <f>IF(N1569="snížená",J1569,0)</f>
        <v>0</v>
      </c>
      <c r="BG1569" s="243">
        <f>IF(N1569="zákl. přenesená",J1569,0)</f>
        <v>0</v>
      </c>
      <c r="BH1569" s="243">
        <f>IF(N1569="sníž. přenesená",J1569,0)</f>
        <v>0</v>
      </c>
      <c r="BI1569" s="243">
        <f>IF(N1569="nulová",J1569,0)</f>
        <v>0</v>
      </c>
      <c r="BJ1569" s="19" t="s">
        <v>91</v>
      </c>
      <c r="BK1569" s="243">
        <f>ROUND(I1569*H1569,2)</f>
        <v>0</v>
      </c>
      <c r="BL1569" s="19" t="s">
        <v>303</v>
      </c>
      <c r="BM1569" s="242" t="s">
        <v>1601</v>
      </c>
    </row>
    <row r="1570" s="2" customFormat="1">
      <c r="A1570" s="41"/>
      <c r="B1570" s="42"/>
      <c r="C1570" s="43"/>
      <c r="D1570" s="244" t="s">
        <v>257</v>
      </c>
      <c r="E1570" s="43"/>
      <c r="F1570" s="245" t="s">
        <v>1602</v>
      </c>
      <c r="G1570" s="43"/>
      <c r="H1570" s="43"/>
      <c r="I1570" s="246"/>
      <c r="J1570" s="43"/>
      <c r="K1570" s="43"/>
      <c r="L1570" s="47"/>
      <c r="M1570" s="247"/>
      <c r="N1570" s="248"/>
      <c r="O1570" s="94"/>
      <c r="P1570" s="94"/>
      <c r="Q1570" s="94"/>
      <c r="R1570" s="94"/>
      <c r="S1570" s="94"/>
      <c r="T1570" s="95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T1570" s="19" t="s">
        <v>257</v>
      </c>
      <c r="AU1570" s="19" t="s">
        <v>93</v>
      </c>
    </row>
    <row r="1571" s="13" customFormat="1">
      <c r="A1571" s="13"/>
      <c r="B1571" s="249"/>
      <c r="C1571" s="250"/>
      <c r="D1571" s="251" t="s">
        <v>259</v>
      </c>
      <c r="E1571" s="252" t="s">
        <v>1</v>
      </c>
      <c r="F1571" s="253" t="s">
        <v>987</v>
      </c>
      <c r="G1571" s="250"/>
      <c r="H1571" s="254">
        <v>97.569999999999993</v>
      </c>
      <c r="I1571" s="255"/>
      <c r="J1571" s="250"/>
      <c r="K1571" s="250"/>
      <c r="L1571" s="256"/>
      <c r="M1571" s="257"/>
      <c r="N1571" s="258"/>
      <c r="O1571" s="258"/>
      <c r="P1571" s="258"/>
      <c r="Q1571" s="258"/>
      <c r="R1571" s="258"/>
      <c r="S1571" s="258"/>
      <c r="T1571" s="25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60" t="s">
        <v>259</v>
      </c>
      <c r="AU1571" s="260" t="s">
        <v>93</v>
      </c>
      <c r="AV1571" s="13" t="s">
        <v>93</v>
      </c>
      <c r="AW1571" s="13" t="s">
        <v>40</v>
      </c>
      <c r="AX1571" s="13" t="s">
        <v>84</v>
      </c>
      <c r="AY1571" s="260" t="s">
        <v>250</v>
      </c>
    </row>
    <row r="1572" s="13" customFormat="1">
      <c r="A1572" s="13"/>
      <c r="B1572" s="249"/>
      <c r="C1572" s="250"/>
      <c r="D1572" s="251" t="s">
        <v>259</v>
      </c>
      <c r="E1572" s="252" t="s">
        <v>1</v>
      </c>
      <c r="F1572" s="253" t="s">
        <v>988</v>
      </c>
      <c r="G1572" s="250"/>
      <c r="H1572" s="254">
        <v>354.79000000000002</v>
      </c>
      <c r="I1572" s="255"/>
      <c r="J1572" s="250"/>
      <c r="K1572" s="250"/>
      <c r="L1572" s="256"/>
      <c r="M1572" s="257"/>
      <c r="N1572" s="258"/>
      <c r="O1572" s="258"/>
      <c r="P1572" s="258"/>
      <c r="Q1572" s="258"/>
      <c r="R1572" s="258"/>
      <c r="S1572" s="258"/>
      <c r="T1572" s="259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60" t="s">
        <v>259</v>
      </c>
      <c r="AU1572" s="260" t="s">
        <v>93</v>
      </c>
      <c r="AV1572" s="13" t="s">
        <v>93</v>
      </c>
      <c r="AW1572" s="13" t="s">
        <v>40</v>
      </c>
      <c r="AX1572" s="13" t="s">
        <v>84</v>
      </c>
      <c r="AY1572" s="260" t="s">
        <v>250</v>
      </c>
    </row>
    <row r="1573" s="13" customFormat="1">
      <c r="A1573" s="13"/>
      <c r="B1573" s="249"/>
      <c r="C1573" s="250"/>
      <c r="D1573" s="251" t="s">
        <v>259</v>
      </c>
      <c r="E1573" s="252" t="s">
        <v>1</v>
      </c>
      <c r="F1573" s="253" t="s">
        <v>989</v>
      </c>
      <c r="G1573" s="250"/>
      <c r="H1573" s="254">
        <v>25.18</v>
      </c>
      <c r="I1573" s="255"/>
      <c r="J1573" s="250"/>
      <c r="K1573" s="250"/>
      <c r="L1573" s="256"/>
      <c r="M1573" s="257"/>
      <c r="N1573" s="258"/>
      <c r="O1573" s="258"/>
      <c r="P1573" s="258"/>
      <c r="Q1573" s="258"/>
      <c r="R1573" s="258"/>
      <c r="S1573" s="258"/>
      <c r="T1573" s="25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0" t="s">
        <v>259</v>
      </c>
      <c r="AU1573" s="260" t="s">
        <v>93</v>
      </c>
      <c r="AV1573" s="13" t="s">
        <v>93</v>
      </c>
      <c r="AW1573" s="13" t="s">
        <v>40</v>
      </c>
      <c r="AX1573" s="13" t="s">
        <v>84</v>
      </c>
      <c r="AY1573" s="260" t="s">
        <v>250</v>
      </c>
    </row>
    <row r="1574" s="13" customFormat="1">
      <c r="A1574" s="13"/>
      <c r="B1574" s="249"/>
      <c r="C1574" s="250"/>
      <c r="D1574" s="251" t="s">
        <v>259</v>
      </c>
      <c r="E1574" s="252" t="s">
        <v>1</v>
      </c>
      <c r="F1574" s="253" t="s">
        <v>990</v>
      </c>
      <c r="G1574" s="250"/>
      <c r="H1574" s="254">
        <v>39.759999999999998</v>
      </c>
      <c r="I1574" s="255"/>
      <c r="J1574" s="250"/>
      <c r="K1574" s="250"/>
      <c r="L1574" s="256"/>
      <c r="M1574" s="257"/>
      <c r="N1574" s="258"/>
      <c r="O1574" s="258"/>
      <c r="P1574" s="258"/>
      <c r="Q1574" s="258"/>
      <c r="R1574" s="258"/>
      <c r="S1574" s="258"/>
      <c r="T1574" s="259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60" t="s">
        <v>259</v>
      </c>
      <c r="AU1574" s="260" t="s">
        <v>93</v>
      </c>
      <c r="AV1574" s="13" t="s">
        <v>93</v>
      </c>
      <c r="AW1574" s="13" t="s">
        <v>40</v>
      </c>
      <c r="AX1574" s="13" t="s">
        <v>84</v>
      </c>
      <c r="AY1574" s="260" t="s">
        <v>250</v>
      </c>
    </row>
    <row r="1575" s="13" customFormat="1">
      <c r="A1575" s="13"/>
      <c r="B1575" s="249"/>
      <c r="C1575" s="250"/>
      <c r="D1575" s="251" t="s">
        <v>259</v>
      </c>
      <c r="E1575" s="252" t="s">
        <v>1</v>
      </c>
      <c r="F1575" s="253" t="s">
        <v>980</v>
      </c>
      <c r="G1575" s="250"/>
      <c r="H1575" s="254">
        <v>3343.5100000000002</v>
      </c>
      <c r="I1575" s="255"/>
      <c r="J1575" s="250"/>
      <c r="K1575" s="250"/>
      <c r="L1575" s="256"/>
      <c r="M1575" s="257"/>
      <c r="N1575" s="258"/>
      <c r="O1575" s="258"/>
      <c r="P1575" s="258"/>
      <c r="Q1575" s="258"/>
      <c r="R1575" s="258"/>
      <c r="S1575" s="258"/>
      <c r="T1575" s="25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60" t="s">
        <v>259</v>
      </c>
      <c r="AU1575" s="260" t="s">
        <v>93</v>
      </c>
      <c r="AV1575" s="13" t="s">
        <v>93</v>
      </c>
      <c r="AW1575" s="13" t="s">
        <v>40</v>
      </c>
      <c r="AX1575" s="13" t="s">
        <v>84</v>
      </c>
      <c r="AY1575" s="260" t="s">
        <v>250</v>
      </c>
    </row>
    <row r="1576" s="13" customFormat="1">
      <c r="A1576" s="13"/>
      <c r="B1576" s="249"/>
      <c r="C1576" s="250"/>
      <c r="D1576" s="251" t="s">
        <v>259</v>
      </c>
      <c r="E1576" s="252" t="s">
        <v>1</v>
      </c>
      <c r="F1576" s="253" t="s">
        <v>981</v>
      </c>
      <c r="G1576" s="250"/>
      <c r="H1576" s="254">
        <v>342.29000000000002</v>
      </c>
      <c r="I1576" s="255"/>
      <c r="J1576" s="250"/>
      <c r="K1576" s="250"/>
      <c r="L1576" s="256"/>
      <c r="M1576" s="257"/>
      <c r="N1576" s="258"/>
      <c r="O1576" s="258"/>
      <c r="P1576" s="258"/>
      <c r="Q1576" s="258"/>
      <c r="R1576" s="258"/>
      <c r="S1576" s="258"/>
      <c r="T1576" s="259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0" t="s">
        <v>259</v>
      </c>
      <c r="AU1576" s="260" t="s">
        <v>93</v>
      </c>
      <c r="AV1576" s="13" t="s">
        <v>93</v>
      </c>
      <c r="AW1576" s="13" t="s">
        <v>40</v>
      </c>
      <c r="AX1576" s="13" t="s">
        <v>84</v>
      </c>
      <c r="AY1576" s="260" t="s">
        <v>250</v>
      </c>
    </row>
    <row r="1577" s="13" customFormat="1">
      <c r="A1577" s="13"/>
      <c r="B1577" s="249"/>
      <c r="C1577" s="250"/>
      <c r="D1577" s="251" t="s">
        <v>259</v>
      </c>
      <c r="E1577" s="252" t="s">
        <v>1</v>
      </c>
      <c r="F1577" s="253" t="s">
        <v>992</v>
      </c>
      <c r="G1577" s="250"/>
      <c r="H1577" s="254">
        <v>89.780000000000001</v>
      </c>
      <c r="I1577" s="255"/>
      <c r="J1577" s="250"/>
      <c r="K1577" s="250"/>
      <c r="L1577" s="256"/>
      <c r="M1577" s="257"/>
      <c r="N1577" s="258"/>
      <c r="O1577" s="258"/>
      <c r="P1577" s="258"/>
      <c r="Q1577" s="258"/>
      <c r="R1577" s="258"/>
      <c r="S1577" s="258"/>
      <c r="T1577" s="25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60" t="s">
        <v>259</v>
      </c>
      <c r="AU1577" s="260" t="s">
        <v>93</v>
      </c>
      <c r="AV1577" s="13" t="s">
        <v>93</v>
      </c>
      <c r="AW1577" s="13" t="s">
        <v>40</v>
      </c>
      <c r="AX1577" s="13" t="s">
        <v>84</v>
      </c>
      <c r="AY1577" s="260" t="s">
        <v>250</v>
      </c>
    </row>
    <row r="1578" s="13" customFormat="1">
      <c r="A1578" s="13"/>
      <c r="B1578" s="249"/>
      <c r="C1578" s="250"/>
      <c r="D1578" s="251" t="s">
        <v>259</v>
      </c>
      <c r="E1578" s="252" t="s">
        <v>1</v>
      </c>
      <c r="F1578" s="253" t="s">
        <v>993</v>
      </c>
      <c r="G1578" s="250"/>
      <c r="H1578" s="254">
        <v>13.710000000000001</v>
      </c>
      <c r="I1578" s="255"/>
      <c r="J1578" s="250"/>
      <c r="K1578" s="250"/>
      <c r="L1578" s="256"/>
      <c r="M1578" s="257"/>
      <c r="N1578" s="258"/>
      <c r="O1578" s="258"/>
      <c r="P1578" s="258"/>
      <c r="Q1578" s="258"/>
      <c r="R1578" s="258"/>
      <c r="S1578" s="258"/>
      <c r="T1578" s="259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60" t="s">
        <v>259</v>
      </c>
      <c r="AU1578" s="260" t="s">
        <v>93</v>
      </c>
      <c r="AV1578" s="13" t="s">
        <v>93</v>
      </c>
      <c r="AW1578" s="13" t="s">
        <v>40</v>
      </c>
      <c r="AX1578" s="13" t="s">
        <v>84</v>
      </c>
      <c r="AY1578" s="260" t="s">
        <v>250</v>
      </c>
    </row>
    <row r="1579" s="13" customFormat="1">
      <c r="A1579" s="13"/>
      <c r="B1579" s="249"/>
      <c r="C1579" s="250"/>
      <c r="D1579" s="251" t="s">
        <v>259</v>
      </c>
      <c r="E1579" s="252" t="s">
        <v>1</v>
      </c>
      <c r="F1579" s="253" t="s">
        <v>994</v>
      </c>
      <c r="G1579" s="250"/>
      <c r="H1579" s="254">
        <v>446.06999999999999</v>
      </c>
      <c r="I1579" s="255"/>
      <c r="J1579" s="250"/>
      <c r="K1579" s="250"/>
      <c r="L1579" s="256"/>
      <c r="M1579" s="257"/>
      <c r="N1579" s="258"/>
      <c r="O1579" s="258"/>
      <c r="P1579" s="258"/>
      <c r="Q1579" s="258"/>
      <c r="R1579" s="258"/>
      <c r="S1579" s="258"/>
      <c r="T1579" s="25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60" t="s">
        <v>259</v>
      </c>
      <c r="AU1579" s="260" t="s">
        <v>93</v>
      </c>
      <c r="AV1579" s="13" t="s">
        <v>93</v>
      </c>
      <c r="AW1579" s="13" t="s">
        <v>40</v>
      </c>
      <c r="AX1579" s="13" t="s">
        <v>84</v>
      </c>
      <c r="AY1579" s="260" t="s">
        <v>250</v>
      </c>
    </row>
    <row r="1580" s="13" customFormat="1">
      <c r="A1580" s="13"/>
      <c r="B1580" s="249"/>
      <c r="C1580" s="250"/>
      <c r="D1580" s="251" t="s">
        <v>259</v>
      </c>
      <c r="E1580" s="252" t="s">
        <v>1</v>
      </c>
      <c r="F1580" s="253" t="s">
        <v>1540</v>
      </c>
      <c r="G1580" s="250"/>
      <c r="H1580" s="254">
        <v>4</v>
      </c>
      <c r="I1580" s="255"/>
      <c r="J1580" s="250"/>
      <c r="K1580" s="250"/>
      <c r="L1580" s="256"/>
      <c r="M1580" s="257"/>
      <c r="N1580" s="258"/>
      <c r="O1580" s="258"/>
      <c r="P1580" s="258"/>
      <c r="Q1580" s="258"/>
      <c r="R1580" s="258"/>
      <c r="S1580" s="258"/>
      <c r="T1580" s="25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60" t="s">
        <v>259</v>
      </c>
      <c r="AU1580" s="260" t="s">
        <v>93</v>
      </c>
      <c r="AV1580" s="13" t="s">
        <v>93</v>
      </c>
      <c r="AW1580" s="13" t="s">
        <v>40</v>
      </c>
      <c r="AX1580" s="13" t="s">
        <v>84</v>
      </c>
      <c r="AY1580" s="260" t="s">
        <v>250</v>
      </c>
    </row>
    <row r="1581" s="13" customFormat="1">
      <c r="A1581" s="13"/>
      <c r="B1581" s="249"/>
      <c r="C1581" s="250"/>
      <c r="D1581" s="251" t="s">
        <v>259</v>
      </c>
      <c r="E1581" s="252" t="s">
        <v>1</v>
      </c>
      <c r="F1581" s="253" t="s">
        <v>1059</v>
      </c>
      <c r="G1581" s="250"/>
      <c r="H1581" s="254">
        <v>43.799999999999997</v>
      </c>
      <c r="I1581" s="255"/>
      <c r="J1581" s="250"/>
      <c r="K1581" s="250"/>
      <c r="L1581" s="256"/>
      <c r="M1581" s="257"/>
      <c r="N1581" s="258"/>
      <c r="O1581" s="258"/>
      <c r="P1581" s="258"/>
      <c r="Q1581" s="258"/>
      <c r="R1581" s="258"/>
      <c r="S1581" s="258"/>
      <c r="T1581" s="259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60" t="s">
        <v>259</v>
      </c>
      <c r="AU1581" s="260" t="s">
        <v>93</v>
      </c>
      <c r="AV1581" s="13" t="s">
        <v>93</v>
      </c>
      <c r="AW1581" s="13" t="s">
        <v>40</v>
      </c>
      <c r="AX1581" s="13" t="s">
        <v>84</v>
      </c>
      <c r="AY1581" s="260" t="s">
        <v>250</v>
      </c>
    </row>
    <row r="1582" s="14" customFormat="1">
      <c r="A1582" s="14"/>
      <c r="B1582" s="261"/>
      <c r="C1582" s="262"/>
      <c r="D1582" s="251" t="s">
        <v>259</v>
      </c>
      <c r="E1582" s="263" t="s">
        <v>1</v>
      </c>
      <c r="F1582" s="264" t="s">
        <v>261</v>
      </c>
      <c r="G1582" s="262"/>
      <c r="H1582" s="265">
        <v>4800.46</v>
      </c>
      <c r="I1582" s="266"/>
      <c r="J1582" s="262"/>
      <c r="K1582" s="262"/>
      <c r="L1582" s="267"/>
      <c r="M1582" s="268"/>
      <c r="N1582" s="269"/>
      <c r="O1582" s="269"/>
      <c r="P1582" s="269"/>
      <c r="Q1582" s="269"/>
      <c r="R1582" s="269"/>
      <c r="S1582" s="269"/>
      <c r="T1582" s="270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71" t="s">
        <v>259</v>
      </c>
      <c r="AU1582" s="271" t="s">
        <v>93</v>
      </c>
      <c r="AV1582" s="14" t="s">
        <v>256</v>
      </c>
      <c r="AW1582" s="14" t="s">
        <v>40</v>
      </c>
      <c r="AX1582" s="14" t="s">
        <v>91</v>
      </c>
      <c r="AY1582" s="271" t="s">
        <v>250</v>
      </c>
    </row>
    <row r="1583" s="2" customFormat="1" ht="16.5" customHeight="1">
      <c r="A1583" s="41"/>
      <c r="B1583" s="42"/>
      <c r="C1583" s="294" t="s">
        <v>1603</v>
      </c>
      <c r="D1583" s="294" t="s">
        <v>337</v>
      </c>
      <c r="E1583" s="295" t="s">
        <v>1604</v>
      </c>
      <c r="F1583" s="296" t="s">
        <v>1605</v>
      </c>
      <c r="G1583" s="297" t="s">
        <v>388</v>
      </c>
      <c r="H1583" s="298">
        <v>5594.9359999999997</v>
      </c>
      <c r="I1583" s="299"/>
      <c r="J1583" s="300">
        <f>ROUND(I1583*H1583,2)</f>
        <v>0</v>
      </c>
      <c r="K1583" s="301"/>
      <c r="L1583" s="302"/>
      <c r="M1583" s="303" t="s">
        <v>1</v>
      </c>
      <c r="N1583" s="304" t="s">
        <v>49</v>
      </c>
      <c r="O1583" s="94"/>
      <c r="P1583" s="240">
        <f>O1583*H1583</f>
        <v>0</v>
      </c>
      <c r="Q1583" s="240">
        <v>0.00040000000000000002</v>
      </c>
      <c r="R1583" s="240">
        <f>Q1583*H1583</f>
        <v>2.2379744000000001</v>
      </c>
      <c r="S1583" s="240">
        <v>0</v>
      </c>
      <c r="T1583" s="241">
        <f>S1583*H1583</f>
        <v>0</v>
      </c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R1583" s="242" t="s">
        <v>363</v>
      </c>
      <c r="AT1583" s="242" t="s">
        <v>337</v>
      </c>
      <c r="AU1583" s="242" t="s">
        <v>93</v>
      </c>
      <c r="AY1583" s="19" t="s">
        <v>250</v>
      </c>
      <c r="BE1583" s="243">
        <f>IF(N1583="základní",J1583,0)</f>
        <v>0</v>
      </c>
      <c r="BF1583" s="243">
        <f>IF(N1583="snížená",J1583,0)</f>
        <v>0</v>
      </c>
      <c r="BG1583" s="243">
        <f>IF(N1583="zákl. přenesená",J1583,0)</f>
        <v>0</v>
      </c>
      <c r="BH1583" s="243">
        <f>IF(N1583="sníž. přenesená",J1583,0)</f>
        <v>0</v>
      </c>
      <c r="BI1583" s="243">
        <f>IF(N1583="nulová",J1583,0)</f>
        <v>0</v>
      </c>
      <c r="BJ1583" s="19" t="s">
        <v>91</v>
      </c>
      <c r="BK1583" s="243">
        <f>ROUND(I1583*H1583,2)</f>
        <v>0</v>
      </c>
      <c r="BL1583" s="19" t="s">
        <v>303</v>
      </c>
      <c r="BM1583" s="242" t="s">
        <v>1606</v>
      </c>
    </row>
    <row r="1584" s="13" customFormat="1">
      <c r="A1584" s="13"/>
      <c r="B1584" s="249"/>
      <c r="C1584" s="250"/>
      <c r="D1584" s="251" t="s">
        <v>259</v>
      </c>
      <c r="E1584" s="252" t="s">
        <v>1</v>
      </c>
      <c r="F1584" s="253" t="s">
        <v>1607</v>
      </c>
      <c r="G1584" s="250"/>
      <c r="H1584" s="254">
        <v>5594.9359999999997</v>
      </c>
      <c r="I1584" s="255"/>
      <c r="J1584" s="250"/>
      <c r="K1584" s="250"/>
      <c r="L1584" s="256"/>
      <c r="M1584" s="257"/>
      <c r="N1584" s="258"/>
      <c r="O1584" s="258"/>
      <c r="P1584" s="258"/>
      <c r="Q1584" s="258"/>
      <c r="R1584" s="258"/>
      <c r="S1584" s="258"/>
      <c r="T1584" s="25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60" t="s">
        <v>259</v>
      </c>
      <c r="AU1584" s="260" t="s">
        <v>93</v>
      </c>
      <c r="AV1584" s="13" t="s">
        <v>93</v>
      </c>
      <c r="AW1584" s="13" t="s">
        <v>40</v>
      </c>
      <c r="AX1584" s="13" t="s">
        <v>84</v>
      </c>
      <c r="AY1584" s="260" t="s">
        <v>250</v>
      </c>
    </row>
    <row r="1585" s="14" customFormat="1">
      <c r="A1585" s="14"/>
      <c r="B1585" s="261"/>
      <c r="C1585" s="262"/>
      <c r="D1585" s="251" t="s">
        <v>259</v>
      </c>
      <c r="E1585" s="263" t="s">
        <v>1</v>
      </c>
      <c r="F1585" s="264" t="s">
        <v>261</v>
      </c>
      <c r="G1585" s="262"/>
      <c r="H1585" s="265">
        <v>5594.9359999999997</v>
      </c>
      <c r="I1585" s="266"/>
      <c r="J1585" s="262"/>
      <c r="K1585" s="262"/>
      <c r="L1585" s="267"/>
      <c r="M1585" s="268"/>
      <c r="N1585" s="269"/>
      <c r="O1585" s="269"/>
      <c r="P1585" s="269"/>
      <c r="Q1585" s="269"/>
      <c r="R1585" s="269"/>
      <c r="S1585" s="269"/>
      <c r="T1585" s="270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71" t="s">
        <v>259</v>
      </c>
      <c r="AU1585" s="271" t="s">
        <v>93</v>
      </c>
      <c r="AV1585" s="14" t="s">
        <v>256</v>
      </c>
      <c r="AW1585" s="14" t="s">
        <v>40</v>
      </c>
      <c r="AX1585" s="14" t="s">
        <v>91</v>
      </c>
      <c r="AY1585" s="271" t="s">
        <v>250</v>
      </c>
    </row>
    <row r="1586" s="2" customFormat="1" ht="24.15" customHeight="1">
      <c r="A1586" s="41"/>
      <c r="B1586" s="42"/>
      <c r="C1586" s="230" t="s">
        <v>1074</v>
      </c>
      <c r="D1586" s="230" t="s">
        <v>252</v>
      </c>
      <c r="E1586" s="231" t="s">
        <v>1608</v>
      </c>
      <c r="F1586" s="232" t="s">
        <v>1609</v>
      </c>
      <c r="G1586" s="233" t="s">
        <v>1329</v>
      </c>
      <c r="H1586" s="305"/>
      <c r="I1586" s="235"/>
      <c r="J1586" s="236">
        <f>ROUND(I1586*H1586,2)</f>
        <v>0</v>
      </c>
      <c r="K1586" s="237"/>
      <c r="L1586" s="47"/>
      <c r="M1586" s="238" t="s">
        <v>1</v>
      </c>
      <c r="N1586" s="239" t="s">
        <v>49</v>
      </c>
      <c r="O1586" s="94"/>
      <c r="P1586" s="240">
        <f>O1586*H1586</f>
        <v>0</v>
      </c>
      <c r="Q1586" s="240">
        <v>0</v>
      </c>
      <c r="R1586" s="240">
        <f>Q1586*H1586</f>
        <v>0</v>
      </c>
      <c r="S1586" s="240">
        <v>0</v>
      </c>
      <c r="T1586" s="241">
        <f>S1586*H1586</f>
        <v>0</v>
      </c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R1586" s="242" t="s">
        <v>303</v>
      </c>
      <c r="AT1586" s="242" t="s">
        <v>252</v>
      </c>
      <c r="AU1586" s="242" t="s">
        <v>93</v>
      </c>
      <c r="AY1586" s="19" t="s">
        <v>250</v>
      </c>
      <c r="BE1586" s="243">
        <f>IF(N1586="základní",J1586,0)</f>
        <v>0</v>
      </c>
      <c r="BF1586" s="243">
        <f>IF(N1586="snížená",J1586,0)</f>
        <v>0</v>
      </c>
      <c r="BG1586" s="243">
        <f>IF(N1586="zákl. přenesená",J1586,0)</f>
        <v>0</v>
      </c>
      <c r="BH1586" s="243">
        <f>IF(N1586="sníž. přenesená",J1586,0)</f>
        <v>0</v>
      </c>
      <c r="BI1586" s="243">
        <f>IF(N1586="nulová",J1586,0)</f>
        <v>0</v>
      </c>
      <c r="BJ1586" s="19" t="s">
        <v>91</v>
      </c>
      <c r="BK1586" s="243">
        <f>ROUND(I1586*H1586,2)</f>
        <v>0</v>
      </c>
      <c r="BL1586" s="19" t="s">
        <v>303</v>
      </c>
      <c r="BM1586" s="242" t="s">
        <v>1610</v>
      </c>
    </row>
    <row r="1587" s="2" customFormat="1">
      <c r="A1587" s="41"/>
      <c r="B1587" s="42"/>
      <c r="C1587" s="43"/>
      <c r="D1587" s="244" t="s">
        <v>257</v>
      </c>
      <c r="E1587" s="43"/>
      <c r="F1587" s="245" t="s">
        <v>1611</v>
      </c>
      <c r="G1587" s="43"/>
      <c r="H1587" s="43"/>
      <c r="I1587" s="246"/>
      <c r="J1587" s="43"/>
      <c r="K1587" s="43"/>
      <c r="L1587" s="47"/>
      <c r="M1587" s="247"/>
      <c r="N1587" s="248"/>
      <c r="O1587" s="94"/>
      <c r="P1587" s="94"/>
      <c r="Q1587" s="94"/>
      <c r="R1587" s="94"/>
      <c r="S1587" s="94"/>
      <c r="T1587" s="95"/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T1587" s="19" t="s">
        <v>257</v>
      </c>
      <c r="AU1587" s="19" t="s">
        <v>93</v>
      </c>
    </row>
    <row r="1588" s="12" customFormat="1" ht="22.8" customHeight="1">
      <c r="A1588" s="12"/>
      <c r="B1588" s="214"/>
      <c r="C1588" s="215"/>
      <c r="D1588" s="216" t="s">
        <v>83</v>
      </c>
      <c r="E1588" s="228" t="s">
        <v>1612</v>
      </c>
      <c r="F1588" s="228" t="s">
        <v>1613</v>
      </c>
      <c r="G1588" s="215"/>
      <c r="H1588" s="215"/>
      <c r="I1588" s="218"/>
      <c r="J1588" s="229">
        <f>BK1588</f>
        <v>0</v>
      </c>
      <c r="K1588" s="215"/>
      <c r="L1588" s="220"/>
      <c r="M1588" s="221"/>
      <c r="N1588" s="222"/>
      <c r="O1588" s="222"/>
      <c r="P1588" s="223">
        <f>SUM(P1589:P1615)</f>
        <v>0</v>
      </c>
      <c r="Q1588" s="222"/>
      <c r="R1588" s="223">
        <f>SUM(R1589:R1615)</f>
        <v>0.46751000000000004</v>
      </c>
      <c r="S1588" s="222"/>
      <c r="T1588" s="224">
        <f>SUM(T1589:T1615)</f>
        <v>0</v>
      </c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R1588" s="225" t="s">
        <v>93</v>
      </c>
      <c r="AT1588" s="226" t="s">
        <v>83</v>
      </c>
      <c r="AU1588" s="226" t="s">
        <v>91</v>
      </c>
      <c r="AY1588" s="225" t="s">
        <v>250</v>
      </c>
      <c r="BK1588" s="227">
        <f>SUM(BK1589:BK1615)</f>
        <v>0</v>
      </c>
    </row>
    <row r="1589" s="2" customFormat="1" ht="24.15" customHeight="1">
      <c r="A1589" s="41"/>
      <c r="B1589" s="42"/>
      <c r="C1589" s="230" t="s">
        <v>1614</v>
      </c>
      <c r="D1589" s="230" t="s">
        <v>252</v>
      </c>
      <c r="E1589" s="231" t="s">
        <v>1615</v>
      </c>
      <c r="F1589" s="232" t="s">
        <v>1616</v>
      </c>
      <c r="G1589" s="233" t="s">
        <v>570</v>
      </c>
      <c r="H1589" s="234">
        <v>15</v>
      </c>
      <c r="I1589" s="235"/>
      <c r="J1589" s="236">
        <f>ROUND(I1589*H1589,2)</f>
        <v>0</v>
      </c>
      <c r="K1589" s="237"/>
      <c r="L1589" s="47"/>
      <c r="M1589" s="238" t="s">
        <v>1</v>
      </c>
      <c r="N1589" s="239" t="s">
        <v>49</v>
      </c>
      <c r="O1589" s="94"/>
      <c r="P1589" s="240">
        <f>O1589*H1589</f>
        <v>0</v>
      </c>
      <c r="Q1589" s="240">
        <v>0.00016000000000000001</v>
      </c>
      <c r="R1589" s="240">
        <f>Q1589*H1589</f>
        <v>0.0024000000000000002</v>
      </c>
      <c r="S1589" s="240">
        <v>0</v>
      </c>
      <c r="T1589" s="241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42" t="s">
        <v>303</v>
      </c>
      <c r="AT1589" s="242" t="s">
        <v>252</v>
      </c>
      <c r="AU1589" s="242" t="s">
        <v>93</v>
      </c>
      <c r="AY1589" s="19" t="s">
        <v>250</v>
      </c>
      <c r="BE1589" s="243">
        <f>IF(N1589="základní",J1589,0)</f>
        <v>0</v>
      </c>
      <c r="BF1589" s="243">
        <f>IF(N1589="snížená",J1589,0)</f>
        <v>0</v>
      </c>
      <c r="BG1589" s="243">
        <f>IF(N1589="zákl. přenesená",J1589,0)</f>
        <v>0</v>
      </c>
      <c r="BH1589" s="243">
        <f>IF(N1589="sníž. přenesená",J1589,0)</f>
        <v>0</v>
      </c>
      <c r="BI1589" s="243">
        <f>IF(N1589="nulová",J1589,0)</f>
        <v>0</v>
      </c>
      <c r="BJ1589" s="19" t="s">
        <v>91</v>
      </c>
      <c r="BK1589" s="243">
        <f>ROUND(I1589*H1589,2)</f>
        <v>0</v>
      </c>
      <c r="BL1589" s="19" t="s">
        <v>303</v>
      </c>
      <c r="BM1589" s="242" t="s">
        <v>1617</v>
      </c>
    </row>
    <row r="1590" s="15" customFormat="1">
      <c r="A1590" s="15"/>
      <c r="B1590" s="272"/>
      <c r="C1590" s="273"/>
      <c r="D1590" s="251" t="s">
        <v>259</v>
      </c>
      <c r="E1590" s="274" t="s">
        <v>1</v>
      </c>
      <c r="F1590" s="275" t="s">
        <v>1618</v>
      </c>
      <c r="G1590" s="273"/>
      <c r="H1590" s="274" t="s">
        <v>1</v>
      </c>
      <c r="I1590" s="276"/>
      <c r="J1590" s="273"/>
      <c r="K1590" s="273"/>
      <c r="L1590" s="277"/>
      <c r="M1590" s="278"/>
      <c r="N1590" s="279"/>
      <c r="O1590" s="279"/>
      <c r="P1590" s="279"/>
      <c r="Q1590" s="279"/>
      <c r="R1590" s="279"/>
      <c r="S1590" s="279"/>
      <c r="T1590" s="280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81" t="s">
        <v>259</v>
      </c>
      <c r="AU1590" s="281" t="s">
        <v>93</v>
      </c>
      <c r="AV1590" s="15" t="s">
        <v>91</v>
      </c>
      <c r="AW1590" s="15" t="s">
        <v>40</v>
      </c>
      <c r="AX1590" s="15" t="s">
        <v>84</v>
      </c>
      <c r="AY1590" s="281" t="s">
        <v>250</v>
      </c>
    </row>
    <row r="1591" s="13" customFormat="1">
      <c r="A1591" s="13"/>
      <c r="B1591" s="249"/>
      <c r="C1591" s="250"/>
      <c r="D1591" s="251" t="s">
        <v>259</v>
      </c>
      <c r="E1591" s="252" t="s">
        <v>1</v>
      </c>
      <c r="F1591" s="253" t="s">
        <v>1619</v>
      </c>
      <c r="G1591" s="250"/>
      <c r="H1591" s="254">
        <v>15</v>
      </c>
      <c r="I1591" s="255"/>
      <c r="J1591" s="250"/>
      <c r="K1591" s="250"/>
      <c r="L1591" s="256"/>
      <c r="M1591" s="257"/>
      <c r="N1591" s="258"/>
      <c r="O1591" s="258"/>
      <c r="P1591" s="258"/>
      <c r="Q1591" s="258"/>
      <c r="R1591" s="258"/>
      <c r="S1591" s="258"/>
      <c r="T1591" s="259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60" t="s">
        <v>259</v>
      </c>
      <c r="AU1591" s="260" t="s">
        <v>93</v>
      </c>
      <c r="AV1591" s="13" t="s">
        <v>93</v>
      </c>
      <c r="AW1591" s="13" t="s">
        <v>40</v>
      </c>
      <c r="AX1591" s="13" t="s">
        <v>91</v>
      </c>
      <c r="AY1591" s="260" t="s">
        <v>250</v>
      </c>
    </row>
    <row r="1592" s="2" customFormat="1" ht="24.15" customHeight="1">
      <c r="A1592" s="41"/>
      <c r="B1592" s="42"/>
      <c r="C1592" s="294" t="s">
        <v>1620</v>
      </c>
      <c r="D1592" s="294" t="s">
        <v>337</v>
      </c>
      <c r="E1592" s="295" t="s">
        <v>1621</v>
      </c>
      <c r="F1592" s="296" t="s">
        <v>1622</v>
      </c>
      <c r="G1592" s="297" t="s">
        <v>570</v>
      </c>
      <c r="H1592" s="298">
        <v>15</v>
      </c>
      <c r="I1592" s="299"/>
      <c r="J1592" s="300">
        <f>ROUND(I1592*H1592,2)</f>
        <v>0</v>
      </c>
      <c r="K1592" s="301"/>
      <c r="L1592" s="302"/>
      <c r="M1592" s="303" t="s">
        <v>1</v>
      </c>
      <c r="N1592" s="304" t="s">
        <v>49</v>
      </c>
      <c r="O1592" s="94"/>
      <c r="P1592" s="240">
        <f>O1592*H1592</f>
        <v>0</v>
      </c>
      <c r="Q1592" s="240">
        <v>0.0058500000000000002</v>
      </c>
      <c r="R1592" s="240">
        <f>Q1592*H1592</f>
        <v>0.087750000000000009</v>
      </c>
      <c r="S1592" s="240">
        <v>0</v>
      </c>
      <c r="T1592" s="241">
        <f>S1592*H1592</f>
        <v>0</v>
      </c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R1592" s="242" t="s">
        <v>363</v>
      </c>
      <c r="AT1592" s="242" t="s">
        <v>337</v>
      </c>
      <c r="AU1592" s="242" t="s">
        <v>93</v>
      </c>
      <c r="AY1592" s="19" t="s">
        <v>250</v>
      </c>
      <c r="BE1592" s="243">
        <f>IF(N1592="základní",J1592,0)</f>
        <v>0</v>
      </c>
      <c r="BF1592" s="243">
        <f>IF(N1592="snížená",J1592,0)</f>
        <v>0</v>
      </c>
      <c r="BG1592" s="243">
        <f>IF(N1592="zákl. přenesená",J1592,0)</f>
        <v>0</v>
      </c>
      <c r="BH1592" s="243">
        <f>IF(N1592="sníž. přenesená",J1592,0)</f>
        <v>0</v>
      </c>
      <c r="BI1592" s="243">
        <f>IF(N1592="nulová",J1592,0)</f>
        <v>0</v>
      </c>
      <c r="BJ1592" s="19" t="s">
        <v>91</v>
      </c>
      <c r="BK1592" s="243">
        <f>ROUND(I1592*H1592,2)</f>
        <v>0</v>
      </c>
      <c r="BL1592" s="19" t="s">
        <v>303</v>
      </c>
      <c r="BM1592" s="242" t="s">
        <v>1623</v>
      </c>
    </row>
    <row r="1593" s="15" customFormat="1">
      <c r="A1593" s="15"/>
      <c r="B1593" s="272"/>
      <c r="C1593" s="273"/>
      <c r="D1593" s="251" t="s">
        <v>259</v>
      </c>
      <c r="E1593" s="274" t="s">
        <v>1</v>
      </c>
      <c r="F1593" s="275" t="s">
        <v>1618</v>
      </c>
      <c r="G1593" s="273"/>
      <c r="H1593" s="274" t="s">
        <v>1</v>
      </c>
      <c r="I1593" s="276"/>
      <c r="J1593" s="273"/>
      <c r="K1593" s="273"/>
      <c r="L1593" s="277"/>
      <c r="M1593" s="278"/>
      <c r="N1593" s="279"/>
      <c r="O1593" s="279"/>
      <c r="P1593" s="279"/>
      <c r="Q1593" s="279"/>
      <c r="R1593" s="279"/>
      <c r="S1593" s="279"/>
      <c r="T1593" s="280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81" t="s">
        <v>259</v>
      </c>
      <c r="AU1593" s="281" t="s">
        <v>93</v>
      </c>
      <c r="AV1593" s="15" t="s">
        <v>91</v>
      </c>
      <c r="AW1593" s="15" t="s">
        <v>40</v>
      </c>
      <c r="AX1593" s="15" t="s">
        <v>84</v>
      </c>
      <c r="AY1593" s="281" t="s">
        <v>250</v>
      </c>
    </row>
    <row r="1594" s="13" customFormat="1">
      <c r="A1594" s="13"/>
      <c r="B1594" s="249"/>
      <c r="C1594" s="250"/>
      <c r="D1594" s="251" t="s">
        <v>259</v>
      </c>
      <c r="E1594" s="252" t="s">
        <v>1</v>
      </c>
      <c r="F1594" s="253" t="s">
        <v>1624</v>
      </c>
      <c r="G1594" s="250"/>
      <c r="H1594" s="254">
        <v>15</v>
      </c>
      <c r="I1594" s="255"/>
      <c r="J1594" s="250"/>
      <c r="K1594" s="250"/>
      <c r="L1594" s="256"/>
      <c r="M1594" s="257"/>
      <c r="N1594" s="258"/>
      <c r="O1594" s="258"/>
      <c r="P1594" s="258"/>
      <c r="Q1594" s="258"/>
      <c r="R1594" s="258"/>
      <c r="S1594" s="258"/>
      <c r="T1594" s="25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60" t="s">
        <v>259</v>
      </c>
      <c r="AU1594" s="260" t="s">
        <v>93</v>
      </c>
      <c r="AV1594" s="13" t="s">
        <v>93</v>
      </c>
      <c r="AW1594" s="13" t="s">
        <v>40</v>
      </c>
      <c r="AX1594" s="13" t="s">
        <v>91</v>
      </c>
      <c r="AY1594" s="260" t="s">
        <v>250</v>
      </c>
    </row>
    <row r="1595" s="2" customFormat="1" ht="24.15" customHeight="1">
      <c r="A1595" s="41"/>
      <c r="B1595" s="42"/>
      <c r="C1595" s="230" t="s">
        <v>1625</v>
      </c>
      <c r="D1595" s="230" t="s">
        <v>252</v>
      </c>
      <c r="E1595" s="231" t="s">
        <v>1626</v>
      </c>
      <c r="F1595" s="232" t="s">
        <v>1627</v>
      </c>
      <c r="G1595" s="233" t="s">
        <v>570</v>
      </c>
      <c r="H1595" s="234">
        <v>11</v>
      </c>
      <c r="I1595" s="235"/>
      <c r="J1595" s="236">
        <f>ROUND(I1595*H1595,2)</f>
        <v>0</v>
      </c>
      <c r="K1595" s="237"/>
      <c r="L1595" s="47"/>
      <c r="M1595" s="238" t="s">
        <v>1</v>
      </c>
      <c r="N1595" s="239" t="s">
        <v>49</v>
      </c>
      <c r="O1595" s="94"/>
      <c r="P1595" s="240">
        <f>O1595*H1595</f>
        <v>0</v>
      </c>
      <c r="Q1595" s="240">
        <v>0.00024000000000000001</v>
      </c>
      <c r="R1595" s="240">
        <f>Q1595*H1595</f>
        <v>0.00264</v>
      </c>
      <c r="S1595" s="240">
        <v>0</v>
      </c>
      <c r="T1595" s="241">
        <f>S1595*H1595</f>
        <v>0</v>
      </c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R1595" s="242" t="s">
        <v>303</v>
      </c>
      <c r="AT1595" s="242" t="s">
        <v>252</v>
      </c>
      <c r="AU1595" s="242" t="s">
        <v>93</v>
      </c>
      <c r="AY1595" s="19" t="s">
        <v>250</v>
      </c>
      <c r="BE1595" s="243">
        <f>IF(N1595="základní",J1595,0)</f>
        <v>0</v>
      </c>
      <c r="BF1595" s="243">
        <f>IF(N1595="snížená",J1595,0)</f>
        <v>0</v>
      </c>
      <c r="BG1595" s="243">
        <f>IF(N1595="zákl. přenesená",J1595,0)</f>
        <v>0</v>
      </c>
      <c r="BH1595" s="243">
        <f>IF(N1595="sníž. přenesená",J1595,0)</f>
        <v>0</v>
      </c>
      <c r="BI1595" s="243">
        <f>IF(N1595="nulová",J1595,0)</f>
        <v>0</v>
      </c>
      <c r="BJ1595" s="19" t="s">
        <v>91</v>
      </c>
      <c r="BK1595" s="243">
        <f>ROUND(I1595*H1595,2)</f>
        <v>0</v>
      </c>
      <c r="BL1595" s="19" t="s">
        <v>303</v>
      </c>
      <c r="BM1595" s="242" t="s">
        <v>1628</v>
      </c>
    </row>
    <row r="1596" s="15" customFormat="1">
      <c r="A1596" s="15"/>
      <c r="B1596" s="272"/>
      <c r="C1596" s="273"/>
      <c r="D1596" s="251" t="s">
        <v>259</v>
      </c>
      <c r="E1596" s="274" t="s">
        <v>1</v>
      </c>
      <c r="F1596" s="275" t="s">
        <v>1618</v>
      </c>
      <c r="G1596" s="273"/>
      <c r="H1596" s="274" t="s">
        <v>1</v>
      </c>
      <c r="I1596" s="276"/>
      <c r="J1596" s="273"/>
      <c r="K1596" s="273"/>
      <c r="L1596" s="277"/>
      <c r="M1596" s="278"/>
      <c r="N1596" s="279"/>
      <c r="O1596" s="279"/>
      <c r="P1596" s="279"/>
      <c r="Q1596" s="279"/>
      <c r="R1596" s="279"/>
      <c r="S1596" s="279"/>
      <c r="T1596" s="280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81" t="s">
        <v>259</v>
      </c>
      <c r="AU1596" s="281" t="s">
        <v>93</v>
      </c>
      <c r="AV1596" s="15" t="s">
        <v>91</v>
      </c>
      <c r="AW1596" s="15" t="s">
        <v>40</v>
      </c>
      <c r="AX1596" s="15" t="s">
        <v>84</v>
      </c>
      <c r="AY1596" s="281" t="s">
        <v>250</v>
      </c>
    </row>
    <row r="1597" s="13" customFormat="1">
      <c r="A1597" s="13"/>
      <c r="B1597" s="249"/>
      <c r="C1597" s="250"/>
      <c r="D1597" s="251" t="s">
        <v>259</v>
      </c>
      <c r="E1597" s="252" t="s">
        <v>1</v>
      </c>
      <c r="F1597" s="253" t="s">
        <v>1629</v>
      </c>
      <c r="G1597" s="250"/>
      <c r="H1597" s="254">
        <v>11</v>
      </c>
      <c r="I1597" s="255"/>
      <c r="J1597" s="250"/>
      <c r="K1597" s="250"/>
      <c r="L1597" s="256"/>
      <c r="M1597" s="257"/>
      <c r="N1597" s="258"/>
      <c r="O1597" s="258"/>
      <c r="P1597" s="258"/>
      <c r="Q1597" s="258"/>
      <c r="R1597" s="258"/>
      <c r="S1597" s="258"/>
      <c r="T1597" s="259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60" t="s">
        <v>259</v>
      </c>
      <c r="AU1597" s="260" t="s">
        <v>93</v>
      </c>
      <c r="AV1597" s="13" t="s">
        <v>93</v>
      </c>
      <c r="AW1597" s="13" t="s">
        <v>40</v>
      </c>
      <c r="AX1597" s="13" t="s">
        <v>91</v>
      </c>
      <c r="AY1597" s="260" t="s">
        <v>250</v>
      </c>
    </row>
    <row r="1598" s="2" customFormat="1" ht="24.15" customHeight="1">
      <c r="A1598" s="41"/>
      <c r="B1598" s="42"/>
      <c r="C1598" s="294" t="s">
        <v>1630</v>
      </c>
      <c r="D1598" s="294" t="s">
        <v>337</v>
      </c>
      <c r="E1598" s="295" t="s">
        <v>1631</v>
      </c>
      <c r="F1598" s="296" t="s">
        <v>1632</v>
      </c>
      <c r="G1598" s="297" t="s">
        <v>570</v>
      </c>
      <c r="H1598" s="298">
        <v>11</v>
      </c>
      <c r="I1598" s="299"/>
      <c r="J1598" s="300">
        <f>ROUND(I1598*H1598,2)</f>
        <v>0</v>
      </c>
      <c r="K1598" s="301"/>
      <c r="L1598" s="302"/>
      <c r="M1598" s="303" t="s">
        <v>1</v>
      </c>
      <c r="N1598" s="304" t="s">
        <v>49</v>
      </c>
      <c r="O1598" s="94"/>
      <c r="P1598" s="240">
        <f>O1598*H1598</f>
        <v>0</v>
      </c>
      <c r="Q1598" s="240">
        <v>0.0115</v>
      </c>
      <c r="R1598" s="240">
        <f>Q1598*H1598</f>
        <v>0.1265</v>
      </c>
      <c r="S1598" s="240">
        <v>0</v>
      </c>
      <c r="T1598" s="241">
        <f>S1598*H1598</f>
        <v>0</v>
      </c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R1598" s="242" t="s">
        <v>363</v>
      </c>
      <c r="AT1598" s="242" t="s">
        <v>337</v>
      </c>
      <c r="AU1598" s="242" t="s">
        <v>93</v>
      </c>
      <c r="AY1598" s="19" t="s">
        <v>250</v>
      </c>
      <c r="BE1598" s="243">
        <f>IF(N1598="základní",J1598,0)</f>
        <v>0</v>
      </c>
      <c r="BF1598" s="243">
        <f>IF(N1598="snížená",J1598,0)</f>
        <v>0</v>
      </c>
      <c r="BG1598" s="243">
        <f>IF(N1598="zákl. přenesená",J1598,0)</f>
        <v>0</v>
      </c>
      <c r="BH1598" s="243">
        <f>IF(N1598="sníž. přenesená",J1598,0)</f>
        <v>0</v>
      </c>
      <c r="BI1598" s="243">
        <f>IF(N1598="nulová",J1598,0)</f>
        <v>0</v>
      </c>
      <c r="BJ1598" s="19" t="s">
        <v>91</v>
      </c>
      <c r="BK1598" s="243">
        <f>ROUND(I1598*H1598,2)</f>
        <v>0</v>
      </c>
      <c r="BL1598" s="19" t="s">
        <v>303</v>
      </c>
      <c r="BM1598" s="242" t="s">
        <v>1633</v>
      </c>
    </row>
    <row r="1599" s="15" customFormat="1">
      <c r="A1599" s="15"/>
      <c r="B1599" s="272"/>
      <c r="C1599" s="273"/>
      <c r="D1599" s="251" t="s">
        <v>259</v>
      </c>
      <c r="E1599" s="274" t="s">
        <v>1</v>
      </c>
      <c r="F1599" s="275" t="s">
        <v>1618</v>
      </c>
      <c r="G1599" s="273"/>
      <c r="H1599" s="274" t="s">
        <v>1</v>
      </c>
      <c r="I1599" s="276"/>
      <c r="J1599" s="273"/>
      <c r="K1599" s="273"/>
      <c r="L1599" s="277"/>
      <c r="M1599" s="278"/>
      <c r="N1599" s="279"/>
      <c r="O1599" s="279"/>
      <c r="P1599" s="279"/>
      <c r="Q1599" s="279"/>
      <c r="R1599" s="279"/>
      <c r="S1599" s="279"/>
      <c r="T1599" s="280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81" t="s">
        <v>259</v>
      </c>
      <c r="AU1599" s="281" t="s">
        <v>93</v>
      </c>
      <c r="AV1599" s="15" t="s">
        <v>91</v>
      </c>
      <c r="AW1599" s="15" t="s">
        <v>40</v>
      </c>
      <c r="AX1599" s="15" t="s">
        <v>84</v>
      </c>
      <c r="AY1599" s="281" t="s">
        <v>250</v>
      </c>
    </row>
    <row r="1600" s="13" customFormat="1">
      <c r="A1600" s="13"/>
      <c r="B1600" s="249"/>
      <c r="C1600" s="250"/>
      <c r="D1600" s="251" t="s">
        <v>259</v>
      </c>
      <c r="E1600" s="252" t="s">
        <v>1</v>
      </c>
      <c r="F1600" s="253" t="s">
        <v>1634</v>
      </c>
      <c r="G1600" s="250"/>
      <c r="H1600" s="254">
        <v>11</v>
      </c>
      <c r="I1600" s="255"/>
      <c r="J1600" s="250"/>
      <c r="K1600" s="250"/>
      <c r="L1600" s="256"/>
      <c r="M1600" s="257"/>
      <c r="N1600" s="258"/>
      <c r="O1600" s="258"/>
      <c r="P1600" s="258"/>
      <c r="Q1600" s="258"/>
      <c r="R1600" s="258"/>
      <c r="S1600" s="258"/>
      <c r="T1600" s="259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60" t="s">
        <v>259</v>
      </c>
      <c r="AU1600" s="260" t="s">
        <v>93</v>
      </c>
      <c r="AV1600" s="13" t="s">
        <v>93</v>
      </c>
      <c r="AW1600" s="13" t="s">
        <v>40</v>
      </c>
      <c r="AX1600" s="13" t="s">
        <v>91</v>
      </c>
      <c r="AY1600" s="260" t="s">
        <v>250</v>
      </c>
    </row>
    <row r="1601" s="2" customFormat="1" ht="24.15" customHeight="1">
      <c r="A1601" s="41"/>
      <c r="B1601" s="42"/>
      <c r="C1601" s="230" t="s">
        <v>1635</v>
      </c>
      <c r="D1601" s="230" t="s">
        <v>252</v>
      </c>
      <c r="E1601" s="231" t="s">
        <v>1636</v>
      </c>
      <c r="F1601" s="232" t="s">
        <v>1637</v>
      </c>
      <c r="G1601" s="233" t="s">
        <v>570</v>
      </c>
      <c r="H1601" s="234">
        <v>42</v>
      </c>
      <c r="I1601" s="235"/>
      <c r="J1601" s="236">
        <f>ROUND(I1601*H1601,2)</f>
        <v>0</v>
      </c>
      <c r="K1601" s="237"/>
      <c r="L1601" s="47"/>
      <c r="M1601" s="238" t="s">
        <v>1</v>
      </c>
      <c r="N1601" s="239" t="s">
        <v>49</v>
      </c>
      <c r="O1601" s="94"/>
      <c r="P1601" s="240">
        <f>O1601*H1601</f>
        <v>0</v>
      </c>
      <c r="Q1601" s="240">
        <v>0.00016000000000000001</v>
      </c>
      <c r="R1601" s="240">
        <f>Q1601*H1601</f>
        <v>0.0067200000000000003</v>
      </c>
      <c r="S1601" s="240">
        <v>0</v>
      </c>
      <c r="T1601" s="241">
        <f>S1601*H1601</f>
        <v>0</v>
      </c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R1601" s="242" t="s">
        <v>303</v>
      </c>
      <c r="AT1601" s="242" t="s">
        <v>252</v>
      </c>
      <c r="AU1601" s="242" t="s">
        <v>93</v>
      </c>
      <c r="AY1601" s="19" t="s">
        <v>250</v>
      </c>
      <c r="BE1601" s="243">
        <f>IF(N1601="základní",J1601,0)</f>
        <v>0</v>
      </c>
      <c r="BF1601" s="243">
        <f>IF(N1601="snížená",J1601,0)</f>
        <v>0</v>
      </c>
      <c r="BG1601" s="243">
        <f>IF(N1601="zákl. přenesená",J1601,0)</f>
        <v>0</v>
      </c>
      <c r="BH1601" s="243">
        <f>IF(N1601="sníž. přenesená",J1601,0)</f>
        <v>0</v>
      </c>
      <c r="BI1601" s="243">
        <f>IF(N1601="nulová",J1601,0)</f>
        <v>0</v>
      </c>
      <c r="BJ1601" s="19" t="s">
        <v>91</v>
      </c>
      <c r="BK1601" s="243">
        <f>ROUND(I1601*H1601,2)</f>
        <v>0</v>
      </c>
      <c r="BL1601" s="19" t="s">
        <v>303</v>
      </c>
      <c r="BM1601" s="242" t="s">
        <v>1638</v>
      </c>
    </row>
    <row r="1602" s="15" customFormat="1">
      <c r="A1602" s="15"/>
      <c r="B1602" s="272"/>
      <c r="C1602" s="273"/>
      <c r="D1602" s="251" t="s">
        <v>259</v>
      </c>
      <c r="E1602" s="274" t="s">
        <v>1</v>
      </c>
      <c r="F1602" s="275" t="s">
        <v>1639</v>
      </c>
      <c r="G1602" s="273"/>
      <c r="H1602" s="274" t="s">
        <v>1</v>
      </c>
      <c r="I1602" s="276"/>
      <c r="J1602" s="273"/>
      <c r="K1602" s="273"/>
      <c r="L1602" s="277"/>
      <c r="M1602" s="278"/>
      <c r="N1602" s="279"/>
      <c r="O1602" s="279"/>
      <c r="P1602" s="279"/>
      <c r="Q1602" s="279"/>
      <c r="R1602" s="279"/>
      <c r="S1602" s="279"/>
      <c r="T1602" s="280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81" t="s">
        <v>259</v>
      </c>
      <c r="AU1602" s="281" t="s">
        <v>93</v>
      </c>
      <c r="AV1602" s="15" t="s">
        <v>91</v>
      </c>
      <c r="AW1602" s="15" t="s">
        <v>40</v>
      </c>
      <c r="AX1602" s="15" t="s">
        <v>84</v>
      </c>
      <c r="AY1602" s="281" t="s">
        <v>250</v>
      </c>
    </row>
    <row r="1603" s="15" customFormat="1">
      <c r="A1603" s="15"/>
      <c r="B1603" s="272"/>
      <c r="C1603" s="273"/>
      <c r="D1603" s="251" t="s">
        <v>259</v>
      </c>
      <c r="E1603" s="274" t="s">
        <v>1</v>
      </c>
      <c r="F1603" s="275" t="s">
        <v>1640</v>
      </c>
      <c r="G1603" s="273"/>
      <c r="H1603" s="274" t="s">
        <v>1</v>
      </c>
      <c r="I1603" s="276"/>
      <c r="J1603" s="273"/>
      <c r="K1603" s="273"/>
      <c r="L1603" s="277"/>
      <c r="M1603" s="278"/>
      <c r="N1603" s="279"/>
      <c r="O1603" s="279"/>
      <c r="P1603" s="279"/>
      <c r="Q1603" s="279"/>
      <c r="R1603" s="279"/>
      <c r="S1603" s="279"/>
      <c r="T1603" s="280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T1603" s="281" t="s">
        <v>259</v>
      </c>
      <c r="AU1603" s="281" t="s">
        <v>93</v>
      </c>
      <c r="AV1603" s="15" t="s">
        <v>91</v>
      </c>
      <c r="AW1603" s="15" t="s">
        <v>40</v>
      </c>
      <c r="AX1603" s="15" t="s">
        <v>84</v>
      </c>
      <c r="AY1603" s="281" t="s">
        <v>250</v>
      </c>
    </row>
    <row r="1604" s="13" customFormat="1">
      <c r="A1604" s="13"/>
      <c r="B1604" s="249"/>
      <c r="C1604" s="250"/>
      <c r="D1604" s="251" t="s">
        <v>259</v>
      </c>
      <c r="E1604" s="252" t="s">
        <v>1</v>
      </c>
      <c r="F1604" s="253" t="s">
        <v>1641</v>
      </c>
      <c r="G1604" s="250"/>
      <c r="H1604" s="254">
        <v>14</v>
      </c>
      <c r="I1604" s="255"/>
      <c r="J1604" s="250"/>
      <c r="K1604" s="250"/>
      <c r="L1604" s="256"/>
      <c r="M1604" s="257"/>
      <c r="N1604" s="258"/>
      <c r="O1604" s="258"/>
      <c r="P1604" s="258"/>
      <c r="Q1604" s="258"/>
      <c r="R1604" s="258"/>
      <c r="S1604" s="258"/>
      <c r="T1604" s="259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60" t="s">
        <v>259</v>
      </c>
      <c r="AU1604" s="260" t="s">
        <v>93</v>
      </c>
      <c r="AV1604" s="13" t="s">
        <v>93</v>
      </c>
      <c r="AW1604" s="13" t="s">
        <v>40</v>
      </c>
      <c r="AX1604" s="13" t="s">
        <v>84</v>
      </c>
      <c r="AY1604" s="260" t="s">
        <v>250</v>
      </c>
    </row>
    <row r="1605" s="13" customFormat="1">
      <c r="A1605" s="13"/>
      <c r="B1605" s="249"/>
      <c r="C1605" s="250"/>
      <c r="D1605" s="251" t="s">
        <v>259</v>
      </c>
      <c r="E1605" s="252" t="s">
        <v>1</v>
      </c>
      <c r="F1605" s="253" t="s">
        <v>1642</v>
      </c>
      <c r="G1605" s="250"/>
      <c r="H1605" s="254">
        <v>14</v>
      </c>
      <c r="I1605" s="255"/>
      <c r="J1605" s="250"/>
      <c r="K1605" s="250"/>
      <c r="L1605" s="256"/>
      <c r="M1605" s="257"/>
      <c r="N1605" s="258"/>
      <c r="O1605" s="258"/>
      <c r="P1605" s="258"/>
      <c r="Q1605" s="258"/>
      <c r="R1605" s="258"/>
      <c r="S1605" s="258"/>
      <c r="T1605" s="25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60" t="s">
        <v>259</v>
      </c>
      <c r="AU1605" s="260" t="s">
        <v>93</v>
      </c>
      <c r="AV1605" s="13" t="s">
        <v>93</v>
      </c>
      <c r="AW1605" s="13" t="s">
        <v>40</v>
      </c>
      <c r="AX1605" s="13" t="s">
        <v>84</v>
      </c>
      <c r="AY1605" s="260" t="s">
        <v>250</v>
      </c>
    </row>
    <row r="1606" s="13" customFormat="1">
      <c r="A1606" s="13"/>
      <c r="B1606" s="249"/>
      <c r="C1606" s="250"/>
      <c r="D1606" s="251" t="s">
        <v>259</v>
      </c>
      <c r="E1606" s="252" t="s">
        <v>1</v>
      </c>
      <c r="F1606" s="253" t="s">
        <v>1643</v>
      </c>
      <c r="G1606" s="250"/>
      <c r="H1606" s="254">
        <v>14</v>
      </c>
      <c r="I1606" s="255"/>
      <c r="J1606" s="250"/>
      <c r="K1606" s="250"/>
      <c r="L1606" s="256"/>
      <c r="M1606" s="257"/>
      <c r="N1606" s="258"/>
      <c r="O1606" s="258"/>
      <c r="P1606" s="258"/>
      <c r="Q1606" s="258"/>
      <c r="R1606" s="258"/>
      <c r="S1606" s="258"/>
      <c r="T1606" s="259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60" t="s">
        <v>259</v>
      </c>
      <c r="AU1606" s="260" t="s">
        <v>93</v>
      </c>
      <c r="AV1606" s="13" t="s">
        <v>93</v>
      </c>
      <c r="AW1606" s="13" t="s">
        <v>40</v>
      </c>
      <c r="AX1606" s="13" t="s">
        <v>84</v>
      </c>
      <c r="AY1606" s="260" t="s">
        <v>250</v>
      </c>
    </row>
    <row r="1607" s="14" customFormat="1">
      <c r="A1607" s="14"/>
      <c r="B1607" s="261"/>
      <c r="C1607" s="262"/>
      <c r="D1607" s="251" t="s">
        <v>259</v>
      </c>
      <c r="E1607" s="263" t="s">
        <v>1</v>
      </c>
      <c r="F1607" s="264" t="s">
        <v>261</v>
      </c>
      <c r="G1607" s="262"/>
      <c r="H1607" s="265">
        <v>42</v>
      </c>
      <c r="I1607" s="266"/>
      <c r="J1607" s="262"/>
      <c r="K1607" s="262"/>
      <c r="L1607" s="267"/>
      <c r="M1607" s="268"/>
      <c r="N1607" s="269"/>
      <c r="O1607" s="269"/>
      <c r="P1607" s="269"/>
      <c r="Q1607" s="269"/>
      <c r="R1607" s="269"/>
      <c r="S1607" s="269"/>
      <c r="T1607" s="270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71" t="s">
        <v>259</v>
      </c>
      <c r="AU1607" s="271" t="s">
        <v>93</v>
      </c>
      <c r="AV1607" s="14" t="s">
        <v>256</v>
      </c>
      <c r="AW1607" s="14" t="s">
        <v>40</v>
      </c>
      <c r="AX1607" s="14" t="s">
        <v>91</v>
      </c>
      <c r="AY1607" s="271" t="s">
        <v>250</v>
      </c>
    </row>
    <row r="1608" s="2" customFormat="1" ht="24.15" customHeight="1">
      <c r="A1608" s="41"/>
      <c r="B1608" s="42"/>
      <c r="C1608" s="294" t="s">
        <v>1644</v>
      </c>
      <c r="D1608" s="294" t="s">
        <v>337</v>
      </c>
      <c r="E1608" s="295" t="s">
        <v>1645</v>
      </c>
      <c r="F1608" s="296" t="s">
        <v>1646</v>
      </c>
      <c r="G1608" s="297" t="s">
        <v>570</v>
      </c>
      <c r="H1608" s="298">
        <v>42</v>
      </c>
      <c r="I1608" s="299"/>
      <c r="J1608" s="300">
        <f>ROUND(I1608*H1608,2)</f>
        <v>0</v>
      </c>
      <c r="K1608" s="301"/>
      <c r="L1608" s="302"/>
      <c r="M1608" s="303" t="s">
        <v>1</v>
      </c>
      <c r="N1608" s="304" t="s">
        <v>49</v>
      </c>
      <c r="O1608" s="94"/>
      <c r="P1608" s="240">
        <f>O1608*H1608</f>
        <v>0</v>
      </c>
      <c r="Q1608" s="240">
        <v>0.0057499999999999999</v>
      </c>
      <c r="R1608" s="240">
        <f>Q1608*H1608</f>
        <v>0.24149999999999999</v>
      </c>
      <c r="S1608" s="240">
        <v>0</v>
      </c>
      <c r="T1608" s="241">
        <f>S1608*H1608</f>
        <v>0</v>
      </c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R1608" s="242" t="s">
        <v>363</v>
      </c>
      <c r="AT1608" s="242" t="s">
        <v>337</v>
      </c>
      <c r="AU1608" s="242" t="s">
        <v>93</v>
      </c>
      <c r="AY1608" s="19" t="s">
        <v>250</v>
      </c>
      <c r="BE1608" s="243">
        <f>IF(N1608="základní",J1608,0)</f>
        <v>0</v>
      </c>
      <c r="BF1608" s="243">
        <f>IF(N1608="snížená",J1608,0)</f>
        <v>0</v>
      </c>
      <c r="BG1608" s="243">
        <f>IF(N1608="zákl. přenesená",J1608,0)</f>
        <v>0</v>
      </c>
      <c r="BH1608" s="243">
        <f>IF(N1608="sníž. přenesená",J1608,0)</f>
        <v>0</v>
      </c>
      <c r="BI1608" s="243">
        <f>IF(N1608="nulová",J1608,0)</f>
        <v>0</v>
      </c>
      <c r="BJ1608" s="19" t="s">
        <v>91</v>
      </c>
      <c r="BK1608" s="243">
        <f>ROUND(I1608*H1608,2)</f>
        <v>0</v>
      </c>
      <c r="BL1608" s="19" t="s">
        <v>303</v>
      </c>
      <c r="BM1608" s="242" t="s">
        <v>1647</v>
      </c>
    </row>
    <row r="1609" s="15" customFormat="1">
      <c r="A1609" s="15"/>
      <c r="B1609" s="272"/>
      <c r="C1609" s="273"/>
      <c r="D1609" s="251" t="s">
        <v>259</v>
      </c>
      <c r="E1609" s="274" t="s">
        <v>1</v>
      </c>
      <c r="F1609" s="275" t="s">
        <v>1639</v>
      </c>
      <c r="G1609" s="273"/>
      <c r="H1609" s="274" t="s">
        <v>1</v>
      </c>
      <c r="I1609" s="276"/>
      <c r="J1609" s="273"/>
      <c r="K1609" s="273"/>
      <c r="L1609" s="277"/>
      <c r="M1609" s="278"/>
      <c r="N1609" s="279"/>
      <c r="O1609" s="279"/>
      <c r="P1609" s="279"/>
      <c r="Q1609" s="279"/>
      <c r="R1609" s="279"/>
      <c r="S1609" s="279"/>
      <c r="T1609" s="280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81" t="s">
        <v>259</v>
      </c>
      <c r="AU1609" s="281" t="s">
        <v>93</v>
      </c>
      <c r="AV1609" s="15" t="s">
        <v>91</v>
      </c>
      <c r="AW1609" s="15" t="s">
        <v>40</v>
      </c>
      <c r="AX1609" s="15" t="s">
        <v>84</v>
      </c>
      <c r="AY1609" s="281" t="s">
        <v>250</v>
      </c>
    </row>
    <row r="1610" s="13" customFormat="1">
      <c r="A1610" s="13"/>
      <c r="B1610" s="249"/>
      <c r="C1610" s="250"/>
      <c r="D1610" s="251" t="s">
        <v>259</v>
      </c>
      <c r="E1610" s="252" t="s">
        <v>1</v>
      </c>
      <c r="F1610" s="253" t="s">
        <v>1641</v>
      </c>
      <c r="G1610" s="250"/>
      <c r="H1610" s="254">
        <v>14</v>
      </c>
      <c r="I1610" s="255"/>
      <c r="J1610" s="250"/>
      <c r="K1610" s="250"/>
      <c r="L1610" s="256"/>
      <c r="M1610" s="257"/>
      <c r="N1610" s="258"/>
      <c r="O1610" s="258"/>
      <c r="P1610" s="258"/>
      <c r="Q1610" s="258"/>
      <c r="R1610" s="258"/>
      <c r="S1610" s="258"/>
      <c r="T1610" s="259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60" t="s">
        <v>259</v>
      </c>
      <c r="AU1610" s="260" t="s">
        <v>93</v>
      </c>
      <c r="AV1610" s="13" t="s">
        <v>93</v>
      </c>
      <c r="AW1610" s="13" t="s">
        <v>40</v>
      </c>
      <c r="AX1610" s="13" t="s">
        <v>84</v>
      </c>
      <c r="AY1610" s="260" t="s">
        <v>250</v>
      </c>
    </row>
    <row r="1611" s="13" customFormat="1">
      <c r="A1611" s="13"/>
      <c r="B1611" s="249"/>
      <c r="C1611" s="250"/>
      <c r="D1611" s="251" t="s">
        <v>259</v>
      </c>
      <c r="E1611" s="252" t="s">
        <v>1</v>
      </c>
      <c r="F1611" s="253" t="s">
        <v>1642</v>
      </c>
      <c r="G1611" s="250"/>
      <c r="H1611" s="254">
        <v>14</v>
      </c>
      <c r="I1611" s="255"/>
      <c r="J1611" s="250"/>
      <c r="K1611" s="250"/>
      <c r="L1611" s="256"/>
      <c r="M1611" s="257"/>
      <c r="N1611" s="258"/>
      <c r="O1611" s="258"/>
      <c r="P1611" s="258"/>
      <c r="Q1611" s="258"/>
      <c r="R1611" s="258"/>
      <c r="S1611" s="258"/>
      <c r="T1611" s="25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60" t="s">
        <v>259</v>
      </c>
      <c r="AU1611" s="260" t="s">
        <v>93</v>
      </c>
      <c r="AV1611" s="13" t="s">
        <v>93</v>
      </c>
      <c r="AW1611" s="13" t="s">
        <v>40</v>
      </c>
      <c r="AX1611" s="13" t="s">
        <v>84</v>
      </c>
      <c r="AY1611" s="260" t="s">
        <v>250</v>
      </c>
    </row>
    <row r="1612" s="13" customFormat="1">
      <c r="A1612" s="13"/>
      <c r="B1612" s="249"/>
      <c r="C1612" s="250"/>
      <c r="D1612" s="251" t="s">
        <v>259</v>
      </c>
      <c r="E1612" s="252" t="s">
        <v>1</v>
      </c>
      <c r="F1612" s="253" t="s">
        <v>1643</v>
      </c>
      <c r="G1612" s="250"/>
      <c r="H1612" s="254">
        <v>14</v>
      </c>
      <c r="I1612" s="255"/>
      <c r="J1612" s="250"/>
      <c r="K1612" s="250"/>
      <c r="L1612" s="256"/>
      <c r="M1612" s="257"/>
      <c r="N1612" s="258"/>
      <c r="O1612" s="258"/>
      <c r="P1612" s="258"/>
      <c r="Q1612" s="258"/>
      <c r="R1612" s="258"/>
      <c r="S1612" s="258"/>
      <c r="T1612" s="259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60" t="s">
        <v>259</v>
      </c>
      <c r="AU1612" s="260" t="s">
        <v>93</v>
      </c>
      <c r="AV1612" s="13" t="s">
        <v>93</v>
      </c>
      <c r="AW1612" s="13" t="s">
        <v>40</v>
      </c>
      <c r="AX1612" s="13" t="s">
        <v>84</v>
      </c>
      <c r="AY1612" s="260" t="s">
        <v>250</v>
      </c>
    </row>
    <row r="1613" s="14" customFormat="1">
      <c r="A1613" s="14"/>
      <c r="B1613" s="261"/>
      <c r="C1613" s="262"/>
      <c r="D1613" s="251" t="s">
        <v>259</v>
      </c>
      <c r="E1613" s="263" t="s">
        <v>1</v>
      </c>
      <c r="F1613" s="264" t="s">
        <v>261</v>
      </c>
      <c r="G1613" s="262"/>
      <c r="H1613" s="265">
        <v>42</v>
      </c>
      <c r="I1613" s="266"/>
      <c r="J1613" s="262"/>
      <c r="K1613" s="262"/>
      <c r="L1613" s="267"/>
      <c r="M1613" s="268"/>
      <c r="N1613" s="269"/>
      <c r="O1613" s="269"/>
      <c r="P1613" s="269"/>
      <c r="Q1613" s="269"/>
      <c r="R1613" s="269"/>
      <c r="S1613" s="269"/>
      <c r="T1613" s="270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71" t="s">
        <v>259</v>
      </c>
      <c r="AU1613" s="271" t="s">
        <v>93</v>
      </c>
      <c r="AV1613" s="14" t="s">
        <v>256</v>
      </c>
      <c r="AW1613" s="14" t="s">
        <v>40</v>
      </c>
      <c r="AX1613" s="14" t="s">
        <v>91</v>
      </c>
      <c r="AY1613" s="271" t="s">
        <v>250</v>
      </c>
    </row>
    <row r="1614" s="2" customFormat="1" ht="24.15" customHeight="1">
      <c r="A1614" s="41"/>
      <c r="B1614" s="42"/>
      <c r="C1614" s="230" t="s">
        <v>1648</v>
      </c>
      <c r="D1614" s="230" t="s">
        <v>252</v>
      </c>
      <c r="E1614" s="231" t="s">
        <v>1649</v>
      </c>
      <c r="F1614" s="232" t="s">
        <v>1650</v>
      </c>
      <c r="G1614" s="233" t="s">
        <v>1329</v>
      </c>
      <c r="H1614" s="305"/>
      <c r="I1614" s="235"/>
      <c r="J1614" s="236">
        <f>ROUND(I1614*H1614,2)</f>
        <v>0</v>
      </c>
      <c r="K1614" s="237"/>
      <c r="L1614" s="47"/>
      <c r="M1614" s="238" t="s">
        <v>1</v>
      </c>
      <c r="N1614" s="239" t="s">
        <v>49</v>
      </c>
      <c r="O1614" s="94"/>
      <c r="P1614" s="240">
        <f>O1614*H1614</f>
        <v>0</v>
      </c>
      <c r="Q1614" s="240">
        <v>0</v>
      </c>
      <c r="R1614" s="240">
        <f>Q1614*H1614</f>
        <v>0</v>
      </c>
      <c r="S1614" s="240">
        <v>0</v>
      </c>
      <c r="T1614" s="241">
        <f>S1614*H1614</f>
        <v>0</v>
      </c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R1614" s="242" t="s">
        <v>303</v>
      </c>
      <c r="AT1614" s="242" t="s">
        <v>252</v>
      </c>
      <c r="AU1614" s="242" t="s">
        <v>93</v>
      </c>
      <c r="AY1614" s="19" t="s">
        <v>250</v>
      </c>
      <c r="BE1614" s="243">
        <f>IF(N1614="základní",J1614,0)</f>
        <v>0</v>
      </c>
      <c r="BF1614" s="243">
        <f>IF(N1614="snížená",J1614,0)</f>
        <v>0</v>
      </c>
      <c r="BG1614" s="243">
        <f>IF(N1614="zákl. přenesená",J1614,0)</f>
        <v>0</v>
      </c>
      <c r="BH1614" s="243">
        <f>IF(N1614="sníž. přenesená",J1614,0)</f>
        <v>0</v>
      </c>
      <c r="BI1614" s="243">
        <f>IF(N1614="nulová",J1614,0)</f>
        <v>0</v>
      </c>
      <c r="BJ1614" s="19" t="s">
        <v>91</v>
      </c>
      <c r="BK1614" s="243">
        <f>ROUND(I1614*H1614,2)</f>
        <v>0</v>
      </c>
      <c r="BL1614" s="19" t="s">
        <v>303</v>
      </c>
      <c r="BM1614" s="242" t="s">
        <v>1651</v>
      </c>
    </row>
    <row r="1615" s="2" customFormat="1">
      <c r="A1615" s="41"/>
      <c r="B1615" s="42"/>
      <c r="C1615" s="43"/>
      <c r="D1615" s="244" t="s">
        <v>257</v>
      </c>
      <c r="E1615" s="43"/>
      <c r="F1615" s="245" t="s">
        <v>1652</v>
      </c>
      <c r="G1615" s="43"/>
      <c r="H1615" s="43"/>
      <c r="I1615" s="246"/>
      <c r="J1615" s="43"/>
      <c r="K1615" s="43"/>
      <c r="L1615" s="47"/>
      <c r="M1615" s="247"/>
      <c r="N1615" s="248"/>
      <c r="O1615" s="94"/>
      <c r="P1615" s="94"/>
      <c r="Q1615" s="94"/>
      <c r="R1615" s="94"/>
      <c r="S1615" s="94"/>
      <c r="T1615" s="95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T1615" s="19" t="s">
        <v>257</v>
      </c>
      <c r="AU1615" s="19" t="s">
        <v>93</v>
      </c>
    </row>
    <row r="1616" s="12" customFormat="1" ht="22.8" customHeight="1">
      <c r="A1616" s="12"/>
      <c r="B1616" s="214"/>
      <c r="C1616" s="215"/>
      <c r="D1616" s="216" t="s">
        <v>83</v>
      </c>
      <c r="E1616" s="228" t="s">
        <v>1653</v>
      </c>
      <c r="F1616" s="228" t="s">
        <v>1654</v>
      </c>
      <c r="G1616" s="215"/>
      <c r="H1616" s="215"/>
      <c r="I1616" s="218"/>
      <c r="J1616" s="229">
        <f>BK1616</f>
        <v>0</v>
      </c>
      <c r="K1616" s="215"/>
      <c r="L1616" s="220"/>
      <c r="M1616" s="221"/>
      <c r="N1616" s="222"/>
      <c r="O1616" s="222"/>
      <c r="P1616" s="223">
        <f>SUM(P1617:P1637)</f>
        <v>0</v>
      </c>
      <c r="Q1616" s="222"/>
      <c r="R1616" s="223">
        <f>SUM(R1617:R1637)</f>
        <v>0.058910000000000004</v>
      </c>
      <c r="S1616" s="222"/>
      <c r="T1616" s="224">
        <f>SUM(T1617:T1637)</f>
        <v>0</v>
      </c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R1616" s="225" t="s">
        <v>93</v>
      </c>
      <c r="AT1616" s="226" t="s">
        <v>83</v>
      </c>
      <c r="AU1616" s="226" t="s">
        <v>91</v>
      </c>
      <c r="AY1616" s="225" t="s">
        <v>250</v>
      </c>
      <c r="BK1616" s="227">
        <f>SUM(BK1617:BK1637)</f>
        <v>0</v>
      </c>
    </row>
    <row r="1617" s="2" customFormat="1" ht="44.25" customHeight="1">
      <c r="A1617" s="41"/>
      <c r="B1617" s="42"/>
      <c r="C1617" s="230" t="s">
        <v>1655</v>
      </c>
      <c r="D1617" s="230" t="s">
        <v>252</v>
      </c>
      <c r="E1617" s="231" t="s">
        <v>1656</v>
      </c>
      <c r="F1617" s="232" t="s">
        <v>1657</v>
      </c>
      <c r="G1617" s="233" t="s">
        <v>570</v>
      </c>
      <c r="H1617" s="234">
        <v>11</v>
      </c>
      <c r="I1617" s="235"/>
      <c r="J1617" s="236">
        <f>ROUND(I1617*H1617,2)</f>
        <v>0</v>
      </c>
      <c r="K1617" s="237"/>
      <c r="L1617" s="47"/>
      <c r="M1617" s="238" t="s">
        <v>1</v>
      </c>
      <c r="N1617" s="239" t="s">
        <v>49</v>
      </c>
      <c r="O1617" s="94"/>
      <c r="P1617" s="240">
        <f>O1617*H1617</f>
        <v>0</v>
      </c>
      <c r="Q1617" s="240">
        <v>0.0026700000000000001</v>
      </c>
      <c r="R1617" s="240">
        <f>Q1617*H1617</f>
        <v>0.02937</v>
      </c>
      <c r="S1617" s="240">
        <v>0</v>
      </c>
      <c r="T1617" s="241">
        <f>S1617*H1617</f>
        <v>0</v>
      </c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R1617" s="242" t="s">
        <v>303</v>
      </c>
      <c r="AT1617" s="242" t="s">
        <v>252</v>
      </c>
      <c r="AU1617" s="242" t="s">
        <v>93</v>
      </c>
      <c r="AY1617" s="19" t="s">
        <v>250</v>
      </c>
      <c r="BE1617" s="243">
        <f>IF(N1617="základní",J1617,0)</f>
        <v>0</v>
      </c>
      <c r="BF1617" s="243">
        <f>IF(N1617="snížená",J1617,0)</f>
        <v>0</v>
      </c>
      <c r="BG1617" s="243">
        <f>IF(N1617="zákl. přenesená",J1617,0)</f>
        <v>0</v>
      </c>
      <c r="BH1617" s="243">
        <f>IF(N1617="sníž. přenesená",J1617,0)</f>
        <v>0</v>
      </c>
      <c r="BI1617" s="243">
        <f>IF(N1617="nulová",J1617,0)</f>
        <v>0</v>
      </c>
      <c r="BJ1617" s="19" t="s">
        <v>91</v>
      </c>
      <c r="BK1617" s="243">
        <f>ROUND(I1617*H1617,2)</f>
        <v>0</v>
      </c>
      <c r="BL1617" s="19" t="s">
        <v>303</v>
      </c>
      <c r="BM1617" s="242" t="s">
        <v>1658</v>
      </c>
    </row>
    <row r="1618" s="2" customFormat="1">
      <c r="A1618" s="41"/>
      <c r="B1618" s="42"/>
      <c r="C1618" s="43"/>
      <c r="D1618" s="244" t="s">
        <v>257</v>
      </c>
      <c r="E1618" s="43"/>
      <c r="F1618" s="245" t="s">
        <v>1659</v>
      </c>
      <c r="G1618" s="43"/>
      <c r="H1618" s="43"/>
      <c r="I1618" s="246"/>
      <c r="J1618" s="43"/>
      <c r="K1618" s="43"/>
      <c r="L1618" s="47"/>
      <c r="M1618" s="247"/>
      <c r="N1618" s="248"/>
      <c r="O1618" s="94"/>
      <c r="P1618" s="94"/>
      <c r="Q1618" s="94"/>
      <c r="R1618" s="94"/>
      <c r="S1618" s="94"/>
      <c r="T1618" s="95"/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T1618" s="19" t="s">
        <v>257</v>
      </c>
      <c r="AU1618" s="19" t="s">
        <v>93</v>
      </c>
    </row>
    <row r="1619" s="15" customFormat="1">
      <c r="A1619" s="15"/>
      <c r="B1619" s="272"/>
      <c r="C1619" s="273"/>
      <c r="D1619" s="251" t="s">
        <v>259</v>
      </c>
      <c r="E1619" s="274" t="s">
        <v>1</v>
      </c>
      <c r="F1619" s="275" t="s">
        <v>1096</v>
      </c>
      <c r="G1619" s="273"/>
      <c r="H1619" s="274" t="s">
        <v>1</v>
      </c>
      <c r="I1619" s="276"/>
      <c r="J1619" s="273"/>
      <c r="K1619" s="273"/>
      <c r="L1619" s="277"/>
      <c r="M1619" s="278"/>
      <c r="N1619" s="279"/>
      <c r="O1619" s="279"/>
      <c r="P1619" s="279"/>
      <c r="Q1619" s="279"/>
      <c r="R1619" s="279"/>
      <c r="S1619" s="279"/>
      <c r="T1619" s="280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81" t="s">
        <v>259</v>
      </c>
      <c r="AU1619" s="281" t="s">
        <v>93</v>
      </c>
      <c r="AV1619" s="15" t="s">
        <v>91</v>
      </c>
      <c r="AW1619" s="15" t="s">
        <v>40</v>
      </c>
      <c r="AX1619" s="15" t="s">
        <v>84</v>
      </c>
      <c r="AY1619" s="281" t="s">
        <v>250</v>
      </c>
    </row>
    <row r="1620" s="13" customFormat="1">
      <c r="A1620" s="13"/>
      <c r="B1620" s="249"/>
      <c r="C1620" s="250"/>
      <c r="D1620" s="251" t="s">
        <v>259</v>
      </c>
      <c r="E1620" s="252" t="s">
        <v>1</v>
      </c>
      <c r="F1620" s="253" t="s">
        <v>1660</v>
      </c>
      <c r="G1620" s="250"/>
      <c r="H1620" s="254">
        <v>11</v>
      </c>
      <c r="I1620" s="255"/>
      <c r="J1620" s="250"/>
      <c r="K1620" s="250"/>
      <c r="L1620" s="256"/>
      <c r="M1620" s="257"/>
      <c r="N1620" s="258"/>
      <c r="O1620" s="258"/>
      <c r="P1620" s="258"/>
      <c r="Q1620" s="258"/>
      <c r="R1620" s="258"/>
      <c r="S1620" s="258"/>
      <c r="T1620" s="259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60" t="s">
        <v>259</v>
      </c>
      <c r="AU1620" s="260" t="s">
        <v>93</v>
      </c>
      <c r="AV1620" s="13" t="s">
        <v>93</v>
      </c>
      <c r="AW1620" s="13" t="s">
        <v>40</v>
      </c>
      <c r="AX1620" s="13" t="s">
        <v>91</v>
      </c>
      <c r="AY1620" s="260" t="s">
        <v>250</v>
      </c>
    </row>
    <row r="1621" s="2" customFormat="1" ht="44.25" customHeight="1">
      <c r="A1621" s="41"/>
      <c r="B1621" s="42"/>
      <c r="C1621" s="230" t="s">
        <v>1661</v>
      </c>
      <c r="D1621" s="230" t="s">
        <v>252</v>
      </c>
      <c r="E1621" s="231" t="s">
        <v>1662</v>
      </c>
      <c r="F1621" s="232" t="s">
        <v>1663</v>
      </c>
      <c r="G1621" s="233" t="s">
        <v>570</v>
      </c>
      <c r="H1621" s="234">
        <v>10</v>
      </c>
      <c r="I1621" s="235"/>
      <c r="J1621" s="236">
        <f>ROUND(I1621*H1621,2)</f>
        <v>0</v>
      </c>
      <c r="K1621" s="237"/>
      <c r="L1621" s="47"/>
      <c r="M1621" s="238" t="s">
        <v>1</v>
      </c>
      <c r="N1621" s="239" t="s">
        <v>49</v>
      </c>
      <c r="O1621" s="94"/>
      <c r="P1621" s="240">
        <f>O1621*H1621</f>
        <v>0</v>
      </c>
      <c r="Q1621" s="240">
        <v>0.00167</v>
      </c>
      <c r="R1621" s="240">
        <f>Q1621*H1621</f>
        <v>0.0167</v>
      </c>
      <c r="S1621" s="240">
        <v>0</v>
      </c>
      <c r="T1621" s="241">
        <f>S1621*H1621</f>
        <v>0</v>
      </c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R1621" s="242" t="s">
        <v>303</v>
      </c>
      <c r="AT1621" s="242" t="s">
        <v>252</v>
      </c>
      <c r="AU1621" s="242" t="s">
        <v>93</v>
      </c>
      <c r="AY1621" s="19" t="s">
        <v>250</v>
      </c>
      <c r="BE1621" s="243">
        <f>IF(N1621="základní",J1621,0)</f>
        <v>0</v>
      </c>
      <c r="BF1621" s="243">
        <f>IF(N1621="snížená",J1621,0)</f>
        <v>0</v>
      </c>
      <c r="BG1621" s="243">
        <f>IF(N1621="zákl. přenesená",J1621,0)</f>
        <v>0</v>
      </c>
      <c r="BH1621" s="243">
        <f>IF(N1621="sníž. přenesená",J1621,0)</f>
        <v>0</v>
      </c>
      <c r="BI1621" s="243">
        <f>IF(N1621="nulová",J1621,0)</f>
        <v>0</v>
      </c>
      <c r="BJ1621" s="19" t="s">
        <v>91</v>
      </c>
      <c r="BK1621" s="243">
        <f>ROUND(I1621*H1621,2)</f>
        <v>0</v>
      </c>
      <c r="BL1621" s="19" t="s">
        <v>303</v>
      </c>
      <c r="BM1621" s="242" t="s">
        <v>1664</v>
      </c>
    </row>
    <row r="1622" s="15" customFormat="1">
      <c r="A1622" s="15"/>
      <c r="B1622" s="272"/>
      <c r="C1622" s="273"/>
      <c r="D1622" s="251" t="s">
        <v>259</v>
      </c>
      <c r="E1622" s="274" t="s">
        <v>1</v>
      </c>
      <c r="F1622" s="275" t="s">
        <v>1096</v>
      </c>
      <c r="G1622" s="273"/>
      <c r="H1622" s="274" t="s">
        <v>1</v>
      </c>
      <c r="I1622" s="276"/>
      <c r="J1622" s="273"/>
      <c r="K1622" s="273"/>
      <c r="L1622" s="277"/>
      <c r="M1622" s="278"/>
      <c r="N1622" s="279"/>
      <c r="O1622" s="279"/>
      <c r="P1622" s="279"/>
      <c r="Q1622" s="279"/>
      <c r="R1622" s="279"/>
      <c r="S1622" s="279"/>
      <c r="T1622" s="280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81" t="s">
        <v>259</v>
      </c>
      <c r="AU1622" s="281" t="s">
        <v>93</v>
      </c>
      <c r="AV1622" s="15" t="s">
        <v>91</v>
      </c>
      <c r="AW1622" s="15" t="s">
        <v>40</v>
      </c>
      <c r="AX1622" s="15" t="s">
        <v>84</v>
      </c>
      <c r="AY1622" s="281" t="s">
        <v>250</v>
      </c>
    </row>
    <row r="1623" s="13" customFormat="1">
      <c r="A1623" s="13"/>
      <c r="B1623" s="249"/>
      <c r="C1623" s="250"/>
      <c r="D1623" s="251" t="s">
        <v>259</v>
      </c>
      <c r="E1623" s="252" t="s">
        <v>1</v>
      </c>
      <c r="F1623" s="253" t="s">
        <v>1665</v>
      </c>
      <c r="G1623" s="250"/>
      <c r="H1623" s="254">
        <v>10</v>
      </c>
      <c r="I1623" s="255"/>
      <c r="J1623" s="250"/>
      <c r="K1623" s="250"/>
      <c r="L1623" s="256"/>
      <c r="M1623" s="257"/>
      <c r="N1623" s="258"/>
      <c r="O1623" s="258"/>
      <c r="P1623" s="258"/>
      <c r="Q1623" s="258"/>
      <c r="R1623" s="258"/>
      <c r="S1623" s="258"/>
      <c r="T1623" s="259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60" t="s">
        <v>259</v>
      </c>
      <c r="AU1623" s="260" t="s">
        <v>93</v>
      </c>
      <c r="AV1623" s="13" t="s">
        <v>93</v>
      </c>
      <c r="AW1623" s="13" t="s">
        <v>40</v>
      </c>
      <c r="AX1623" s="13" t="s">
        <v>91</v>
      </c>
      <c r="AY1623" s="260" t="s">
        <v>250</v>
      </c>
    </row>
    <row r="1624" s="2" customFormat="1" ht="37.8" customHeight="1">
      <c r="A1624" s="41"/>
      <c r="B1624" s="42"/>
      <c r="C1624" s="230" t="s">
        <v>1666</v>
      </c>
      <c r="D1624" s="230" t="s">
        <v>252</v>
      </c>
      <c r="E1624" s="231" t="s">
        <v>1667</v>
      </c>
      <c r="F1624" s="232" t="s">
        <v>1668</v>
      </c>
      <c r="G1624" s="233" t="s">
        <v>570</v>
      </c>
      <c r="H1624" s="234">
        <v>10</v>
      </c>
      <c r="I1624" s="235"/>
      <c r="J1624" s="236">
        <f>ROUND(I1624*H1624,2)</f>
        <v>0</v>
      </c>
      <c r="K1624" s="237"/>
      <c r="L1624" s="47"/>
      <c r="M1624" s="238" t="s">
        <v>1</v>
      </c>
      <c r="N1624" s="239" t="s">
        <v>49</v>
      </c>
      <c r="O1624" s="94"/>
      <c r="P1624" s="240">
        <f>O1624*H1624</f>
        <v>0</v>
      </c>
      <c r="Q1624" s="240">
        <v>0.00107</v>
      </c>
      <c r="R1624" s="240">
        <f>Q1624*H1624</f>
        <v>0.010699999999999999</v>
      </c>
      <c r="S1624" s="240">
        <v>0</v>
      </c>
      <c r="T1624" s="241">
        <f>S1624*H1624</f>
        <v>0</v>
      </c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R1624" s="242" t="s">
        <v>303</v>
      </c>
      <c r="AT1624" s="242" t="s">
        <v>252</v>
      </c>
      <c r="AU1624" s="242" t="s">
        <v>93</v>
      </c>
      <c r="AY1624" s="19" t="s">
        <v>250</v>
      </c>
      <c r="BE1624" s="243">
        <f>IF(N1624="základní",J1624,0)</f>
        <v>0</v>
      </c>
      <c r="BF1624" s="243">
        <f>IF(N1624="snížená",J1624,0)</f>
        <v>0</v>
      </c>
      <c r="BG1624" s="243">
        <f>IF(N1624="zákl. přenesená",J1624,0)</f>
        <v>0</v>
      </c>
      <c r="BH1624" s="243">
        <f>IF(N1624="sníž. přenesená",J1624,0)</f>
        <v>0</v>
      </c>
      <c r="BI1624" s="243">
        <f>IF(N1624="nulová",J1624,0)</f>
        <v>0</v>
      </c>
      <c r="BJ1624" s="19" t="s">
        <v>91</v>
      </c>
      <c r="BK1624" s="243">
        <f>ROUND(I1624*H1624,2)</f>
        <v>0</v>
      </c>
      <c r="BL1624" s="19" t="s">
        <v>303</v>
      </c>
      <c r="BM1624" s="242" t="s">
        <v>1669</v>
      </c>
    </row>
    <row r="1625" s="15" customFormat="1">
      <c r="A1625" s="15"/>
      <c r="B1625" s="272"/>
      <c r="C1625" s="273"/>
      <c r="D1625" s="251" t="s">
        <v>259</v>
      </c>
      <c r="E1625" s="274" t="s">
        <v>1</v>
      </c>
      <c r="F1625" s="275" t="s">
        <v>1096</v>
      </c>
      <c r="G1625" s="273"/>
      <c r="H1625" s="274" t="s">
        <v>1</v>
      </c>
      <c r="I1625" s="276"/>
      <c r="J1625" s="273"/>
      <c r="K1625" s="273"/>
      <c r="L1625" s="277"/>
      <c r="M1625" s="278"/>
      <c r="N1625" s="279"/>
      <c r="O1625" s="279"/>
      <c r="P1625" s="279"/>
      <c r="Q1625" s="279"/>
      <c r="R1625" s="279"/>
      <c r="S1625" s="279"/>
      <c r="T1625" s="280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T1625" s="281" t="s">
        <v>259</v>
      </c>
      <c r="AU1625" s="281" t="s">
        <v>93</v>
      </c>
      <c r="AV1625" s="15" t="s">
        <v>91</v>
      </c>
      <c r="AW1625" s="15" t="s">
        <v>40</v>
      </c>
      <c r="AX1625" s="15" t="s">
        <v>84</v>
      </c>
      <c r="AY1625" s="281" t="s">
        <v>250</v>
      </c>
    </row>
    <row r="1626" s="13" customFormat="1">
      <c r="A1626" s="13"/>
      <c r="B1626" s="249"/>
      <c r="C1626" s="250"/>
      <c r="D1626" s="251" t="s">
        <v>259</v>
      </c>
      <c r="E1626" s="252" t="s">
        <v>1</v>
      </c>
      <c r="F1626" s="253" t="s">
        <v>1665</v>
      </c>
      <c r="G1626" s="250"/>
      <c r="H1626" s="254">
        <v>10</v>
      </c>
      <c r="I1626" s="255"/>
      <c r="J1626" s="250"/>
      <c r="K1626" s="250"/>
      <c r="L1626" s="256"/>
      <c r="M1626" s="257"/>
      <c r="N1626" s="258"/>
      <c r="O1626" s="258"/>
      <c r="P1626" s="258"/>
      <c r="Q1626" s="258"/>
      <c r="R1626" s="258"/>
      <c r="S1626" s="258"/>
      <c r="T1626" s="259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0" t="s">
        <v>259</v>
      </c>
      <c r="AU1626" s="260" t="s">
        <v>93</v>
      </c>
      <c r="AV1626" s="13" t="s">
        <v>93</v>
      </c>
      <c r="AW1626" s="13" t="s">
        <v>40</v>
      </c>
      <c r="AX1626" s="13" t="s">
        <v>91</v>
      </c>
      <c r="AY1626" s="260" t="s">
        <v>250</v>
      </c>
    </row>
    <row r="1627" s="2" customFormat="1" ht="37.8" customHeight="1">
      <c r="A1627" s="41"/>
      <c r="B1627" s="42"/>
      <c r="C1627" s="230" t="s">
        <v>1670</v>
      </c>
      <c r="D1627" s="230" t="s">
        <v>252</v>
      </c>
      <c r="E1627" s="231" t="s">
        <v>1671</v>
      </c>
      <c r="F1627" s="232" t="s">
        <v>1672</v>
      </c>
      <c r="G1627" s="233" t="s">
        <v>570</v>
      </c>
      <c r="H1627" s="234">
        <v>2</v>
      </c>
      <c r="I1627" s="235"/>
      <c r="J1627" s="236">
        <f>ROUND(I1627*H1627,2)</f>
        <v>0</v>
      </c>
      <c r="K1627" s="237"/>
      <c r="L1627" s="47"/>
      <c r="M1627" s="238" t="s">
        <v>1</v>
      </c>
      <c r="N1627" s="239" t="s">
        <v>49</v>
      </c>
      <c r="O1627" s="94"/>
      <c r="P1627" s="240">
        <f>O1627*H1627</f>
        <v>0</v>
      </c>
      <c r="Q1627" s="240">
        <v>0.00107</v>
      </c>
      <c r="R1627" s="240">
        <f>Q1627*H1627</f>
        <v>0.00214</v>
      </c>
      <c r="S1627" s="240">
        <v>0</v>
      </c>
      <c r="T1627" s="241">
        <f>S1627*H1627</f>
        <v>0</v>
      </c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R1627" s="242" t="s">
        <v>303</v>
      </c>
      <c r="AT1627" s="242" t="s">
        <v>252</v>
      </c>
      <c r="AU1627" s="242" t="s">
        <v>93</v>
      </c>
      <c r="AY1627" s="19" t="s">
        <v>250</v>
      </c>
      <c r="BE1627" s="243">
        <f>IF(N1627="základní",J1627,0)</f>
        <v>0</v>
      </c>
      <c r="BF1627" s="243">
        <f>IF(N1627="snížená",J1627,0)</f>
        <v>0</v>
      </c>
      <c r="BG1627" s="243">
        <f>IF(N1627="zákl. přenesená",J1627,0)</f>
        <v>0</v>
      </c>
      <c r="BH1627" s="243">
        <f>IF(N1627="sníž. přenesená",J1627,0)</f>
        <v>0</v>
      </c>
      <c r="BI1627" s="243">
        <f>IF(N1627="nulová",J1627,0)</f>
        <v>0</v>
      </c>
      <c r="BJ1627" s="19" t="s">
        <v>91</v>
      </c>
      <c r="BK1627" s="243">
        <f>ROUND(I1627*H1627,2)</f>
        <v>0</v>
      </c>
      <c r="BL1627" s="19" t="s">
        <v>303</v>
      </c>
      <c r="BM1627" s="242" t="s">
        <v>1673</v>
      </c>
    </row>
    <row r="1628" s="15" customFormat="1">
      <c r="A1628" s="15"/>
      <c r="B1628" s="272"/>
      <c r="C1628" s="273"/>
      <c r="D1628" s="251" t="s">
        <v>259</v>
      </c>
      <c r="E1628" s="274" t="s">
        <v>1</v>
      </c>
      <c r="F1628" s="275" t="s">
        <v>1096</v>
      </c>
      <c r="G1628" s="273"/>
      <c r="H1628" s="274" t="s">
        <v>1</v>
      </c>
      <c r="I1628" s="276"/>
      <c r="J1628" s="273"/>
      <c r="K1628" s="273"/>
      <c r="L1628" s="277"/>
      <c r="M1628" s="278"/>
      <c r="N1628" s="279"/>
      <c r="O1628" s="279"/>
      <c r="P1628" s="279"/>
      <c r="Q1628" s="279"/>
      <c r="R1628" s="279"/>
      <c r="S1628" s="279"/>
      <c r="T1628" s="280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81" t="s">
        <v>259</v>
      </c>
      <c r="AU1628" s="281" t="s">
        <v>93</v>
      </c>
      <c r="AV1628" s="15" t="s">
        <v>91</v>
      </c>
      <c r="AW1628" s="15" t="s">
        <v>40</v>
      </c>
      <c r="AX1628" s="15" t="s">
        <v>84</v>
      </c>
      <c r="AY1628" s="281" t="s">
        <v>250</v>
      </c>
    </row>
    <row r="1629" s="13" customFormat="1">
      <c r="A1629" s="13"/>
      <c r="B1629" s="249"/>
      <c r="C1629" s="250"/>
      <c r="D1629" s="251" t="s">
        <v>259</v>
      </c>
      <c r="E1629" s="252" t="s">
        <v>1</v>
      </c>
      <c r="F1629" s="253" t="s">
        <v>1013</v>
      </c>
      <c r="G1629" s="250"/>
      <c r="H1629" s="254">
        <v>2</v>
      </c>
      <c r="I1629" s="255"/>
      <c r="J1629" s="250"/>
      <c r="K1629" s="250"/>
      <c r="L1629" s="256"/>
      <c r="M1629" s="257"/>
      <c r="N1629" s="258"/>
      <c r="O1629" s="258"/>
      <c r="P1629" s="258"/>
      <c r="Q1629" s="258"/>
      <c r="R1629" s="258"/>
      <c r="S1629" s="258"/>
      <c r="T1629" s="25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0" t="s">
        <v>259</v>
      </c>
      <c r="AU1629" s="260" t="s">
        <v>93</v>
      </c>
      <c r="AV1629" s="13" t="s">
        <v>93</v>
      </c>
      <c r="AW1629" s="13" t="s">
        <v>40</v>
      </c>
      <c r="AX1629" s="13" t="s">
        <v>91</v>
      </c>
      <c r="AY1629" s="260" t="s">
        <v>250</v>
      </c>
    </row>
    <row r="1630" s="2" customFormat="1" ht="66.75" customHeight="1">
      <c r="A1630" s="41"/>
      <c r="B1630" s="42"/>
      <c r="C1630" s="230" t="s">
        <v>1674</v>
      </c>
      <c r="D1630" s="230" t="s">
        <v>252</v>
      </c>
      <c r="E1630" s="231" t="s">
        <v>1675</v>
      </c>
      <c r="F1630" s="232" t="s">
        <v>1676</v>
      </c>
      <c r="G1630" s="233" t="s">
        <v>643</v>
      </c>
      <c r="H1630" s="234">
        <v>3</v>
      </c>
      <c r="I1630" s="235"/>
      <c r="J1630" s="236">
        <f>ROUND(I1630*H1630,2)</f>
        <v>0</v>
      </c>
      <c r="K1630" s="237"/>
      <c r="L1630" s="47"/>
      <c r="M1630" s="238" t="s">
        <v>1</v>
      </c>
      <c r="N1630" s="239" t="s">
        <v>49</v>
      </c>
      <c r="O1630" s="94"/>
      <c r="P1630" s="240">
        <f>O1630*H1630</f>
        <v>0</v>
      </c>
      <c r="Q1630" s="240">
        <v>0</v>
      </c>
      <c r="R1630" s="240">
        <f>Q1630*H1630</f>
        <v>0</v>
      </c>
      <c r="S1630" s="240">
        <v>0</v>
      </c>
      <c r="T1630" s="241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42" t="s">
        <v>303</v>
      </c>
      <c r="AT1630" s="242" t="s">
        <v>252</v>
      </c>
      <c r="AU1630" s="242" t="s">
        <v>93</v>
      </c>
      <c r="AY1630" s="19" t="s">
        <v>250</v>
      </c>
      <c r="BE1630" s="243">
        <f>IF(N1630="základní",J1630,0)</f>
        <v>0</v>
      </c>
      <c r="BF1630" s="243">
        <f>IF(N1630="snížená",J1630,0)</f>
        <v>0</v>
      </c>
      <c r="BG1630" s="243">
        <f>IF(N1630="zákl. přenesená",J1630,0)</f>
        <v>0</v>
      </c>
      <c r="BH1630" s="243">
        <f>IF(N1630="sníž. přenesená",J1630,0)</f>
        <v>0</v>
      </c>
      <c r="BI1630" s="243">
        <f>IF(N1630="nulová",J1630,0)</f>
        <v>0</v>
      </c>
      <c r="BJ1630" s="19" t="s">
        <v>91</v>
      </c>
      <c r="BK1630" s="243">
        <f>ROUND(I1630*H1630,2)</f>
        <v>0</v>
      </c>
      <c r="BL1630" s="19" t="s">
        <v>303</v>
      </c>
      <c r="BM1630" s="242" t="s">
        <v>1677</v>
      </c>
    </row>
    <row r="1631" s="15" customFormat="1">
      <c r="A1631" s="15"/>
      <c r="B1631" s="272"/>
      <c r="C1631" s="273"/>
      <c r="D1631" s="251" t="s">
        <v>259</v>
      </c>
      <c r="E1631" s="274" t="s">
        <v>1</v>
      </c>
      <c r="F1631" s="275" t="s">
        <v>1678</v>
      </c>
      <c r="G1631" s="273"/>
      <c r="H1631" s="274" t="s">
        <v>1</v>
      </c>
      <c r="I1631" s="276"/>
      <c r="J1631" s="273"/>
      <c r="K1631" s="273"/>
      <c r="L1631" s="277"/>
      <c r="M1631" s="278"/>
      <c r="N1631" s="279"/>
      <c r="O1631" s="279"/>
      <c r="P1631" s="279"/>
      <c r="Q1631" s="279"/>
      <c r="R1631" s="279"/>
      <c r="S1631" s="279"/>
      <c r="T1631" s="280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81" t="s">
        <v>259</v>
      </c>
      <c r="AU1631" s="281" t="s">
        <v>93</v>
      </c>
      <c r="AV1631" s="15" t="s">
        <v>91</v>
      </c>
      <c r="AW1631" s="15" t="s">
        <v>40</v>
      </c>
      <c r="AX1631" s="15" t="s">
        <v>84</v>
      </c>
      <c r="AY1631" s="281" t="s">
        <v>250</v>
      </c>
    </row>
    <row r="1632" s="13" customFormat="1">
      <c r="A1632" s="13"/>
      <c r="B1632" s="249"/>
      <c r="C1632" s="250"/>
      <c r="D1632" s="251" t="s">
        <v>259</v>
      </c>
      <c r="E1632" s="252" t="s">
        <v>1</v>
      </c>
      <c r="F1632" s="253" t="s">
        <v>1009</v>
      </c>
      <c r="G1632" s="250"/>
      <c r="H1632" s="254">
        <v>3</v>
      </c>
      <c r="I1632" s="255"/>
      <c r="J1632" s="250"/>
      <c r="K1632" s="250"/>
      <c r="L1632" s="256"/>
      <c r="M1632" s="257"/>
      <c r="N1632" s="258"/>
      <c r="O1632" s="258"/>
      <c r="P1632" s="258"/>
      <c r="Q1632" s="258"/>
      <c r="R1632" s="258"/>
      <c r="S1632" s="258"/>
      <c r="T1632" s="259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60" t="s">
        <v>259</v>
      </c>
      <c r="AU1632" s="260" t="s">
        <v>93</v>
      </c>
      <c r="AV1632" s="13" t="s">
        <v>93</v>
      </c>
      <c r="AW1632" s="13" t="s">
        <v>40</v>
      </c>
      <c r="AX1632" s="13" t="s">
        <v>91</v>
      </c>
      <c r="AY1632" s="260" t="s">
        <v>250</v>
      </c>
    </row>
    <row r="1633" s="2" customFormat="1" ht="66.75" customHeight="1">
      <c r="A1633" s="41"/>
      <c r="B1633" s="42"/>
      <c r="C1633" s="230" t="s">
        <v>1679</v>
      </c>
      <c r="D1633" s="230" t="s">
        <v>252</v>
      </c>
      <c r="E1633" s="231" t="s">
        <v>1680</v>
      </c>
      <c r="F1633" s="232" t="s">
        <v>1681</v>
      </c>
      <c r="G1633" s="233" t="s">
        <v>643</v>
      </c>
      <c r="H1633" s="234">
        <v>2</v>
      </c>
      <c r="I1633" s="235"/>
      <c r="J1633" s="236">
        <f>ROUND(I1633*H1633,2)</f>
        <v>0</v>
      </c>
      <c r="K1633" s="237"/>
      <c r="L1633" s="47"/>
      <c r="M1633" s="238" t="s">
        <v>1</v>
      </c>
      <c r="N1633" s="239" t="s">
        <v>49</v>
      </c>
      <c r="O1633" s="94"/>
      <c r="P1633" s="240">
        <f>O1633*H1633</f>
        <v>0</v>
      </c>
      <c r="Q1633" s="240">
        <v>0</v>
      </c>
      <c r="R1633" s="240">
        <f>Q1633*H1633</f>
        <v>0</v>
      </c>
      <c r="S1633" s="240">
        <v>0</v>
      </c>
      <c r="T1633" s="241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42" t="s">
        <v>303</v>
      </c>
      <c r="AT1633" s="242" t="s">
        <v>252</v>
      </c>
      <c r="AU1633" s="242" t="s">
        <v>93</v>
      </c>
      <c r="AY1633" s="19" t="s">
        <v>250</v>
      </c>
      <c r="BE1633" s="243">
        <f>IF(N1633="základní",J1633,0)</f>
        <v>0</v>
      </c>
      <c r="BF1633" s="243">
        <f>IF(N1633="snížená",J1633,0)</f>
        <v>0</v>
      </c>
      <c r="BG1633" s="243">
        <f>IF(N1633="zákl. přenesená",J1633,0)</f>
        <v>0</v>
      </c>
      <c r="BH1633" s="243">
        <f>IF(N1633="sníž. přenesená",J1633,0)</f>
        <v>0</v>
      </c>
      <c r="BI1633" s="243">
        <f>IF(N1633="nulová",J1633,0)</f>
        <v>0</v>
      </c>
      <c r="BJ1633" s="19" t="s">
        <v>91</v>
      </c>
      <c r="BK1633" s="243">
        <f>ROUND(I1633*H1633,2)</f>
        <v>0</v>
      </c>
      <c r="BL1633" s="19" t="s">
        <v>303</v>
      </c>
      <c r="BM1633" s="242" t="s">
        <v>1682</v>
      </c>
    </row>
    <row r="1634" s="15" customFormat="1">
      <c r="A1634" s="15"/>
      <c r="B1634" s="272"/>
      <c r="C1634" s="273"/>
      <c r="D1634" s="251" t="s">
        <v>259</v>
      </c>
      <c r="E1634" s="274" t="s">
        <v>1</v>
      </c>
      <c r="F1634" s="275" t="s">
        <v>1678</v>
      </c>
      <c r="G1634" s="273"/>
      <c r="H1634" s="274" t="s">
        <v>1</v>
      </c>
      <c r="I1634" s="276"/>
      <c r="J1634" s="273"/>
      <c r="K1634" s="273"/>
      <c r="L1634" s="277"/>
      <c r="M1634" s="278"/>
      <c r="N1634" s="279"/>
      <c r="O1634" s="279"/>
      <c r="P1634" s="279"/>
      <c r="Q1634" s="279"/>
      <c r="R1634" s="279"/>
      <c r="S1634" s="279"/>
      <c r="T1634" s="280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81" t="s">
        <v>259</v>
      </c>
      <c r="AU1634" s="281" t="s">
        <v>93</v>
      </c>
      <c r="AV1634" s="15" t="s">
        <v>91</v>
      </c>
      <c r="AW1634" s="15" t="s">
        <v>40</v>
      </c>
      <c r="AX1634" s="15" t="s">
        <v>84</v>
      </c>
      <c r="AY1634" s="281" t="s">
        <v>250</v>
      </c>
    </row>
    <row r="1635" s="13" customFormat="1">
      <c r="A1635" s="13"/>
      <c r="B1635" s="249"/>
      <c r="C1635" s="250"/>
      <c r="D1635" s="251" t="s">
        <v>259</v>
      </c>
      <c r="E1635" s="252" t="s">
        <v>1</v>
      </c>
      <c r="F1635" s="253" t="s">
        <v>1013</v>
      </c>
      <c r="G1635" s="250"/>
      <c r="H1635" s="254">
        <v>2</v>
      </c>
      <c r="I1635" s="255"/>
      <c r="J1635" s="250"/>
      <c r="K1635" s="250"/>
      <c r="L1635" s="256"/>
      <c r="M1635" s="257"/>
      <c r="N1635" s="258"/>
      <c r="O1635" s="258"/>
      <c r="P1635" s="258"/>
      <c r="Q1635" s="258"/>
      <c r="R1635" s="258"/>
      <c r="S1635" s="258"/>
      <c r="T1635" s="25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60" t="s">
        <v>259</v>
      </c>
      <c r="AU1635" s="260" t="s">
        <v>93</v>
      </c>
      <c r="AV1635" s="13" t="s">
        <v>93</v>
      </c>
      <c r="AW1635" s="13" t="s">
        <v>40</v>
      </c>
      <c r="AX1635" s="13" t="s">
        <v>91</v>
      </c>
      <c r="AY1635" s="260" t="s">
        <v>250</v>
      </c>
    </row>
    <row r="1636" s="2" customFormat="1" ht="24.15" customHeight="1">
      <c r="A1636" s="41"/>
      <c r="B1636" s="42"/>
      <c r="C1636" s="230" t="s">
        <v>1683</v>
      </c>
      <c r="D1636" s="230" t="s">
        <v>252</v>
      </c>
      <c r="E1636" s="231" t="s">
        <v>1684</v>
      </c>
      <c r="F1636" s="232" t="s">
        <v>1685</v>
      </c>
      <c r="G1636" s="233" t="s">
        <v>1329</v>
      </c>
      <c r="H1636" s="305"/>
      <c r="I1636" s="235"/>
      <c r="J1636" s="236">
        <f>ROUND(I1636*H1636,2)</f>
        <v>0</v>
      </c>
      <c r="K1636" s="237"/>
      <c r="L1636" s="47"/>
      <c r="M1636" s="238" t="s">
        <v>1</v>
      </c>
      <c r="N1636" s="239" t="s">
        <v>49</v>
      </c>
      <c r="O1636" s="94"/>
      <c r="P1636" s="240">
        <f>O1636*H1636</f>
        <v>0</v>
      </c>
      <c r="Q1636" s="240">
        <v>0</v>
      </c>
      <c r="R1636" s="240">
        <f>Q1636*H1636</f>
        <v>0</v>
      </c>
      <c r="S1636" s="240">
        <v>0</v>
      </c>
      <c r="T1636" s="241">
        <f>S1636*H1636</f>
        <v>0</v>
      </c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R1636" s="242" t="s">
        <v>303</v>
      </c>
      <c r="AT1636" s="242" t="s">
        <v>252</v>
      </c>
      <c r="AU1636" s="242" t="s">
        <v>93</v>
      </c>
      <c r="AY1636" s="19" t="s">
        <v>250</v>
      </c>
      <c r="BE1636" s="243">
        <f>IF(N1636="základní",J1636,0)</f>
        <v>0</v>
      </c>
      <c r="BF1636" s="243">
        <f>IF(N1636="snížená",J1636,0)</f>
        <v>0</v>
      </c>
      <c r="BG1636" s="243">
        <f>IF(N1636="zákl. přenesená",J1636,0)</f>
        <v>0</v>
      </c>
      <c r="BH1636" s="243">
        <f>IF(N1636="sníž. přenesená",J1636,0)</f>
        <v>0</v>
      </c>
      <c r="BI1636" s="243">
        <f>IF(N1636="nulová",J1636,0)</f>
        <v>0</v>
      </c>
      <c r="BJ1636" s="19" t="s">
        <v>91</v>
      </c>
      <c r="BK1636" s="243">
        <f>ROUND(I1636*H1636,2)</f>
        <v>0</v>
      </c>
      <c r="BL1636" s="19" t="s">
        <v>303</v>
      </c>
      <c r="BM1636" s="242" t="s">
        <v>1686</v>
      </c>
    </row>
    <row r="1637" s="2" customFormat="1">
      <c r="A1637" s="41"/>
      <c r="B1637" s="42"/>
      <c r="C1637" s="43"/>
      <c r="D1637" s="244" t="s">
        <v>257</v>
      </c>
      <c r="E1637" s="43"/>
      <c r="F1637" s="245" t="s">
        <v>1687</v>
      </c>
      <c r="G1637" s="43"/>
      <c r="H1637" s="43"/>
      <c r="I1637" s="246"/>
      <c r="J1637" s="43"/>
      <c r="K1637" s="43"/>
      <c r="L1637" s="47"/>
      <c r="M1637" s="247"/>
      <c r="N1637" s="248"/>
      <c r="O1637" s="94"/>
      <c r="P1637" s="94"/>
      <c r="Q1637" s="94"/>
      <c r="R1637" s="94"/>
      <c r="S1637" s="94"/>
      <c r="T1637" s="95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T1637" s="19" t="s">
        <v>257</v>
      </c>
      <c r="AU1637" s="19" t="s">
        <v>93</v>
      </c>
    </row>
    <row r="1638" s="12" customFormat="1" ht="22.8" customHeight="1">
      <c r="A1638" s="12"/>
      <c r="B1638" s="214"/>
      <c r="C1638" s="215"/>
      <c r="D1638" s="216" t="s">
        <v>83</v>
      </c>
      <c r="E1638" s="228" t="s">
        <v>1688</v>
      </c>
      <c r="F1638" s="228" t="s">
        <v>1689</v>
      </c>
      <c r="G1638" s="215"/>
      <c r="H1638" s="215"/>
      <c r="I1638" s="218"/>
      <c r="J1638" s="229">
        <f>BK1638</f>
        <v>0</v>
      </c>
      <c r="K1638" s="215"/>
      <c r="L1638" s="220"/>
      <c r="M1638" s="221"/>
      <c r="N1638" s="222"/>
      <c r="O1638" s="222"/>
      <c r="P1638" s="223">
        <f>SUM(P1639:P1655)</f>
        <v>0</v>
      </c>
      <c r="Q1638" s="222"/>
      <c r="R1638" s="223">
        <f>SUM(R1639:R1655)</f>
        <v>0.065199999999999994</v>
      </c>
      <c r="S1638" s="222"/>
      <c r="T1638" s="224">
        <f>SUM(T1639:T1655)</f>
        <v>0</v>
      </c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R1638" s="225" t="s">
        <v>93</v>
      </c>
      <c r="AT1638" s="226" t="s">
        <v>83</v>
      </c>
      <c r="AU1638" s="226" t="s">
        <v>91</v>
      </c>
      <c r="AY1638" s="225" t="s">
        <v>250</v>
      </c>
      <c r="BK1638" s="227">
        <f>SUM(BK1639:BK1655)</f>
        <v>0</v>
      </c>
    </row>
    <row r="1639" s="2" customFormat="1" ht="24.15" customHeight="1">
      <c r="A1639" s="41"/>
      <c r="B1639" s="42"/>
      <c r="C1639" s="230" t="s">
        <v>1690</v>
      </c>
      <c r="D1639" s="230" t="s">
        <v>252</v>
      </c>
      <c r="E1639" s="231" t="s">
        <v>1691</v>
      </c>
      <c r="F1639" s="232" t="s">
        <v>1692</v>
      </c>
      <c r="G1639" s="233" t="s">
        <v>1693</v>
      </c>
      <c r="H1639" s="234">
        <v>18</v>
      </c>
      <c r="I1639" s="235"/>
      <c r="J1639" s="236">
        <f>ROUND(I1639*H1639,2)</f>
        <v>0</v>
      </c>
      <c r="K1639" s="237"/>
      <c r="L1639" s="47"/>
      <c r="M1639" s="238" t="s">
        <v>1</v>
      </c>
      <c r="N1639" s="239" t="s">
        <v>49</v>
      </c>
      <c r="O1639" s="94"/>
      <c r="P1639" s="240">
        <f>O1639*H1639</f>
        <v>0</v>
      </c>
      <c r="Q1639" s="240">
        <v>0</v>
      </c>
      <c r="R1639" s="240">
        <f>Q1639*H1639</f>
        <v>0</v>
      </c>
      <c r="S1639" s="240">
        <v>0</v>
      </c>
      <c r="T1639" s="241">
        <f>S1639*H1639</f>
        <v>0</v>
      </c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R1639" s="242" t="s">
        <v>303</v>
      </c>
      <c r="AT1639" s="242" t="s">
        <v>252</v>
      </c>
      <c r="AU1639" s="242" t="s">
        <v>93</v>
      </c>
      <c r="AY1639" s="19" t="s">
        <v>250</v>
      </c>
      <c r="BE1639" s="243">
        <f>IF(N1639="základní",J1639,0)</f>
        <v>0</v>
      </c>
      <c r="BF1639" s="243">
        <f>IF(N1639="snížená",J1639,0)</f>
        <v>0</v>
      </c>
      <c r="BG1639" s="243">
        <f>IF(N1639="zákl. přenesená",J1639,0)</f>
        <v>0</v>
      </c>
      <c r="BH1639" s="243">
        <f>IF(N1639="sníž. přenesená",J1639,0)</f>
        <v>0</v>
      </c>
      <c r="BI1639" s="243">
        <f>IF(N1639="nulová",J1639,0)</f>
        <v>0</v>
      </c>
      <c r="BJ1639" s="19" t="s">
        <v>91</v>
      </c>
      <c r="BK1639" s="243">
        <f>ROUND(I1639*H1639,2)</f>
        <v>0</v>
      </c>
      <c r="BL1639" s="19" t="s">
        <v>303</v>
      </c>
      <c r="BM1639" s="242" t="s">
        <v>1694</v>
      </c>
    </row>
    <row r="1640" s="2" customFormat="1">
      <c r="A1640" s="41"/>
      <c r="B1640" s="42"/>
      <c r="C1640" s="43"/>
      <c r="D1640" s="251" t="s">
        <v>288</v>
      </c>
      <c r="E1640" s="43"/>
      <c r="F1640" s="282" t="s">
        <v>1695</v>
      </c>
      <c r="G1640" s="43"/>
      <c r="H1640" s="43"/>
      <c r="I1640" s="246"/>
      <c r="J1640" s="43"/>
      <c r="K1640" s="43"/>
      <c r="L1640" s="47"/>
      <c r="M1640" s="247"/>
      <c r="N1640" s="248"/>
      <c r="O1640" s="94"/>
      <c r="P1640" s="94"/>
      <c r="Q1640" s="94"/>
      <c r="R1640" s="94"/>
      <c r="S1640" s="94"/>
      <c r="T1640" s="95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T1640" s="19" t="s">
        <v>288</v>
      </c>
      <c r="AU1640" s="19" t="s">
        <v>93</v>
      </c>
    </row>
    <row r="1641" s="13" customFormat="1">
      <c r="A1641" s="13"/>
      <c r="B1641" s="249"/>
      <c r="C1641" s="250"/>
      <c r="D1641" s="251" t="s">
        <v>259</v>
      </c>
      <c r="E1641" s="252" t="s">
        <v>1</v>
      </c>
      <c r="F1641" s="253" t="s">
        <v>1009</v>
      </c>
      <c r="G1641" s="250"/>
      <c r="H1641" s="254">
        <v>3</v>
      </c>
      <c r="I1641" s="255"/>
      <c r="J1641" s="250"/>
      <c r="K1641" s="250"/>
      <c r="L1641" s="256"/>
      <c r="M1641" s="257"/>
      <c r="N1641" s="258"/>
      <c r="O1641" s="258"/>
      <c r="P1641" s="258"/>
      <c r="Q1641" s="258"/>
      <c r="R1641" s="258"/>
      <c r="S1641" s="258"/>
      <c r="T1641" s="25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0" t="s">
        <v>259</v>
      </c>
      <c r="AU1641" s="260" t="s">
        <v>93</v>
      </c>
      <c r="AV1641" s="13" t="s">
        <v>93</v>
      </c>
      <c r="AW1641" s="13" t="s">
        <v>40</v>
      </c>
      <c r="AX1641" s="13" t="s">
        <v>84</v>
      </c>
      <c r="AY1641" s="260" t="s">
        <v>250</v>
      </c>
    </row>
    <row r="1642" s="13" customFormat="1">
      <c r="A1642" s="13"/>
      <c r="B1642" s="249"/>
      <c r="C1642" s="250"/>
      <c r="D1642" s="251" t="s">
        <v>259</v>
      </c>
      <c r="E1642" s="252" t="s">
        <v>1</v>
      </c>
      <c r="F1642" s="253" t="s">
        <v>1696</v>
      </c>
      <c r="G1642" s="250"/>
      <c r="H1642" s="254">
        <v>3</v>
      </c>
      <c r="I1642" s="255"/>
      <c r="J1642" s="250"/>
      <c r="K1642" s="250"/>
      <c r="L1642" s="256"/>
      <c r="M1642" s="257"/>
      <c r="N1642" s="258"/>
      <c r="O1642" s="258"/>
      <c r="P1642" s="258"/>
      <c r="Q1642" s="258"/>
      <c r="R1642" s="258"/>
      <c r="S1642" s="258"/>
      <c r="T1642" s="259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60" t="s">
        <v>259</v>
      </c>
      <c r="AU1642" s="260" t="s">
        <v>93</v>
      </c>
      <c r="AV1642" s="13" t="s">
        <v>93</v>
      </c>
      <c r="AW1642" s="13" t="s">
        <v>40</v>
      </c>
      <c r="AX1642" s="13" t="s">
        <v>84</v>
      </c>
      <c r="AY1642" s="260" t="s">
        <v>250</v>
      </c>
    </row>
    <row r="1643" s="13" customFormat="1">
      <c r="A1643" s="13"/>
      <c r="B1643" s="249"/>
      <c r="C1643" s="250"/>
      <c r="D1643" s="251" t="s">
        <v>259</v>
      </c>
      <c r="E1643" s="252" t="s">
        <v>1</v>
      </c>
      <c r="F1643" s="253" t="s">
        <v>1697</v>
      </c>
      <c r="G1643" s="250"/>
      <c r="H1643" s="254">
        <v>3</v>
      </c>
      <c r="I1643" s="255"/>
      <c r="J1643" s="250"/>
      <c r="K1643" s="250"/>
      <c r="L1643" s="256"/>
      <c r="M1643" s="257"/>
      <c r="N1643" s="258"/>
      <c r="O1643" s="258"/>
      <c r="P1643" s="258"/>
      <c r="Q1643" s="258"/>
      <c r="R1643" s="258"/>
      <c r="S1643" s="258"/>
      <c r="T1643" s="25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0" t="s">
        <v>259</v>
      </c>
      <c r="AU1643" s="260" t="s">
        <v>93</v>
      </c>
      <c r="AV1643" s="13" t="s">
        <v>93</v>
      </c>
      <c r="AW1643" s="13" t="s">
        <v>40</v>
      </c>
      <c r="AX1643" s="13" t="s">
        <v>84</v>
      </c>
      <c r="AY1643" s="260" t="s">
        <v>250</v>
      </c>
    </row>
    <row r="1644" s="13" customFormat="1">
      <c r="A1644" s="13"/>
      <c r="B1644" s="249"/>
      <c r="C1644" s="250"/>
      <c r="D1644" s="251" t="s">
        <v>259</v>
      </c>
      <c r="E1644" s="252" t="s">
        <v>1</v>
      </c>
      <c r="F1644" s="253" t="s">
        <v>1698</v>
      </c>
      <c r="G1644" s="250"/>
      <c r="H1644" s="254">
        <v>3</v>
      </c>
      <c r="I1644" s="255"/>
      <c r="J1644" s="250"/>
      <c r="K1644" s="250"/>
      <c r="L1644" s="256"/>
      <c r="M1644" s="257"/>
      <c r="N1644" s="258"/>
      <c r="O1644" s="258"/>
      <c r="P1644" s="258"/>
      <c r="Q1644" s="258"/>
      <c r="R1644" s="258"/>
      <c r="S1644" s="258"/>
      <c r="T1644" s="259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60" t="s">
        <v>259</v>
      </c>
      <c r="AU1644" s="260" t="s">
        <v>93</v>
      </c>
      <c r="AV1644" s="13" t="s">
        <v>93</v>
      </c>
      <c r="AW1644" s="13" t="s">
        <v>40</v>
      </c>
      <c r="AX1644" s="13" t="s">
        <v>84</v>
      </c>
      <c r="AY1644" s="260" t="s">
        <v>250</v>
      </c>
    </row>
    <row r="1645" s="13" customFormat="1">
      <c r="A1645" s="13"/>
      <c r="B1645" s="249"/>
      <c r="C1645" s="250"/>
      <c r="D1645" s="251" t="s">
        <v>259</v>
      </c>
      <c r="E1645" s="252" t="s">
        <v>1</v>
      </c>
      <c r="F1645" s="253" t="s">
        <v>1420</v>
      </c>
      <c r="G1645" s="250"/>
      <c r="H1645" s="254">
        <v>3</v>
      </c>
      <c r="I1645" s="255"/>
      <c r="J1645" s="250"/>
      <c r="K1645" s="250"/>
      <c r="L1645" s="256"/>
      <c r="M1645" s="257"/>
      <c r="N1645" s="258"/>
      <c r="O1645" s="258"/>
      <c r="P1645" s="258"/>
      <c r="Q1645" s="258"/>
      <c r="R1645" s="258"/>
      <c r="S1645" s="258"/>
      <c r="T1645" s="259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60" t="s">
        <v>259</v>
      </c>
      <c r="AU1645" s="260" t="s">
        <v>93</v>
      </c>
      <c r="AV1645" s="13" t="s">
        <v>93</v>
      </c>
      <c r="AW1645" s="13" t="s">
        <v>40</v>
      </c>
      <c r="AX1645" s="13" t="s">
        <v>84</v>
      </c>
      <c r="AY1645" s="260" t="s">
        <v>250</v>
      </c>
    </row>
    <row r="1646" s="13" customFormat="1">
      <c r="A1646" s="13"/>
      <c r="B1646" s="249"/>
      <c r="C1646" s="250"/>
      <c r="D1646" s="251" t="s">
        <v>259</v>
      </c>
      <c r="E1646" s="252" t="s">
        <v>1</v>
      </c>
      <c r="F1646" s="253" t="s">
        <v>1699</v>
      </c>
      <c r="G1646" s="250"/>
      <c r="H1646" s="254">
        <v>3</v>
      </c>
      <c r="I1646" s="255"/>
      <c r="J1646" s="250"/>
      <c r="K1646" s="250"/>
      <c r="L1646" s="256"/>
      <c r="M1646" s="257"/>
      <c r="N1646" s="258"/>
      <c r="O1646" s="258"/>
      <c r="P1646" s="258"/>
      <c r="Q1646" s="258"/>
      <c r="R1646" s="258"/>
      <c r="S1646" s="258"/>
      <c r="T1646" s="259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60" t="s">
        <v>259</v>
      </c>
      <c r="AU1646" s="260" t="s">
        <v>93</v>
      </c>
      <c r="AV1646" s="13" t="s">
        <v>93</v>
      </c>
      <c r="AW1646" s="13" t="s">
        <v>40</v>
      </c>
      <c r="AX1646" s="13" t="s">
        <v>84</v>
      </c>
      <c r="AY1646" s="260" t="s">
        <v>250</v>
      </c>
    </row>
    <row r="1647" s="14" customFormat="1">
      <c r="A1647" s="14"/>
      <c r="B1647" s="261"/>
      <c r="C1647" s="262"/>
      <c r="D1647" s="251" t="s">
        <v>259</v>
      </c>
      <c r="E1647" s="263" t="s">
        <v>1</v>
      </c>
      <c r="F1647" s="264" t="s">
        <v>261</v>
      </c>
      <c r="G1647" s="262"/>
      <c r="H1647" s="265">
        <v>18</v>
      </c>
      <c r="I1647" s="266"/>
      <c r="J1647" s="262"/>
      <c r="K1647" s="262"/>
      <c r="L1647" s="267"/>
      <c r="M1647" s="268"/>
      <c r="N1647" s="269"/>
      <c r="O1647" s="269"/>
      <c r="P1647" s="269"/>
      <c r="Q1647" s="269"/>
      <c r="R1647" s="269"/>
      <c r="S1647" s="269"/>
      <c r="T1647" s="270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71" t="s">
        <v>259</v>
      </c>
      <c r="AU1647" s="271" t="s">
        <v>93</v>
      </c>
      <c r="AV1647" s="14" t="s">
        <v>256</v>
      </c>
      <c r="AW1647" s="14" t="s">
        <v>40</v>
      </c>
      <c r="AX1647" s="14" t="s">
        <v>91</v>
      </c>
      <c r="AY1647" s="271" t="s">
        <v>250</v>
      </c>
    </row>
    <row r="1648" s="2" customFormat="1" ht="78" customHeight="1">
      <c r="A1648" s="41"/>
      <c r="B1648" s="42"/>
      <c r="C1648" s="230" t="s">
        <v>1700</v>
      </c>
      <c r="D1648" s="230" t="s">
        <v>252</v>
      </c>
      <c r="E1648" s="231" t="s">
        <v>1701</v>
      </c>
      <c r="F1648" s="232" t="s">
        <v>1702</v>
      </c>
      <c r="G1648" s="233" t="s">
        <v>1693</v>
      </c>
      <c r="H1648" s="234">
        <v>1</v>
      </c>
      <c r="I1648" s="235"/>
      <c r="J1648" s="236">
        <f>ROUND(I1648*H1648,2)</f>
        <v>0</v>
      </c>
      <c r="K1648" s="237"/>
      <c r="L1648" s="47"/>
      <c r="M1648" s="238" t="s">
        <v>1</v>
      </c>
      <c r="N1648" s="239" t="s">
        <v>49</v>
      </c>
      <c r="O1648" s="94"/>
      <c r="P1648" s="240">
        <f>O1648*H1648</f>
        <v>0</v>
      </c>
      <c r="Q1648" s="240">
        <v>0.032599999999999997</v>
      </c>
      <c r="R1648" s="240">
        <f>Q1648*H1648</f>
        <v>0.032599999999999997</v>
      </c>
      <c r="S1648" s="240">
        <v>0</v>
      </c>
      <c r="T1648" s="241">
        <f>S1648*H1648</f>
        <v>0</v>
      </c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R1648" s="242" t="s">
        <v>303</v>
      </c>
      <c r="AT1648" s="242" t="s">
        <v>252</v>
      </c>
      <c r="AU1648" s="242" t="s">
        <v>93</v>
      </c>
      <c r="AY1648" s="19" t="s">
        <v>250</v>
      </c>
      <c r="BE1648" s="243">
        <f>IF(N1648="základní",J1648,0)</f>
        <v>0</v>
      </c>
      <c r="BF1648" s="243">
        <f>IF(N1648="snížená",J1648,0)</f>
        <v>0</v>
      </c>
      <c r="BG1648" s="243">
        <f>IF(N1648="zákl. přenesená",J1648,0)</f>
        <v>0</v>
      </c>
      <c r="BH1648" s="243">
        <f>IF(N1648="sníž. přenesená",J1648,0)</f>
        <v>0</v>
      </c>
      <c r="BI1648" s="243">
        <f>IF(N1648="nulová",J1648,0)</f>
        <v>0</v>
      </c>
      <c r="BJ1648" s="19" t="s">
        <v>91</v>
      </c>
      <c r="BK1648" s="243">
        <f>ROUND(I1648*H1648,2)</f>
        <v>0</v>
      </c>
      <c r="BL1648" s="19" t="s">
        <v>303</v>
      </c>
      <c r="BM1648" s="242" t="s">
        <v>1703</v>
      </c>
    </row>
    <row r="1649" s="15" customFormat="1">
      <c r="A1649" s="15"/>
      <c r="B1649" s="272"/>
      <c r="C1649" s="273"/>
      <c r="D1649" s="251" t="s">
        <v>259</v>
      </c>
      <c r="E1649" s="274" t="s">
        <v>1</v>
      </c>
      <c r="F1649" s="275" t="s">
        <v>1678</v>
      </c>
      <c r="G1649" s="273"/>
      <c r="H1649" s="274" t="s">
        <v>1</v>
      </c>
      <c r="I1649" s="276"/>
      <c r="J1649" s="273"/>
      <c r="K1649" s="273"/>
      <c r="L1649" s="277"/>
      <c r="M1649" s="278"/>
      <c r="N1649" s="279"/>
      <c r="O1649" s="279"/>
      <c r="P1649" s="279"/>
      <c r="Q1649" s="279"/>
      <c r="R1649" s="279"/>
      <c r="S1649" s="279"/>
      <c r="T1649" s="280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81" t="s">
        <v>259</v>
      </c>
      <c r="AU1649" s="281" t="s">
        <v>93</v>
      </c>
      <c r="AV1649" s="15" t="s">
        <v>91</v>
      </c>
      <c r="AW1649" s="15" t="s">
        <v>40</v>
      </c>
      <c r="AX1649" s="15" t="s">
        <v>84</v>
      </c>
      <c r="AY1649" s="281" t="s">
        <v>250</v>
      </c>
    </row>
    <row r="1650" s="13" customFormat="1">
      <c r="A1650" s="13"/>
      <c r="B1650" s="249"/>
      <c r="C1650" s="250"/>
      <c r="D1650" s="251" t="s">
        <v>259</v>
      </c>
      <c r="E1650" s="252" t="s">
        <v>1</v>
      </c>
      <c r="F1650" s="253" t="s">
        <v>1704</v>
      </c>
      <c r="G1650" s="250"/>
      <c r="H1650" s="254">
        <v>1</v>
      </c>
      <c r="I1650" s="255"/>
      <c r="J1650" s="250"/>
      <c r="K1650" s="250"/>
      <c r="L1650" s="256"/>
      <c r="M1650" s="257"/>
      <c r="N1650" s="258"/>
      <c r="O1650" s="258"/>
      <c r="P1650" s="258"/>
      <c r="Q1650" s="258"/>
      <c r="R1650" s="258"/>
      <c r="S1650" s="258"/>
      <c r="T1650" s="259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60" t="s">
        <v>259</v>
      </c>
      <c r="AU1650" s="260" t="s">
        <v>93</v>
      </c>
      <c r="AV1650" s="13" t="s">
        <v>93</v>
      </c>
      <c r="AW1650" s="13" t="s">
        <v>40</v>
      </c>
      <c r="AX1650" s="13" t="s">
        <v>91</v>
      </c>
      <c r="AY1650" s="260" t="s">
        <v>250</v>
      </c>
    </row>
    <row r="1651" s="2" customFormat="1" ht="78" customHeight="1">
      <c r="A1651" s="41"/>
      <c r="B1651" s="42"/>
      <c r="C1651" s="230" t="s">
        <v>1705</v>
      </c>
      <c r="D1651" s="230" t="s">
        <v>252</v>
      </c>
      <c r="E1651" s="231" t="s">
        <v>1706</v>
      </c>
      <c r="F1651" s="232" t="s">
        <v>1707</v>
      </c>
      <c r="G1651" s="233" t="s">
        <v>1693</v>
      </c>
      <c r="H1651" s="234">
        <v>1</v>
      </c>
      <c r="I1651" s="235"/>
      <c r="J1651" s="236">
        <f>ROUND(I1651*H1651,2)</f>
        <v>0</v>
      </c>
      <c r="K1651" s="237"/>
      <c r="L1651" s="47"/>
      <c r="M1651" s="238" t="s">
        <v>1</v>
      </c>
      <c r="N1651" s="239" t="s">
        <v>49</v>
      </c>
      <c r="O1651" s="94"/>
      <c r="P1651" s="240">
        <f>O1651*H1651</f>
        <v>0</v>
      </c>
      <c r="Q1651" s="240">
        <v>0.032599999999999997</v>
      </c>
      <c r="R1651" s="240">
        <f>Q1651*H1651</f>
        <v>0.032599999999999997</v>
      </c>
      <c r="S1651" s="240">
        <v>0</v>
      </c>
      <c r="T1651" s="241">
        <f>S1651*H1651</f>
        <v>0</v>
      </c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R1651" s="242" t="s">
        <v>303</v>
      </c>
      <c r="AT1651" s="242" t="s">
        <v>252</v>
      </c>
      <c r="AU1651" s="242" t="s">
        <v>93</v>
      </c>
      <c r="AY1651" s="19" t="s">
        <v>250</v>
      </c>
      <c r="BE1651" s="243">
        <f>IF(N1651="základní",J1651,0)</f>
        <v>0</v>
      </c>
      <c r="BF1651" s="243">
        <f>IF(N1651="snížená",J1651,0)</f>
        <v>0</v>
      </c>
      <c r="BG1651" s="243">
        <f>IF(N1651="zákl. přenesená",J1651,0)</f>
        <v>0</v>
      </c>
      <c r="BH1651" s="243">
        <f>IF(N1651="sníž. přenesená",J1651,0)</f>
        <v>0</v>
      </c>
      <c r="BI1651" s="243">
        <f>IF(N1651="nulová",J1651,0)</f>
        <v>0</v>
      </c>
      <c r="BJ1651" s="19" t="s">
        <v>91</v>
      </c>
      <c r="BK1651" s="243">
        <f>ROUND(I1651*H1651,2)</f>
        <v>0</v>
      </c>
      <c r="BL1651" s="19" t="s">
        <v>303</v>
      </c>
      <c r="BM1651" s="242" t="s">
        <v>1708</v>
      </c>
    </row>
    <row r="1652" s="15" customFormat="1">
      <c r="A1652" s="15"/>
      <c r="B1652" s="272"/>
      <c r="C1652" s="273"/>
      <c r="D1652" s="251" t="s">
        <v>259</v>
      </c>
      <c r="E1652" s="274" t="s">
        <v>1</v>
      </c>
      <c r="F1652" s="275" t="s">
        <v>1678</v>
      </c>
      <c r="G1652" s="273"/>
      <c r="H1652" s="274" t="s">
        <v>1</v>
      </c>
      <c r="I1652" s="276"/>
      <c r="J1652" s="273"/>
      <c r="K1652" s="273"/>
      <c r="L1652" s="277"/>
      <c r="M1652" s="278"/>
      <c r="N1652" s="279"/>
      <c r="O1652" s="279"/>
      <c r="P1652" s="279"/>
      <c r="Q1652" s="279"/>
      <c r="R1652" s="279"/>
      <c r="S1652" s="279"/>
      <c r="T1652" s="280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81" t="s">
        <v>259</v>
      </c>
      <c r="AU1652" s="281" t="s">
        <v>93</v>
      </c>
      <c r="AV1652" s="15" t="s">
        <v>91</v>
      </c>
      <c r="AW1652" s="15" t="s">
        <v>40</v>
      </c>
      <c r="AX1652" s="15" t="s">
        <v>84</v>
      </c>
      <c r="AY1652" s="281" t="s">
        <v>250</v>
      </c>
    </row>
    <row r="1653" s="13" customFormat="1">
      <c r="A1653" s="13"/>
      <c r="B1653" s="249"/>
      <c r="C1653" s="250"/>
      <c r="D1653" s="251" t="s">
        <v>259</v>
      </c>
      <c r="E1653" s="252" t="s">
        <v>1</v>
      </c>
      <c r="F1653" s="253" t="s">
        <v>1704</v>
      </c>
      <c r="G1653" s="250"/>
      <c r="H1653" s="254">
        <v>1</v>
      </c>
      <c r="I1653" s="255"/>
      <c r="J1653" s="250"/>
      <c r="K1653" s="250"/>
      <c r="L1653" s="256"/>
      <c r="M1653" s="257"/>
      <c r="N1653" s="258"/>
      <c r="O1653" s="258"/>
      <c r="P1653" s="258"/>
      <c r="Q1653" s="258"/>
      <c r="R1653" s="258"/>
      <c r="S1653" s="258"/>
      <c r="T1653" s="25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60" t="s">
        <v>259</v>
      </c>
      <c r="AU1653" s="260" t="s">
        <v>93</v>
      </c>
      <c r="AV1653" s="13" t="s">
        <v>93</v>
      </c>
      <c r="AW1653" s="13" t="s">
        <v>40</v>
      </c>
      <c r="AX1653" s="13" t="s">
        <v>91</v>
      </c>
      <c r="AY1653" s="260" t="s">
        <v>250</v>
      </c>
    </row>
    <row r="1654" s="2" customFormat="1" ht="24.15" customHeight="1">
      <c r="A1654" s="41"/>
      <c r="B1654" s="42"/>
      <c r="C1654" s="230" t="s">
        <v>1079</v>
      </c>
      <c r="D1654" s="230" t="s">
        <v>252</v>
      </c>
      <c r="E1654" s="231" t="s">
        <v>1709</v>
      </c>
      <c r="F1654" s="232" t="s">
        <v>1710</v>
      </c>
      <c r="G1654" s="233" t="s">
        <v>1329</v>
      </c>
      <c r="H1654" s="305"/>
      <c r="I1654" s="235"/>
      <c r="J1654" s="236">
        <f>ROUND(I1654*H1654,2)</f>
        <v>0</v>
      </c>
      <c r="K1654" s="237"/>
      <c r="L1654" s="47"/>
      <c r="M1654" s="238" t="s">
        <v>1</v>
      </c>
      <c r="N1654" s="239" t="s">
        <v>49</v>
      </c>
      <c r="O1654" s="94"/>
      <c r="P1654" s="240">
        <f>O1654*H1654</f>
        <v>0</v>
      </c>
      <c r="Q1654" s="240">
        <v>0</v>
      </c>
      <c r="R1654" s="240">
        <f>Q1654*H1654</f>
        <v>0</v>
      </c>
      <c r="S1654" s="240">
        <v>0</v>
      </c>
      <c r="T1654" s="241">
        <f>S1654*H1654</f>
        <v>0</v>
      </c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R1654" s="242" t="s">
        <v>303</v>
      </c>
      <c r="AT1654" s="242" t="s">
        <v>252</v>
      </c>
      <c r="AU1654" s="242" t="s">
        <v>93</v>
      </c>
      <c r="AY1654" s="19" t="s">
        <v>250</v>
      </c>
      <c r="BE1654" s="243">
        <f>IF(N1654="základní",J1654,0)</f>
        <v>0</v>
      </c>
      <c r="BF1654" s="243">
        <f>IF(N1654="snížená",J1654,0)</f>
        <v>0</v>
      </c>
      <c r="BG1654" s="243">
        <f>IF(N1654="zákl. přenesená",J1654,0)</f>
        <v>0</v>
      </c>
      <c r="BH1654" s="243">
        <f>IF(N1654="sníž. přenesená",J1654,0)</f>
        <v>0</v>
      </c>
      <c r="BI1654" s="243">
        <f>IF(N1654="nulová",J1654,0)</f>
        <v>0</v>
      </c>
      <c r="BJ1654" s="19" t="s">
        <v>91</v>
      </c>
      <c r="BK1654" s="243">
        <f>ROUND(I1654*H1654,2)</f>
        <v>0</v>
      </c>
      <c r="BL1654" s="19" t="s">
        <v>303</v>
      </c>
      <c r="BM1654" s="242" t="s">
        <v>1711</v>
      </c>
    </row>
    <row r="1655" s="2" customFormat="1">
      <c r="A1655" s="41"/>
      <c r="B1655" s="42"/>
      <c r="C1655" s="43"/>
      <c r="D1655" s="244" t="s">
        <v>257</v>
      </c>
      <c r="E1655" s="43"/>
      <c r="F1655" s="245" t="s">
        <v>1712</v>
      </c>
      <c r="G1655" s="43"/>
      <c r="H1655" s="43"/>
      <c r="I1655" s="246"/>
      <c r="J1655" s="43"/>
      <c r="K1655" s="43"/>
      <c r="L1655" s="47"/>
      <c r="M1655" s="247"/>
      <c r="N1655" s="248"/>
      <c r="O1655" s="94"/>
      <c r="P1655" s="94"/>
      <c r="Q1655" s="94"/>
      <c r="R1655" s="94"/>
      <c r="S1655" s="94"/>
      <c r="T1655" s="95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T1655" s="19" t="s">
        <v>257</v>
      </c>
      <c r="AU1655" s="19" t="s">
        <v>93</v>
      </c>
    </row>
    <row r="1656" s="12" customFormat="1" ht="22.8" customHeight="1">
      <c r="A1656" s="12"/>
      <c r="B1656" s="214"/>
      <c r="C1656" s="215"/>
      <c r="D1656" s="216" t="s">
        <v>83</v>
      </c>
      <c r="E1656" s="228" t="s">
        <v>1713</v>
      </c>
      <c r="F1656" s="228" t="s">
        <v>1714</v>
      </c>
      <c r="G1656" s="215"/>
      <c r="H1656" s="215"/>
      <c r="I1656" s="218"/>
      <c r="J1656" s="229">
        <f>BK1656</f>
        <v>0</v>
      </c>
      <c r="K1656" s="215"/>
      <c r="L1656" s="220"/>
      <c r="M1656" s="221"/>
      <c r="N1656" s="222"/>
      <c r="O1656" s="222"/>
      <c r="P1656" s="223">
        <f>SUM(P1657:P1661)</f>
        <v>0</v>
      </c>
      <c r="Q1656" s="222"/>
      <c r="R1656" s="223">
        <f>SUM(R1657:R1661)</f>
        <v>0.023019999999999999</v>
      </c>
      <c r="S1656" s="222"/>
      <c r="T1656" s="224">
        <f>SUM(T1657:T1661)</f>
        <v>0</v>
      </c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R1656" s="225" t="s">
        <v>93</v>
      </c>
      <c r="AT1656" s="226" t="s">
        <v>83</v>
      </c>
      <c r="AU1656" s="226" t="s">
        <v>91</v>
      </c>
      <c r="AY1656" s="225" t="s">
        <v>250</v>
      </c>
      <c r="BK1656" s="227">
        <f>SUM(BK1657:BK1661)</f>
        <v>0</v>
      </c>
    </row>
    <row r="1657" s="2" customFormat="1" ht="66.75" customHeight="1">
      <c r="A1657" s="41"/>
      <c r="B1657" s="42"/>
      <c r="C1657" s="230" t="s">
        <v>1715</v>
      </c>
      <c r="D1657" s="230" t="s">
        <v>252</v>
      </c>
      <c r="E1657" s="231" t="s">
        <v>1716</v>
      </c>
      <c r="F1657" s="232" t="s">
        <v>1717</v>
      </c>
      <c r="G1657" s="233" t="s">
        <v>1693</v>
      </c>
      <c r="H1657" s="234">
        <v>1</v>
      </c>
      <c r="I1657" s="235"/>
      <c r="J1657" s="236">
        <f>ROUND(I1657*H1657,2)</f>
        <v>0</v>
      </c>
      <c r="K1657" s="237"/>
      <c r="L1657" s="47"/>
      <c r="M1657" s="238" t="s">
        <v>1</v>
      </c>
      <c r="N1657" s="239" t="s">
        <v>49</v>
      </c>
      <c r="O1657" s="94"/>
      <c r="P1657" s="240">
        <f>O1657*H1657</f>
        <v>0</v>
      </c>
      <c r="Q1657" s="240">
        <v>0.023019999999999999</v>
      </c>
      <c r="R1657" s="240">
        <f>Q1657*H1657</f>
        <v>0.023019999999999999</v>
      </c>
      <c r="S1657" s="240">
        <v>0</v>
      </c>
      <c r="T1657" s="241">
        <f>S1657*H1657</f>
        <v>0</v>
      </c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R1657" s="242" t="s">
        <v>303</v>
      </c>
      <c r="AT1657" s="242" t="s">
        <v>252</v>
      </c>
      <c r="AU1657" s="242" t="s">
        <v>93</v>
      </c>
      <c r="AY1657" s="19" t="s">
        <v>250</v>
      </c>
      <c r="BE1657" s="243">
        <f>IF(N1657="základní",J1657,0)</f>
        <v>0</v>
      </c>
      <c r="BF1657" s="243">
        <f>IF(N1657="snížená",J1657,0)</f>
        <v>0</v>
      </c>
      <c r="BG1657" s="243">
        <f>IF(N1657="zákl. přenesená",J1657,0)</f>
        <v>0</v>
      </c>
      <c r="BH1657" s="243">
        <f>IF(N1657="sníž. přenesená",J1657,0)</f>
        <v>0</v>
      </c>
      <c r="BI1657" s="243">
        <f>IF(N1657="nulová",J1657,0)</f>
        <v>0</v>
      </c>
      <c r="BJ1657" s="19" t="s">
        <v>91</v>
      </c>
      <c r="BK1657" s="243">
        <f>ROUND(I1657*H1657,2)</f>
        <v>0</v>
      </c>
      <c r="BL1657" s="19" t="s">
        <v>303</v>
      </c>
      <c r="BM1657" s="242" t="s">
        <v>1718</v>
      </c>
    </row>
    <row r="1658" s="15" customFormat="1">
      <c r="A1658" s="15"/>
      <c r="B1658" s="272"/>
      <c r="C1658" s="273"/>
      <c r="D1658" s="251" t="s">
        <v>259</v>
      </c>
      <c r="E1658" s="274" t="s">
        <v>1</v>
      </c>
      <c r="F1658" s="275" t="s">
        <v>1678</v>
      </c>
      <c r="G1658" s="273"/>
      <c r="H1658" s="274" t="s">
        <v>1</v>
      </c>
      <c r="I1658" s="276"/>
      <c r="J1658" s="273"/>
      <c r="K1658" s="273"/>
      <c r="L1658" s="277"/>
      <c r="M1658" s="278"/>
      <c r="N1658" s="279"/>
      <c r="O1658" s="279"/>
      <c r="P1658" s="279"/>
      <c r="Q1658" s="279"/>
      <c r="R1658" s="279"/>
      <c r="S1658" s="279"/>
      <c r="T1658" s="280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81" t="s">
        <v>259</v>
      </c>
      <c r="AU1658" s="281" t="s">
        <v>93</v>
      </c>
      <c r="AV1658" s="15" t="s">
        <v>91</v>
      </c>
      <c r="AW1658" s="15" t="s">
        <v>40</v>
      </c>
      <c r="AX1658" s="15" t="s">
        <v>84</v>
      </c>
      <c r="AY1658" s="281" t="s">
        <v>250</v>
      </c>
    </row>
    <row r="1659" s="13" customFormat="1">
      <c r="A1659" s="13"/>
      <c r="B1659" s="249"/>
      <c r="C1659" s="250"/>
      <c r="D1659" s="251" t="s">
        <v>259</v>
      </c>
      <c r="E1659" s="252" t="s">
        <v>1</v>
      </c>
      <c r="F1659" s="253" t="s">
        <v>1704</v>
      </c>
      <c r="G1659" s="250"/>
      <c r="H1659" s="254">
        <v>1</v>
      </c>
      <c r="I1659" s="255"/>
      <c r="J1659" s="250"/>
      <c r="K1659" s="250"/>
      <c r="L1659" s="256"/>
      <c r="M1659" s="257"/>
      <c r="N1659" s="258"/>
      <c r="O1659" s="258"/>
      <c r="P1659" s="258"/>
      <c r="Q1659" s="258"/>
      <c r="R1659" s="258"/>
      <c r="S1659" s="258"/>
      <c r="T1659" s="259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60" t="s">
        <v>259</v>
      </c>
      <c r="AU1659" s="260" t="s">
        <v>93</v>
      </c>
      <c r="AV1659" s="13" t="s">
        <v>93</v>
      </c>
      <c r="AW1659" s="13" t="s">
        <v>40</v>
      </c>
      <c r="AX1659" s="13" t="s">
        <v>91</v>
      </c>
      <c r="AY1659" s="260" t="s">
        <v>250</v>
      </c>
    </row>
    <row r="1660" s="2" customFormat="1" ht="24.15" customHeight="1">
      <c r="A1660" s="41"/>
      <c r="B1660" s="42"/>
      <c r="C1660" s="230" t="s">
        <v>1085</v>
      </c>
      <c r="D1660" s="230" t="s">
        <v>252</v>
      </c>
      <c r="E1660" s="231" t="s">
        <v>1719</v>
      </c>
      <c r="F1660" s="232" t="s">
        <v>1720</v>
      </c>
      <c r="G1660" s="233" t="s">
        <v>1329</v>
      </c>
      <c r="H1660" s="305"/>
      <c r="I1660" s="235"/>
      <c r="J1660" s="236">
        <f>ROUND(I1660*H1660,2)</f>
        <v>0</v>
      </c>
      <c r="K1660" s="237"/>
      <c r="L1660" s="47"/>
      <c r="M1660" s="238" t="s">
        <v>1</v>
      </c>
      <c r="N1660" s="239" t="s">
        <v>49</v>
      </c>
      <c r="O1660" s="94"/>
      <c r="P1660" s="240">
        <f>O1660*H1660</f>
        <v>0</v>
      </c>
      <c r="Q1660" s="240">
        <v>0</v>
      </c>
      <c r="R1660" s="240">
        <f>Q1660*H1660</f>
        <v>0</v>
      </c>
      <c r="S1660" s="240">
        <v>0</v>
      </c>
      <c r="T1660" s="241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42" t="s">
        <v>303</v>
      </c>
      <c r="AT1660" s="242" t="s">
        <v>252</v>
      </c>
      <c r="AU1660" s="242" t="s">
        <v>93</v>
      </c>
      <c r="AY1660" s="19" t="s">
        <v>250</v>
      </c>
      <c r="BE1660" s="243">
        <f>IF(N1660="základní",J1660,0)</f>
        <v>0</v>
      </c>
      <c r="BF1660" s="243">
        <f>IF(N1660="snížená",J1660,0)</f>
        <v>0</v>
      </c>
      <c r="BG1660" s="243">
        <f>IF(N1660="zákl. přenesená",J1660,0)</f>
        <v>0</v>
      </c>
      <c r="BH1660" s="243">
        <f>IF(N1660="sníž. přenesená",J1660,0)</f>
        <v>0</v>
      </c>
      <c r="BI1660" s="243">
        <f>IF(N1660="nulová",J1660,0)</f>
        <v>0</v>
      </c>
      <c r="BJ1660" s="19" t="s">
        <v>91</v>
      </c>
      <c r="BK1660" s="243">
        <f>ROUND(I1660*H1660,2)</f>
        <v>0</v>
      </c>
      <c r="BL1660" s="19" t="s">
        <v>303</v>
      </c>
      <c r="BM1660" s="242" t="s">
        <v>1721</v>
      </c>
    </row>
    <row r="1661" s="2" customFormat="1">
      <c r="A1661" s="41"/>
      <c r="B1661" s="42"/>
      <c r="C1661" s="43"/>
      <c r="D1661" s="244" t="s">
        <v>257</v>
      </c>
      <c r="E1661" s="43"/>
      <c r="F1661" s="245" t="s">
        <v>1722</v>
      </c>
      <c r="G1661" s="43"/>
      <c r="H1661" s="43"/>
      <c r="I1661" s="246"/>
      <c r="J1661" s="43"/>
      <c r="K1661" s="43"/>
      <c r="L1661" s="47"/>
      <c r="M1661" s="247"/>
      <c r="N1661" s="248"/>
      <c r="O1661" s="94"/>
      <c r="P1661" s="94"/>
      <c r="Q1661" s="94"/>
      <c r="R1661" s="94"/>
      <c r="S1661" s="94"/>
      <c r="T1661" s="95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T1661" s="19" t="s">
        <v>257</v>
      </c>
      <c r="AU1661" s="19" t="s">
        <v>93</v>
      </c>
    </row>
    <row r="1662" s="12" customFormat="1" ht="22.8" customHeight="1">
      <c r="A1662" s="12"/>
      <c r="B1662" s="214"/>
      <c r="C1662" s="215"/>
      <c r="D1662" s="216" t="s">
        <v>83</v>
      </c>
      <c r="E1662" s="228" t="s">
        <v>1723</v>
      </c>
      <c r="F1662" s="228" t="s">
        <v>1724</v>
      </c>
      <c r="G1662" s="215"/>
      <c r="H1662" s="215"/>
      <c r="I1662" s="218"/>
      <c r="J1662" s="229">
        <f>BK1662</f>
        <v>0</v>
      </c>
      <c r="K1662" s="215"/>
      <c r="L1662" s="220"/>
      <c r="M1662" s="221"/>
      <c r="N1662" s="222"/>
      <c r="O1662" s="222"/>
      <c r="P1662" s="223">
        <f>SUM(P1663:P1769)</f>
        <v>0</v>
      </c>
      <c r="Q1662" s="222"/>
      <c r="R1662" s="223">
        <f>SUM(R1663:R1769)</f>
        <v>0.55075000000000007</v>
      </c>
      <c r="S1662" s="222"/>
      <c r="T1662" s="224">
        <f>SUM(T1663:T1769)</f>
        <v>0</v>
      </c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R1662" s="225" t="s">
        <v>93</v>
      </c>
      <c r="AT1662" s="226" t="s">
        <v>83</v>
      </c>
      <c r="AU1662" s="226" t="s">
        <v>91</v>
      </c>
      <c r="AY1662" s="225" t="s">
        <v>250</v>
      </c>
      <c r="BK1662" s="227">
        <f>SUM(BK1663:BK1769)</f>
        <v>0</v>
      </c>
    </row>
    <row r="1663" s="2" customFormat="1" ht="76.35" customHeight="1">
      <c r="A1663" s="41"/>
      <c r="B1663" s="42"/>
      <c r="C1663" s="230" t="s">
        <v>1725</v>
      </c>
      <c r="D1663" s="230" t="s">
        <v>252</v>
      </c>
      <c r="E1663" s="231" t="s">
        <v>1726</v>
      </c>
      <c r="F1663" s="232" t="s">
        <v>1727</v>
      </c>
      <c r="G1663" s="233" t="s">
        <v>1693</v>
      </c>
      <c r="H1663" s="234">
        <v>5</v>
      </c>
      <c r="I1663" s="235"/>
      <c r="J1663" s="236">
        <f>ROUND(I1663*H1663,2)</f>
        <v>0</v>
      </c>
      <c r="K1663" s="237"/>
      <c r="L1663" s="47"/>
      <c r="M1663" s="238" t="s">
        <v>1</v>
      </c>
      <c r="N1663" s="239" t="s">
        <v>49</v>
      </c>
      <c r="O1663" s="94"/>
      <c r="P1663" s="240">
        <f>O1663*H1663</f>
        <v>0</v>
      </c>
      <c r="Q1663" s="240">
        <v>0.0080999999999999996</v>
      </c>
      <c r="R1663" s="240">
        <f>Q1663*H1663</f>
        <v>0.040499999999999994</v>
      </c>
      <c r="S1663" s="240">
        <v>0</v>
      </c>
      <c r="T1663" s="241">
        <f>S1663*H1663</f>
        <v>0</v>
      </c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R1663" s="242" t="s">
        <v>303</v>
      </c>
      <c r="AT1663" s="242" t="s">
        <v>252</v>
      </c>
      <c r="AU1663" s="242" t="s">
        <v>93</v>
      </c>
      <c r="AY1663" s="19" t="s">
        <v>250</v>
      </c>
      <c r="BE1663" s="243">
        <f>IF(N1663="základní",J1663,0)</f>
        <v>0</v>
      </c>
      <c r="BF1663" s="243">
        <f>IF(N1663="snížená",J1663,0)</f>
        <v>0</v>
      </c>
      <c r="BG1663" s="243">
        <f>IF(N1663="zákl. přenesená",J1663,0)</f>
        <v>0</v>
      </c>
      <c r="BH1663" s="243">
        <f>IF(N1663="sníž. přenesená",J1663,0)</f>
        <v>0</v>
      </c>
      <c r="BI1663" s="243">
        <f>IF(N1663="nulová",J1663,0)</f>
        <v>0</v>
      </c>
      <c r="BJ1663" s="19" t="s">
        <v>91</v>
      </c>
      <c r="BK1663" s="243">
        <f>ROUND(I1663*H1663,2)</f>
        <v>0</v>
      </c>
      <c r="BL1663" s="19" t="s">
        <v>303</v>
      </c>
      <c r="BM1663" s="242" t="s">
        <v>1728</v>
      </c>
    </row>
    <row r="1664" s="15" customFormat="1">
      <c r="A1664" s="15"/>
      <c r="B1664" s="272"/>
      <c r="C1664" s="273"/>
      <c r="D1664" s="251" t="s">
        <v>259</v>
      </c>
      <c r="E1664" s="274" t="s">
        <v>1</v>
      </c>
      <c r="F1664" s="275" t="s">
        <v>1096</v>
      </c>
      <c r="G1664" s="273"/>
      <c r="H1664" s="274" t="s">
        <v>1</v>
      </c>
      <c r="I1664" s="276"/>
      <c r="J1664" s="273"/>
      <c r="K1664" s="273"/>
      <c r="L1664" s="277"/>
      <c r="M1664" s="278"/>
      <c r="N1664" s="279"/>
      <c r="O1664" s="279"/>
      <c r="P1664" s="279"/>
      <c r="Q1664" s="279"/>
      <c r="R1664" s="279"/>
      <c r="S1664" s="279"/>
      <c r="T1664" s="280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81" t="s">
        <v>259</v>
      </c>
      <c r="AU1664" s="281" t="s">
        <v>93</v>
      </c>
      <c r="AV1664" s="15" t="s">
        <v>91</v>
      </c>
      <c r="AW1664" s="15" t="s">
        <v>40</v>
      </c>
      <c r="AX1664" s="15" t="s">
        <v>84</v>
      </c>
      <c r="AY1664" s="281" t="s">
        <v>250</v>
      </c>
    </row>
    <row r="1665" s="13" customFormat="1">
      <c r="A1665" s="13"/>
      <c r="B1665" s="249"/>
      <c r="C1665" s="250"/>
      <c r="D1665" s="251" t="s">
        <v>259</v>
      </c>
      <c r="E1665" s="252" t="s">
        <v>1</v>
      </c>
      <c r="F1665" s="253" t="s">
        <v>1729</v>
      </c>
      <c r="G1665" s="250"/>
      <c r="H1665" s="254">
        <v>1</v>
      </c>
      <c r="I1665" s="255"/>
      <c r="J1665" s="250"/>
      <c r="K1665" s="250"/>
      <c r="L1665" s="256"/>
      <c r="M1665" s="257"/>
      <c r="N1665" s="258"/>
      <c r="O1665" s="258"/>
      <c r="P1665" s="258"/>
      <c r="Q1665" s="258"/>
      <c r="R1665" s="258"/>
      <c r="S1665" s="258"/>
      <c r="T1665" s="25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60" t="s">
        <v>259</v>
      </c>
      <c r="AU1665" s="260" t="s">
        <v>93</v>
      </c>
      <c r="AV1665" s="13" t="s">
        <v>93</v>
      </c>
      <c r="AW1665" s="13" t="s">
        <v>40</v>
      </c>
      <c r="AX1665" s="13" t="s">
        <v>84</v>
      </c>
      <c r="AY1665" s="260" t="s">
        <v>250</v>
      </c>
    </row>
    <row r="1666" s="13" customFormat="1">
      <c r="A1666" s="13"/>
      <c r="B1666" s="249"/>
      <c r="C1666" s="250"/>
      <c r="D1666" s="251" t="s">
        <v>259</v>
      </c>
      <c r="E1666" s="252" t="s">
        <v>1</v>
      </c>
      <c r="F1666" s="253" t="s">
        <v>1730</v>
      </c>
      <c r="G1666" s="250"/>
      <c r="H1666" s="254">
        <v>1</v>
      </c>
      <c r="I1666" s="255"/>
      <c r="J1666" s="250"/>
      <c r="K1666" s="250"/>
      <c r="L1666" s="256"/>
      <c r="M1666" s="257"/>
      <c r="N1666" s="258"/>
      <c r="O1666" s="258"/>
      <c r="P1666" s="258"/>
      <c r="Q1666" s="258"/>
      <c r="R1666" s="258"/>
      <c r="S1666" s="258"/>
      <c r="T1666" s="259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60" t="s">
        <v>259</v>
      </c>
      <c r="AU1666" s="260" t="s">
        <v>93</v>
      </c>
      <c r="AV1666" s="13" t="s">
        <v>93</v>
      </c>
      <c r="AW1666" s="13" t="s">
        <v>40</v>
      </c>
      <c r="AX1666" s="13" t="s">
        <v>84</v>
      </c>
      <c r="AY1666" s="260" t="s">
        <v>250</v>
      </c>
    </row>
    <row r="1667" s="13" customFormat="1">
      <c r="A1667" s="13"/>
      <c r="B1667" s="249"/>
      <c r="C1667" s="250"/>
      <c r="D1667" s="251" t="s">
        <v>259</v>
      </c>
      <c r="E1667" s="252" t="s">
        <v>1</v>
      </c>
      <c r="F1667" s="253" t="s">
        <v>1731</v>
      </c>
      <c r="G1667" s="250"/>
      <c r="H1667" s="254">
        <v>1</v>
      </c>
      <c r="I1667" s="255"/>
      <c r="J1667" s="250"/>
      <c r="K1667" s="250"/>
      <c r="L1667" s="256"/>
      <c r="M1667" s="257"/>
      <c r="N1667" s="258"/>
      <c r="O1667" s="258"/>
      <c r="P1667" s="258"/>
      <c r="Q1667" s="258"/>
      <c r="R1667" s="258"/>
      <c r="S1667" s="258"/>
      <c r="T1667" s="259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60" t="s">
        <v>259</v>
      </c>
      <c r="AU1667" s="260" t="s">
        <v>93</v>
      </c>
      <c r="AV1667" s="13" t="s">
        <v>93</v>
      </c>
      <c r="AW1667" s="13" t="s">
        <v>40</v>
      </c>
      <c r="AX1667" s="13" t="s">
        <v>84</v>
      </c>
      <c r="AY1667" s="260" t="s">
        <v>250</v>
      </c>
    </row>
    <row r="1668" s="13" customFormat="1">
      <c r="A1668" s="13"/>
      <c r="B1668" s="249"/>
      <c r="C1668" s="250"/>
      <c r="D1668" s="251" t="s">
        <v>259</v>
      </c>
      <c r="E1668" s="252" t="s">
        <v>1</v>
      </c>
      <c r="F1668" s="253" t="s">
        <v>1732</v>
      </c>
      <c r="G1668" s="250"/>
      <c r="H1668" s="254">
        <v>1</v>
      </c>
      <c r="I1668" s="255"/>
      <c r="J1668" s="250"/>
      <c r="K1668" s="250"/>
      <c r="L1668" s="256"/>
      <c r="M1668" s="257"/>
      <c r="N1668" s="258"/>
      <c r="O1668" s="258"/>
      <c r="P1668" s="258"/>
      <c r="Q1668" s="258"/>
      <c r="R1668" s="258"/>
      <c r="S1668" s="258"/>
      <c r="T1668" s="259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60" t="s">
        <v>259</v>
      </c>
      <c r="AU1668" s="260" t="s">
        <v>93</v>
      </c>
      <c r="AV1668" s="13" t="s">
        <v>93</v>
      </c>
      <c r="AW1668" s="13" t="s">
        <v>40</v>
      </c>
      <c r="AX1668" s="13" t="s">
        <v>84</v>
      </c>
      <c r="AY1668" s="260" t="s">
        <v>250</v>
      </c>
    </row>
    <row r="1669" s="13" customFormat="1">
      <c r="A1669" s="13"/>
      <c r="B1669" s="249"/>
      <c r="C1669" s="250"/>
      <c r="D1669" s="251" t="s">
        <v>259</v>
      </c>
      <c r="E1669" s="252" t="s">
        <v>1</v>
      </c>
      <c r="F1669" s="253" t="s">
        <v>1733</v>
      </c>
      <c r="G1669" s="250"/>
      <c r="H1669" s="254">
        <v>1</v>
      </c>
      <c r="I1669" s="255"/>
      <c r="J1669" s="250"/>
      <c r="K1669" s="250"/>
      <c r="L1669" s="256"/>
      <c r="M1669" s="257"/>
      <c r="N1669" s="258"/>
      <c r="O1669" s="258"/>
      <c r="P1669" s="258"/>
      <c r="Q1669" s="258"/>
      <c r="R1669" s="258"/>
      <c r="S1669" s="258"/>
      <c r="T1669" s="25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60" t="s">
        <v>259</v>
      </c>
      <c r="AU1669" s="260" t="s">
        <v>93</v>
      </c>
      <c r="AV1669" s="13" t="s">
        <v>93</v>
      </c>
      <c r="AW1669" s="13" t="s">
        <v>40</v>
      </c>
      <c r="AX1669" s="13" t="s">
        <v>84</v>
      </c>
      <c r="AY1669" s="260" t="s">
        <v>250</v>
      </c>
    </row>
    <row r="1670" s="14" customFormat="1">
      <c r="A1670" s="14"/>
      <c r="B1670" s="261"/>
      <c r="C1670" s="262"/>
      <c r="D1670" s="251" t="s">
        <v>259</v>
      </c>
      <c r="E1670" s="263" t="s">
        <v>1</v>
      </c>
      <c r="F1670" s="264" t="s">
        <v>261</v>
      </c>
      <c r="G1670" s="262"/>
      <c r="H1670" s="265">
        <v>5</v>
      </c>
      <c r="I1670" s="266"/>
      <c r="J1670" s="262"/>
      <c r="K1670" s="262"/>
      <c r="L1670" s="267"/>
      <c r="M1670" s="268"/>
      <c r="N1670" s="269"/>
      <c r="O1670" s="269"/>
      <c r="P1670" s="269"/>
      <c r="Q1670" s="269"/>
      <c r="R1670" s="269"/>
      <c r="S1670" s="269"/>
      <c r="T1670" s="270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71" t="s">
        <v>259</v>
      </c>
      <c r="AU1670" s="271" t="s">
        <v>93</v>
      </c>
      <c r="AV1670" s="14" t="s">
        <v>256</v>
      </c>
      <c r="AW1670" s="14" t="s">
        <v>40</v>
      </c>
      <c r="AX1670" s="14" t="s">
        <v>91</v>
      </c>
      <c r="AY1670" s="271" t="s">
        <v>250</v>
      </c>
    </row>
    <row r="1671" s="2" customFormat="1" ht="16.5" customHeight="1">
      <c r="A1671" s="41"/>
      <c r="B1671" s="42"/>
      <c r="C1671" s="230" t="s">
        <v>1089</v>
      </c>
      <c r="D1671" s="230" t="s">
        <v>252</v>
      </c>
      <c r="E1671" s="231" t="s">
        <v>1734</v>
      </c>
      <c r="F1671" s="232" t="s">
        <v>1735</v>
      </c>
      <c r="G1671" s="233" t="s">
        <v>570</v>
      </c>
      <c r="H1671" s="234">
        <v>103</v>
      </c>
      <c r="I1671" s="235"/>
      <c r="J1671" s="236">
        <f>ROUND(I1671*H1671,2)</f>
        <v>0</v>
      </c>
      <c r="K1671" s="237"/>
      <c r="L1671" s="47"/>
      <c r="M1671" s="238" t="s">
        <v>1</v>
      </c>
      <c r="N1671" s="239" t="s">
        <v>49</v>
      </c>
      <c r="O1671" s="94"/>
      <c r="P1671" s="240">
        <f>O1671*H1671</f>
        <v>0</v>
      </c>
      <c r="Q1671" s="240">
        <v>0</v>
      </c>
      <c r="R1671" s="240">
        <f>Q1671*H1671</f>
        <v>0</v>
      </c>
      <c r="S1671" s="240">
        <v>0</v>
      </c>
      <c r="T1671" s="241">
        <f>S1671*H1671</f>
        <v>0</v>
      </c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R1671" s="242" t="s">
        <v>303</v>
      </c>
      <c r="AT1671" s="242" t="s">
        <v>252</v>
      </c>
      <c r="AU1671" s="242" t="s">
        <v>93</v>
      </c>
      <c r="AY1671" s="19" t="s">
        <v>250</v>
      </c>
      <c r="BE1671" s="243">
        <f>IF(N1671="základní",J1671,0)</f>
        <v>0</v>
      </c>
      <c r="BF1671" s="243">
        <f>IF(N1671="snížená",J1671,0)</f>
        <v>0</v>
      </c>
      <c r="BG1671" s="243">
        <f>IF(N1671="zákl. přenesená",J1671,0)</f>
        <v>0</v>
      </c>
      <c r="BH1671" s="243">
        <f>IF(N1671="sníž. přenesená",J1671,0)</f>
        <v>0</v>
      </c>
      <c r="BI1671" s="243">
        <f>IF(N1671="nulová",J1671,0)</f>
        <v>0</v>
      </c>
      <c r="BJ1671" s="19" t="s">
        <v>91</v>
      </c>
      <c r="BK1671" s="243">
        <f>ROUND(I1671*H1671,2)</f>
        <v>0</v>
      </c>
      <c r="BL1671" s="19" t="s">
        <v>303</v>
      </c>
      <c r="BM1671" s="242" t="s">
        <v>1736</v>
      </c>
    </row>
    <row r="1672" s="2" customFormat="1">
      <c r="A1672" s="41"/>
      <c r="B1672" s="42"/>
      <c r="C1672" s="43"/>
      <c r="D1672" s="244" t="s">
        <v>257</v>
      </c>
      <c r="E1672" s="43"/>
      <c r="F1672" s="245" t="s">
        <v>1737</v>
      </c>
      <c r="G1672" s="43"/>
      <c r="H1672" s="43"/>
      <c r="I1672" s="246"/>
      <c r="J1672" s="43"/>
      <c r="K1672" s="43"/>
      <c r="L1672" s="47"/>
      <c r="M1672" s="247"/>
      <c r="N1672" s="248"/>
      <c r="O1672" s="94"/>
      <c r="P1672" s="94"/>
      <c r="Q1672" s="94"/>
      <c r="R1672" s="94"/>
      <c r="S1672" s="94"/>
      <c r="T1672" s="95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T1672" s="19" t="s">
        <v>257</v>
      </c>
      <c r="AU1672" s="19" t="s">
        <v>93</v>
      </c>
    </row>
    <row r="1673" s="15" customFormat="1">
      <c r="A1673" s="15"/>
      <c r="B1673" s="272"/>
      <c r="C1673" s="273"/>
      <c r="D1673" s="251" t="s">
        <v>259</v>
      </c>
      <c r="E1673" s="274" t="s">
        <v>1</v>
      </c>
      <c r="F1673" s="275" t="s">
        <v>1738</v>
      </c>
      <c r="G1673" s="273"/>
      <c r="H1673" s="274" t="s">
        <v>1</v>
      </c>
      <c r="I1673" s="276"/>
      <c r="J1673" s="273"/>
      <c r="K1673" s="273"/>
      <c r="L1673" s="277"/>
      <c r="M1673" s="278"/>
      <c r="N1673" s="279"/>
      <c r="O1673" s="279"/>
      <c r="P1673" s="279"/>
      <c r="Q1673" s="279"/>
      <c r="R1673" s="279"/>
      <c r="S1673" s="279"/>
      <c r="T1673" s="280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81" t="s">
        <v>259</v>
      </c>
      <c r="AU1673" s="281" t="s">
        <v>93</v>
      </c>
      <c r="AV1673" s="15" t="s">
        <v>91</v>
      </c>
      <c r="AW1673" s="15" t="s">
        <v>40</v>
      </c>
      <c r="AX1673" s="15" t="s">
        <v>84</v>
      </c>
      <c r="AY1673" s="281" t="s">
        <v>250</v>
      </c>
    </row>
    <row r="1674" s="13" customFormat="1">
      <c r="A1674" s="13"/>
      <c r="B1674" s="249"/>
      <c r="C1674" s="250"/>
      <c r="D1674" s="251" t="s">
        <v>259</v>
      </c>
      <c r="E1674" s="252" t="s">
        <v>1</v>
      </c>
      <c r="F1674" s="253" t="s">
        <v>644</v>
      </c>
      <c r="G1674" s="250"/>
      <c r="H1674" s="254">
        <v>100</v>
      </c>
      <c r="I1674" s="255"/>
      <c r="J1674" s="250"/>
      <c r="K1674" s="250"/>
      <c r="L1674" s="256"/>
      <c r="M1674" s="257"/>
      <c r="N1674" s="258"/>
      <c r="O1674" s="258"/>
      <c r="P1674" s="258"/>
      <c r="Q1674" s="258"/>
      <c r="R1674" s="258"/>
      <c r="S1674" s="258"/>
      <c r="T1674" s="259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60" t="s">
        <v>259</v>
      </c>
      <c r="AU1674" s="260" t="s">
        <v>93</v>
      </c>
      <c r="AV1674" s="13" t="s">
        <v>93</v>
      </c>
      <c r="AW1674" s="13" t="s">
        <v>40</v>
      </c>
      <c r="AX1674" s="13" t="s">
        <v>84</v>
      </c>
      <c r="AY1674" s="260" t="s">
        <v>250</v>
      </c>
    </row>
    <row r="1675" s="13" customFormat="1">
      <c r="A1675" s="13"/>
      <c r="B1675" s="249"/>
      <c r="C1675" s="250"/>
      <c r="D1675" s="251" t="s">
        <v>259</v>
      </c>
      <c r="E1675" s="252" t="s">
        <v>1</v>
      </c>
      <c r="F1675" s="253" t="s">
        <v>1739</v>
      </c>
      <c r="G1675" s="250"/>
      <c r="H1675" s="254">
        <v>1</v>
      </c>
      <c r="I1675" s="255"/>
      <c r="J1675" s="250"/>
      <c r="K1675" s="250"/>
      <c r="L1675" s="256"/>
      <c r="M1675" s="257"/>
      <c r="N1675" s="258"/>
      <c r="O1675" s="258"/>
      <c r="P1675" s="258"/>
      <c r="Q1675" s="258"/>
      <c r="R1675" s="258"/>
      <c r="S1675" s="258"/>
      <c r="T1675" s="25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60" t="s">
        <v>259</v>
      </c>
      <c r="AU1675" s="260" t="s">
        <v>93</v>
      </c>
      <c r="AV1675" s="13" t="s">
        <v>93</v>
      </c>
      <c r="AW1675" s="13" t="s">
        <v>40</v>
      </c>
      <c r="AX1675" s="13" t="s">
        <v>84</v>
      </c>
      <c r="AY1675" s="260" t="s">
        <v>250</v>
      </c>
    </row>
    <row r="1676" s="13" customFormat="1">
      <c r="A1676" s="13"/>
      <c r="B1676" s="249"/>
      <c r="C1676" s="250"/>
      <c r="D1676" s="251" t="s">
        <v>259</v>
      </c>
      <c r="E1676" s="252" t="s">
        <v>1</v>
      </c>
      <c r="F1676" s="253" t="s">
        <v>1740</v>
      </c>
      <c r="G1676" s="250"/>
      <c r="H1676" s="254">
        <v>1</v>
      </c>
      <c r="I1676" s="255"/>
      <c r="J1676" s="250"/>
      <c r="K1676" s="250"/>
      <c r="L1676" s="256"/>
      <c r="M1676" s="257"/>
      <c r="N1676" s="258"/>
      <c r="O1676" s="258"/>
      <c r="P1676" s="258"/>
      <c r="Q1676" s="258"/>
      <c r="R1676" s="258"/>
      <c r="S1676" s="258"/>
      <c r="T1676" s="25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60" t="s">
        <v>259</v>
      </c>
      <c r="AU1676" s="260" t="s">
        <v>93</v>
      </c>
      <c r="AV1676" s="13" t="s">
        <v>93</v>
      </c>
      <c r="AW1676" s="13" t="s">
        <v>40</v>
      </c>
      <c r="AX1676" s="13" t="s">
        <v>84</v>
      </c>
      <c r="AY1676" s="260" t="s">
        <v>250</v>
      </c>
    </row>
    <row r="1677" s="13" customFormat="1">
      <c r="A1677" s="13"/>
      <c r="B1677" s="249"/>
      <c r="C1677" s="250"/>
      <c r="D1677" s="251" t="s">
        <v>259</v>
      </c>
      <c r="E1677" s="252" t="s">
        <v>1</v>
      </c>
      <c r="F1677" s="253" t="s">
        <v>1741</v>
      </c>
      <c r="G1677" s="250"/>
      <c r="H1677" s="254">
        <v>1</v>
      </c>
      <c r="I1677" s="255"/>
      <c r="J1677" s="250"/>
      <c r="K1677" s="250"/>
      <c r="L1677" s="256"/>
      <c r="M1677" s="257"/>
      <c r="N1677" s="258"/>
      <c r="O1677" s="258"/>
      <c r="P1677" s="258"/>
      <c r="Q1677" s="258"/>
      <c r="R1677" s="258"/>
      <c r="S1677" s="258"/>
      <c r="T1677" s="259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60" t="s">
        <v>259</v>
      </c>
      <c r="AU1677" s="260" t="s">
        <v>93</v>
      </c>
      <c r="AV1677" s="13" t="s">
        <v>93</v>
      </c>
      <c r="AW1677" s="13" t="s">
        <v>40</v>
      </c>
      <c r="AX1677" s="13" t="s">
        <v>84</v>
      </c>
      <c r="AY1677" s="260" t="s">
        <v>250</v>
      </c>
    </row>
    <row r="1678" s="14" customFormat="1">
      <c r="A1678" s="14"/>
      <c r="B1678" s="261"/>
      <c r="C1678" s="262"/>
      <c r="D1678" s="251" t="s">
        <v>259</v>
      </c>
      <c r="E1678" s="263" t="s">
        <v>1</v>
      </c>
      <c r="F1678" s="264" t="s">
        <v>261</v>
      </c>
      <c r="G1678" s="262"/>
      <c r="H1678" s="265">
        <v>103</v>
      </c>
      <c r="I1678" s="266"/>
      <c r="J1678" s="262"/>
      <c r="K1678" s="262"/>
      <c r="L1678" s="267"/>
      <c r="M1678" s="268"/>
      <c r="N1678" s="269"/>
      <c r="O1678" s="269"/>
      <c r="P1678" s="269"/>
      <c r="Q1678" s="269"/>
      <c r="R1678" s="269"/>
      <c r="S1678" s="269"/>
      <c r="T1678" s="270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71" t="s">
        <v>259</v>
      </c>
      <c r="AU1678" s="271" t="s">
        <v>93</v>
      </c>
      <c r="AV1678" s="14" t="s">
        <v>256</v>
      </c>
      <c r="AW1678" s="14" t="s">
        <v>40</v>
      </c>
      <c r="AX1678" s="14" t="s">
        <v>91</v>
      </c>
      <c r="AY1678" s="271" t="s">
        <v>250</v>
      </c>
    </row>
    <row r="1679" s="2" customFormat="1" ht="16.5" customHeight="1">
      <c r="A1679" s="41"/>
      <c r="B1679" s="42"/>
      <c r="C1679" s="294" t="s">
        <v>1742</v>
      </c>
      <c r="D1679" s="294" t="s">
        <v>337</v>
      </c>
      <c r="E1679" s="295" t="s">
        <v>1743</v>
      </c>
      <c r="F1679" s="296" t="s">
        <v>1744</v>
      </c>
      <c r="G1679" s="297" t="s">
        <v>570</v>
      </c>
      <c r="H1679" s="298">
        <v>103</v>
      </c>
      <c r="I1679" s="299"/>
      <c r="J1679" s="300">
        <f>ROUND(I1679*H1679,2)</f>
        <v>0</v>
      </c>
      <c r="K1679" s="301"/>
      <c r="L1679" s="302"/>
      <c r="M1679" s="303" t="s">
        <v>1</v>
      </c>
      <c r="N1679" s="304" t="s">
        <v>49</v>
      </c>
      <c r="O1679" s="94"/>
      <c r="P1679" s="240">
        <f>O1679*H1679</f>
        <v>0</v>
      </c>
      <c r="Q1679" s="240">
        <v>0.00050000000000000001</v>
      </c>
      <c r="R1679" s="240">
        <f>Q1679*H1679</f>
        <v>0.051500000000000004</v>
      </c>
      <c r="S1679" s="240">
        <v>0</v>
      </c>
      <c r="T1679" s="241">
        <f>S1679*H1679</f>
        <v>0</v>
      </c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R1679" s="242" t="s">
        <v>363</v>
      </c>
      <c r="AT1679" s="242" t="s">
        <v>337</v>
      </c>
      <c r="AU1679" s="242" t="s">
        <v>93</v>
      </c>
      <c r="AY1679" s="19" t="s">
        <v>250</v>
      </c>
      <c r="BE1679" s="243">
        <f>IF(N1679="základní",J1679,0)</f>
        <v>0</v>
      </c>
      <c r="BF1679" s="243">
        <f>IF(N1679="snížená",J1679,0)</f>
        <v>0</v>
      </c>
      <c r="BG1679" s="243">
        <f>IF(N1679="zákl. přenesená",J1679,0)</f>
        <v>0</v>
      </c>
      <c r="BH1679" s="243">
        <f>IF(N1679="sníž. přenesená",J1679,0)</f>
        <v>0</v>
      </c>
      <c r="BI1679" s="243">
        <f>IF(N1679="nulová",J1679,0)</f>
        <v>0</v>
      </c>
      <c r="BJ1679" s="19" t="s">
        <v>91</v>
      </c>
      <c r="BK1679" s="243">
        <f>ROUND(I1679*H1679,2)</f>
        <v>0</v>
      </c>
      <c r="BL1679" s="19" t="s">
        <v>303</v>
      </c>
      <c r="BM1679" s="242" t="s">
        <v>1745</v>
      </c>
    </row>
    <row r="1680" s="15" customFormat="1">
      <c r="A1680" s="15"/>
      <c r="B1680" s="272"/>
      <c r="C1680" s="273"/>
      <c r="D1680" s="251" t="s">
        <v>259</v>
      </c>
      <c r="E1680" s="274" t="s">
        <v>1</v>
      </c>
      <c r="F1680" s="275" t="s">
        <v>1738</v>
      </c>
      <c r="G1680" s="273"/>
      <c r="H1680" s="274" t="s">
        <v>1</v>
      </c>
      <c r="I1680" s="276"/>
      <c r="J1680" s="273"/>
      <c r="K1680" s="273"/>
      <c r="L1680" s="277"/>
      <c r="M1680" s="278"/>
      <c r="N1680" s="279"/>
      <c r="O1680" s="279"/>
      <c r="P1680" s="279"/>
      <c r="Q1680" s="279"/>
      <c r="R1680" s="279"/>
      <c r="S1680" s="279"/>
      <c r="T1680" s="280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81" t="s">
        <v>259</v>
      </c>
      <c r="AU1680" s="281" t="s">
        <v>93</v>
      </c>
      <c r="AV1680" s="15" t="s">
        <v>91</v>
      </c>
      <c r="AW1680" s="15" t="s">
        <v>40</v>
      </c>
      <c r="AX1680" s="15" t="s">
        <v>84</v>
      </c>
      <c r="AY1680" s="281" t="s">
        <v>250</v>
      </c>
    </row>
    <row r="1681" s="13" customFormat="1">
      <c r="A1681" s="13"/>
      <c r="B1681" s="249"/>
      <c r="C1681" s="250"/>
      <c r="D1681" s="251" t="s">
        <v>259</v>
      </c>
      <c r="E1681" s="252" t="s">
        <v>1</v>
      </c>
      <c r="F1681" s="253" t="s">
        <v>644</v>
      </c>
      <c r="G1681" s="250"/>
      <c r="H1681" s="254">
        <v>100</v>
      </c>
      <c r="I1681" s="255"/>
      <c r="J1681" s="250"/>
      <c r="K1681" s="250"/>
      <c r="L1681" s="256"/>
      <c r="M1681" s="257"/>
      <c r="N1681" s="258"/>
      <c r="O1681" s="258"/>
      <c r="P1681" s="258"/>
      <c r="Q1681" s="258"/>
      <c r="R1681" s="258"/>
      <c r="S1681" s="258"/>
      <c r="T1681" s="259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60" t="s">
        <v>259</v>
      </c>
      <c r="AU1681" s="260" t="s">
        <v>93</v>
      </c>
      <c r="AV1681" s="13" t="s">
        <v>93</v>
      </c>
      <c r="AW1681" s="13" t="s">
        <v>40</v>
      </c>
      <c r="AX1681" s="13" t="s">
        <v>84</v>
      </c>
      <c r="AY1681" s="260" t="s">
        <v>250</v>
      </c>
    </row>
    <row r="1682" s="13" customFormat="1">
      <c r="A1682" s="13"/>
      <c r="B1682" s="249"/>
      <c r="C1682" s="250"/>
      <c r="D1682" s="251" t="s">
        <v>259</v>
      </c>
      <c r="E1682" s="252" t="s">
        <v>1</v>
      </c>
      <c r="F1682" s="253" t="s">
        <v>1739</v>
      </c>
      <c r="G1682" s="250"/>
      <c r="H1682" s="254">
        <v>1</v>
      </c>
      <c r="I1682" s="255"/>
      <c r="J1682" s="250"/>
      <c r="K1682" s="250"/>
      <c r="L1682" s="256"/>
      <c r="M1682" s="257"/>
      <c r="N1682" s="258"/>
      <c r="O1682" s="258"/>
      <c r="P1682" s="258"/>
      <c r="Q1682" s="258"/>
      <c r="R1682" s="258"/>
      <c r="S1682" s="258"/>
      <c r="T1682" s="25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60" t="s">
        <v>259</v>
      </c>
      <c r="AU1682" s="260" t="s">
        <v>93</v>
      </c>
      <c r="AV1682" s="13" t="s">
        <v>93</v>
      </c>
      <c r="AW1682" s="13" t="s">
        <v>40</v>
      </c>
      <c r="AX1682" s="13" t="s">
        <v>84</v>
      </c>
      <c r="AY1682" s="260" t="s">
        <v>250</v>
      </c>
    </row>
    <row r="1683" s="13" customFormat="1">
      <c r="A1683" s="13"/>
      <c r="B1683" s="249"/>
      <c r="C1683" s="250"/>
      <c r="D1683" s="251" t="s">
        <v>259</v>
      </c>
      <c r="E1683" s="252" t="s">
        <v>1</v>
      </c>
      <c r="F1683" s="253" t="s">
        <v>1740</v>
      </c>
      <c r="G1683" s="250"/>
      <c r="H1683" s="254">
        <v>1</v>
      </c>
      <c r="I1683" s="255"/>
      <c r="J1683" s="250"/>
      <c r="K1683" s="250"/>
      <c r="L1683" s="256"/>
      <c r="M1683" s="257"/>
      <c r="N1683" s="258"/>
      <c r="O1683" s="258"/>
      <c r="P1683" s="258"/>
      <c r="Q1683" s="258"/>
      <c r="R1683" s="258"/>
      <c r="S1683" s="258"/>
      <c r="T1683" s="259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60" t="s">
        <v>259</v>
      </c>
      <c r="AU1683" s="260" t="s">
        <v>93</v>
      </c>
      <c r="AV1683" s="13" t="s">
        <v>93</v>
      </c>
      <c r="AW1683" s="13" t="s">
        <v>40</v>
      </c>
      <c r="AX1683" s="13" t="s">
        <v>84</v>
      </c>
      <c r="AY1683" s="260" t="s">
        <v>250</v>
      </c>
    </row>
    <row r="1684" s="13" customFormat="1">
      <c r="A1684" s="13"/>
      <c r="B1684" s="249"/>
      <c r="C1684" s="250"/>
      <c r="D1684" s="251" t="s">
        <v>259</v>
      </c>
      <c r="E1684" s="252" t="s">
        <v>1</v>
      </c>
      <c r="F1684" s="253" t="s">
        <v>1741</v>
      </c>
      <c r="G1684" s="250"/>
      <c r="H1684" s="254">
        <v>1</v>
      </c>
      <c r="I1684" s="255"/>
      <c r="J1684" s="250"/>
      <c r="K1684" s="250"/>
      <c r="L1684" s="256"/>
      <c r="M1684" s="257"/>
      <c r="N1684" s="258"/>
      <c r="O1684" s="258"/>
      <c r="P1684" s="258"/>
      <c r="Q1684" s="258"/>
      <c r="R1684" s="258"/>
      <c r="S1684" s="258"/>
      <c r="T1684" s="259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60" t="s">
        <v>259</v>
      </c>
      <c r="AU1684" s="260" t="s">
        <v>93</v>
      </c>
      <c r="AV1684" s="13" t="s">
        <v>93</v>
      </c>
      <c r="AW1684" s="13" t="s">
        <v>40</v>
      </c>
      <c r="AX1684" s="13" t="s">
        <v>84</v>
      </c>
      <c r="AY1684" s="260" t="s">
        <v>250</v>
      </c>
    </row>
    <row r="1685" s="14" customFormat="1">
      <c r="A1685" s="14"/>
      <c r="B1685" s="261"/>
      <c r="C1685" s="262"/>
      <c r="D1685" s="251" t="s">
        <v>259</v>
      </c>
      <c r="E1685" s="263" t="s">
        <v>1</v>
      </c>
      <c r="F1685" s="264" t="s">
        <v>261</v>
      </c>
      <c r="G1685" s="262"/>
      <c r="H1685" s="265">
        <v>103</v>
      </c>
      <c r="I1685" s="266"/>
      <c r="J1685" s="262"/>
      <c r="K1685" s="262"/>
      <c r="L1685" s="267"/>
      <c r="M1685" s="268"/>
      <c r="N1685" s="269"/>
      <c r="O1685" s="269"/>
      <c r="P1685" s="269"/>
      <c r="Q1685" s="269"/>
      <c r="R1685" s="269"/>
      <c r="S1685" s="269"/>
      <c r="T1685" s="270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71" t="s">
        <v>259</v>
      </c>
      <c r="AU1685" s="271" t="s">
        <v>93</v>
      </c>
      <c r="AV1685" s="14" t="s">
        <v>256</v>
      </c>
      <c r="AW1685" s="14" t="s">
        <v>40</v>
      </c>
      <c r="AX1685" s="14" t="s">
        <v>91</v>
      </c>
      <c r="AY1685" s="271" t="s">
        <v>250</v>
      </c>
    </row>
    <row r="1686" s="2" customFormat="1" ht="16.5" customHeight="1">
      <c r="A1686" s="41"/>
      <c r="B1686" s="42"/>
      <c r="C1686" s="230" t="s">
        <v>1108</v>
      </c>
      <c r="D1686" s="230" t="s">
        <v>252</v>
      </c>
      <c r="E1686" s="231" t="s">
        <v>1746</v>
      </c>
      <c r="F1686" s="232" t="s">
        <v>1747</v>
      </c>
      <c r="G1686" s="233" t="s">
        <v>570</v>
      </c>
      <c r="H1686" s="234">
        <v>103</v>
      </c>
      <c r="I1686" s="235"/>
      <c r="J1686" s="236">
        <f>ROUND(I1686*H1686,2)</f>
        <v>0</v>
      </c>
      <c r="K1686" s="237"/>
      <c r="L1686" s="47"/>
      <c r="M1686" s="238" t="s">
        <v>1</v>
      </c>
      <c r="N1686" s="239" t="s">
        <v>49</v>
      </c>
      <c r="O1686" s="94"/>
      <c r="P1686" s="240">
        <f>O1686*H1686</f>
        <v>0</v>
      </c>
      <c r="Q1686" s="240">
        <v>0</v>
      </c>
      <c r="R1686" s="240">
        <f>Q1686*H1686</f>
        <v>0</v>
      </c>
      <c r="S1686" s="240">
        <v>0</v>
      </c>
      <c r="T1686" s="241">
        <f>S1686*H1686</f>
        <v>0</v>
      </c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R1686" s="242" t="s">
        <v>303</v>
      </c>
      <c r="AT1686" s="242" t="s">
        <v>252</v>
      </c>
      <c r="AU1686" s="242" t="s">
        <v>93</v>
      </c>
      <c r="AY1686" s="19" t="s">
        <v>250</v>
      </c>
      <c r="BE1686" s="243">
        <f>IF(N1686="základní",J1686,0)</f>
        <v>0</v>
      </c>
      <c r="BF1686" s="243">
        <f>IF(N1686="snížená",J1686,0)</f>
        <v>0</v>
      </c>
      <c r="BG1686" s="243">
        <f>IF(N1686="zákl. přenesená",J1686,0)</f>
        <v>0</v>
      </c>
      <c r="BH1686" s="243">
        <f>IF(N1686="sníž. přenesená",J1686,0)</f>
        <v>0</v>
      </c>
      <c r="BI1686" s="243">
        <f>IF(N1686="nulová",J1686,0)</f>
        <v>0</v>
      </c>
      <c r="BJ1686" s="19" t="s">
        <v>91</v>
      </c>
      <c r="BK1686" s="243">
        <f>ROUND(I1686*H1686,2)</f>
        <v>0</v>
      </c>
      <c r="BL1686" s="19" t="s">
        <v>303</v>
      </c>
      <c r="BM1686" s="242" t="s">
        <v>1748</v>
      </c>
    </row>
    <row r="1687" s="2" customFormat="1">
      <c r="A1687" s="41"/>
      <c r="B1687" s="42"/>
      <c r="C1687" s="43"/>
      <c r="D1687" s="244" t="s">
        <v>257</v>
      </c>
      <c r="E1687" s="43"/>
      <c r="F1687" s="245" t="s">
        <v>1749</v>
      </c>
      <c r="G1687" s="43"/>
      <c r="H1687" s="43"/>
      <c r="I1687" s="246"/>
      <c r="J1687" s="43"/>
      <c r="K1687" s="43"/>
      <c r="L1687" s="47"/>
      <c r="M1687" s="247"/>
      <c r="N1687" s="248"/>
      <c r="O1687" s="94"/>
      <c r="P1687" s="94"/>
      <c r="Q1687" s="94"/>
      <c r="R1687" s="94"/>
      <c r="S1687" s="94"/>
      <c r="T1687" s="95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T1687" s="19" t="s">
        <v>257</v>
      </c>
      <c r="AU1687" s="19" t="s">
        <v>93</v>
      </c>
    </row>
    <row r="1688" s="15" customFormat="1">
      <c r="A1688" s="15"/>
      <c r="B1688" s="272"/>
      <c r="C1688" s="273"/>
      <c r="D1688" s="251" t="s">
        <v>259</v>
      </c>
      <c r="E1688" s="274" t="s">
        <v>1</v>
      </c>
      <c r="F1688" s="275" t="s">
        <v>1738</v>
      </c>
      <c r="G1688" s="273"/>
      <c r="H1688" s="274" t="s">
        <v>1</v>
      </c>
      <c r="I1688" s="276"/>
      <c r="J1688" s="273"/>
      <c r="K1688" s="273"/>
      <c r="L1688" s="277"/>
      <c r="M1688" s="278"/>
      <c r="N1688" s="279"/>
      <c r="O1688" s="279"/>
      <c r="P1688" s="279"/>
      <c r="Q1688" s="279"/>
      <c r="R1688" s="279"/>
      <c r="S1688" s="279"/>
      <c r="T1688" s="280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81" t="s">
        <v>259</v>
      </c>
      <c r="AU1688" s="281" t="s">
        <v>93</v>
      </c>
      <c r="AV1688" s="15" t="s">
        <v>91</v>
      </c>
      <c r="AW1688" s="15" t="s">
        <v>40</v>
      </c>
      <c r="AX1688" s="15" t="s">
        <v>84</v>
      </c>
      <c r="AY1688" s="281" t="s">
        <v>250</v>
      </c>
    </row>
    <row r="1689" s="13" customFormat="1">
      <c r="A1689" s="13"/>
      <c r="B1689" s="249"/>
      <c r="C1689" s="250"/>
      <c r="D1689" s="251" t="s">
        <v>259</v>
      </c>
      <c r="E1689" s="252" t="s">
        <v>1</v>
      </c>
      <c r="F1689" s="253" t="s">
        <v>644</v>
      </c>
      <c r="G1689" s="250"/>
      <c r="H1689" s="254">
        <v>100</v>
      </c>
      <c r="I1689" s="255"/>
      <c r="J1689" s="250"/>
      <c r="K1689" s="250"/>
      <c r="L1689" s="256"/>
      <c r="M1689" s="257"/>
      <c r="N1689" s="258"/>
      <c r="O1689" s="258"/>
      <c r="P1689" s="258"/>
      <c r="Q1689" s="258"/>
      <c r="R1689" s="258"/>
      <c r="S1689" s="258"/>
      <c r="T1689" s="25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60" t="s">
        <v>259</v>
      </c>
      <c r="AU1689" s="260" t="s">
        <v>93</v>
      </c>
      <c r="AV1689" s="13" t="s">
        <v>93</v>
      </c>
      <c r="AW1689" s="13" t="s">
        <v>40</v>
      </c>
      <c r="AX1689" s="13" t="s">
        <v>84</v>
      </c>
      <c r="AY1689" s="260" t="s">
        <v>250</v>
      </c>
    </row>
    <row r="1690" s="13" customFormat="1">
      <c r="A1690" s="13"/>
      <c r="B1690" s="249"/>
      <c r="C1690" s="250"/>
      <c r="D1690" s="251" t="s">
        <v>259</v>
      </c>
      <c r="E1690" s="252" t="s">
        <v>1</v>
      </c>
      <c r="F1690" s="253" t="s">
        <v>1739</v>
      </c>
      <c r="G1690" s="250"/>
      <c r="H1690" s="254">
        <v>1</v>
      </c>
      <c r="I1690" s="255"/>
      <c r="J1690" s="250"/>
      <c r="K1690" s="250"/>
      <c r="L1690" s="256"/>
      <c r="M1690" s="257"/>
      <c r="N1690" s="258"/>
      <c r="O1690" s="258"/>
      <c r="P1690" s="258"/>
      <c r="Q1690" s="258"/>
      <c r="R1690" s="258"/>
      <c r="S1690" s="258"/>
      <c r="T1690" s="259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60" t="s">
        <v>259</v>
      </c>
      <c r="AU1690" s="260" t="s">
        <v>93</v>
      </c>
      <c r="AV1690" s="13" t="s">
        <v>93</v>
      </c>
      <c r="AW1690" s="13" t="s">
        <v>40</v>
      </c>
      <c r="AX1690" s="13" t="s">
        <v>84</v>
      </c>
      <c r="AY1690" s="260" t="s">
        <v>250</v>
      </c>
    </row>
    <row r="1691" s="13" customFormat="1">
      <c r="A1691" s="13"/>
      <c r="B1691" s="249"/>
      <c r="C1691" s="250"/>
      <c r="D1691" s="251" t="s">
        <v>259</v>
      </c>
      <c r="E1691" s="252" t="s">
        <v>1</v>
      </c>
      <c r="F1691" s="253" t="s">
        <v>1740</v>
      </c>
      <c r="G1691" s="250"/>
      <c r="H1691" s="254">
        <v>1</v>
      </c>
      <c r="I1691" s="255"/>
      <c r="J1691" s="250"/>
      <c r="K1691" s="250"/>
      <c r="L1691" s="256"/>
      <c r="M1691" s="257"/>
      <c r="N1691" s="258"/>
      <c r="O1691" s="258"/>
      <c r="P1691" s="258"/>
      <c r="Q1691" s="258"/>
      <c r="R1691" s="258"/>
      <c r="S1691" s="258"/>
      <c r="T1691" s="25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60" t="s">
        <v>259</v>
      </c>
      <c r="AU1691" s="260" t="s">
        <v>93</v>
      </c>
      <c r="AV1691" s="13" t="s">
        <v>93</v>
      </c>
      <c r="AW1691" s="13" t="s">
        <v>40</v>
      </c>
      <c r="AX1691" s="13" t="s">
        <v>84</v>
      </c>
      <c r="AY1691" s="260" t="s">
        <v>250</v>
      </c>
    </row>
    <row r="1692" s="13" customFormat="1">
      <c r="A1692" s="13"/>
      <c r="B1692" s="249"/>
      <c r="C1692" s="250"/>
      <c r="D1692" s="251" t="s">
        <v>259</v>
      </c>
      <c r="E1692" s="252" t="s">
        <v>1</v>
      </c>
      <c r="F1692" s="253" t="s">
        <v>1741</v>
      </c>
      <c r="G1692" s="250"/>
      <c r="H1692" s="254">
        <v>1</v>
      </c>
      <c r="I1692" s="255"/>
      <c r="J1692" s="250"/>
      <c r="K1692" s="250"/>
      <c r="L1692" s="256"/>
      <c r="M1692" s="257"/>
      <c r="N1692" s="258"/>
      <c r="O1692" s="258"/>
      <c r="P1692" s="258"/>
      <c r="Q1692" s="258"/>
      <c r="R1692" s="258"/>
      <c r="S1692" s="258"/>
      <c r="T1692" s="259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60" t="s">
        <v>259</v>
      </c>
      <c r="AU1692" s="260" t="s">
        <v>93</v>
      </c>
      <c r="AV1692" s="13" t="s">
        <v>93</v>
      </c>
      <c r="AW1692" s="13" t="s">
        <v>40</v>
      </c>
      <c r="AX1692" s="13" t="s">
        <v>84</v>
      </c>
      <c r="AY1692" s="260" t="s">
        <v>250</v>
      </c>
    </row>
    <row r="1693" s="14" customFormat="1">
      <c r="A1693" s="14"/>
      <c r="B1693" s="261"/>
      <c r="C1693" s="262"/>
      <c r="D1693" s="251" t="s">
        <v>259</v>
      </c>
      <c r="E1693" s="263" t="s">
        <v>1</v>
      </c>
      <c r="F1693" s="264" t="s">
        <v>261</v>
      </c>
      <c r="G1693" s="262"/>
      <c r="H1693" s="265">
        <v>103</v>
      </c>
      <c r="I1693" s="266"/>
      <c r="J1693" s="262"/>
      <c r="K1693" s="262"/>
      <c r="L1693" s="267"/>
      <c r="M1693" s="268"/>
      <c r="N1693" s="269"/>
      <c r="O1693" s="269"/>
      <c r="P1693" s="269"/>
      <c r="Q1693" s="269"/>
      <c r="R1693" s="269"/>
      <c r="S1693" s="269"/>
      <c r="T1693" s="270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71" t="s">
        <v>259</v>
      </c>
      <c r="AU1693" s="271" t="s">
        <v>93</v>
      </c>
      <c r="AV1693" s="14" t="s">
        <v>256</v>
      </c>
      <c r="AW1693" s="14" t="s">
        <v>40</v>
      </c>
      <c r="AX1693" s="14" t="s">
        <v>91</v>
      </c>
      <c r="AY1693" s="271" t="s">
        <v>250</v>
      </c>
    </row>
    <row r="1694" s="2" customFormat="1" ht="24.15" customHeight="1">
      <c r="A1694" s="41"/>
      <c r="B1694" s="42"/>
      <c r="C1694" s="294" t="s">
        <v>1750</v>
      </c>
      <c r="D1694" s="294" t="s">
        <v>337</v>
      </c>
      <c r="E1694" s="295" t="s">
        <v>1751</v>
      </c>
      <c r="F1694" s="296" t="s">
        <v>1752</v>
      </c>
      <c r="G1694" s="297" t="s">
        <v>570</v>
      </c>
      <c r="H1694" s="298">
        <v>103</v>
      </c>
      <c r="I1694" s="299"/>
      <c r="J1694" s="300">
        <f>ROUND(I1694*H1694,2)</f>
        <v>0</v>
      </c>
      <c r="K1694" s="301"/>
      <c r="L1694" s="302"/>
      <c r="M1694" s="303" t="s">
        <v>1</v>
      </c>
      <c r="N1694" s="304" t="s">
        <v>49</v>
      </c>
      <c r="O1694" s="94"/>
      <c r="P1694" s="240">
        <f>O1694*H1694</f>
        <v>0</v>
      </c>
      <c r="Q1694" s="240">
        <v>0.00050000000000000001</v>
      </c>
      <c r="R1694" s="240">
        <f>Q1694*H1694</f>
        <v>0.051500000000000004</v>
      </c>
      <c r="S1694" s="240">
        <v>0</v>
      </c>
      <c r="T1694" s="241">
        <f>S1694*H1694</f>
        <v>0</v>
      </c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R1694" s="242" t="s">
        <v>363</v>
      </c>
      <c r="AT1694" s="242" t="s">
        <v>337</v>
      </c>
      <c r="AU1694" s="242" t="s">
        <v>93</v>
      </c>
      <c r="AY1694" s="19" t="s">
        <v>250</v>
      </c>
      <c r="BE1694" s="243">
        <f>IF(N1694="základní",J1694,0)</f>
        <v>0</v>
      </c>
      <c r="BF1694" s="243">
        <f>IF(N1694="snížená",J1694,0)</f>
        <v>0</v>
      </c>
      <c r="BG1694" s="243">
        <f>IF(N1694="zákl. přenesená",J1694,0)</f>
        <v>0</v>
      </c>
      <c r="BH1694" s="243">
        <f>IF(N1694="sníž. přenesená",J1694,0)</f>
        <v>0</v>
      </c>
      <c r="BI1694" s="243">
        <f>IF(N1694="nulová",J1694,0)</f>
        <v>0</v>
      </c>
      <c r="BJ1694" s="19" t="s">
        <v>91</v>
      </c>
      <c r="BK1694" s="243">
        <f>ROUND(I1694*H1694,2)</f>
        <v>0</v>
      </c>
      <c r="BL1694" s="19" t="s">
        <v>303</v>
      </c>
      <c r="BM1694" s="242" t="s">
        <v>1753</v>
      </c>
    </row>
    <row r="1695" s="15" customFormat="1">
      <c r="A1695" s="15"/>
      <c r="B1695" s="272"/>
      <c r="C1695" s="273"/>
      <c r="D1695" s="251" t="s">
        <v>259</v>
      </c>
      <c r="E1695" s="274" t="s">
        <v>1</v>
      </c>
      <c r="F1695" s="275" t="s">
        <v>1738</v>
      </c>
      <c r="G1695" s="273"/>
      <c r="H1695" s="274" t="s">
        <v>1</v>
      </c>
      <c r="I1695" s="276"/>
      <c r="J1695" s="273"/>
      <c r="K1695" s="273"/>
      <c r="L1695" s="277"/>
      <c r="M1695" s="278"/>
      <c r="N1695" s="279"/>
      <c r="O1695" s="279"/>
      <c r="P1695" s="279"/>
      <c r="Q1695" s="279"/>
      <c r="R1695" s="279"/>
      <c r="S1695" s="279"/>
      <c r="T1695" s="280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81" t="s">
        <v>259</v>
      </c>
      <c r="AU1695" s="281" t="s">
        <v>93</v>
      </c>
      <c r="AV1695" s="15" t="s">
        <v>91</v>
      </c>
      <c r="AW1695" s="15" t="s">
        <v>40</v>
      </c>
      <c r="AX1695" s="15" t="s">
        <v>84</v>
      </c>
      <c r="AY1695" s="281" t="s">
        <v>250</v>
      </c>
    </row>
    <row r="1696" s="13" customFormat="1">
      <c r="A1696" s="13"/>
      <c r="B1696" s="249"/>
      <c r="C1696" s="250"/>
      <c r="D1696" s="251" t="s">
        <v>259</v>
      </c>
      <c r="E1696" s="252" t="s">
        <v>1</v>
      </c>
      <c r="F1696" s="253" t="s">
        <v>644</v>
      </c>
      <c r="G1696" s="250"/>
      <c r="H1696" s="254">
        <v>100</v>
      </c>
      <c r="I1696" s="255"/>
      <c r="J1696" s="250"/>
      <c r="K1696" s="250"/>
      <c r="L1696" s="256"/>
      <c r="M1696" s="257"/>
      <c r="N1696" s="258"/>
      <c r="O1696" s="258"/>
      <c r="P1696" s="258"/>
      <c r="Q1696" s="258"/>
      <c r="R1696" s="258"/>
      <c r="S1696" s="258"/>
      <c r="T1696" s="259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60" t="s">
        <v>259</v>
      </c>
      <c r="AU1696" s="260" t="s">
        <v>93</v>
      </c>
      <c r="AV1696" s="13" t="s">
        <v>93</v>
      </c>
      <c r="AW1696" s="13" t="s">
        <v>40</v>
      </c>
      <c r="AX1696" s="13" t="s">
        <v>84</v>
      </c>
      <c r="AY1696" s="260" t="s">
        <v>250</v>
      </c>
    </row>
    <row r="1697" s="13" customFormat="1">
      <c r="A1697" s="13"/>
      <c r="B1697" s="249"/>
      <c r="C1697" s="250"/>
      <c r="D1697" s="251" t="s">
        <v>259</v>
      </c>
      <c r="E1697" s="252" t="s">
        <v>1</v>
      </c>
      <c r="F1697" s="253" t="s">
        <v>1739</v>
      </c>
      <c r="G1697" s="250"/>
      <c r="H1697" s="254">
        <v>1</v>
      </c>
      <c r="I1697" s="255"/>
      <c r="J1697" s="250"/>
      <c r="K1697" s="250"/>
      <c r="L1697" s="256"/>
      <c r="M1697" s="257"/>
      <c r="N1697" s="258"/>
      <c r="O1697" s="258"/>
      <c r="P1697" s="258"/>
      <c r="Q1697" s="258"/>
      <c r="R1697" s="258"/>
      <c r="S1697" s="258"/>
      <c r="T1697" s="25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60" t="s">
        <v>259</v>
      </c>
      <c r="AU1697" s="260" t="s">
        <v>93</v>
      </c>
      <c r="AV1697" s="13" t="s">
        <v>93</v>
      </c>
      <c r="AW1697" s="13" t="s">
        <v>40</v>
      </c>
      <c r="AX1697" s="13" t="s">
        <v>84</v>
      </c>
      <c r="AY1697" s="260" t="s">
        <v>250</v>
      </c>
    </row>
    <row r="1698" s="13" customFormat="1">
      <c r="A1698" s="13"/>
      <c r="B1698" s="249"/>
      <c r="C1698" s="250"/>
      <c r="D1698" s="251" t="s">
        <v>259</v>
      </c>
      <c r="E1698" s="252" t="s">
        <v>1</v>
      </c>
      <c r="F1698" s="253" t="s">
        <v>1740</v>
      </c>
      <c r="G1698" s="250"/>
      <c r="H1698" s="254">
        <v>1</v>
      </c>
      <c r="I1698" s="255"/>
      <c r="J1698" s="250"/>
      <c r="K1698" s="250"/>
      <c r="L1698" s="256"/>
      <c r="M1698" s="257"/>
      <c r="N1698" s="258"/>
      <c r="O1698" s="258"/>
      <c r="P1698" s="258"/>
      <c r="Q1698" s="258"/>
      <c r="R1698" s="258"/>
      <c r="S1698" s="258"/>
      <c r="T1698" s="259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60" t="s">
        <v>259</v>
      </c>
      <c r="AU1698" s="260" t="s">
        <v>93</v>
      </c>
      <c r="AV1698" s="13" t="s">
        <v>93</v>
      </c>
      <c r="AW1698" s="13" t="s">
        <v>40</v>
      </c>
      <c r="AX1698" s="13" t="s">
        <v>84</v>
      </c>
      <c r="AY1698" s="260" t="s">
        <v>250</v>
      </c>
    </row>
    <row r="1699" s="13" customFormat="1">
      <c r="A1699" s="13"/>
      <c r="B1699" s="249"/>
      <c r="C1699" s="250"/>
      <c r="D1699" s="251" t="s">
        <v>259</v>
      </c>
      <c r="E1699" s="252" t="s">
        <v>1</v>
      </c>
      <c r="F1699" s="253" t="s">
        <v>1741</v>
      </c>
      <c r="G1699" s="250"/>
      <c r="H1699" s="254">
        <v>1</v>
      </c>
      <c r="I1699" s="255"/>
      <c r="J1699" s="250"/>
      <c r="K1699" s="250"/>
      <c r="L1699" s="256"/>
      <c r="M1699" s="257"/>
      <c r="N1699" s="258"/>
      <c r="O1699" s="258"/>
      <c r="P1699" s="258"/>
      <c r="Q1699" s="258"/>
      <c r="R1699" s="258"/>
      <c r="S1699" s="258"/>
      <c r="T1699" s="25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60" t="s">
        <v>259</v>
      </c>
      <c r="AU1699" s="260" t="s">
        <v>93</v>
      </c>
      <c r="AV1699" s="13" t="s">
        <v>93</v>
      </c>
      <c r="AW1699" s="13" t="s">
        <v>40</v>
      </c>
      <c r="AX1699" s="13" t="s">
        <v>84</v>
      </c>
      <c r="AY1699" s="260" t="s">
        <v>250</v>
      </c>
    </row>
    <row r="1700" s="14" customFormat="1">
      <c r="A1700" s="14"/>
      <c r="B1700" s="261"/>
      <c r="C1700" s="262"/>
      <c r="D1700" s="251" t="s">
        <v>259</v>
      </c>
      <c r="E1700" s="263" t="s">
        <v>1</v>
      </c>
      <c r="F1700" s="264" t="s">
        <v>261</v>
      </c>
      <c r="G1700" s="262"/>
      <c r="H1700" s="265">
        <v>103</v>
      </c>
      <c r="I1700" s="266"/>
      <c r="J1700" s="262"/>
      <c r="K1700" s="262"/>
      <c r="L1700" s="267"/>
      <c r="M1700" s="268"/>
      <c r="N1700" s="269"/>
      <c r="O1700" s="269"/>
      <c r="P1700" s="269"/>
      <c r="Q1700" s="269"/>
      <c r="R1700" s="269"/>
      <c r="S1700" s="269"/>
      <c r="T1700" s="270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71" t="s">
        <v>259</v>
      </c>
      <c r="AU1700" s="271" t="s">
        <v>93</v>
      </c>
      <c r="AV1700" s="14" t="s">
        <v>256</v>
      </c>
      <c r="AW1700" s="14" t="s">
        <v>40</v>
      </c>
      <c r="AX1700" s="14" t="s">
        <v>91</v>
      </c>
      <c r="AY1700" s="271" t="s">
        <v>250</v>
      </c>
    </row>
    <row r="1701" s="2" customFormat="1" ht="16.5" customHeight="1">
      <c r="A1701" s="41"/>
      <c r="B1701" s="42"/>
      <c r="C1701" s="230" t="s">
        <v>1113</v>
      </c>
      <c r="D1701" s="230" t="s">
        <v>252</v>
      </c>
      <c r="E1701" s="231" t="s">
        <v>1754</v>
      </c>
      <c r="F1701" s="232" t="s">
        <v>1755</v>
      </c>
      <c r="G1701" s="233" t="s">
        <v>570</v>
      </c>
      <c r="H1701" s="234">
        <v>102</v>
      </c>
      <c r="I1701" s="235"/>
      <c r="J1701" s="236">
        <f>ROUND(I1701*H1701,2)</f>
        <v>0</v>
      </c>
      <c r="K1701" s="237"/>
      <c r="L1701" s="47"/>
      <c r="M1701" s="238" t="s">
        <v>1</v>
      </c>
      <c r="N1701" s="239" t="s">
        <v>49</v>
      </c>
      <c r="O1701" s="94"/>
      <c r="P1701" s="240">
        <f>O1701*H1701</f>
        <v>0</v>
      </c>
      <c r="Q1701" s="240">
        <v>0</v>
      </c>
      <c r="R1701" s="240">
        <f>Q1701*H1701</f>
        <v>0</v>
      </c>
      <c r="S1701" s="240">
        <v>0</v>
      </c>
      <c r="T1701" s="241">
        <f>S1701*H1701</f>
        <v>0</v>
      </c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R1701" s="242" t="s">
        <v>303</v>
      </c>
      <c r="AT1701" s="242" t="s">
        <v>252</v>
      </c>
      <c r="AU1701" s="242" t="s">
        <v>93</v>
      </c>
      <c r="AY1701" s="19" t="s">
        <v>250</v>
      </c>
      <c r="BE1701" s="243">
        <f>IF(N1701="základní",J1701,0)</f>
        <v>0</v>
      </c>
      <c r="BF1701" s="243">
        <f>IF(N1701="snížená",J1701,0)</f>
        <v>0</v>
      </c>
      <c r="BG1701" s="243">
        <f>IF(N1701="zákl. přenesená",J1701,0)</f>
        <v>0</v>
      </c>
      <c r="BH1701" s="243">
        <f>IF(N1701="sníž. přenesená",J1701,0)</f>
        <v>0</v>
      </c>
      <c r="BI1701" s="243">
        <f>IF(N1701="nulová",J1701,0)</f>
        <v>0</v>
      </c>
      <c r="BJ1701" s="19" t="s">
        <v>91</v>
      </c>
      <c r="BK1701" s="243">
        <f>ROUND(I1701*H1701,2)</f>
        <v>0</v>
      </c>
      <c r="BL1701" s="19" t="s">
        <v>303</v>
      </c>
      <c r="BM1701" s="242" t="s">
        <v>1756</v>
      </c>
    </row>
    <row r="1702" s="2" customFormat="1">
      <c r="A1702" s="41"/>
      <c r="B1702" s="42"/>
      <c r="C1702" s="43"/>
      <c r="D1702" s="244" t="s">
        <v>257</v>
      </c>
      <c r="E1702" s="43"/>
      <c r="F1702" s="245" t="s">
        <v>1757</v>
      </c>
      <c r="G1702" s="43"/>
      <c r="H1702" s="43"/>
      <c r="I1702" s="246"/>
      <c r="J1702" s="43"/>
      <c r="K1702" s="43"/>
      <c r="L1702" s="47"/>
      <c r="M1702" s="247"/>
      <c r="N1702" s="248"/>
      <c r="O1702" s="94"/>
      <c r="P1702" s="94"/>
      <c r="Q1702" s="94"/>
      <c r="R1702" s="94"/>
      <c r="S1702" s="94"/>
      <c r="T1702" s="95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T1702" s="19" t="s">
        <v>257</v>
      </c>
      <c r="AU1702" s="19" t="s">
        <v>93</v>
      </c>
    </row>
    <row r="1703" s="15" customFormat="1">
      <c r="A1703" s="15"/>
      <c r="B1703" s="272"/>
      <c r="C1703" s="273"/>
      <c r="D1703" s="251" t="s">
        <v>259</v>
      </c>
      <c r="E1703" s="274" t="s">
        <v>1</v>
      </c>
      <c r="F1703" s="275" t="s">
        <v>1738</v>
      </c>
      <c r="G1703" s="273"/>
      <c r="H1703" s="274" t="s">
        <v>1</v>
      </c>
      <c r="I1703" s="276"/>
      <c r="J1703" s="273"/>
      <c r="K1703" s="273"/>
      <c r="L1703" s="277"/>
      <c r="M1703" s="278"/>
      <c r="N1703" s="279"/>
      <c r="O1703" s="279"/>
      <c r="P1703" s="279"/>
      <c r="Q1703" s="279"/>
      <c r="R1703" s="279"/>
      <c r="S1703" s="279"/>
      <c r="T1703" s="280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81" t="s">
        <v>259</v>
      </c>
      <c r="AU1703" s="281" t="s">
        <v>93</v>
      </c>
      <c r="AV1703" s="15" t="s">
        <v>91</v>
      </c>
      <c r="AW1703" s="15" t="s">
        <v>40</v>
      </c>
      <c r="AX1703" s="15" t="s">
        <v>84</v>
      </c>
      <c r="AY1703" s="281" t="s">
        <v>250</v>
      </c>
    </row>
    <row r="1704" s="13" customFormat="1">
      <c r="A1704" s="13"/>
      <c r="B1704" s="249"/>
      <c r="C1704" s="250"/>
      <c r="D1704" s="251" t="s">
        <v>259</v>
      </c>
      <c r="E1704" s="252" t="s">
        <v>1</v>
      </c>
      <c r="F1704" s="253" t="s">
        <v>644</v>
      </c>
      <c r="G1704" s="250"/>
      <c r="H1704" s="254">
        <v>100</v>
      </c>
      <c r="I1704" s="255"/>
      <c r="J1704" s="250"/>
      <c r="K1704" s="250"/>
      <c r="L1704" s="256"/>
      <c r="M1704" s="257"/>
      <c r="N1704" s="258"/>
      <c r="O1704" s="258"/>
      <c r="P1704" s="258"/>
      <c r="Q1704" s="258"/>
      <c r="R1704" s="258"/>
      <c r="S1704" s="258"/>
      <c r="T1704" s="259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60" t="s">
        <v>259</v>
      </c>
      <c r="AU1704" s="260" t="s">
        <v>93</v>
      </c>
      <c r="AV1704" s="13" t="s">
        <v>93</v>
      </c>
      <c r="AW1704" s="13" t="s">
        <v>40</v>
      </c>
      <c r="AX1704" s="13" t="s">
        <v>84</v>
      </c>
      <c r="AY1704" s="260" t="s">
        <v>250</v>
      </c>
    </row>
    <row r="1705" s="13" customFormat="1">
      <c r="A1705" s="13"/>
      <c r="B1705" s="249"/>
      <c r="C1705" s="250"/>
      <c r="D1705" s="251" t="s">
        <v>259</v>
      </c>
      <c r="E1705" s="252" t="s">
        <v>1</v>
      </c>
      <c r="F1705" s="253" t="s">
        <v>1739</v>
      </c>
      <c r="G1705" s="250"/>
      <c r="H1705" s="254">
        <v>1</v>
      </c>
      <c r="I1705" s="255"/>
      <c r="J1705" s="250"/>
      <c r="K1705" s="250"/>
      <c r="L1705" s="256"/>
      <c r="M1705" s="257"/>
      <c r="N1705" s="258"/>
      <c r="O1705" s="258"/>
      <c r="P1705" s="258"/>
      <c r="Q1705" s="258"/>
      <c r="R1705" s="258"/>
      <c r="S1705" s="258"/>
      <c r="T1705" s="25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60" t="s">
        <v>259</v>
      </c>
      <c r="AU1705" s="260" t="s">
        <v>93</v>
      </c>
      <c r="AV1705" s="13" t="s">
        <v>93</v>
      </c>
      <c r="AW1705" s="13" t="s">
        <v>40</v>
      </c>
      <c r="AX1705" s="13" t="s">
        <v>84</v>
      </c>
      <c r="AY1705" s="260" t="s">
        <v>250</v>
      </c>
    </row>
    <row r="1706" s="13" customFormat="1">
      <c r="A1706" s="13"/>
      <c r="B1706" s="249"/>
      <c r="C1706" s="250"/>
      <c r="D1706" s="251" t="s">
        <v>259</v>
      </c>
      <c r="E1706" s="252" t="s">
        <v>1</v>
      </c>
      <c r="F1706" s="253" t="s">
        <v>1741</v>
      </c>
      <c r="G1706" s="250"/>
      <c r="H1706" s="254">
        <v>1</v>
      </c>
      <c r="I1706" s="255"/>
      <c r="J1706" s="250"/>
      <c r="K1706" s="250"/>
      <c r="L1706" s="256"/>
      <c r="M1706" s="257"/>
      <c r="N1706" s="258"/>
      <c r="O1706" s="258"/>
      <c r="P1706" s="258"/>
      <c r="Q1706" s="258"/>
      <c r="R1706" s="258"/>
      <c r="S1706" s="258"/>
      <c r="T1706" s="259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60" t="s">
        <v>259</v>
      </c>
      <c r="AU1706" s="260" t="s">
        <v>93</v>
      </c>
      <c r="AV1706" s="13" t="s">
        <v>93</v>
      </c>
      <c r="AW1706" s="13" t="s">
        <v>40</v>
      </c>
      <c r="AX1706" s="13" t="s">
        <v>84</v>
      </c>
      <c r="AY1706" s="260" t="s">
        <v>250</v>
      </c>
    </row>
    <row r="1707" s="14" customFormat="1">
      <c r="A1707" s="14"/>
      <c r="B1707" s="261"/>
      <c r="C1707" s="262"/>
      <c r="D1707" s="251" t="s">
        <v>259</v>
      </c>
      <c r="E1707" s="263" t="s">
        <v>1</v>
      </c>
      <c r="F1707" s="264" t="s">
        <v>261</v>
      </c>
      <c r="G1707" s="262"/>
      <c r="H1707" s="265">
        <v>102</v>
      </c>
      <c r="I1707" s="266"/>
      <c r="J1707" s="262"/>
      <c r="K1707" s="262"/>
      <c r="L1707" s="267"/>
      <c r="M1707" s="268"/>
      <c r="N1707" s="269"/>
      <c r="O1707" s="269"/>
      <c r="P1707" s="269"/>
      <c r="Q1707" s="269"/>
      <c r="R1707" s="269"/>
      <c r="S1707" s="269"/>
      <c r="T1707" s="270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71" t="s">
        <v>259</v>
      </c>
      <c r="AU1707" s="271" t="s">
        <v>93</v>
      </c>
      <c r="AV1707" s="14" t="s">
        <v>256</v>
      </c>
      <c r="AW1707" s="14" t="s">
        <v>40</v>
      </c>
      <c r="AX1707" s="14" t="s">
        <v>91</v>
      </c>
      <c r="AY1707" s="271" t="s">
        <v>250</v>
      </c>
    </row>
    <row r="1708" s="2" customFormat="1" ht="16.5" customHeight="1">
      <c r="A1708" s="41"/>
      <c r="B1708" s="42"/>
      <c r="C1708" s="294" t="s">
        <v>1758</v>
      </c>
      <c r="D1708" s="294" t="s">
        <v>337</v>
      </c>
      <c r="E1708" s="295" t="s">
        <v>1759</v>
      </c>
      <c r="F1708" s="296" t="s">
        <v>1760</v>
      </c>
      <c r="G1708" s="297" t="s">
        <v>570</v>
      </c>
      <c r="H1708" s="298">
        <v>102</v>
      </c>
      <c r="I1708" s="299"/>
      <c r="J1708" s="300">
        <f>ROUND(I1708*H1708,2)</f>
        <v>0</v>
      </c>
      <c r="K1708" s="301"/>
      <c r="L1708" s="302"/>
      <c r="M1708" s="303" t="s">
        <v>1</v>
      </c>
      <c r="N1708" s="304" t="s">
        <v>49</v>
      </c>
      <c r="O1708" s="94"/>
      <c r="P1708" s="240">
        <f>O1708*H1708</f>
        <v>0</v>
      </c>
      <c r="Q1708" s="240">
        <v>0.00050000000000000001</v>
      </c>
      <c r="R1708" s="240">
        <f>Q1708*H1708</f>
        <v>0.051000000000000004</v>
      </c>
      <c r="S1708" s="240">
        <v>0</v>
      </c>
      <c r="T1708" s="241">
        <f>S1708*H1708</f>
        <v>0</v>
      </c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R1708" s="242" t="s">
        <v>363</v>
      </c>
      <c r="AT1708" s="242" t="s">
        <v>337</v>
      </c>
      <c r="AU1708" s="242" t="s">
        <v>93</v>
      </c>
      <c r="AY1708" s="19" t="s">
        <v>250</v>
      </c>
      <c r="BE1708" s="243">
        <f>IF(N1708="základní",J1708,0)</f>
        <v>0</v>
      </c>
      <c r="BF1708" s="243">
        <f>IF(N1708="snížená",J1708,0)</f>
        <v>0</v>
      </c>
      <c r="BG1708" s="243">
        <f>IF(N1708="zákl. přenesená",J1708,0)</f>
        <v>0</v>
      </c>
      <c r="BH1708" s="243">
        <f>IF(N1708="sníž. přenesená",J1708,0)</f>
        <v>0</v>
      </c>
      <c r="BI1708" s="243">
        <f>IF(N1708="nulová",J1708,0)</f>
        <v>0</v>
      </c>
      <c r="BJ1708" s="19" t="s">
        <v>91</v>
      </c>
      <c r="BK1708" s="243">
        <f>ROUND(I1708*H1708,2)</f>
        <v>0</v>
      </c>
      <c r="BL1708" s="19" t="s">
        <v>303</v>
      </c>
      <c r="BM1708" s="242" t="s">
        <v>1761</v>
      </c>
    </row>
    <row r="1709" s="15" customFormat="1">
      <c r="A1709" s="15"/>
      <c r="B1709" s="272"/>
      <c r="C1709" s="273"/>
      <c r="D1709" s="251" t="s">
        <v>259</v>
      </c>
      <c r="E1709" s="274" t="s">
        <v>1</v>
      </c>
      <c r="F1709" s="275" t="s">
        <v>1738</v>
      </c>
      <c r="G1709" s="273"/>
      <c r="H1709" s="274" t="s">
        <v>1</v>
      </c>
      <c r="I1709" s="276"/>
      <c r="J1709" s="273"/>
      <c r="K1709" s="273"/>
      <c r="L1709" s="277"/>
      <c r="M1709" s="278"/>
      <c r="N1709" s="279"/>
      <c r="O1709" s="279"/>
      <c r="P1709" s="279"/>
      <c r="Q1709" s="279"/>
      <c r="R1709" s="279"/>
      <c r="S1709" s="279"/>
      <c r="T1709" s="280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81" t="s">
        <v>259</v>
      </c>
      <c r="AU1709" s="281" t="s">
        <v>93</v>
      </c>
      <c r="AV1709" s="15" t="s">
        <v>91</v>
      </c>
      <c r="AW1709" s="15" t="s">
        <v>40</v>
      </c>
      <c r="AX1709" s="15" t="s">
        <v>84</v>
      </c>
      <c r="AY1709" s="281" t="s">
        <v>250</v>
      </c>
    </row>
    <row r="1710" s="13" customFormat="1">
      <c r="A1710" s="13"/>
      <c r="B1710" s="249"/>
      <c r="C1710" s="250"/>
      <c r="D1710" s="251" t="s">
        <v>259</v>
      </c>
      <c r="E1710" s="252" t="s">
        <v>1</v>
      </c>
      <c r="F1710" s="253" t="s">
        <v>644</v>
      </c>
      <c r="G1710" s="250"/>
      <c r="H1710" s="254">
        <v>100</v>
      </c>
      <c r="I1710" s="255"/>
      <c r="J1710" s="250"/>
      <c r="K1710" s="250"/>
      <c r="L1710" s="256"/>
      <c r="M1710" s="257"/>
      <c r="N1710" s="258"/>
      <c r="O1710" s="258"/>
      <c r="P1710" s="258"/>
      <c r="Q1710" s="258"/>
      <c r="R1710" s="258"/>
      <c r="S1710" s="258"/>
      <c r="T1710" s="259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60" t="s">
        <v>259</v>
      </c>
      <c r="AU1710" s="260" t="s">
        <v>93</v>
      </c>
      <c r="AV1710" s="13" t="s">
        <v>93</v>
      </c>
      <c r="AW1710" s="13" t="s">
        <v>40</v>
      </c>
      <c r="AX1710" s="13" t="s">
        <v>84</v>
      </c>
      <c r="AY1710" s="260" t="s">
        <v>250</v>
      </c>
    </row>
    <row r="1711" s="13" customFormat="1">
      <c r="A1711" s="13"/>
      <c r="B1711" s="249"/>
      <c r="C1711" s="250"/>
      <c r="D1711" s="251" t="s">
        <v>259</v>
      </c>
      <c r="E1711" s="252" t="s">
        <v>1</v>
      </c>
      <c r="F1711" s="253" t="s">
        <v>1739</v>
      </c>
      <c r="G1711" s="250"/>
      <c r="H1711" s="254">
        <v>1</v>
      </c>
      <c r="I1711" s="255"/>
      <c r="J1711" s="250"/>
      <c r="K1711" s="250"/>
      <c r="L1711" s="256"/>
      <c r="M1711" s="257"/>
      <c r="N1711" s="258"/>
      <c r="O1711" s="258"/>
      <c r="P1711" s="258"/>
      <c r="Q1711" s="258"/>
      <c r="R1711" s="258"/>
      <c r="S1711" s="258"/>
      <c r="T1711" s="25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0" t="s">
        <v>259</v>
      </c>
      <c r="AU1711" s="260" t="s">
        <v>93</v>
      </c>
      <c r="AV1711" s="13" t="s">
        <v>93</v>
      </c>
      <c r="AW1711" s="13" t="s">
        <v>40</v>
      </c>
      <c r="AX1711" s="13" t="s">
        <v>84</v>
      </c>
      <c r="AY1711" s="260" t="s">
        <v>250</v>
      </c>
    </row>
    <row r="1712" s="13" customFormat="1">
      <c r="A1712" s="13"/>
      <c r="B1712" s="249"/>
      <c r="C1712" s="250"/>
      <c r="D1712" s="251" t="s">
        <v>259</v>
      </c>
      <c r="E1712" s="252" t="s">
        <v>1</v>
      </c>
      <c r="F1712" s="253" t="s">
        <v>1741</v>
      </c>
      <c r="G1712" s="250"/>
      <c r="H1712" s="254">
        <v>1</v>
      </c>
      <c r="I1712" s="255"/>
      <c r="J1712" s="250"/>
      <c r="K1712" s="250"/>
      <c r="L1712" s="256"/>
      <c r="M1712" s="257"/>
      <c r="N1712" s="258"/>
      <c r="O1712" s="258"/>
      <c r="P1712" s="258"/>
      <c r="Q1712" s="258"/>
      <c r="R1712" s="258"/>
      <c r="S1712" s="258"/>
      <c r="T1712" s="259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0" t="s">
        <v>259</v>
      </c>
      <c r="AU1712" s="260" t="s">
        <v>93</v>
      </c>
      <c r="AV1712" s="13" t="s">
        <v>93</v>
      </c>
      <c r="AW1712" s="13" t="s">
        <v>40</v>
      </c>
      <c r="AX1712" s="13" t="s">
        <v>84</v>
      </c>
      <c r="AY1712" s="260" t="s">
        <v>250</v>
      </c>
    </row>
    <row r="1713" s="14" customFormat="1">
      <c r="A1713" s="14"/>
      <c r="B1713" s="261"/>
      <c r="C1713" s="262"/>
      <c r="D1713" s="251" t="s">
        <v>259</v>
      </c>
      <c r="E1713" s="263" t="s">
        <v>1</v>
      </c>
      <c r="F1713" s="264" t="s">
        <v>261</v>
      </c>
      <c r="G1713" s="262"/>
      <c r="H1713" s="265">
        <v>102</v>
      </c>
      <c r="I1713" s="266"/>
      <c r="J1713" s="262"/>
      <c r="K1713" s="262"/>
      <c r="L1713" s="267"/>
      <c r="M1713" s="268"/>
      <c r="N1713" s="269"/>
      <c r="O1713" s="269"/>
      <c r="P1713" s="269"/>
      <c r="Q1713" s="269"/>
      <c r="R1713" s="269"/>
      <c r="S1713" s="269"/>
      <c r="T1713" s="270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71" t="s">
        <v>259</v>
      </c>
      <c r="AU1713" s="271" t="s">
        <v>93</v>
      </c>
      <c r="AV1713" s="14" t="s">
        <v>256</v>
      </c>
      <c r="AW1713" s="14" t="s">
        <v>40</v>
      </c>
      <c r="AX1713" s="14" t="s">
        <v>91</v>
      </c>
      <c r="AY1713" s="271" t="s">
        <v>250</v>
      </c>
    </row>
    <row r="1714" s="2" customFormat="1" ht="16.5" customHeight="1">
      <c r="A1714" s="41"/>
      <c r="B1714" s="42"/>
      <c r="C1714" s="230" t="s">
        <v>1118</v>
      </c>
      <c r="D1714" s="230" t="s">
        <v>252</v>
      </c>
      <c r="E1714" s="231" t="s">
        <v>1762</v>
      </c>
      <c r="F1714" s="232" t="s">
        <v>1763</v>
      </c>
      <c r="G1714" s="233" t="s">
        <v>570</v>
      </c>
      <c r="H1714" s="234">
        <v>102</v>
      </c>
      <c r="I1714" s="235"/>
      <c r="J1714" s="236">
        <f>ROUND(I1714*H1714,2)</f>
        <v>0</v>
      </c>
      <c r="K1714" s="237"/>
      <c r="L1714" s="47"/>
      <c r="M1714" s="238" t="s">
        <v>1</v>
      </c>
      <c r="N1714" s="239" t="s">
        <v>49</v>
      </c>
      <c r="O1714" s="94"/>
      <c r="P1714" s="240">
        <f>O1714*H1714</f>
        <v>0</v>
      </c>
      <c r="Q1714" s="240">
        <v>0</v>
      </c>
      <c r="R1714" s="240">
        <f>Q1714*H1714</f>
        <v>0</v>
      </c>
      <c r="S1714" s="240">
        <v>0</v>
      </c>
      <c r="T1714" s="241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42" t="s">
        <v>303</v>
      </c>
      <c r="AT1714" s="242" t="s">
        <v>252</v>
      </c>
      <c r="AU1714" s="242" t="s">
        <v>93</v>
      </c>
      <c r="AY1714" s="19" t="s">
        <v>250</v>
      </c>
      <c r="BE1714" s="243">
        <f>IF(N1714="základní",J1714,0)</f>
        <v>0</v>
      </c>
      <c r="BF1714" s="243">
        <f>IF(N1714="snížená",J1714,0)</f>
        <v>0</v>
      </c>
      <c r="BG1714" s="243">
        <f>IF(N1714="zákl. přenesená",J1714,0)</f>
        <v>0</v>
      </c>
      <c r="BH1714" s="243">
        <f>IF(N1714="sníž. přenesená",J1714,0)</f>
        <v>0</v>
      </c>
      <c r="BI1714" s="243">
        <f>IF(N1714="nulová",J1714,0)</f>
        <v>0</v>
      </c>
      <c r="BJ1714" s="19" t="s">
        <v>91</v>
      </c>
      <c r="BK1714" s="243">
        <f>ROUND(I1714*H1714,2)</f>
        <v>0</v>
      </c>
      <c r="BL1714" s="19" t="s">
        <v>303</v>
      </c>
      <c r="BM1714" s="242" t="s">
        <v>1764</v>
      </c>
    </row>
    <row r="1715" s="15" customFormat="1">
      <c r="A1715" s="15"/>
      <c r="B1715" s="272"/>
      <c r="C1715" s="273"/>
      <c r="D1715" s="251" t="s">
        <v>259</v>
      </c>
      <c r="E1715" s="274" t="s">
        <v>1</v>
      </c>
      <c r="F1715" s="275" t="s">
        <v>1738</v>
      </c>
      <c r="G1715" s="273"/>
      <c r="H1715" s="274" t="s">
        <v>1</v>
      </c>
      <c r="I1715" s="276"/>
      <c r="J1715" s="273"/>
      <c r="K1715" s="273"/>
      <c r="L1715" s="277"/>
      <c r="M1715" s="278"/>
      <c r="N1715" s="279"/>
      <c r="O1715" s="279"/>
      <c r="P1715" s="279"/>
      <c r="Q1715" s="279"/>
      <c r="R1715" s="279"/>
      <c r="S1715" s="279"/>
      <c r="T1715" s="280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81" t="s">
        <v>259</v>
      </c>
      <c r="AU1715" s="281" t="s">
        <v>93</v>
      </c>
      <c r="AV1715" s="15" t="s">
        <v>91</v>
      </c>
      <c r="AW1715" s="15" t="s">
        <v>40</v>
      </c>
      <c r="AX1715" s="15" t="s">
        <v>84</v>
      </c>
      <c r="AY1715" s="281" t="s">
        <v>250</v>
      </c>
    </row>
    <row r="1716" s="13" customFormat="1">
      <c r="A1716" s="13"/>
      <c r="B1716" s="249"/>
      <c r="C1716" s="250"/>
      <c r="D1716" s="251" t="s">
        <v>259</v>
      </c>
      <c r="E1716" s="252" t="s">
        <v>1</v>
      </c>
      <c r="F1716" s="253" t="s">
        <v>644</v>
      </c>
      <c r="G1716" s="250"/>
      <c r="H1716" s="254">
        <v>100</v>
      </c>
      <c r="I1716" s="255"/>
      <c r="J1716" s="250"/>
      <c r="K1716" s="250"/>
      <c r="L1716" s="256"/>
      <c r="M1716" s="257"/>
      <c r="N1716" s="258"/>
      <c r="O1716" s="258"/>
      <c r="P1716" s="258"/>
      <c r="Q1716" s="258"/>
      <c r="R1716" s="258"/>
      <c r="S1716" s="258"/>
      <c r="T1716" s="259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60" t="s">
        <v>259</v>
      </c>
      <c r="AU1716" s="260" t="s">
        <v>93</v>
      </c>
      <c r="AV1716" s="13" t="s">
        <v>93</v>
      </c>
      <c r="AW1716" s="13" t="s">
        <v>40</v>
      </c>
      <c r="AX1716" s="13" t="s">
        <v>84</v>
      </c>
      <c r="AY1716" s="260" t="s">
        <v>250</v>
      </c>
    </row>
    <row r="1717" s="13" customFormat="1">
      <c r="A1717" s="13"/>
      <c r="B1717" s="249"/>
      <c r="C1717" s="250"/>
      <c r="D1717" s="251" t="s">
        <v>259</v>
      </c>
      <c r="E1717" s="252" t="s">
        <v>1</v>
      </c>
      <c r="F1717" s="253" t="s">
        <v>1739</v>
      </c>
      <c r="G1717" s="250"/>
      <c r="H1717" s="254">
        <v>1</v>
      </c>
      <c r="I1717" s="255"/>
      <c r="J1717" s="250"/>
      <c r="K1717" s="250"/>
      <c r="L1717" s="256"/>
      <c r="M1717" s="257"/>
      <c r="N1717" s="258"/>
      <c r="O1717" s="258"/>
      <c r="P1717" s="258"/>
      <c r="Q1717" s="258"/>
      <c r="R1717" s="258"/>
      <c r="S1717" s="258"/>
      <c r="T1717" s="259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60" t="s">
        <v>259</v>
      </c>
      <c r="AU1717" s="260" t="s">
        <v>93</v>
      </c>
      <c r="AV1717" s="13" t="s">
        <v>93</v>
      </c>
      <c r="AW1717" s="13" t="s">
        <v>40</v>
      </c>
      <c r="AX1717" s="13" t="s">
        <v>84</v>
      </c>
      <c r="AY1717" s="260" t="s">
        <v>250</v>
      </c>
    </row>
    <row r="1718" s="13" customFormat="1">
      <c r="A1718" s="13"/>
      <c r="B1718" s="249"/>
      <c r="C1718" s="250"/>
      <c r="D1718" s="251" t="s">
        <v>259</v>
      </c>
      <c r="E1718" s="252" t="s">
        <v>1</v>
      </c>
      <c r="F1718" s="253" t="s">
        <v>1741</v>
      </c>
      <c r="G1718" s="250"/>
      <c r="H1718" s="254">
        <v>1</v>
      </c>
      <c r="I1718" s="255"/>
      <c r="J1718" s="250"/>
      <c r="K1718" s="250"/>
      <c r="L1718" s="256"/>
      <c r="M1718" s="257"/>
      <c r="N1718" s="258"/>
      <c r="O1718" s="258"/>
      <c r="P1718" s="258"/>
      <c r="Q1718" s="258"/>
      <c r="R1718" s="258"/>
      <c r="S1718" s="258"/>
      <c r="T1718" s="259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60" t="s">
        <v>259</v>
      </c>
      <c r="AU1718" s="260" t="s">
        <v>93</v>
      </c>
      <c r="AV1718" s="13" t="s">
        <v>93</v>
      </c>
      <c r="AW1718" s="13" t="s">
        <v>40</v>
      </c>
      <c r="AX1718" s="13" t="s">
        <v>84</v>
      </c>
      <c r="AY1718" s="260" t="s">
        <v>250</v>
      </c>
    </row>
    <row r="1719" s="14" customFormat="1">
      <c r="A1719" s="14"/>
      <c r="B1719" s="261"/>
      <c r="C1719" s="262"/>
      <c r="D1719" s="251" t="s">
        <v>259</v>
      </c>
      <c r="E1719" s="263" t="s">
        <v>1</v>
      </c>
      <c r="F1719" s="264" t="s">
        <v>261</v>
      </c>
      <c r="G1719" s="262"/>
      <c r="H1719" s="265">
        <v>102</v>
      </c>
      <c r="I1719" s="266"/>
      <c r="J1719" s="262"/>
      <c r="K1719" s="262"/>
      <c r="L1719" s="267"/>
      <c r="M1719" s="268"/>
      <c r="N1719" s="269"/>
      <c r="O1719" s="269"/>
      <c r="P1719" s="269"/>
      <c r="Q1719" s="269"/>
      <c r="R1719" s="269"/>
      <c r="S1719" s="269"/>
      <c r="T1719" s="270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71" t="s">
        <v>259</v>
      </c>
      <c r="AU1719" s="271" t="s">
        <v>93</v>
      </c>
      <c r="AV1719" s="14" t="s">
        <v>256</v>
      </c>
      <c r="AW1719" s="14" t="s">
        <v>40</v>
      </c>
      <c r="AX1719" s="14" t="s">
        <v>91</v>
      </c>
      <c r="AY1719" s="271" t="s">
        <v>250</v>
      </c>
    </row>
    <row r="1720" s="2" customFormat="1" ht="24.15" customHeight="1">
      <c r="A1720" s="41"/>
      <c r="B1720" s="42"/>
      <c r="C1720" s="294" t="s">
        <v>1765</v>
      </c>
      <c r="D1720" s="294" t="s">
        <v>337</v>
      </c>
      <c r="E1720" s="295" t="s">
        <v>1766</v>
      </c>
      <c r="F1720" s="296" t="s">
        <v>1767</v>
      </c>
      <c r="G1720" s="297" t="s">
        <v>570</v>
      </c>
      <c r="H1720" s="298">
        <v>102</v>
      </c>
      <c r="I1720" s="299"/>
      <c r="J1720" s="300">
        <f>ROUND(I1720*H1720,2)</f>
        <v>0</v>
      </c>
      <c r="K1720" s="301"/>
      <c r="L1720" s="302"/>
      <c r="M1720" s="303" t="s">
        <v>1</v>
      </c>
      <c r="N1720" s="304" t="s">
        <v>49</v>
      </c>
      <c r="O1720" s="94"/>
      <c r="P1720" s="240">
        <f>O1720*H1720</f>
        <v>0</v>
      </c>
      <c r="Q1720" s="240">
        <v>0.0012999999999999999</v>
      </c>
      <c r="R1720" s="240">
        <f>Q1720*H1720</f>
        <v>0.1326</v>
      </c>
      <c r="S1720" s="240">
        <v>0</v>
      </c>
      <c r="T1720" s="241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42" t="s">
        <v>363</v>
      </c>
      <c r="AT1720" s="242" t="s">
        <v>337</v>
      </c>
      <c r="AU1720" s="242" t="s">
        <v>93</v>
      </c>
      <c r="AY1720" s="19" t="s">
        <v>250</v>
      </c>
      <c r="BE1720" s="243">
        <f>IF(N1720="základní",J1720,0)</f>
        <v>0</v>
      </c>
      <c r="BF1720" s="243">
        <f>IF(N1720="snížená",J1720,0)</f>
        <v>0</v>
      </c>
      <c r="BG1720" s="243">
        <f>IF(N1720="zákl. přenesená",J1720,0)</f>
        <v>0</v>
      </c>
      <c r="BH1720" s="243">
        <f>IF(N1720="sníž. přenesená",J1720,0)</f>
        <v>0</v>
      </c>
      <c r="BI1720" s="243">
        <f>IF(N1720="nulová",J1720,0)</f>
        <v>0</v>
      </c>
      <c r="BJ1720" s="19" t="s">
        <v>91</v>
      </c>
      <c r="BK1720" s="243">
        <f>ROUND(I1720*H1720,2)</f>
        <v>0</v>
      </c>
      <c r="BL1720" s="19" t="s">
        <v>303</v>
      </c>
      <c r="BM1720" s="242" t="s">
        <v>1768</v>
      </c>
    </row>
    <row r="1721" s="15" customFormat="1">
      <c r="A1721" s="15"/>
      <c r="B1721" s="272"/>
      <c r="C1721" s="273"/>
      <c r="D1721" s="251" t="s">
        <v>259</v>
      </c>
      <c r="E1721" s="274" t="s">
        <v>1</v>
      </c>
      <c r="F1721" s="275" t="s">
        <v>1738</v>
      </c>
      <c r="G1721" s="273"/>
      <c r="H1721" s="274" t="s">
        <v>1</v>
      </c>
      <c r="I1721" s="276"/>
      <c r="J1721" s="273"/>
      <c r="K1721" s="273"/>
      <c r="L1721" s="277"/>
      <c r="M1721" s="278"/>
      <c r="N1721" s="279"/>
      <c r="O1721" s="279"/>
      <c r="P1721" s="279"/>
      <c r="Q1721" s="279"/>
      <c r="R1721" s="279"/>
      <c r="S1721" s="279"/>
      <c r="T1721" s="280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81" t="s">
        <v>259</v>
      </c>
      <c r="AU1721" s="281" t="s">
        <v>93</v>
      </c>
      <c r="AV1721" s="15" t="s">
        <v>91</v>
      </c>
      <c r="AW1721" s="15" t="s">
        <v>40</v>
      </c>
      <c r="AX1721" s="15" t="s">
        <v>84</v>
      </c>
      <c r="AY1721" s="281" t="s">
        <v>250</v>
      </c>
    </row>
    <row r="1722" s="13" customFormat="1">
      <c r="A1722" s="13"/>
      <c r="B1722" s="249"/>
      <c r="C1722" s="250"/>
      <c r="D1722" s="251" t="s">
        <v>259</v>
      </c>
      <c r="E1722" s="252" t="s">
        <v>1</v>
      </c>
      <c r="F1722" s="253" t="s">
        <v>644</v>
      </c>
      <c r="G1722" s="250"/>
      <c r="H1722" s="254">
        <v>100</v>
      </c>
      <c r="I1722" s="255"/>
      <c r="J1722" s="250"/>
      <c r="K1722" s="250"/>
      <c r="L1722" s="256"/>
      <c r="M1722" s="257"/>
      <c r="N1722" s="258"/>
      <c r="O1722" s="258"/>
      <c r="P1722" s="258"/>
      <c r="Q1722" s="258"/>
      <c r="R1722" s="258"/>
      <c r="S1722" s="258"/>
      <c r="T1722" s="259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60" t="s">
        <v>259</v>
      </c>
      <c r="AU1722" s="260" t="s">
        <v>93</v>
      </c>
      <c r="AV1722" s="13" t="s">
        <v>93</v>
      </c>
      <c r="AW1722" s="13" t="s">
        <v>40</v>
      </c>
      <c r="AX1722" s="13" t="s">
        <v>84</v>
      </c>
      <c r="AY1722" s="260" t="s">
        <v>250</v>
      </c>
    </row>
    <row r="1723" s="13" customFormat="1">
      <c r="A1723" s="13"/>
      <c r="B1723" s="249"/>
      <c r="C1723" s="250"/>
      <c r="D1723" s="251" t="s">
        <v>259</v>
      </c>
      <c r="E1723" s="252" t="s">
        <v>1</v>
      </c>
      <c r="F1723" s="253" t="s">
        <v>1739</v>
      </c>
      <c r="G1723" s="250"/>
      <c r="H1723" s="254">
        <v>1</v>
      </c>
      <c r="I1723" s="255"/>
      <c r="J1723" s="250"/>
      <c r="K1723" s="250"/>
      <c r="L1723" s="256"/>
      <c r="M1723" s="257"/>
      <c r="N1723" s="258"/>
      <c r="O1723" s="258"/>
      <c r="P1723" s="258"/>
      <c r="Q1723" s="258"/>
      <c r="R1723" s="258"/>
      <c r="S1723" s="258"/>
      <c r="T1723" s="259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60" t="s">
        <v>259</v>
      </c>
      <c r="AU1723" s="260" t="s">
        <v>93</v>
      </c>
      <c r="AV1723" s="13" t="s">
        <v>93</v>
      </c>
      <c r="AW1723" s="13" t="s">
        <v>40</v>
      </c>
      <c r="AX1723" s="13" t="s">
        <v>84</v>
      </c>
      <c r="AY1723" s="260" t="s">
        <v>250</v>
      </c>
    </row>
    <row r="1724" s="13" customFormat="1">
      <c r="A1724" s="13"/>
      <c r="B1724" s="249"/>
      <c r="C1724" s="250"/>
      <c r="D1724" s="251" t="s">
        <v>259</v>
      </c>
      <c r="E1724" s="252" t="s">
        <v>1</v>
      </c>
      <c r="F1724" s="253" t="s">
        <v>1741</v>
      </c>
      <c r="G1724" s="250"/>
      <c r="H1724" s="254">
        <v>1</v>
      </c>
      <c r="I1724" s="255"/>
      <c r="J1724" s="250"/>
      <c r="K1724" s="250"/>
      <c r="L1724" s="256"/>
      <c r="M1724" s="257"/>
      <c r="N1724" s="258"/>
      <c r="O1724" s="258"/>
      <c r="P1724" s="258"/>
      <c r="Q1724" s="258"/>
      <c r="R1724" s="258"/>
      <c r="S1724" s="258"/>
      <c r="T1724" s="259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60" t="s">
        <v>259</v>
      </c>
      <c r="AU1724" s="260" t="s">
        <v>93</v>
      </c>
      <c r="AV1724" s="13" t="s">
        <v>93</v>
      </c>
      <c r="AW1724" s="13" t="s">
        <v>40</v>
      </c>
      <c r="AX1724" s="13" t="s">
        <v>84</v>
      </c>
      <c r="AY1724" s="260" t="s">
        <v>250</v>
      </c>
    </row>
    <row r="1725" s="14" customFormat="1">
      <c r="A1725" s="14"/>
      <c r="B1725" s="261"/>
      <c r="C1725" s="262"/>
      <c r="D1725" s="251" t="s">
        <v>259</v>
      </c>
      <c r="E1725" s="263" t="s">
        <v>1</v>
      </c>
      <c r="F1725" s="264" t="s">
        <v>261</v>
      </c>
      <c r="G1725" s="262"/>
      <c r="H1725" s="265">
        <v>102</v>
      </c>
      <c r="I1725" s="266"/>
      <c r="J1725" s="262"/>
      <c r="K1725" s="262"/>
      <c r="L1725" s="267"/>
      <c r="M1725" s="268"/>
      <c r="N1725" s="269"/>
      <c r="O1725" s="269"/>
      <c r="P1725" s="269"/>
      <c r="Q1725" s="269"/>
      <c r="R1725" s="269"/>
      <c r="S1725" s="269"/>
      <c r="T1725" s="270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71" t="s">
        <v>259</v>
      </c>
      <c r="AU1725" s="271" t="s">
        <v>93</v>
      </c>
      <c r="AV1725" s="14" t="s">
        <v>256</v>
      </c>
      <c r="AW1725" s="14" t="s">
        <v>40</v>
      </c>
      <c r="AX1725" s="14" t="s">
        <v>91</v>
      </c>
      <c r="AY1725" s="271" t="s">
        <v>250</v>
      </c>
    </row>
    <row r="1726" s="2" customFormat="1" ht="16.5" customHeight="1">
      <c r="A1726" s="41"/>
      <c r="B1726" s="42"/>
      <c r="C1726" s="230" t="s">
        <v>1132</v>
      </c>
      <c r="D1726" s="230" t="s">
        <v>252</v>
      </c>
      <c r="E1726" s="231" t="s">
        <v>1769</v>
      </c>
      <c r="F1726" s="232" t="s">
        <v>1770</v>
      </c>
      <c r="G1726" s="233" t="s">
        <v>570</v>
      </c>
      <c r="H1726" s="234">
        <v>5</v>
      </c>
      <c r="I1726" s="235"/>
      <c r="J1726" s="236">
        <f>ROUND(I1726*H1726,2)</f>
        <v>0</v>
      </c>
      <c r="K1726" s="237"/>
      <c r="L1726" s="47"/>
      <c r="M1726" s="238" t="s">
        <v>1</v>
      </c>
      <c r="N1726" s="239" t="s">
        <v>49</v>
      </c>
      <c r="O1726" s="94"/>
      <c r="P1726" s="240">
        <f>O1726*H1726</f>
        <v>0</v>
      </c>
      <c r="Q1726" s="240">
        <v>0</v>
      </c>
      <c r="R1726" s="240">
        <f>Q1726*H1726</f>
        <v>0</v>
      </c>
      <c r="S1726" s="240">
        <v>0</v>
      </c>
      <c r="T1726" s="241">
        <f>S1726*H1726</f>
        <v>0</v>
      </c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R1726" s="242" t="s">
        <v>303</v>
      </c>
      <c r="AT1726" s="242" t="s">
        <v>252</v>
      </c>
      <c r="AU1726" s="242" t="s">
        <v>93</v>
      </c>
      <c r="AY1726" s="19" t="s">
        <v>250</v>
      </c>
      <c r="BE1726" s="243">
        <f>IF(N1726="základní",J1726,0)</f>
        <v>0</v>
      </c>
      <c r="BF1726" s="243">
        <f>IF(N1726="snížená",J1726,0)</f>
        <v>0</v>
      </c>
      <c r="BG1726" s="243">
        <f>IF(N1726="zákl. přenesená",J1726,0)</f>
        <v>0</v>
      </c>
      <c r="BH1726" s="243">
        <f>IF(N1726="sníž. přenesená",J1726,0)</f>
        <v>0</v>
      </c>
      <c r="BI1726" s="243">
        <f>IF(N1726="nulová",J1726,0)</f>
        <v>0</v>
      </c>
      <c r="BJ1726" s="19" t="s">
        <v>91</v>
      </c>
      <c r="BK1726" s="243">
        <f>ROUND(I1726*H1726,2)</f>
        <v>0</v>
      </c>
      <c r="BL1726" s="19" t="s">
        <v>303</v>
      </c>
      <c r="BM1726" s="242" t="s">
        <v>1771</v>
      </c>
    </row>
    <row r="1727" s="2" customFormat="1">
      <c r="A1727" s="41"/>
      <c r="B1727" s="42"/>
      <c r="C1727" s="43"/>
      <c r="D1727" s="244" t="s">
        <v>257</v>
      </c>
      <c r="E1727" s="43"/>
      <c r="F1727" s="245" t="s">
        <v>1772</v>
      </c>
      <c r="G1727" s="43"/>
      <c r="H1727" s="43"/>
      <c r="I1727" s="246"/>
      <c r="J1727" s="43"/>
      <c r="K1727" s="43"/>
      <c r="L1727" s="47"/>
      <c r="M1727" s="247"/>
      <c r="N1727" s="248"/>
      <c r="O1727" s="94"/>
      <c r="P1727" s="94"/>
      <c r="Q1727" s="94"/>
      <c r="R1727" s="94"/>
      <c r="S1727" s="94"/>
      <c r="T1727" s="95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T1727" s="19" t="s">
        <v>257</v>
      </c>
      <c r="AU1727" s="19" t="s">
        <v>93</v>
      </c>
    </row>
    <row r="1728" s="13" customFormat="1">
      <c r="A1728" s="13"/>
      <c r="B1728" s="249"/>
      <c r="C1728" s="250"/>
      <c r="D1728" s="251" t="s">
        <v>259</v>
      </c>
      <c r="E1728" s="252" t="s">
        <v>1</v>
      </c>
      <c r="F1728" s="253" t="s">
        <v>1773</v>
      </c>
      <c r="G1728" s="250"/>
      <c r="H1728" s="254">
        <v>5</v>
      </c>
      <c r="I1728" s="255"/>
      <c r="J1728" s="250"/>
      <c r="K1728" s="250"/>
      <c r="L1728" s="256"/>
      <c r="M1728" s="257"/>
      <c r="N1728" s="258"/>
      <c r="O1728" s="258"/>
      <c r="P1728" s="258"/>
      <c r="Q1728" s="258"/>
      <c r="R1728" s="258"/>
      <c r="S1728" s="258"/>
      <c r="T1728" s="259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60" t="s">
        <v>259</v>
      </c>
      <c r="AU1728" s="260" t="s">
        <v>93</v>
      </c>
      <c r="AV1728" s="13" t="s">
        <v>93</v>
      </c>
      <c r="AW1728" s="13" t="s">
        <v>40</v>
      </c>
      <c r="AX1728" s="13" t="s">
        <v>91</v>
      </c>
      <c r="AY1728" s="260" t="s">
        <v>250</v>
      </c>
    </row>
    <row r="1729" s="2" customFormat="1" ht="16.5" customHeight="1">
      <c r="A1729" s="41"/>
      <c r="B1729" s="42"/>
      <c r="C1729" s="294" t="s">
        <v>1774</v>
      </c>
      <c r="D1729" s="294" t="s">
        <v>337</v>
      </c>
      <c r="E1729" s="295" t="s">
        <v>1775</v>
      </c>
      <c r="F1729" s="296" t="s">
        <v>1776</v>
      </c>
      <c r="G1729" s="297" t="s">
        <v>570</v>
      </c>
      <c r="H1729" s="298">
        <v>5</v>
      </c>
      <c r="I1729" s="299"/>
      <c r="J1729" s="300">
        <f>ROUND(I1729*H1729,2)</f>
        <v>0</v>
      </c>
      <c r="K1729" s="301"/>
      <c r="L1729" s="302"/>
      <c r="M1729" s="303" t="s">
        <v>1</v>
      </c>
      <c r="N1729" s="304" t="s">
        <v>49</v>
      </c>
      <c r="O1729" s="94"/>
      <c r="P1729" s="240">
        <f>O1729*H1729</f>
        <v>0</v>
      </c>
      <c r="Q1729" s="240">
        <v>0.00075000000000000002</v>
      </c>
      <c r="R1729" s="240">
        <f>Q1729*H1729</f>
        <v>0.0037499999999999999</v>
      </c>
      <c r="S1729" s="240">
        <v>0</v>
      </c>
      <c r="T1729" s="241">
        <f>S1729*H1729</f>
        <v>0</v>
      </c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R1729" s="242" t="s">
        <v>363</v>
      </c>
      <c r="AT1729" s="242" t="s">
        <v>337</v>
      </c>
      <c r="AU1729" s="242" t="s">
        <v>93</v>
      </c>
      <c r="AY1729" s="19" t="s">
        <v>250</v>
      </c>
      <c r="BE1729" s="243">
        <f>IF(N1729="základní",J1729,0)</f>
        <v>0</v>
      </c>
      <c r="BF1729" s="243">
        <f>IF(N1729="snížená",J1729,0)</f>
        <v>0</v>
      </c>
      <c r="BG1729" s="243">
        <f>IF(N1729="zákl. přenesená",J1729,0)</f>
        <v>0</v>
      </c>
      <c r="BH1729" s="243">
        <f>IF(N1729="sníž. přenesená",J1729,0)</f>
        <v>0</v>
      </c>
      <c r="BI1729" s="243">
        <f>IF(N1729="nulová",J1729,0)</f>
        <v>0</v>
      </c>
      <c r="BJ1729" s="19" t="s">
        <v>91</v>
      </c>
      <c r="BK1729" s="243">
        <f>ROUND(I1729*H1729,2)</f>
        <v>0</v>
      </c>
      <c r="BL1729" s="19" t="s">
        <v>303</v>
      </c>
      <c r="BM1729" s="242" t="s">
        <v>1777</v>
      </c>
    </row>
    <row r="1730" s="13" customFormat="1">
      <c r="A1730" s="13"/>
      <c r="B1730" s="249"/>
      <c r="C1730" s="250"/>
      <c r="D1730" s="251" t="s">
        <v>259</v>
      </c>
      <c r="E1730" s="252" t="s">
        <v>1</v>
      </c>
      <c r="F1730" s="253" t="s">
        <v>1773</v>
      </c>
      <c r="G1730" s="250"/>
      <c r="H1730" s="254">
        <v>5</v>
      </c>
      <c r="I1730" s="255"/>
      <c r="J1730" s="250"/>
      <c r="K1730" s="250"/>
      <c r="L1730" s="256"/>
      <c r="M1730" s="257"/>
      <c r="N1730" s="258"/>
      <c r="O1730" s="258"/>
      <c r="P1730" s="258"/>
      <c r="Q1730" s="258"/>
      <c r="R1730" s="258"/>
      <c r="S1730" s="258"/>
      <c r="T1730" s="259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60" t="s">
        <v>259</v>
      </c>
      <c r="AU1730" s="260" t="s">
        <v>93</v>
      </c>
      <c r="AV1730" s="13" t="s">
        <v>93</v>
      </c>
      <c r="AW1730" s="13" t="s">
        <v>40</v>
      </c>
      <c r="AX1730" s="13" t="s">
        <v>91</v>
      </c>
      <c r="AY1730" s="260" t="s">
        <v>250</v>
      </c>
    </row>
    <row r="1731" s="2" customFormat="1" ht="16.5" customHeight="1">
      <c r="A1731" s="41"/>
      <c r="B1731" s="42"/>
      <c r="C1731" s="230" t="s">
        <v>1136</v>
      </c>
      <c r="D1731" s="230" t="s">
        <v>252</v>
      </c>
      <c r="E1731" s="231" t="s">
        <v>1778</v>
      </c>
      <c r="F1731" s="232" t="s">
        <v>1779</v>
      </c>
      <c r="G1731" s="233" t="s">
        <v>570</v>
      </c>
      <c r="H1731" s="234">
        <v>5</v>
      </c>
      <c r="I1731" s="235"/>
      <c r="J1731" s="236">
        <f>ROUND(I1731*H1731,2)</f>
        <v>0</v>
      </c>
      <c r="K1731" s="237"/>
      <c r="L1731" s="47"/>
      <c r="M1731" s="238" t="s">
        <v>1</v>
      </c>
      <c r="N1731" s="239" t="s">
        <v>49</v>
      </c>
      <c r="O1731" s="94"/>
      <c r="P1731" s="240">
        <f>O1731*H1731</f>
        <v>0</v>
      </c>
      <c r="Q1731" s="240">
        <v>0</v>
      </c>
      <c r="R1731" s="240">
        <f>Q1731*H1731</f>
        <v>0</v>
      </c>
      <c r="S1731" s="240">
        <v>0</v>
      </c>
      <c r="T1731" s="241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42" t="s">
        <v>303</v>
      </c>
      <c r="AT1731" s="242" t="s">
        <v>252</v>
      </c>
      <c r="AU1731" s="242" t="s">
        <v>93</v>
      </c>
      <c r="AY1731" s="19" t="s">
        <v>250</v>
      </c>
      <c r="BE1731" s="243">
        <f>IF(N1731="základní",J1731,0)</f>
        <v>0</v>
      </c>
      <c r="BF1731" s="243">
        <f>IF(N1731="snížená",J1731,0)</f>
        <v>0</v>
      </c>
      <c r="BG1731" s="243">
        <f>IF(N1731="zákl. přenesená",J1731,0)</f>
        <v>0</v>
      </c>
      <c r="BH1731" s="243">
        <f>IF(N1731="sníž. přenesená",J1731,0)</f>
        <v>0</v>
      </c>
      <c r="BI1731" s="243">
        <f>IF(N1731="nulová",J1731,0)</f>
        <v>0</v>
      </c>
      <c r="BJ1731" s="19" t="s">
        <v>91</v>
      </c>
      <c r="BK1731" s="243">
        <f>ROUND(I1731*H1731,2)</f>
        <v>0</v>
      </c>
      <c r="BL1731" s="19" t="s">
        <v>303</v>
      </c>
      <c r="BM1731" s="242" t="s">
        <v>1780</v>
      </c>
    </row>
    <row r="1732" s="2" customFormat="1">
      <c r="A1732" s="41"/>
      <c r="B1732" s="42"/>
      <c r="C1732" s="43"/>
      <c r="D1732" s="244" t="s">
        <v>257</v>
      </c>
      <c r="E1732" s="43"/>
      <c r="F1732" s="245" t="s">
        <v>1781</v>
      </c>
      <c r="G1732" s="43"/>
      <c r="H1732" s="43"/>
      <c r="I1732" s="246"/>
      <c r="J1732" s="43"/>
      <c r="K1732" s="43"/>
      <c r="L1732" s="47"/>
      <c r="M1732" s="247"/>
      <c r="N1732" s="248"/>
      <c r="O1732" s="94"/>
      <c r="P1732" s="94"/>
      <c r="Q1732" s="94"/>
      <c r="R1732" s="94"/>
      <c r="S1732" s="94"/>
      <c r="T1732" s="95"/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T1732" s="19" t="s">
        <v>257</v>
      </c>
      <c r="AU1732" s="19" t="s">
        <v>93</v>
      </c>
    </row>
    <row r="1733" s="13" customFormat="1">
      <c r="A1733" s="13"/>
      <c r="B1733" s="249"/>
      <c r="C1733" s="250"/>
      <c r="D1733" s="251" t="s">
        <v>259</v>
      </c>
      <c r="E1733" s="252" t="s">
        <v>1</v>
      </c>
      <c r="F1733" s="253" t="s">
        <v>1773</v>
      </c>
      <c r="G1733" s="250"/>
      <c r="H1733" s="254">
        <v>5</v>
      </c>
      <c r="I1733" s="255"/>
      <c r="J1733" s="250"/>
      <c r="K1733" s="250"/>
      <c r="L1733" s="256"/>
      <c r="M1733" s="257"/>
      <c r="N1733" s="258"/>
      <c r="O1733" s="258"/>
      <c r="P1733" s="258"/>
      <c r="Q1733" s="258"/>
      <c r="R1733" s="258"/>
      <c r="S1733" s="258"/>
      <c r="T1733" s="25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60" t="s">
        <v>259</v>
      </c>
      <c r="AU1733" s="260" t="s">
        <v>93</v>
      </c>
      <c r="AV1733" s="13" t="s">
        <v>93</v>
      </c>
      <c r="AW1733" s="13" t="s">
        <v>40</v>
      </c>
      <c r="AX1733" s="13" t="s">
        <v>91</v>
      </c>
      <c r="AY1733" s="260" t="s">
        <v>250</v>
      </c>
    </row>
    <row r="1734" s="2" customFormat="1" ht="16.5" customHeight="1">
      <c r="A1734" s="41"/>
      <c r="B1734" s="42"/>
      <c r="C1734" s="294" t="s">
        <v>1782</v>
      </c>
      <c r="D1734" s="294" t="s">
        <v>337</v>
      </c>
      <c r="E1734" s="295" t="s">
        <v>1783</v>
      </c>
      <c r="F1734" s="296" t="s">
        <v>1784</v>
      </c>
      <c r="G1734" s="297" t="s">
        <v>570</v>
      </c>
      <c r="H1734" s="298">
        <v>5</v>
      </c>
      <c r="I1734" s="299"/>
      <c r="J1734" s="300">
        <f>ROUND(I1734*H1734,2)</f>
        <v>0</v>
      </c>
      <c r="K1734" s="301"/>
      <c r="L1734" s="302"/>
      <c r="M1734" s="303" t="s">
        <v>1</v>
      </c>
      <c r="N1734" s="304" t="s">
        <v>49</v>
      </c>
      <c r="O1734" s="94"/>
      <c r="P1734" s="240">
        <f>O1734*H1734</f>
        <v>0</v>
      </c>
      <c r="Q1734" s="240">
        <v>0.001</v>
      </c>
      <c r="R1734" s="240">
        <f>Q1734*H1734</f>
        <v>0.0050000000000000001</v>
      </c>
      <c r="S1734" s="240">
        <v>0</v>
      </c>
      <c r="T1734" s="241">
        <f>S1734*H1734</f>
        <v>0</v>
      </c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R1734" s="242" t="s">
        <v>363</v>
      </c>
      <c r="AT1734" s="242" t="s">
        <v>337</v>
      </c>
      <c r="AU1734" s="242" t="s">
        <v>93</v>
      </c>
      <c r="AY1734" s="19" t="s">
        <v>250</v>
      </c>
      <c r="BE1734" s="243">
        <f>IF(N1734="základní",J1734,0)</f>
        <v>0</v>
      </c>
      <c r="BF1734" s="243">
        <f>IF(N1734="snížená",J1734,0)</f>
        <v>0</v>
      </c>
      <c r="BG1734" s="243">
        <f>IF(N1734="zákl. přenesená",J1734,0)</f>
        <v>0</v>
      </c>
      <c r="BH1734" s="243">
        <f>IF(N1734="sníž. přenesená",J1734,0)</f>
        <v>0</v>
      </c>
      <c r="BI1734" s="243">
        <f>IF(N1734="nulová",J1734,0)</f>
        <v>0</v>
      </c>
      <c r="BJ1734" s="19" t="s">
        <v>91</v>
      </c>
      <c r="BK1734" s="243">
        <f>ROUND(I1734*H1734,2)</f>
        <v>0</v>
      </c>
      <c r="BL1734" s="19" t="s">
        <v>303</v>
      </c>
      <c r="BM1734" s="242" t="s">
        <v>1785</v>
      </c>
    </row>
    <row r="1735" s="13" customFormat="1">
      <c r="A1735" s="13"/>
      <c r="B1735" s="249"/>
      <c r="C1735" s="250"/>
      <c r="D1735" s="251" t="s">
        <v>259</v>
      </c>
      <c r="E1735" s="252" t="s">
        <v>1</v>
      </c>
      <c r="F1735" s="253" t="s">
        <v>1773</v>
      </c>
      <c r="G1735" s="250"/>
      <c r="H1735" s="254">
        <v>5</v>
      </c>
      <c r="I1735" s="255"/>
      <c r="J1735" s="250"/>
      <c r="K1735" s="250"/>
      <c r="L1735" s="256"/>
      <c r="M1735" s="257"/>
      <c r="N1735" s="258"/>
      <c r="O1735" s="258"/>
      <c r="P1735" s="258"/>
      <c r="Q1735" s="258"/>
      <c r="R1735" s="258"/>
      <c r="S1735" s="258"/>
      <c r="T1735" s="259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60" t="s">
        <v>259</v>
      </c>
      <c r="AU1735" s="260" t="s">
        <v>93</v>
      </c>
      <c r="AV1735" s="13" t="s">
        <v>93</v>
      </c>
      <c r="AW1735" s="13" t="s">
        <v>40</v>
      </c>
      <c r="AX1735" s="13" t="s">
        <v>91</v>
      </c>
      <c r="AY1735" s="260" t="s">
        <v>250</v>
      </c>
    </row>
    <row r="1736" s="2" customFormat="1" ht="16.5" customHeight="1">
      <c r="A1736" s="41"/>
      <c r="B1736" s="42"/>
      <c r="C1736" s="230" t="s">
        <v>1140</v>
      </c>
      <c r="D1736" s="230" t="s">
        <v>252</v>
      </c>
      <c r="E1736" s="231" t="s">
        <v>1786</v>
      </c>
      <c r="F1736" s="232" t="s">
        <v>1787</v>
      </c>
      <c r="G1736" s="233" t="s">
        <v>570</v>
      </c>
      <c r="H1736" s="234">
        <v>103</v>
      </c>
      <c r="I1736" s="235"/>
      <c r="J1736" s="236">
        <f>ROUND(I1736*H1736,2)</f>
        <v>0</v>
      </c>
      <c r="K1736" s="237"/>
      <c r="L1736" s="47"/>
      <c r="M1736" s="238" t="s">
        <v>1</v>
      </c>
      <c r="N1736" s="239" t="s">
        <v>49</v>
      </c>
      <c r="O1736" s="94"/>
      <c r="P1736" s="240">
        <f>O1736*H1736</f>
        <v>0</v>
      </c>
      <c r="Q1736" s="240">
        <v>0</v>
      </c>
      <c r="R1736" s="240">
        <f>Q1736*H1736</f>
        <v>0</v>
      </c>
      <c r="S1736" s="240">
        <v>0</v>
      </c>
      <c r="T1736" s="241">
        <f>S1736*H1736</f>
        <v>0</v>
      </c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R1736" s="242" t="s">
        <v>303</v>
      </c>
      <c r="AT1736" s="242" t="s">
        <v>252</v>
      </c>
      <c r="AU1736" s="242" t="s">
        <v>93</v>
      </c>
      <c r="AY1736" s="19" t="s">
        <v>250</v>
      </c>
      <c r="BE1736" s="243">
        <f>IF(N1736="základní",J1736,0)</f>
        <v>0</v>
      </c>
      <c r="BF1736" s="243">
        <f>IF(N1736="snížená",J1736,0)</f>
        <v>0</v>
      </c>
      <c r="BG1736" s="243">
        <f>IF(N1736="zákl. přenesená",J1736,0)</f>
        <v>0</v>
      </c>
      <c r="BH1736" s="243">
        <f>IF(N1736="sníž. přenesená",J1736,0)</f>
        <v>0</v>
      </c>
      <c r="BI1736" s="243">
        <f>IF(N1736="nulová",J1736,0)</f>
        <v>0</v>
      </c>
      <c r="BJ1736" s="19" t="s">
        <v>91</v>
      </c>
      <c r="BK1736" s="243">
        <f>ROUND(I1736*H1736,2)</f>
        <v>0</v>
      </c>
      <c r="BL1736" s="19" t="s">
        <v>303</v>
      </c>
      <c r="BM1736" s="242" t="s">
        <v>1788</v>
      </c>
    </row>
    <row r="1737" s="15" customFormat="1">
      <c r="A1737" s="15"/>
      <c r="B1737" s="272"/>
      <c r="C1737" s="273"/>
      <c r="D1737" s="251" t="s">
        <v>259</v>
      </c>
      <c r="E1737" s="274" t="s">
        <v>1</v>
      </c>
      <c r="F1737" s="275" t="s">
        <v>1738</v>
      </c>
      <c r="G1737" s="273"/>
      <c r="H1737" s="274" t="s">
        <v>1</v>
      </c>
      <c r="I1737" s="276"/>
      <c r="J1737" s="273"/>
      <c r="K1737" s="273"/>
      <c r="L1737" s="277"/>
      <c r="M1737" s="278"/>
      <c r="N1737" s="279"/>
      <c r="O1737" s="279"/>
      <c r="P1737" s="279"/>
      <c r="Q1737" s="279"/>
      <c r="R1737" s="279"/>
      <c r="S1737" s="279"/>
      <c r="T1737" s="280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81" t="s">
        <v>259</v>
      </c>
      <c r="AU1737" s="281" t="s">
        <v>93</v>
      </c>
      <c r="AV1737" s="15" t="s">
        <v>91</v>
      </c>
      <c r="AW1737" s="15" t="s">
        <v>40</v>
      </c>
      <c r="AX1737" s="15" t="s">
        <v>84</v>
      </c>
      <c r="AY1737" s="281" t="s">
        <v>250</v>
      </c>
    </row>
    <row r="1738" s="13" customFormat="1">
      <c r="A1738" s="13"/>
      <c r="B1738" s="249"/>
      <c r="C1738" s="250"/>
      <c r="D1738" s="251" t="s">
        <v>259</v>
      </c>
      <c r="E1738" s="252" t="s">
        <v>1</v>
      </c>
      <c r="F1738" s="253" t="s">
        <v>644</v>
      </c>
      <c r="G1738" s="250"/>
      <c r="H1738" s="254">
        <v>100</v>
      </c>
      <c r="I1738" s="255"/>
      <c r="J1738" s="250"/>
      <c r="K1738" s="250"/>
      <c r="L1738" s="256"/>
      <c r="M1738" s="257"/>
      <c r="N1738" s="258"/>
      <c r="O1738" s="258"/>
      <c r="P1738" s="258"/>
      <c r="Q1738" s="258"/>
      <c r="R1738" s="258"/>
      <c r="S1738" s="258"/>
      <c r="T1738" s="259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60" t="s">
        <v>259</v>
      </c>
      <c r="AU1738" s="260" t="s">
        <v>93</v>
      </c>
      <c r="AV1738" s="13" t="s">
        <v>93</v>
      </c>
      <c r="AW1738" s="13" t="s">
        <v>40</v>
      </c>
      <c r="AX1738" s="13" t="s">
        <v>84</v>
      </c>
      <c r="AY1738" s="260" t="s">
        <v>250</v>
      </c>
    </row>
    <row r="1739" s="13" customFormat="1">
      <c r="A1739" s="13"/>
      <c r="B1739" s="249"/>
      <c r="C1739" s="250"/>
      <c r="D1739" s="251" t="s">
        <v>259</v>
      </c>
      <c r="E1739" s="252" t="s">
        <v>1</v>
      </c>
      <c r="F1739" s="253" t="s">
        <v>1739</v>
      </c>
      <c r="G1739" s="250"/>
      <c r="H1739" s="254">
        <v>1</v>
      </c>
      <c r="I1739" s="255"/>
      <c r="J1739" s="250"/>
      <c r="K1739" s="250"/>
      <c r="L1739" s="256"/>
      <c r="M1739" s="257"/>
      <c r="N1739" s="258"/>
      <c r="O1739" s="258"/>
      <c r="P1739" s="258"/>
      <c r="Q1739" s="258"/>
      <c r="R1739" s="258"/>
      <c r="S1739" s="258"/>
      <c r="T1739" s="259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60" t="s">
        <v>259</v>
      </c>
      <c r="AU1739" s="260" t="s">
        <v>93</v>
      </c>
      <c r="AV1739" s="13" t="s">
        <v>93</v>
      </c>
      <c r="AW1739" s="13" t="s">
        <v>40</v>
      </c>
      <c r="AX1739" s="13" t="s">
        <v>84</v>
      </c>
      <c r="AY1739" s="260" t="s">
        <v>250</v>
      </c>
    </row>
    <row r="1740" s="13" customFormat="1">
      <c r="A1740" s="13"/>
      <c r="B1740" s="249"/>
      <c r="C1740" s="250"/>
      <c r="D1740" s="251" t="s">
        <v>259</v>
      </c>
      <c r="E1740" s="252" t="s">
        <v>1</v>
      </c>
      <c r="F1740" s="253" t="s">
        <v>1740</v>
      </c>
      <c r="G1740" s="250"/>
      <c r="H1740" s="254">
        <v>1</v>
      </c>
      <c r="I1740" s="255"/>
      <c r="J1740" s="250"/>
      <c r="K1740" s="250"/>
      <c r="L1740" s="256"/>
      <c r="M1740" s="257"/>
      <c r="N1740" s="258"/>
      <c r="O1740" s="258"/>
      <c r="P1740" s="258"/>
      <c r="Q1740" s="258"/>
      <c r="R1740" s="258"/>
      <c r="S1740" s="258"/>
      <c r="T1740" s="25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60" t="s">
        <v>259</v>
      </c>
      <c r="AU1740" s="260" t="s">
        <v>93</v>
      </c>
      <c r="AV1740" s="13" t="s">
        <v>93</v>
      </c>
      <c r="AW1740" s="13" t="s">
        <v>40</v>
      </c>
      <c r="AX1740" s="13" t="s">
        <v>84</v>
      </c>
      <c r="AY1740" s="260" t="s">
        <v>250</v>
      </c>
    </row>
    <row r="1741" s="13" customFormat="1">
      <c r="A1741" s="13"/>
      <c r="B1741" s="249"/>
      <c r="C1741" s="250"/>
      <c r="D1741" s="251" t="s">
        <v>259</v>
      </c>
      <c r="E1741" s="252" t="s">
        <v>1</v>
      </c>
      <c r="F1741" s="253" t="s">
        <v>1741</v>
      </c>
      <c r="G1741" s="250"/>
      <c r="H1741" s="254">
        <v>1</v>
      </c>
      <c r="I1741" s="255"/>
      <c r="J1741" s="250"/>
      <c r="K1741" s="250"/>
      <c r="L1741" s="256"/>
      <c r="M1741" s="257"/>
      <c r="N1741" s="258"/>
      <c r="O1741" s="258"/>
      <c r="P1741" s="258"/>
      <c r="Q1741" s="258"/>
      <c r="R1741" s="258"/>
      <c r="S1741" s="258"/>
      <c r="T1741" s="259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60" t="s">
        <v>259</v>
      </c>
      <c r="AU1741" s="260" t="s">
        <v>93</v>
      </c>
      <c r="AV1741" s="13" t="s">
        <v>93</v>
      </c>
      <c r="AW1741" s="13" t="s">
        <v>40</v>
      </c>
      <c r="AX1741" s="13" t="s">
        <v>84</v>
      </c>
      <c r="AY1741" s="260" t="s">
        <v>250</v>
      </c>
    </row>
    <row r="1742" s="14" customFormat="1">
      <c r="A1742" s="14"/>
      <c r="B1742" s="261"/>
      <c r="C1742" s="262"/>
      <c r="D1742" s="251" t="s">
        <v>259</v>
      </c>
      <c r="E1742" s="263" t="s">
        <v>1</v>
      </c>
      <c r="F1742" s="264" t="s">
        <v>261</v>
      </c>
      <c r="G1742" s="262"/>
      <c r="H1742" s="265">
        <v>103</v>
      </c>
      <c r="I1742" s="266"/>
      <c r="J1742" s="262"/>
      <c r="K1742" s="262"/>
      <c r="L1742" s="267"/>
      <c r="M1742" s="268"/>
      <c r="N1742" s="269"/>
      <c r="O1742" s="269"/>
      <c r="P1742" s="269"/>
      <c r="Q1742" s="269"/>
      <c r="R1742" s="269"/>
      <c r="S1742" s="269"/>
      <c r="T1742" s="270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71" t="s">
        <v>259</v>
      </c>
      <c r="AU1742" s="271" t="s">
        <v>93</v>
      </c>
      <c r="AV1742" s="14" t="s">
        <v>256</v>
      </c>
      <c r="AW1742" s="14" t="s">
        <v>40</v>
      </c>
      <c r="AX1742" s="14" t="s">
        <v>91</v>
      </c>
      <c r="AY1742" s="271" t="s">
        <v>250</v>
      </c>
    </row>
    <row r="1743" s="2" customFormat="1" ht="16.5" customHeight="1">
      <c r="A1743" s="41"/>
      <c r="B1743" s="42"/>
      <c r="C1743" s="294" t="s">
        <v>1789</v>
      </c>
      <c r="D1743" s="294" t="s">
        <v>337</v>
      </c>
      <c r="E1743" s="295" t="s">
        <v>1790</v>
      </c>
      <c r="F1743" s="296" t="s">
        <v>1791</v>
      </c>
      <c r="G1743" s="297" t="s">
        <v>570</v>
      </c>
      <c r="H1743" s="298">
        <v>103</v>
      </c>
      <c r="I1743" s="299"/>
      <c r="J1743" s="300">
        <f>ROUND(I1743*H1743,2)</f>
        <v>0</v>
      </c>
      <c r="K1743" s="301"/>
      <c r="L1743" s="302"/>
      <c r="M1743" s="303" t="s">
        <v>1</v>
      </c>
      <c r="N1743" s="304" t="s">
        <v>49</v>
      </c>
      <c r="O1743" s="94"/>
      <c r="P1743" s="240">
        <f>O1743*H1743</f>
        <v>0</v>
      </c>
      <c r="Q1743" s="240">
        <v>0.00080000000000000004</v>
      </c>
      <c r="R1743" s="240">
        <f>Q1743*H1743</f>
        <v>0.082400000000000001</v>
      </c>
      <c r="S1743" s="240">
        <v>0</v>
      </c>
      <c r="T1743" s="241">
        <f>S1743*H1743</f>
        <v>0</v>
      </c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R1743" s="242" t="s">
        <v>363</v>
      </c>
      <c r="AT1743" s="242" t="s">
        <v>337</v>
      </c>
      <c r="AU1743" s="242" t="s">
        <v>93</v>
      </c>
      <c r="AY1743" s="19" t="s">
        <v>250</v>
      </c>
      <c r="BE1743" s="243">
        <f>IF(N1743="základní",J1743,0)</f>
        <v>0</v>
      </c>
      <c r="BF1743" s="243">
        <f>IF(N1743="snížená",J1743,0)</f>
        <v>0</v>
      </c>
      <c r="BG1743" s="243">
        <f>IF(N1743="zákl. přenesená",J1743,0)</f>
        <v>0</v>
      </c>
      <c r="BH1743" s="243">
        <f>IF(N1743="sníž. přenesená",J1743,0)</f>
        <v>0</v>
      </c>
      <c r="BI1743" s="243">
        <f>IF(N1743="nulová",J1743,0)</f>
        <v>0</v>
      </c>
      <c r="BJ1743" s="19" t="s">
        <v>91</v>
      </c>
      <c r="BK1743" s="243">
        <f>ROUND(I1743*H1743,2)</f>
        <v>0</v>
      </c>
      <c r="BL1743" s="19" t="s">
        <v>303</v>
      </c>
      <c r="BM1743" s="242" t="s">
        <v>1792</v>
      </c>
    </row>
    <row r="1744" s="15" customFormat="1">
      <c r="A1744" s="15"/>
      <c r="B1744" s="272"/>
      <c r="C1744" s="273"/>
      <c r="D1744" s="251" t="s">
        <v>259</v>
      </c>
      <c r="E1744" s="274" t="s">
        <v>1</v>
      </c>
      <c r="F1744" s="275" t="s">
        <v>1738</v>
      </c>
      <c r="G1744" s="273"/>
      <c r="H1744" s="274" t="s">
        <v>1</v>
      </c>
      <c r="I1744" s="276"/>
      <c r="J1744" s="273"/>
      <c r="K1744" s="273"/>
      <c r="L1744" s="277"/>
      <c r="M1744" s="278"/>
      <c r="N1744" s="279"/>
      <c r="O1744" s="279"/>
      <c r="P1744" s="279"/>
      <c r="Q1744" s="279"/>
      <c r="R1744" s="279"/>
      <c r="S1744" s="279"/>
      <c r="T1744" s="280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81" t="s">
        <v>259</v>
      </c>
      <c r="AU1744" s="281" t="s">
        <v>93</v>
      </c>
      <c r="AV1744" s="15" t="s">
        <v>91</v>
      </c>
      <c r="AW1744" s="15" t="s">
        <v>40</v>
      </c>
      <c r="AX1744" s="15" t="s">
        <v>84</v>
      </c>
      <c r="AY1744" s="281" t="s">
        <v>250</v>
      </c>
    </row>
    <row r="1745" s="13" customFormat="1">
      <c r="A1745" s="13"/>
      <c r="B1745" s="249"/>
      <c r="C1745" s="250"/>
      <c r="D1745" s="251" t="s">
        <v>259</v>
      </c>
      <c r="E1745" s="252" t="s">
        <v>1</v>
      </c>
      <c r="F1745" s="253" t="s">
        <v>644</v>
      </c>
      <c r="G1745" s="250"/>
      <c r="H1745" s="254">
        <v>100</v>
      </c>
      <c r="I1745" s="255"/>
      <c r="J1745" s="250"/>
      <c r="K1745" s="250"/>
      <c r="L1745" s="256"/>
      <c r="M1745" s="257"/>
      <c r="N1745" s="258"/>
      <c r="O1745" s="258"/>
      <c r="P1745" s="258"/>
      <c r="Q1745" s="258"/>
      <c r="R1745" s="258"/>
      <c r="S1745" s="258"/>
      <c r="T1745" s="25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60" t="s">
        <v>259</v>
      </c>
      <c r="AU1745" s="260" t="s">
        <v>93</v>
      </c>
      <c r="AV1745" s="13" t="s">
        <v>93</v>
      </c>
      <c r="AW1745" s="13" t="s">
        <v>40</v>
      </c>
      <c r="AX1745" s="13" t="s">
        <v>84</v>
      </c>
      <c r="AY1745" s="260" t="s">
        <v>250</v>
      </c>
    </row>
    <row r="1746" s="13" customFormat="1">
      <c r="A1746" s="13"/>
      <c r="B1746" s="249"/>
      <c r="C1746" s="250"/>
      <c r="D1746" s="251" t="s">
        <v>259</v>
      </c>
      <c r="E1746" s="252" t="s">
        <v>1</v>
      </c>
      <c r="F1746" s="253" t="s">
        <v>1739</v>
      </c>
      <c r="G1746" s="250"/>
      <c r="H1746" s="254">
        <v>1</v>
      </c>
      <c r="I1746" s="255"/>
      <c r="J1746" s="250"/>
      <c r="K1746" s="250"/>
      <c r="L1746" s="256"/>
      <c r="M1746" s="257"/>
      <c r="N1746" s="258"/>
      <c r="O1746" s="258"/>
      <c r="P1746" s="258"/>
      <c r="Q1746" s="258"/>
      <c r="R1746" s="258"/>
      <c r="S1746" s="258"/>
      <c r="T1746" s="259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60" t="s">
        <v>259</v>
      </c>
      <c r="AU1746" s="260" t="s">
        <v>93</v>
      </c>
      <c r="AV1746" s="13" t="s">
        <v>93</v>
      </c>
      <c r="AW1746" s="13" t="s">
        <v>40</v>
      </c>
      <c r="AX1746" s="13" t="s">
        <v>84</v>
      </c>
      <c r="AY1746" s="260" t="s">
        <v>250</v>
      </c>
    </row>
    <row r="1747" s="13" customFormat="1">
      <c r="A1747" s="13"/>
      <c r="B1747" s="249"/>
      <c r="C1747" s="250"/>
      <c r="D1747" s="251" t="s">
        <v>259</v>
      </c>
      <c r="E1747" s="252" t="s">
        <v>1</v>
      </c>
      <c r="F1747" s="253" t="s">
        <v>1740</v>
      </c>
      <c r="G1747" s="250"/>
      <c r="H1747" s="254">
        <v>1</v>
      </c>
      <c r="I1747" s="255"/>
      <c r="J1747" s="250"/>
      <c r="K1747" s="250"/>
      <c r="L1747" s="256"/>
      <c r="M1747" s="257"/>
      <c r="N1747" s="258"/>
      <c r="O1747" s="258"/>
      <c r="P1747" s="258"/>
      <c r="Q1747" s="258"/>
      <c r="R1747" s="258"/>
      <c r="S1747" s="258"/>
      <c r="T1747" s="259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60" t="s">
        <v>259</v>
      </c>
      <c r="AU1747" s="260" t="s">
        <v>93</v>
      </c>
      <c r="AV1747" s="13" t="s">
        <v>93</v>
      </c>
      <c r="AW1747" s="13" t="s">
        <v>40</v>
      </c>
      <c r="AX1747" s="13" t="s">
        <v>84</v>
      </c>
      <c r="AY1747" s="260" t="s">
        <v>250</v>
      </c>
    </row>
    <row r="1748" s="13" customFormat="1">
      <c r="A1748" s="13"/>
      <c r="B1748" s="249"/>
      <c r="C1748" s="250"/>
      <c r="D1748" s="251" t="s">
        <v>259</v>
      </c>
      <c r="E1748" s="252" t="s">
        <v>1</v>
      </c>
      <c r="F1748" s="253" t="s">
        <v>1741</v>
      </c>
      <c r="G1748" s="250"/>
      <c r="H1748" s="254">
        <v>1</v>
      </c>
      <c r="I1748" s="255"/>
      <c r="J1748" s="250"/>
      <c r="K1748" s="250"/>
      <c r="L1748" s="256"/>
      <c r="M1748" s="257"/>
      <c r="N1748" s="258"/>
      <c r="O1748" s="258"/>
      <c r="P1748" s="258"/>
      <c r="Q1748" s="258"/>
      <c r="R1748" s="258"/>
      <c r="S1748" s="258"/>
      <c r="T1748" s="259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60" t="s">
        <v>259</v>
      </c>
      <c r="AU1748" s="260" t="s">
        <v>93</v>
      </c>
      <c r="AV1748" s="13" t="s">
        <v>93</v>
      </c>
      <c r="AW1748" s="13" t="s">
        <v>40</v>
      </c>
      <c r="AX1748" s="13" t="s">
        <v>84</v>
      </c>
      <c r="AY1748" s="260" t="s">
        <v>250</v>
      </c>
    </row>
    <row r="1749" s="14" customFormat="1">
      <c r="A1749" s="14"/>
      <c r="B1749" s="261"/>
      <c r="C1749" s="262"/>
      <c r="D1749" s="251" t="s">
        <v>259</v>
      </c>
      <c r="E1749" s="263" t="s">
        <v>1</v>
      </c>
      <c r="F1749" s="264" t="s">
        <v>261</v>
      </c>
      <c r="G1749" s="262"/>
      <c r="H1749" s="265">
        <v>103</v>
      </c>
      <c r="I1749" s="266"/>
      <c r="J1749" s="262"/>
      <c r="K1749" s="262"/>
      <c r="L1749" s="267"/>
      <c r="M1749" s="268"/>
      <c r="N1749" s="269"/>
      <c r="O1749" s="269"/>
      <c r="P1749" s="269"/>
      <c r="Q1749" s="269"/>
      <c r="R1749" s="269"/>
      <c r="S1749" s="269"/>
      <c r="T1749" s="270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71" t="s">
        <v>259</v>
      </c>
      <c r="AU1749" s="271" t="s">
        <v>93</v>
      </c>
      <c r="AV1749" s="14" t="s">
        <v>256</v>
      </c>
      <c r="AW1749" s="14" t="s">
        <v>40</v>
      </c>
      <c r="AX1749" s="14" t="s">
        <v>91</v>
      </c>
      <c r="AY1749" s="271" t="s">
        <v>250</v>
      </c>
    </row>
    <row r="1750" s="2" customFormat="1" ht="21.75" customHeight="1">
      <c r="A1750" s="41"/>
      <c r="B1750" s="42"/>
      <c r="C1750" s="230" t="s">
        <v>1144</v>
      </c>
      <c r="D1750" s="230" t="s">
        <v>252</v>
      </c>
      <c r="E1750" s="231" t="s">
        <v>1793</v>
      </c>
      <c r="F1750" s="232" t="s">
        <v>1794</v>
      </c>
      <c r="G1750" s="233" t="s">
        <v>570</v>
      </c>
      <c r="H1750" s="234">
        <v>100</v>
      </c>
      <c r="I1750" s="235"/>
      <c r="J1750" s="236">
        <f>ROUND(I1750*H1750,2)</f>
        <v>0</v>
      </c>
      <c r="K1750" s="237"/>
      <c r="L1750" s="47"/>
      <c r="M1750" s="238" t="s">
        <v>1</v>
      </c>
      <c r="N1750" s="239" t="s">
        <v>49</v>
      </c>
      <c r="O1750" s="94"/>
      <c r="P1750" s="240">
        <f>O1750*H1750</f>
        <v>0</v>
      </c>
      <c r="Q1750" s="240">
        <v>0</v>
      </c>
      <c r="R1750" s="240">
        <f>Q1750*H1750</f>
        <v>0</v>
      </c>
      <c r="S1750" s="240">
        <v>0</v>
      </c>
      <c r="T1750" s="241">
        <f>S1750*H1750</f>
        <v>0</v>
      </c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R1750" s="242" t="s">
        <v>303</v>
      </c>
      <c r="AT1750" s="242" t="s">
        <v>252</v>
      </c>
      <c r="AU1750" s="242" t="s">
        <v>93</v>
      </c>
      <c r="AY1750" s="19" t="s">
        <v>250</v>
      </c>
      <c r="BE1750" s="243">
        <f>IF(N1750="základní",J1750,0)</f>
        <v>0</v>
      </c>
      <c r="BF1750" s="243">
        <f>IF(N1750="snížená",J1750,0)</f>
        <v>0</v>
      </c>
      <c r="BG1750" s="243">
        <f>IF(N1750="zákl. přenesená",J1750,0)</f>
        <v>0</v>
      </c>
      <c r="BH1750" s="243">
        <f>IF(N1750="sníž. přenesená",J1750,0)</f>
        <v>0</v>
      </c>
      <c r="BI1750" s="243">
        <f>IF(N1750="nulová",J1750,0)</f>
        <v>0</v>
      </c>
      <c r="BJ1750" s="19" t="s">
        <v>91</v>
      </c>
      <c r="BK1750" s="243">
        <f>ROUND(I1750*H1750,2)</f>
        <v>0</v>
      </c>
      <c r="BL1750" s="19" t="s">
        <v>303</v>
      </c>
      <c r="BM1750" s="242" t="s">
        <v>1795</v>
      </c>
    </row>
    <row r="1751" s="15" customFormat="1">
      <c r="A1751" s="15"/>
      <c r="B1751" s="272"/>
      <c r="C1751" s="273"/>
      <c r="D1751" s="251" t="s">
        <v>259</v>
      </c>
      <c r="E1751" s="274" t="s">
        <v>1</v>
      </c>
      <c r="F1751" s="275" t="s">
        <v>1738</v>
      </c>
      <c r="G1751" s="273"/>
      <c r="H1751" s="274" t="s">
        <v>1</v>
      </c>
      <c r="I1751" s="276"/>
      <c r="J1751" s="273"/>
      <c r="K1751" s="273"/>
      <c r="L1751" s="277"/>
      <c r="M1751" s="278"/>
      <c r="N1751" s="279"/>
      <c r="O1751" s="279"/>
      <c r="P1751" s="279"/>
      <c r="Q1751" s="279"/>
      <c r="R1751" s="279"/>
      <c r="S1751" s="279"/>
      <c r="T1751" s="280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81" t="s">
        <v>259</v>
      </c>
      <c r="AU1751" s="281" t="s">
        <v>93</v>
      </c>
      <c r="AV1751" s="15" t="s">
        <v>91</v>
      </c>
      <c r="AW1751" s="15" t="s">
        <v>40</v>
      </c>
      <c r="AX1751" s="15" t="s">
        <v>84</v>
      </c>
      <c r="AY1751" s="281" t="s">
        <v>250</v>
      </c>
    </row>
    <row r="1752" s="13" customFormat="1">
      <c r="A1752" s="13"/>
      <c r="B1752" s="249"/>
      <c r="C1752" s="250"/>
      <c r="D1752" s="251" t="s">
        <v>259</v>
      </c>
      <c r="E1752" s="252" t="s">
        <v>1</v>
      </c>
      <c r="F1752" s="253" t="s">
        <v>644</v>
      </c>
      <c r="G1752" s="250"/>
      <c r="H1752" s="254">
        <v>100</v>
      </c>
      <c r="I1752" s="255"/>
      <c r="J1752" s="250"/>
      <c r="K1752" s="250"/>
      <c r="L1752" s="256"/>
      <c r="M1752" s="257"/>
      <c r="N1752" s="258"/>
      <c r="O1752" s="258"/>
      <c r="P1752" s="258"/>
      <c r="Q1752" s="258"/>
      <c r="R1752" s="258"/>
      <c r="S1752" s="258"/>
      <c r="T1752" s="259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60" t="s">
        <v>259</v>
      </c>
      <c r="AU1752" s="260" t="s">
        <v>93</v>
      </c>
      <c r="AV1752" s="13" t="s">
        <v>93</v>
      </c>
      <c r="AW1752" s="13" t="s">
        <v>40</v>
      </c>
      <c r="AX1752" s="13" t="s">
        <v>91</v>
      </c>
      <c r="AY1752" s="260" t="s">
        <v>250</v>
      </c>
    </row>
    <row r="1753" s="2" customFormat="1" ht="16.5" customHeight="1">
      <c r="A1753" s="41"/>
      <c r="B1753" s="42"/>
      <c r="C1753" s="294" t="s">
        <v>1796</v>
      </c>
      <c r="D1753" s="294" t="s">
        <v>337</v>
      </c>
      <c r="E1753" s="295" t="s">
        <v>1797</v>
      </c>
      <c r="F1753" s="296" t="s">
        <v>1798</v>
      </c>
      <c r="G1753" s="297" t="s">
        <v>570</v>
      </c>
      <c r="H1753" s="298">
        <v>100</v>
      </c>
      <c r="I1753" s="299"/>
      <c r="J1753" s="300">
        <f>ROUND(I1753*H1753,2)</f>
        <v>0</v>
      </c>
      <c r="K1753" s="301"/>
      <c r="L1753" s="302"/>
      <c r="M1753" s="303" t="s">
        <v>1</v>
      </c>
      <c r="N1753" s="304" t="s">
        <v>49</v>
      </c>
      <c r="O1753" s="94"/>
      <c r="P1753" s="240">
        <f>O1753*H1753</f>
        <v>0</v>
      </c>
      <c r="Q1753" s="240">
        <v>0.00080000000000000004</v>
      </c>
      <c r="R1753" s="240">
        <f>Q1753*H1753</f>
        <v>0.080000000000000002</v>
      </c>
      <c r="S1753" s="240">
        <v>0</v>
      </c>
      <c r="T1753" s="241">
        <f>S1753*H1753</f>
        <v>0</v>
      </c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R1753" s="242" t="s">
        <v>363</v>
      </c>
      <c r="AT1753" s="242" t="s">
        <v>337</v>
      </c>
      <c r="AU1753" s="242" t="s">
        <v>93</v>
      </c>
      <c r="AY1753" s="19" t="s">
        <v>250</v>
      </c>
      <c r="BE1753" s="243">
        <f>IF(N1753="základní",J1753,0)</f>
        <v>0</v>
      </c>
      <c r="BF1753" s="243">
        <f>IF(N1753="snížená",J1753,0)</f>
        <v>0</v>
      </c>
      <c r="BG1753" s="243">
        <f>IF(N1753="zákl. přenesená",J1753,0)</f>
        <v>0</v>
      </c>
      <c r="BH1753" s="243">
        <f>IF(N1753="sníž. přenesená",J1753,0)</f>
        <v>0</v>
      </c>
      <c r="BI1753" s="243">
        <f>IF(N1753="nulová",J1753,0)</f>
        <v>0</v>
      </c>
      <c r="BJ1753" s="19" t="s">
        <v>91</v>
      </c>
      <c r="BK1753" s="243">
        <f>ROUND(I1753*H1753,2)</f>
        <v>0</v>
      </c>
      <c r="BL1753" s="19" t="s">
        <v>303</v>
      </c>
      <c r="BM1753" s="242" t="s">
        <v>1799</v>
      </c>
    </row>
    <row r="1754" s="15" customFormat="1">
      <c r="A1754" s="15"/>
      <c r="B1754" s="272"/>
      <c r="C1754" s="273"/>
      <c r="D1754" s="251" t="s">
        <v>259</v>
      </c>
      <c r="E1754" s="274" t="s">
        <v>1</v>
      </c>
      <c r="F1754" s="275" t="s">
        <v>1738</v>
      </c>
      <c r="G1754" s="273"/>
      <c r="H1754" s="274" t="s">
        <v>1</v>
      </c>
      <c r="I1754" s="276"/>
      <c r="J1754" s="273"/>
      <c r="K1754" s="273"/>
      <c r="L1754" s="277"/>
      <c r="M1754" s="278"/>
      <c r="N1754" s="279"/>
      <c r="O1754" s="279"/>
      <c r="P1754" s="279"/>
      <c r="Q1754" s="279"/>
      <c r="R1754" s="279"/>
      <c r="S1754" s="279"/>
      <c r="T1754" s="280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81" t="s">
        <v>259</v>
      </c>
      <c r="AU1754" s="281" t="s">
        <v>93</v>
      </c>
      <c r="AV1754" s="15" t="s">
        <v>91</v>
      </c>
      <c r="AW1754" s="15" t="s">
        <v>40</v>
      </c>
      <c r="AX1754" s="15" t="s">
        <v>84</v>
      </c>
      <c r="AY1754" s="281" t="s">
        <v>250</v>
      </c>
    </row>
    <row r="1755" s="13" customFormat="1">
      <c r="A1755" s="13"/>
      <c r="B1755" s="249"/>
      <c r="C1755" s="250"/>
      <c r="D1755" s="251" t="s">
        <v>259</v>
      </c>
      <c r="E1755" s="252" t="s">
        <v>1</v>
      </c>
      <c r="F1755" s="253" t="s">
        <v>644</v>
      </c>
      <c r="G1755" s="250"/>
      <c r="H1755" s="254">
        <v>100</v>
      </c>
      <c r="I1755" s="255"/>
      <c r="J1755" s="250"/>
      <c r="K1755" s="250"/>
      <c r="L1755" s="256"/>
      <c r="M1755" s="257"/>
      <c r="N1755" s="258"/>
      <c r="O1755" s="258"/>
      <c r="P1755" s="258"/>
      <c r="Q1755" s="258"/>
      <c r="R1755" s="258"/>
      <c r="S1755" s="258"/>
      <c r="T1755" s="25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60" t="s">
        <v>259</v>
      </c>
      <c r="AU1755" s="260" t="s">
        <v>93</v>
      </c>
      <c r="AV1755" s="13" t="s">
        <v>93</v>
      </c>
      <c r="AW1755" s="13" t="s">
        <v>40</v>
      </c>
      <c r="AX1755" s="13" t="s">
        <v>91</v>
      </c>
      <c r="AY1755" s="260" t="s">
        <v>250</v>
      </c>
    </row>
    <row r="1756" s="2" customFormat="1" ht="21.75" customHeight="1">
      <c r="A1756" s="41"/>
      <c r="B1756" s="42"/>
      <c r="C1756" s="230" t="s">
        <v>1800</v>
      </c>
      <c r="D1756" s="230" t="s">
        <v>252</v>
      </c>
      <c r="E1756" s="231" t="s">
        <v>1801</v>
      </c>
      <c r="F1756" s="232" t="s">
        <v>1802</v>
      </c>
      <c r="G1756" s="233" t="s">
        <v>570</v>
      </c>
      <c r="H1756" s="234">
        <v>5</v>
      </c>
      <c r="I1756" s="235"/>
      <c r="J1756" s="236">
        <f>ROUND(I1756*H1756,2)</f>
        <v>0</v>
      </c>
      <c r="K1756" s="237"/>
      <c r="L1756" s="47"/>
      <c r="M1756" s="238" t="s">
        <v>1</v>
      </c>
      <c r="N1756" s="239" t="s">
        <v>49</v>
      </c>
      <c r="O1756" s="94"/>
      <c r="P1756" s="240">
        <f>O1756*H1756</f>
        <v>0</v>
      </c>
      <c r="Q1756" s="240">
        <v>0</v>
      </c>
      <c r="R1756" s="240">
        <f>Q1756*H1756</f>
        <v>0</v>
      </c>
      <c r="S1756" s="240">
        <v>0</v>
      </c>
      <c r="T1756" s="241">
        <f>S1756*H1756</f>
        <v>0</v>
      </c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R1756" s="242" t="s">
        <v>303</v>
      </c>
      <c r="AT1756" s="242" t="s">
        <v>252</v>
      </c>
      <c r="AU1756" s="242" t="s">
        <v>93</v>
      </c>
      <c r="AY1756" s="19" t="s">
        <v>250</v>
      </c>
      <c r="BE1756" s="243">
        <f>IF(N1756="základní",J1756,0)</f>
        <v>0</v>
      </c>
      <c r="BF1756" s="243">
        <f>IF(N1756="snížená",J1756,0)</f>
        <v>0</v>
      </c>
      <c r="BG1756" s="243">
        <f>IF(N1756="zákl. přenesená",J1756,0)</f>
        <v>0</v>
      </c>
      <c r="BH1756" s="243">
        <f>IF(N1756="sníž. přenesená",J1756,0)</f>
        <v>0</v>
      </c>
      <c r="BI1756" s="243">
        <f>IF(N1756="nulová",J1756,0)</f>
        <v>0</v>
      </c>
      <c r="BJ1756" s="19" t="s">
        <v>91</v>
      </c>
      <c r="BK1756" s="243">
        <f>ROUND(I1756*H1756,2)</f>
        <v>0</v>
      </c>
      <c r="BL1756" s="19" t="s">
        <v>303</v>
      </c>
      <c r="BM1756" s="242" t="s">
        <v>1803</v>
      </c>
    </row>
    <row r="1757" s="13" customFormat="1">
      <c r="A1757" s="13"/>
      <c r="B1757" s="249"/>
      <c r="C1757" s="250"/>
      <c r="D1757" s="251" t="s">
        <v>259</v>
      </c>
      <c r="E1757" s="252" t="s">
        <v>1</v>
      </c>
      <c r="F1757" s="253" t="s">
        <v>1773</v>
      </c>
      <c r="G1757" s="250"/>
      <c r="H1757" s="254">
        <v>5</v>
      </c>
      <c r="I1757" s="255"/>
      <c r="J1757" s="250"/>
      <c r="K1757" s="250"/>
      <c r="L1757" s="256"/>
      <c r="M1757" s="257"/>
      <c r="N1757" s="258"/>
      <c r="O1757" s="258"/>
      <c r="P1757" s="258"/>
      <c r="Q1757" s="258"/>
      <c r="R1757" s="258"/>
      <c r="S1757" s="258"/>
      <c r="T1757" s="25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60" t="s">
        <v>259</v>
      </c>
      <c r="AU1757" s="260" t="s">
        <v>93</v>
      </c>
      <c r="AV1757" s="13" t="s">
        <v>93</v>
      </c>
      <c r="AW1757" s="13" t="s">
        <v>40</v>
      </c>
      <c r="AX1757" s="13" t="s">
        <v>91</v>
      </c>
      <c r="AY1757" s="260" t="s">
        <v>250</v>
      </c>
    </row>
    <row r="1758" s="2" customFormat="1" ht="16.5" customHeight="1">
      <c r="A1758" s="41"/>
      <c r="B1758" s="42"/>
      <c r="C1758" s="294" t="s">
        <v>1804</v>
      </c>
      <c r="D1758" s="294" t="s">
        <v>337</v>
      </c>
      <c r="E1758" s="295" t="s">
        <v>1805</v>
      </c>
      <c r="F1758" s="296" t="s">
        <v>1806</v>
      </c>
      <c r="G1758" s="297" t="s">
        <v>570</v>
      </c>
      <c r="H1758" s="298">
        <v>5</v>
      </c>
      <c r="I1758" s="299"/>
      <c r="J1758" s="300">
        <f>ROUND(I1758*H1758,2)</f>
        <v>0</v>
      </c>
      <c r="K1758" s="301"/>
      <c r="L1758" s="302"/>
      <c r="M1758" s="303" t="s">
        <v>1</v>
      </c>
      <c r="N1758" s="304" t="s">
        <v>49</v>
      </c>
      <c r="O1758" s="94"/>
      <c r="P1758" s="240">
        <f>O1758*H1758</f>
        <v>0</v>
      </c>
      <c r="Q1758" s="240">
        <v>0</v>
      </c>
      <c r="R1758" s="240">
        <f>Q1758*H1758</f>
        <v>0</v>
      </c>
      <c r="S1758" s="240">
        <v>0</v>
      </c>
      <c r="T1758" s="241">
        <f>S1758*H1758</f>
        <v>0</v>
      </c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R1758" s="242" t="s">
        <v>363</v>
      </c>
      <c r="AT1758" s="242" t="s">
        <v>337</v>
      </c>
      <c r="AU1758" s="242" t="s">
        <v>93</v>
      </c>
      <c r="AY1758" s="19" t="s">
        <v>250</v>
      </c>
      <c r="BE1758" s="243">
        <f>IF(N1758="základní",J1758,0)</f>
        <v>0</v>
      </c>
      <c r="BF1758" s="243">
        <f>IF(N1758="snížená",J1758,0)</f>
        <v>0</v>
      </c>
      <c r="BG1758" s="243">
        <f>IF(N1758="zákl. přenesená",J1758,0)</f>
        <v>0</v>
      </c>
      <c r="BH1758" s="243">
        <f>IF(N1758="sníž. přenesená",J1758,0)</f>
        <v>0</v>
      </c>
      <c r="BI1758" s="243">
        <f>IF(N1758="nulová",J1758,0)</f>
        <v>0</v>
      </c>
      <c r="BJ1758" s="19" t="s">
        <v>91</v>
      </c>
      <c r="BK1758" s="243">
        <f>ROUND(I1758*H1758,2)</f>
        <v>0</v>
      </c>
      <c r="BL1758" s="19" t="s">
        <v>303</v>
      </c>
      <c r="BM1758" s="242" t="s">
        <v>1807</v>
      </c>
    </row>
    <row r="1759" s="13" customFormat="1">
      <c r="A1759" s="13"/>
      <c r="B1759" s="249"/>
      <c r="C1759" s="250"/>
      <c r="D1759" s="251" t="s">
        <v>259</v>
      </c>
      <c r="E1759" s="252" t="s">
        <v>1</v>
      </c>
      <c r="F1759" s="253" t="s">
        <v>1773</v>
      </c>
      <c r="G1759" s="250"/>
      <c r="H1759" s="254">
        <v>5</v>
      </c>
      <c r="I1759" s="255"/>
      <c r="J1759" s="250"/>
      <c r="K1759" s="250"/>
      <c r="L1759" s="256"/>
      <c r="M1759" s="257"/>
      <c r="N1759" s="258"/>
      <c r="O1759" s="258"/>
      <c r="P1759" s="258"/>
      <c r="Q1759" s="258"/>
      <c r="R1759" s="258"/>
      <c r="S1759" s="258"/>
      <c r="T1759" s="259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60" t="s">
        <v>259</v>
      </c>
      <c r="AU1759" s="260" t="s">
        <v>93</v>
      </c>
      <c r="AV1759" s="13" t="s">
        <v>93</v>
      </c>
      <c r="AW1759" s="13" t="s">
        <v>40</v>
      </c>
      <c r="AX1759" s="13" t="s">
        <v>91</v>
      </c>
      <c r="AY1759" s="260" t="s">
        <v>250</v>
      </c>
    </row>
    <row r="1760" s="2" customFormat="1" ht="16.5" customHeight="1">
      <c r="A1760" s="41"/>
      <c r="B1760" s="42"/>
      <c r="C1760" s="230" t="s">
        <v>1808</v>
      </c>
      <c r="D1760" s="230" t="s">
        <v>252</v>
      </c>
      <c r="E1760" s="231" t="s">
        <v>1809</v>
      </c>
      <c r="F1760" s="232" t="s">
        <v>1810</v>
      </c>
      <c r="G1760" s="233" t="s">
        <v>570</v>
      </c>
      <c r="H1760" s="234">
        <v>5</v>
      </c>
      <c r="I1760" s="235"/>
      <c r="J1760" s="236">
        <f>ROUND(I1760*H1760,2)</f>
        <v>0</v>
      </c>
      <c r="K1760" s="237"/>
      <c r="L1760" s="47"/>
      <c r="M1760" s="238" t="s">
        <v>1</v>
      </c>
      <c r="N1760" s="239" t="s">
        <v>49</v>
      </c>
      <c r="O1760" s="94"/>
      <c r="P1760" s="240">
        <f>O1760*H1760</f>
        <v>0</v>
      </c>
      <c r="Q1760" s="240">
        <v>0</v>
      </c>
      <c r="R1760" s="240">
        <f>Q1760*H1760</f>
        <v>0</v>
      </c>
      <c r="S1760" s="240">
        <v>0</v>
      </c>
      <c r="T1760" s="241">
        <f>S1760*H1760</f>
        <v>0</v>
      </c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R1760" s="242" t="s">
        <v>303</v>
      </c>
      <c r="AT1760" s="242" t="s">
        <v>252</v>
      </c>
      <c r="AU1760" s="242" t="s">
        <v>93</v>
      </c>
      <c r="AY1760" s="19" t="s">
        <v>250</v>
      </c>
      <c r="BE1760" s="243">
        <f>IF(N1760="základní",J1760,0)</f>
        <v>0</v>
      </c>
      <c r="BF1760" s="243">
        <f>IF(N1760="snížená",J1760,0)</f>
        <v>0</v>
      </c>
      <c r="BG1760" s="243">
        <f>IF(N1760="zákl. přenesená",J1760,0)</f>
        <v>0</v>
      </c>
      <c r="BH1760" s="243">
        <f>IF(N1760="sníž. přenesená",J1760,0)</f>
        <v>0</v>
      </c>
      <c r="BI1760" s="243">
        <f>IF(N1760="nulová",J1760,0)</f>
        <v>0</v>
      </c>
      <c r="BJ1760" s="19" t="s">
        <v>91</v>
      </c>
      <c r="BK1760" s="243">
        <f>ROUND(I1760*H1760,2)</f>
        <v>0</v>
      </c>
      <c r="BL1760" s="19" t="s">
        <v>303</v>
      </c>
      <c r="BM1760" s="242" t="s">
        <v>1811</v>
      </c>
    </row>
    <row r="1761" s="13" customFormat="1">
      <c r="A1761" s="13"/>
      <c r="B1761" s="249"/>
      <c r="C1761" s="250"/>
      <c r="D1761" s="251" t="s">
        <v>259</v>
      </c>
      <c r="E1761" s="252" t="s">
        <v>1</v>
      </c>
      <c r="F1761" s="253" t="s">
        <v>1773</v>
      </c>
      <c r="G1761" s="250"/>
      <c r="H1761" s="254">
        <v>5</v>
      </c>
      <c r="I1761" s="255"/>
      <c r="J1761" s="250"/>
      <c r="K1761" s="250"/>
      <c r="L1761" s="256"/>
      <c r="M1761" s="257"/>
      <c r="N1761" s="258"/>
      <c r="O1761" s="258"/>
      <c r="P1761" s="258"/>
      <c r="Q1761" s="258"/>
      <c r="R1761" s="258"/>
      <c r="S1761" s="258"/>
      <c r="T1761" s="259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60" t="s">
        <v>259</v>
      </c>
      <c r="AU1761" s="260" t="s">
        <v>93</v>
      </c>
      <c r="AV1761" s="13" t="s">
        <v>93</v>
      </c>
      <c r="AW1761" s="13" t="s">
        <v>40</v>
      </c>
      <c r="AX1761" s="13" t="s">
        <v>91</v>
      </c>
      <c r="AY1761" s="260" t="s">
        <v>250</v>
      </c>
    </row>
    <row r="1762" s="2" customFormat="1" ht="16.5" customHeight="1">
      <c r="A1762" s="41"/>
      <c r="B1762" s="42"/>
      <c r="C1762" s="294" t="s">
        <v>1812</v>
      </c>
      <c r="D1762" s="294" t="s">
        <v>337</v>
      </c>
      <c r="E1762" s="295" t="s">
        <v>1813</v>
      </c>
      <c r="F1762" s="296" t="s">
        <v>1814</v>
      </c>
      <c r="G1762" s="297" t="s">
        <v>570</v>
      </c>
      <c r="H1762" s="298">
        <v>5</v>
      </c>
      <c r="I1762" s="299"/>
      <c r="J1762" s="300">
        <f>ROUND(I1762*H1762,2)</f>
        <v>0</v>
      </c>
      <c r="K1762" s="301"/>
      <c r="L1762" s="302"/>
      <c r="M1762" s="303" t="s">
        <v>1</v>
      </c>
      <c r="N1762" s="304" t="s">
        <v>49</v>
      </c>
      <c r="O1762" s="94"/>
      <c r="P1762" s="240">
        <f>O1762*H1762</f>
        <v>0</v>
      </c>
      <c r="Q1762" s="240">
        <v>0.0030000000000000001</v>
      </c>
      <c r="R1762" s="240">
        <f>Q1762*H1762</f>
        <v>0.014999999999999999</v>
      </c>
      <c r="S1762" s="240">
        <v>0</v>
      </c>
      <c r="T1762" s="241">
        <f>S1762*H1762</f>
        <v>0</v>
      </c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R1762" s="242" t="s">
        <v>363</v>
      </c>
      <c r="AT1762" s="242" t="s">
        <v>337</v>
      </c>
      <c r="AU1762" s="242" t="s">
        <v>93</v>
      </c>
      <c r="AY1762" s="19" t="s">
        <v>250</v>
      </c>
      <c r="BE1762" s="243">
        <f>IF(N1762="základní",J1762,0)</f>
        <v>0</v>
      </c>
      <c r="BF1762" s="243">
        <f>IF(N1762="snížená",J1762,0)</f>
        <v>0</v>
      </c>
      <c r="BG1762" s="243">
        <f>IF(N1762="zákl. přenesená",J1762,0)</f>
        <v>0</v>
      </c>
      <c r="BH1762" s="243">
        <f>IF(N1762="sníž. přenesená",J1762,0)</f>
        <v>0</v>
      </c>
      <c r="BI1762" s="243">
        <f>IF(N1762="nulová",J1762,0)</f>
        <v>0</v>
      </c>
      <c r="BJ1762" s="19" t="s">
        <v>91</v>
      </c>
      <c r="BK1762" s="243">
        <f>ROUND(I1762*H1762,2)</f>
        <v>0</v>
      </c>
      <c r="BL1762" s="19" t="s">
        <v>303</v>
      </c>
      <c r="BM1762" s="242" t="s">
        <v>1815</v>
      </c>
    </row>
    <row r="1763" s="13" customFormat="1">
      <c r="A1763" s="13"/>
      <c r="B1763" s="249"/>
      <c r="C1763" s="250"/>
      <c r="D1763" s="251" t="s">
        <v>259</v>
      </c>
      <c r="E1763" s="252" t="s">
        <v>1</v>
      </c>
      <c r="F1763" s="253" t="s">
        <v>1773</v>
      </c>
      <c r="G1763" s="250"/>
      <c r="H1763" s="254">
        <v>5</v>
      </c>
      <c r="I1763" s="255"/>
      <c r="J1763" s="250"/>
      <c r="K1763" s="250"/>
      <c r="L1763" s="256"/>
      <c r="M1763" s="257"/>
      <c r="N1763" s="258"/>
      <c r="O1763" s="258"/>
      <c r="P1763" s="258"/>
      <c r="Q1763" s="258"/>
      <c r="R1763" s="258"/>
      <c r="S1763" s="258"/>
      <c r="T1763" s="25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60" t="s">
        <v>259</v>
      </c>
      <c r="AU1763" s="260" t="s">
        <v>93</v>
      </c>
      <c r="AV1763" s="13" t="s">
        <v>93</v>
      </c>
      <c r="AW1763" s="13" t="s">
        <v>40</v>
      </c>
      <c r="AX1763" s="13" t="s">
        <v>91</v>
      </c>
      <c r="AY1763" s="260" t="s">
        <v>250</v>
      </c>
    </row>
    <row r="1764" s="2" customFormat="1" ht="16.5" customHeight="1">
      <c r="A1764" s="41"/>
      <c r="B1764" s="42"/>
      <c r="C1764" s="230" t="s">
        <v>1816</v>
      </c>
      <c r="D1764" s="230" t="s">
        <v>252</v>
      </c>
      <c r="E1764" s="231" t="s">
        <v>1817</v>
      </c>
      <c r="F1764" s="232" t="s">
        <v>1818</v>
      </c>
      <c r="G1764" s="233" t="s">
        <v>570</v>
      </c>
      <c r="H1764" s="234">
        <v>5</v>
      </c>
      <c r="I1764" s="235"/>
      <c r="J1764" s="236">
        <f>ROUND(I1764*H1764,2)</f>
        <v>0</v>
      </c>
      <c r="K1764" s="237"/>
      <c r="L1764" s="47"/>
      <c r="M1764" s="238" t="s">
        <v>1</v>
      </c>
      <c r="N1764" s="239" t="s">
        <v>49</v>
      </c>
      <c r="O1764" s="94"/>
      <c r="P1764" s="240">
        <f>O1764*H1764</f>
        <v>0</v>
      </c>
      <c r="Q1764" s="240">
        <v>0</v>
      </c>
      <c r="R1764" s="240">
        <f>Q1764*H1764</f>
        <v>0</v>
      </c>
      <c r="S1764" s="240">
        <v>0</v>
      </c>
      <c r="T1764" s="241">
        <f>S1764*H1764</f>
        <v>0</v>
      </c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R1764" s="242" t="s">
        <v>303</v>
      </c>
      <c r="AT1764" s="242" t="s">
        <v>252</v>
      </c>
      <c r="AU1764" s="242" t="s">
        <v>93</v>
      </c>
      <c r="AY1764" s="19" t="s">
        <v>250</v>
      </c>
      <c r="BE1764" s="243">
        <f>IF(N1764="základní",J1764,0)</f>
        <v>0</v>
      </c>
      <c r="BF1764" s="243">
        <f>IF(N1764="snížená",J1764,0)</f>
        <v>0</v>
      </c>
      <c r="BG1764" s="243">
        <f>IF(N1764="zákl. přenesená",J1764,0)</f>
        <v>0</v>
      </c>
      <c r="BH1764" s="243">
        <f>IF(N1764="sníž. přenesená",J1764,0)</f>
        <v>0</v>
      </c>
      <c r="BI1764" s="243">
        <f>IF(N1764="nulová",J1764,0)</f>
        <v>0</v>
      </c>
      <c r="BJ1764" s="19" t="s">
        <v>91</v>
      </c>
      <c r="BK1764" s="243">
        <f>ROUND(I1764*H1764,2)</f>
        <v>0</v>
      </c>
      <c r="BL1764" s="19" t="s">
        <v>303</v>
      </c>
      <c r="BM1764" s="242" t="s">
        <v>1819</v>
      </c>
    </row>
    <row r="1765" s="13" customFormat="1">
      <c r="A1765" s="13"/>
      <c r="B1765" s="249"/>
      <c r="C1765" s="250"/>
      <c r="D1765" s="251" t="s">
        <v>259</v>
      </c>
      <c r="E1765" s="252" t="s">
        <v>1</v>
      </c>
      <c r="F1765" s="253" t="s">
        <v>1773</v>
      </c>
      <c r="G1765" s="250"/>
      <c r="H1765" s="254">
        <v>5</v>
      </c>
      <c r="I1765" s="255"/>
      <c r="J1765" s="250"/>
      <c r="K1765" s="250"/>
      <c r="L1765" s="256"/>
      <c r="M1765" s="257"/>
      <c r="N1765" s="258"/>
      <c r="O1765" s="258"/>
      <c r="P1765" s="258"/>
      <c r="Q1765" s="258"/>
      <c r="R1765" s="258"/>
      <c r="S1765" s="258"/>
      <c r="T1765" s="25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60" t="s">
        <v>259</v>
      </c>
      <c r="AU1765" s="260" t="s">
        <v>93</v>
      </c>
      <c r="AV1765" s="13" t="s">
        <v>93</v>
      </c>
      <c r="AW1765" s="13" t="s">
        <v>40</v>
      </c>
      <c r="AX1765" s="13" t="s">
        <v>91</v>
      </c>
      <c r="AY1765" s="260" t="s">
        <v>250</v>
      </c>
    </row>
    <row r="1766" s="2" customFormat="1" ht="16.5" customHeight="1">
      <c r="A1766" s="41"/>
      <c r="B1766" s="42"/>
      <c r="C1766" s="294" t="s">
        <v>1820</v>
      </c>
      <c r="D1766" s="294" t="s">
        <v>337</v>
      </c>
      <c r="E1766" s="295" t="s">
        <v>1821</v>
      </c>
      <c r="F1766" s="296" t="s">
        <v>1822</v>
      </c>
      <c r="G1766" s="297" t="s">
        <v>570</v>
      </c>
      <c r="H1766" s="298">
        <v>5</v>
      </c>
      <c r="I1766" s="299"/>
      <c r="J1766" s="300">
        <f>ROUND(I1766*H1766,2)</f>
        <v>0</v>
      </c>
      <c r="K1766" s="301"/>
      <c r="L1766" s="302"/>
      <c r="M1766" s="303" t="s">
        <v>1</v>
      </c>
      <c r="N1766" s="304" t="s">
        <v>49</v>
      </c>
      <c r="O1766" s="94"/>
      <c r="P1766" s="240">
        <f>O1766*H1766</f>
        <v>0</v>
      </c>
      <c r="Q1766" s="240">
        <v>0.0074999999999999997</v>
      </c>
      <c r="R1766" s="240">
        <f>Q1766*H1766</f>
        <v>0.037499999999999999</v>
      </c>
      <c r="S1766" s="240">
        <v>0</v>
      </c>
      <c r="T1766" s="241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42" t="s">
        <v>363</v>
      </c>
      <c r="AT1766" s="242" t="s">
        <v>337</v>
      </c>
      <c r="AU1766" s="242" t="s">
        <v>93</v>
      </c>
      <c r="AY1766" s="19" t="s">
        <v>250</v>
      </c>
      <c r="BE1766" s="243">
        <f>IF(N1766="základní",J1766,0)</f>
        <v>0</v>
      </c>
      <c r="BF1766" s="243">
        <f>IF(N1766="snížená",J1766,0)</f>
        <v>0</v>
      </c>
      <c r="BG1766" s="243">
        <f>IF(N1766="zákl. přenesená",J1766,0)</f>
        <v>0</v>
      </c>
      <c r="BH1766" s="243">
        <f>IF(N1766="sníž. přenesená",J1766,0)</f>
        <v>0</v>
      </c>
      <c r="BI1766" s="243">
        <f>IF(N1766="nulová",J1766,0)</f>
        <v>0</v>
      </c>
      <c r="BJ1766" s="19" t="s">
        <v>91</v>
      </c>
      <c r="BK1766" s="243">
        <f>ROUND(I1766*H1766,2)</f>
        <v>0</v>
      </c>
      <c r="BL1766" s="19" t="s">
        <v>303</v>
      </c>
      <c r="BM1766" s="242" t="s">
        <v>1823</v>
      </c>
    </row>
    <row r="1767" s="13" customFormat="1">
      <c r="A1767" s="13"/>
      <c r="B1767" s="249"/>
      <c r="C1767" s="250"/>
      <c r="D1767" s="251" t="s">
        <v>259</v>
      </c>
      <c r="E1767" s="252" t="s">
        <v>1</v>
      </c>
      <c r="F1767" s="253" t="s">
        <v>1773</v>
      </c>
      <c r="G1767" s="250"/>
      <c r="H1767" s="254">
        <v>5</v>
      </c>
      <c r="I1767" s="255"/>
      <c r="J1767" s="250"/>
      <c r="K1767" s="250"/>
      <c r="L1767" s="256"/>
      <c r="M1767" s="257"/>
      <c r="N1767" s="258"/>
      <c r="O1767" s="258"/>
      <c r="P1767" s="258"/>
      <c r="Q1767" s="258"/>
      <c r="R1767" s="258"/>
      <c r="S1767" s="258"/>
      <c r="T1767" s="259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60" t="s">
        <v>259</v>
      </c>
      <c r="AU1767" s="260" t="s">
        <v>93</v>
      </c>
      <c r="AV1767" s="13" t="s">
        <v>93</v>
      </c>
      <c r="AW1767" s="13" t="s">
        <v>40</v>
      </c>
      <c r="AX1767" s="13" t="s">
        <v>91</v>
      </c>
      <c r="AY1767" s="260" t="s">
        <v>250</v>
      </c>
    </row>
    <row r="1768" s="2" customFormat="1" ht="24.15" customHeight="1">
      <c r="A1768" s="41"/>
      <c r="B1768" s="42"/>
      <c r="C1768" s="230" t="s">
        <v>1824</v>
      </c>
      <c r="D1768" s="230" t="s">
        <v>252</v>
      </c>
      <c r="E1768" s="231" t="s">
        <v>1825</v>
      </c>
      <c r="F1768" s="232" t="s">
        <v>1826</v>
      </c>
      <c r="G1768" s="233" t="s">
        <v>1329</v>
      </c>
      <c r="H1768" s="305"/>
      <c r="I1768" s="235"/>
      <c r="J1768" s="236">
        <f>ROUND(I1768*H1768,2)</f>
        <v>0</v>
      </c>
      <c r="K1768" s="237"/>
      <c r="L1768" s="47"/>
      <c r="M1768" s="238" t="s">
        <v>1</v>
      </c>
      <c r="N1768" s="239" t="s">
        <v>49</v>
      </c>
      <c r="O1768" s="94"/>
      <c r="P1768" s="240">
        <f>O1768*H1768</f>
        <v>0</v>
      </c>
      <c r="Q1768" s="240">
        <v>0</v>
      </c>
      <c r="R1768" s="240">
        <f>Q1768*H1768</f>
        <v>0</v>
      </c>
      <c r="S1768" s="240">
        <v>0</v>
      </c>
      <c r="T1768" s="241">
        <f>S1768*H1768</f>
        <v>0</v>
      </c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R1768" s="242" t="s">
        <v>303</v>
      </c>
      <c r="AT1768" s="242" t="s">
        <v>252</v>
      </c>
      <c r="AU1768" s="242" t="s">
        <v>93</v>
      </c>
      <c r="AY1768" s="19" t="s">
        <v>250</v>
      </c>
      <c r="BE1768" s="243">
        <f>IF(N1768="základní",J1768,0)</f>
        <v>0</v>
      </c>
      <c r="BF1768" s="243">
        <f>IF(N1768="snížená",J1768,0)</f>
        <v>0</v>
      </c>
      <c r="BG1768" s="243">
        <f>IF(N1768="zákl. přenesená",J1768,0)</f>
        <v>0</v>
      </c>
      <c r="BH1768" s="243">
        <f>IF(N1768="sníž. přenesená",J1768,0)</f>
        <v>0</v>
      </c>
      <c r="BI1768" s="243">
        <f>IF(N1768="nulová",J1768,0)</f>
        <v>0</v>
      </c>
      <c r="BJ1768" s="19" t="s">
        <v>91</v>
      </c>
      <c r="BK1768" s="243">
        <f>ROUND(I1768*H1768,2)</f>
        <v>0</v>
      </c>
      <c r="BL1768" s="19" t="s">
        <v>303</v>
      </c>
      <c r="BM1768" s="242" t="s">
        <v>1827</v>
      </c>
    </row>
    <row r="1769" s="2" customFormat="1">
      <c r="A1769" s="41"/>
      <c r="B1769" s="42"/>
      <c r="C1769" s="43"/>
      <c r="D1769" s="244" t="s">
        <v>257</v>
      </c>
      <c r="E1769" s="43"/>
      <c r="F1769" s="245" t="s">
        <v>1828</v>
      </c>
      <c r="G1769" s="43"/>
      <c r="H1769" s="43"/>
      <c r="I1769" s="246"/>
      <c r="J1769" s="43"/>
      <c r="K1769" s="43"/>
      <c r="L1769" s="47"/>
      <c r="M1769" s="247"/>
      <c r="N1769" s="248"/>
      <c r="O1769" s="94"/>
      <c r="P1769" s="94"/>
      <c r="Q1769" s="94"/>
      <c r="R1769" s="94"/>
      <c r="S1769" s="94"/>
      <c r="T1769" s="95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T1769" s="19" t="s">
        <v>257</v>
      </c>
      <c r="AU1769" s="19" t="s">
        <v>93</v>
      </c>
    </row>
    <row r="1770" s="12" customFormat="1" ht="22.8" customHeight="1">
      <c r="A1770" s="12"/>
      <c r="B1770" s="214"/>
      <c r="C1770" s="215"/>
      <c r="D1770" s="216" t="s">
        <v>83</v>
      </c>
      <c r="E1770" s="228" t="s">
        <v>1829</v>
      </c>
      <c r="F1770" s="228" t="s">
        <v>1830</v>
      </c>
      <c r="G1770" s="215"/>
      <c r="H1770" s="215"/>
      <c r="I1770" s="218"/>
      <c r="J1770" s="229">
        <f>BK1770</f>
        <v>0</v>
      </c>
      <c r="K1770" s="215"/>
      <c r="L1770" s="220"/>
      <c r="M1770" s="221"/>
      <c r="N1770" s="222"/>
      <c r="O1770" s="222"/>
      <c r="P1770" s="223">
        <f>SUM(P1771:P1773)</f>
        <v>0</v>
      </c>
      <c r="Q1770" s="222"/>
      <c r="R1770" s="223">
        <f>SUM(R1771:R1773)</f>
        <v>0</v>
      </c>
      <c r="S1770" s="222"/>
      <c r="T1770" s="224">
        <f>SUM(T1771:T1773)</f>
        <v>0</v>
      </c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R1770" s="225" t="s">
        <v>93</v>
      </c>
      <c r="AT1770" s="226" t="s">
        <v>83</v>
      </c>
      <c r="AU1770" s="226" t="s">
        <v>91</v>
      </c>
      <c r="AY1770" s="225" t="s">
        <v>250</v>
      </c>
      <c r="BK1770" s="227">
        <f>SUM(BK1771:BK1773)</f>
        <v>0</v>
      </c>
    </row>
    <row r="1771" s="2" customFormat="1" ht="33" customHeight="1">
      <c r="A1771" s="41"/>
      <c r="B1771" s="42"/>
      <c r="C1771" s="230" t="s">
        <v>1831</v>
      </c>
      <c r="D1771" s="230" t="s">
        <v>252</v>
      </c>
      <c r="E1771" s="231" t="s">
        <v>1832</v>
      </c>
      <c r="F1771" s="232" t="s">
        <v>1833</v>
      </c>
      <c r="G1771" s="233" t="s">
        <v>643</v>
      </c>
      <c r="H1771" s="234">
        <v>1</v>
      </c>
      <c r="I1771" s="235"/>
      <c r="J1771" s="236">
        <f>ROUND(I1771*H1771,2)</f>
        <v>0</v>
      </c>
      <c r="K1771" s="237"/>
      <c r="L1771" s="47"/>
      <c r="M1771" s="238" t="s">
        <v>1</v>
      </c>
      <c r="N1771" s="239" t="s">
        <v>49</v>
      </c>
      <c r="O1771" s="94"/>
      <c r="P1771" s="240">
        <f>O1771*H1771</f>
        <v>0</v>
      </c>
      <c r="Q1771" s="240">
        <v>0</v>
      </c>
      <c r="R1771" s="240">
        <f>Q1771*H1771</f>
        <v>0</v>
      </c>
      <c r="S1771" s="240">
        <v>0</v>
      </c>
      <c r="T1771" s="241">
        <f>S1771*H1771</f>
        <v>0</v>
      </c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R1771" s="242" t="s">
        <v>303</v>
      </c>
      <c r="AT1771" s="242" t="s">
        <v>252</v>
      </c>
      <c r="AU1771" s="242" t="s">
        <v>93</v>
      </c>
      <c r="AY1771" s="19" t="s">
        <v>250</v>
      </c>
      <c r="BE1771" s="243">
        <f>IF(N1771="základní",J1771,0)</f>
        <v>0</v>
      </c>
      <c r="BF1771" s="243">
        <f>IF(N1771="snížená",J1771,0)</f>
        <v>0</v>
      </c>
      <c r="BG1771" s="243">
        <f>IF(N1771="zákl. přenesená",J1771,0)</f>
        <v>0</v>
      </c>
      <c r="BH1771" s="243">
        <f>IF(N1771="sníž. přenesená",J1771,0)</f>
        <v>0</v>
      </c>
      <c r="BI1771" s="243">
        <f>IF(N1771="nulová",J1771,0)</f>
        <v>0</v>
      </c>
      <c r="BJ1771" s="19" t="s">
        <v>91</v>
      </c>
      <c r="BK1771" s="243">
        <f>ROUND(I1771*H1771,2)</f>
        <v>0</v>
      </c>
      <c r="BL1771" s="19" t="s">
        <v>303</v>
      </c>
      <c r="BM1771" s="242" t="s">
        <v>1834</v>
      </c>
    </row>
    <row r="1772" s="15" customFormat="1">
      <c r="A1772" s="15"/>
      <c r="B1772" s="272"/>
      <c r="C1772" s="273"/>
      <c r="D1772" s="251" t="s">
        <v>259</v>
      </c>
      <c r="E1772" s="274" t="s">
        <v>1</v>
      </c>
      <c r="F1772" s="275" t="s">
        <v>1096</v>
      </c>
      <c r="G1772" s="273"/>
      <c r="H1772" s="274" t="s">
        <v>1</v>
      </c>
      <c r="I1772" s="276"/>
      <c r="J1772" s="273"/>
      <c r="K1772" s="273"/>
      <c r="L1772" s="277"/>
      <c r="M1772" s="278"/>
      <c r="N1772" s="279"/>
      <c r="O1772" s="279"/>
      <c r="P1772" s="279"/>
      <c r="Q1772" s="279"/>
      <c r="R1772" s="279"/>
      <c r="S1772" s="279"/>
      <c r="T1772" s="280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81" t="s">
        <v>259</v>
      </c>
      <c r="AU1772" s="281" t="s">
        <v>93</v>
      </c>
      <c r="AV1772" s="15" t="s">
        <v>91</v>
      </c>
      <c r="AW1772" s="15" t="s">
        <v>40</v>
      </c>
      <c r="AX1772" s="15" t="s">
        <v>84</v>
      </c>
      <c r="AY1772" s="281" t="s">
        <v>250</v>
      </c>
    </row>
    <row r="1773" s="13" customFormat="1">
      <c r="A1773" s="13"/>
      <c r="B1773" s="249"/>
      <c r="C1773" s="250"/>
      <c r="D1773" s="251" t="s">
        <v>259</v>
      </c>
      <c r="E1773" s="252" t="s">
        <v>1</v>
      </c>
      <c r="F1773" s="253" t="s">
        <v>1835</v>
      </c>
      <c r="G1773" s="250"/>
      <c r="H1773" s="254">
        <v>1</v>
      </c>
      <c r="I1773" s="255"/>
      <c r="J1773" s="250"/>
      <c r="K1773" s="250"/>
      <c r="L1773" s="256"/>
      <c r="M1773" s="257"/>
      <c r="N1773" s="258"/>
      <c r="O1773" s="258"/>
      <c r="P1773" s="258"/>
      <c r="Q1773" s="258"/>
      <c r="R1773" s="258"/>
      <c r="S1773" s="258"/>
      <c r="T1773" s="259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60" t="s">
        <v>259</v>
      </c>
      <c r="AU1773" s="260" t="s">
        <v>93</v>
      </c>
      <c r="AV1773" s="13" t="s">
        <v>93</v>
      </c>
      <c r="AW1773" s="13" t="s">
        <v>40</v>
      </c>
      <c r="AX1773" s="13" t="s">
        <v>91</v>
      </c>
      <c r="AY1773" s="260" t="s">
        <v>250</v>
      </c>
    </row>
    <row r="1774" s="12" customFormat="1" ht="22.8" customHeight="1">
      <c r="A1774" s="12"/>
      <c r="B1774" s="214"/>
      <c r="C1774" s="215"/>
      <c r="D1774" s="216" t="s">
        <v>83</v>
      </c>
      <c r="E1774" s="228" t="s">
        <v>1836</v>
      </c>
      <c r="F1774" s="228" t="s">
        <v>1837</v>
      </c>
      <c r="G1774" s="215"/>
      <c r="H1774" s="215"/>
      <c r="I1774" s="218"/>
      <c r="J1774" s="229">
        <f>BK1774</f>
        <v>0</v>
      </c>
      <c r="K1774" s="215"/>
      <c r="L1774" s="220"/>
      <c r="M1774" s="221"/>
      <c r="N1774" s="222"/>
      <c r="O1774" s="222"/>
      <c r="P1774" s="223">
        <f>SUM(P1775:P1786)</f>
        <v>0</v>
      </c>
      <c r="Q1774" s="222"/>
      <c r="R1774" s="223">
        <f>SUM(R1775:R1786)</f>
        <v>1.6640000000000002</v>
      </c>
      <c r="S1774" s="222"/>
      <c r="T1774" s="224">
        <f>SUM(T1775:T1786)</f>
        <v>0</v>
      </c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R1774" s="225" t="s">
        <v>93</v>
      </c>
      <c r="AT1774" s="226" t="s">
        <v>83</v>
      </c>
      <c r="AU1774" s="226" t="s">
        <v>91</v>
      </c>
      <c r="AY1774" s="225" t="s">
        <v>250</v>
      </c>
      <c r="BK1774" s="227">
        <f>SUM(BK1775:BK1786)</f>
        <v>0</v>
      </c>
    </row>
    <row r="1775" s="2" customFormat="1" ht="24.15" customHeight="1">
      <c r="A1775" s="41"/>
      <c r="B1775" s="42"/>
      <c r="C1775" s="230" t="s">
        <v>1838</v>
      </c>
      <c r="D1775" s="230" t="s">
        <v>252</v>
      </c>
      <c r="E1775" s="231" t="s">
        <v>1839</v>
      </c>
      <c r="F1775" s="232" t="s">
        <v>1840</v>
      </c>
      <c r="G1775" s="233" t="s">
        <v>570</v>
      </c>
      <c r="H1775" s="234">
        <v>164</v>
      </c>
      <c r="I1775" s="235"/>
      <c r="J1775" s="236">
        <f>ROUND(I1775*H1775,2)</f>
        <v>0</v>
      </c>
      <c r="K1775" s="237"/>
      <c r="L1775" s="47"/>
      <c r="M1775" s="238" t="s">
        <v>1</v>
      </c>
      <c r="N1775" s="239" t="s">
        <v>49</v>
      </c>
      <c r="O1775" s="94"/>
      <c r="P1775" s="240">
        <f>O1775*H1775</f>
        <v>0</v>
      </c>
      <c r="Q1775" s="240">
        <v>0</v>
      </c>
      <c r="R1775" s="240">
        <f>Q1775*H1775</f>
        <v>0</v>
      </c>
      <c r="S1775" s="240">
        <v>0</v>
      </c>
      <c r="T1775" s="241">
        <f>S1775*H1775</f>
        <v>0</v>
      </c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R1775" s="242" t="s">
        <v>303</v>
      </c>
      <c r="AT1775" s="242" t="s">
        <v>252</v>
      </c>
      <c r="AU1775" s="242" t="s">
        <v>93</v>
      </c>
      <c r="AY1775" s="19" t="s">
        <v>250</v>
      </c>
      <c r="BE1775" s="243">
        <f>IF(N1775="základní",J1775,0)</f>
        <v>0</v>
      </c>
      <c r="BF1775" s="243">
        <f>IF(N1775="snížená",J1775,0)</f>
        <v>0</v>
      </c>
      <c r="BG1775" s="243">
        <f>IF(N1775="zákl. přenesená",J1775,0)</f>
        <v>0</v>
      </c>
      <c r="BH1775" s="243">
        <f>IF(N1775="sníž. přenesená",J1775,0)</f>
        <v>0</v>
      </c>
      <c r="BI1775" s="243">
        <f>IF(N1775="nulová",J1775,0)</f>
        <v>0</v>
      </c>
      <c r="BJ1775" s="19" t="s">
        <v>91</v>
      </c>
      <c r="BK1775" s="243">
        <f>ROUND(I1775*H1775,2)</f>
        <v>0</v>
      </c>
      <c r="BL1775" s="19" t="s">
        <v>303</v>
      </c>
      <c r="BM1775" s="242" t="s">
        <v>1841</v>
      </c>
    </row>
    <row r="1776" s="2" customFormat="1">
      <c r="A1776" s="41"/>
      <c r="B1776" s="42"/>
      <c r="C1776" s="43"/>
      <c r="D1776" s="244" t="s">
        <v>257</v>
      </c>
      <c r="E1776" s="43"/>
      <c r="F1776" s="245" t="s">
        <v>1842</v>
      </c>
      <c r="G1776" s="43"/>
      <c r="H1776" s="43"/>
      <c r="I1776" s="246"/>
      <c r="J1776" s="43"/>
      <c r="K1776" s="43"/>
      <c r="L1776" s="47"/>
      <c r="M1776" s="247"/>
      <c r="N1776" s="248"/>
      <c r="O1776" s="94"/>
      <c r="P1776" s="94"/>
      <c r="Q1776" s="94"/>
      <c r="R1776" s="94"/>
      <c r="S1776" s="94"/>
      <c r="T1776" s="95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T1776" s="19" t="s">
        <v>257</v>
      </c>
      <c r="AU1776" s="19" t="s">
        <v>93</v>
      </c>
    </row>
    <row r="1777" s="15" customFormat="1">
      <c r="A1777" s="15"/>
      <c r="B1777" s="272"/>
      <c r="C1777" s="273"/>
      <c r="D1777" s="251" t="s">
        <v>259</v>
      </c>
      <c r="E1777" s="274" t="s">
        <v>1</v>
      </c>
      <c r="F1777" s="275" t="s">
        <v>1843</v>
      </c>
      <c r="G1777" s="273"/>
      <c r="H1777" s="274" t="s">
        <v>1</v>
      </c>
      <c r="I1777" s="276"/>
      <c r="J1777" s="273"/>
      <c r="K1777" s="273"/>
      <c r="L1777" s="277"/>
      <c r="M1777" s="278"/>
      <c r="N1777" s="279"/>
      <c r="O1777" s="279"/>
      <c r="P1777" s="279"/>
      <c r="Q1777" s="279"/>
      <c r="R1777" s="279"/>
      <c r="S1777" s="279"/>
      <c r="T1777" s="280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81" t="s">
        <v>259</v>
      </c>
      <c r="AU1777" s="281" t="s">
        <v>93</v>
      </c>
      <c r="AV1777" s="15" t="s">
        <v>91</v>
      </c>
      <c r="AW1777" s="15" t="s">
        <v>40</v>
      </c>
      <c r="AX1777" s="15" t="s">
        <v>84</v>
      </c>
      <c r="AY1777" s="281" t="s">
        <v>250</v>
      </c>
    </row>
    <row r="1778" s="13" customFormat="1">
      <c r="A1778" s="13"/>
      <c r="B1778" s="249"/>
      <c r="C1778" s="250"/>
      <c r="D1778" s="251" t="s">
        <v>259</v>
      </c>
      <c r="E1778" s="252" t="s">
        <v>1</v>
      </c>
      <c r="F1778" s="253" t="s">
        <v>1844</v>
      </c>
      <c r="G1778" s="250"/>
      <c r="H1778" s="254">
        <v>164</v>
      </c>
      <c r="I1778" s="255"/>
      <c r="J1778" s="250"/>
      <c r="K1778" s="250"/>
      <c r="L1778" s="256"/>
      <c r="M1778" s="257"/>
      <c r="N1778" s="258"/>
      <c r="O1778" s="258"/>
      <c r="P1778" s="258"/>
      <c r="Q1778" s="258"/>
      <c r="R1778" s="258"/>
      <c r="S1778" s="258"/>
      <c r="T1778" s="259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60" t="s">
        <v>259</v>
      </c>
      <c r="AU1778" s="260" t="s">
        <v>93</v>
      </c>
      <c r="AV1778" s="13" t="s">
        <v>93</v>
      </c>
      <c r="AW1778" s="13" t="s">
        <v>40</v>
      </c>
      <c r="AX1778" s="13" t="s">
        <v>91</v>
      </c>
      <c r="AY1778" s="260" t="s">
        <v>250</v>
      </c>
    </row>
    <row r="1779" s="2" customFormat="1" ht="55.5" customHeight="1">
      <c r="A1779" s="41"/>
      <c r="B1779" s="42"/>
      <c r="C1779" s="294" t="s">
        <v>1845</v>
      </c>
      <c r="D1779" s="294" t="s">
        <v>337</v>
      </c>
      <c r="E1779" s="295" t="s">
        <v>1846</v>
      </c>
      <c r="F1779" s="296" t="s">
        <v>1847</v>
      </c>
      <c r="G1779" s="297" t="s">
        <v>570</v>
      </c>
      <c r="H1779" s="298">
        <v>164</v>
      </c>
      <c r="I1779" s="299"/>
      <c r="J1779" s="300">
        <f>ROUND(I1779*H1779,2)</f>
        <v>0</v>
      </c>
      <c r="K1779" s="301"/>
      <c r="L1779" s="302"/>
      <c r="M1779" s="303" t="s">
        <v>1</v>
      </c>
      <c r="N1779" s="304" t="s">
        <v>49</v>
      </c>
      <c r="O1779" s="94"/>
      <c r="P1779" s="240">
        <f>O1779*H1779</f>
        <v>0</v>
      </c>
      <c r="Q1779" s="240">
        <v>0.01</v>
      </c>
      <c r="R1779" s="240">
        <f>Q1779*H1779</f>
        <v>1.6400000000000001</v>
      </c>
      <c r="S1779" s="240">
        <v>0</v>
      </c>
      <c r="T1779" s="241">
        <f>S1779*H1779</f>
        <v>0</v>
      </c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R1779" s="242" t="s">
        <v>363</v>
      </c>
      <c r="AT1779" s="242" t="s">
        <v>337</v>
      </c>
      <c r="AU1779" s="242" t="s">
        <v>93</v>
      </c>
      <c r="AY1779" s="19" t="s">
        <v>250</v>
      </c>
      <c r="BE1779" s="243">
        <f>IF(N1779="základní",J1779,0)</f>
        <v>0</v>
      </c>
      <c r="BF1779" s="243">
        <f>IF(N1779="snížená",J1779,0)</f>
        <v>0</v>
      </c>
      <c r="BG1779" s="243">
        <f>IF(N1779="zákl. přenesená",J1779,0)</f>
        <v>0</v>
      </c>
      <c r="BH1779" s="243">
        <f>IF(N1779="sníž. přenesená",J1779,0)</f>
        <v>0</v>
      </c>
      <c r="BI1779" s="243">
        <f>IF(N1779="nulová",J1779,0)</f>
        <v>0</v>
      </c>
      <c r="BJ1779" s="19" t="s">
        <v>91</v>
      </c>
      <c r="BK1779" s="243">
        <f>ROUND(I1779*H1779,2)</f>
        <v>0</v>
      </c>
      <c r="BL1779" s="19" t="s">
        <v>303</v>
      </c>
      <c r="BM1779" s="242" t="s">
        <v>1848</v>
      </c>
    </row>
    <row r="1780" s="15" customFormat="1">
      <c r="A1780" s="15"/>
      <c r="B1780" s="272"/>
      <c r="C1780" s="273"/>
      <c r="D1780" s="251" t="s">
        <v>259</v>
      </c>
      <c r="E1780" s="274" t="s">
        <v>1</v>
      </c>
      <c r="F1780" s="275" t="s">
        <v>1843</v>
      </c>
      <c r="G1780" s="273"/>
      <c r="H1780" s="274" t="s">
        <v>1</v>
      </c>
      <c r="I1780" s="276"/>
      <c r="J1780" s="273"/>
      <c r="K1780" s="273"/>
      <c r="L1780" s="277"/>
      <c r="M1780" s="278"/>
      <c r="N1780" s="279"/>
      <c r="O1780" s="279"/>
      <c r="P1780" s="279"/>
      <c r="Q1780" s="279"/>
      <c r="R1780" s="279"/>
      <c r="S1780" s="279"/>
      <c r="T1780" s="280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81" t="s">
        <v>259</v>
      </c>
      <c r="AU1780" s="281" t="s">
        <v>93</v>
      </c>
      <c r="AV1780" s="15" t="s">
        <v>91</v>
      </c>
      <c r="AW1780" s="15" t="s">
        <v>40</v>
      </c>
      <c r="AX1780" s="15" t="s">
        <v>84</v>
      </c>
      <c r="AY1780" s="281" t="s">
        <v>250</v>
      </c>
    </row>
    <row r="1781" s="13" customFormat="1">
      <c r="A1781" s="13"/>
      <c r="B1781" s="249"/>
      <c r="C1781" s="250"/>
      <c r="D1781" s="251" t="s">
        <v>259</v>
      </c>
      <c r="E1781" s="252" t="s">
        <v>1</v>
      </c>
      <c r="F1781" s="253" t="s">
        <v>1849</v>
      </c>
      <c r="G1781" s="250"/>
      <c r="H1781" s="254">
        <v>164</v>
      </c>
      <c r="I1781" s="255"/>
      <c r="J1781" s="250"/>
      <c r="K1781" s="250"/>
      <c r="L1781" s="256"/>
      <c r="M1781" s="257"/>
      <c r="N1781" s="258"/>
      <c r="O1781" s="258"/>
      <c r="P1781" s="258"/>
      <c r="Q1781" s="258"/>
      <c r="R1781" s="258"/>
      <c r="S1781" s="258"/>
      <c r="T1781" s="25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60" t="s">
        <v>259</v>
      </c>
      <c r="AU1781" s="260" t="s">
        <v>93</v>
      </c>
      <c r="AV1781" s="13" t="s">
        <v>93</v>
      </c>
      <c r="AW1781" s="13" t="s">
        <v>40</v>
      </c>
      <c r="AX1781" s="13" t="s">
        <v>91</v>
      </c>
      <c r="AY1781" s="260" t="s">
        <v>250</v>
      </c>
    </row>
    <row r="1782" s="2" customFormat="1" ht="76.35" customHeight="1">
      <c r="A1782" s="41"/>
      <c r="B1782" s="42"/>
      <c r="C1782" s="230" t="s">
        <v>1205</v>
      </c>
      <c r="D1782" s="230" t="s">
        <v>252</v>
      </c>
      <c r="E1782" s="231" t="s">
        <v>1850</v>
      </c>
      <c r="F1782" s="232" t="s">
        <v>1851</v>
      </c>
      <c r="G1782" s="233" t="s">
        <v>643</v>
      </c>
      <c r="H1782" s="234">
        <v>3</v>
      </c>
      <c r="I1782" s="235"/>
      <c r="J1782" s="236">
        <f>ROUND(I1782*H1782,2)</f>
        <v>0</v>
      </c>
      <c r="K1782" s="237"/>
      <c r="L1782" s="47"/>
      <c r="M1782" s="238" t="s">
        <v>1</v>
      </c>
      <c r="N1782" s="239" t="s">
        <v>49</v>
      </c>
      <c r="O1782" s="94"/>
      <c r="P1782" s="240">
        <f>O1782*H1782</f>
        <v>0</v>
      </c>
      <c r="Q1782" s="240">
        <v>0.0080000000000000002</v>
      </c>
      <c r="R1782" s="240">
        <f>Q1782*H1782</f>
        <v>0.024</v>
      </c>
      <c r="S1782" s="240">
        <v>0</v>
      </c>
      <c r="T1782" s="241">
        <f>S1782*H1782</f>
        <v>0</v>
      </c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R1782" s="242" t="s">
        <v>303</v>
      </c>
      <c r="AT1782" s="242" t="s">
        <v>252</v>
      </c>
      <c r="AU1782" s="242" t="s">
        <v>93</v>
      </c>
      <c r="AY1782" s="19" t="s">
        <v>250</v>
      </c>
      <c r="BE1782" s="243">
        <f>IF(N1782="základní",J1782,0)</f>
        <v>0</v>
      </c>
      <c r="BF1782" s="243">
        <f>IF(N1782="snížená",J1782,0)</f>
        <v>0</v>
      </c>
      <c r="BG1782" s="243">
        <f>IF(N1782="zákl. přenesená",J1782,0)</f>
        <v>0</v>
      </c>
      <c r="BH1782" s="243">
        <f>IF(N1782="sníž. přenesená",J1782,0)</f>
        <v>0</v>
      </c>
      <c r="BI1782" s="243">
        <f>IF(N1782="nulová",J1782,0)</f>
        <v>0</v>
      </c>
      <c r="BJ1782" s="19" t="s">
        <v>91</v>
      </c>
      <c r="BK1782" s="243">
        <f>ROUND(I1782*H1782,2)</f>
        <v>0</v>
      </c>
      <c r="BL1782" s="19" t="s">
        <v>303</v>
      </c>
      <c r="BM1782" s="242" t="s">
        <v>1852</v>
      </c>
    </row>
    <row r="1783" s="15" customFormat="1">
      <c r="A1783" s="15"/>
      <c r="B1783" s="272"/>
      <c r="C1783" s="273"/>
      <c r="D1783" s="251" t="s">
        <v>259</v>
      </c>
      <c r="E1783" s="274" t="s">
        <v>1</v>
      </c>
      <c r="F1783" s="275" t="s">
        <v>1678</v>
      </c>
      <c r="G1783" s="273"/>
      <c r="H1783" s="274" t="s">
        <v>1</v>
      </c>
      <c r="I1783" s="276"/>
      <c r="J1783" s="273"/>
      <c r="K1783" s="273"/>
      <c r="L1783" s="277"/>
      <c r="M1783" s="278"/>
      <c r="N1783" s="279"/>
      <c r="O1783" s="279"/>
      <c r="P1783" s="279"/>
      <c r="Q1783" s="279"/>
      <c r="R1783" s="279"/>
      <c r="S1783" s="279"/>
      <c r="T1783" s="280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81" t="s">
        <v>259</v>
      </c>
      <c r="AU1783" s="281" t="s">
        <v>93</v>
      </c>
      <c r="AV1783" s="15" t="s">
        <v>91</v>
      </c>
      <c r="AW1783" s="15" t="s">
        <v>40</v>
      </c>
      <c r="AX1783" s="15" t="s">
        <v>84</v>
      </c>
      <c r="AY1783" s="281" t="s">
        <v>250</v>
      </c>
    </row>
    <row r="1784" s="13" customFormat="1">
      <c r="A1784" s="13"/>
      <c r="B1784" s="249"/>
      <c r="C1784" s="250"/>
      <c r="D1784" s="251" t="s">
        <v>259</v>
      </c>
      <c r="E1784" s="252" t="s">
        <v>1</v>
      </c>
      <c r="F1784" s="253" t="s">
        <v>1009</v>
      </c>
      <c r="G1784" s="250"/>
      <c r="H1784" s="254">
        <v>3</v>
      </c>
      <c r="I1784" s="255"/>
      <c r="J1784" s="250"/>
      <c r="K1784" s="250"/>
      <c r="L1784" s="256"/>
      <c r="M1784" s="257"/>
      <c r="N1784" s="258"/>
      <c r="O1784" s="258"/>
      <c r="P1784" s="258"/>
      <c r="Q1784" s="258"/>
      <c r="R1784" s="258"/>
      <c r="S1784" s="258"/>
      <c r="T1784" s="259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60" t="s">
        <v>259</v>
      </c>
      <c r="AU1784" s="260" t="s">
        <v>93</v>
      </c>
      <c r="AV1784" s="13" t="s">
        <v>93</v>
      </c>
      <c r="AW1784" s="13" t="s">
        <v>40</v>
      </c>
      <c r="AX1784" s="13" t="s">
        <v>91</v>
      </c>
      <c r="AY1784" s="260" t="s">
        <v>250</v>
      </c>
    </row>
    <row r="1785" s="2" customFormat="1" ht="24.15" customHeight="1">
      <c r="A1785" s="41"/>
      <c r="B1785" s="42"/>
      <c r="C1785" s="230" t="s">
        <v>1853</v>
      </c>
      <c r="D1785" s="230" t="s">
        <v>252</v>
      </c>
      <c r="E1785" s="231" t="s">
        <v>1854</v>
      </c>
      <c r="F1785" s="232" t="s">
        <v>1855</v>
      </c>
      <c r="G1785" s="233" t="s">
        <v>1329</v>
      </c>
      <c r="H1785" s="305"/>
      <c r="I1785" s="235"/>
      <c r="J1785" s="236">
        <f>ROUND(I1785*H1785,2)</f>
        <v>0</v>
      </c>
      <c r="K1785" s="237"/>
      <c r="L1785" s="47"/>
      <c r="M1785" s="238" t="s">
        <v>1</v>
      </c>
      <c r="N1785" s="239" t="s">
        <v>49</v>
      </c>
      <c r="O1785" s="94"/>
      <c r="P1785" s="240">
        <f>O1785*H1785</f>
        <v>0</v>
      </c>
      <c r="Q1785" s="240">
        <v>0</v>
      </c>
      <c r="R1785" s="240">
        <f>Q1785*H1785</f>
        <v>0</v>
      </c>
      <c r="S1785" s="240">
        <v>0</v>
      </c>
      <c r="T1785" s="241">
        <f>S1785*H1785</f>
        <v>0</v>
      </c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R1785" s="242" t="s">
        <v>303</v>
      </c>
      <c r="AT1785" s="242" t="s">
        <v>252</v>
      </c>
      <c r="AU1785" s="242" t="s">
        <v>93</v>
      </c>
      <c r="AY1785" s="19" t="s">
        <v>250</v>
      </c>
      <c r="BE1785" s="243">
        <f>IF(N1785="základní",J1785,0)</f>
        <v>0</v>
      </c>
      <c r="BF1785" s="243">
        <f>IF(N1785="snížená",J1785,0)</f>
        <v>0</v>
      </c>
      <c r="BG1785" s="243">
        <f>IF(N1785="zákl. přenesená",J1785,0)</f>
        <v>0</v>
      </c>
      <c r="BH1785" s="243">
        <f>IF(N1785="sníž. přenesená",J1785,0)</f>
        <v>0</v>
      </c>
      <c r="BI1785" s="243">
        <f>IF(N1785="nulová",J1785,0)</f>
        <v>0</v>
      </c>
      <c r="BJ1785" s="19" t="s">
        <v>91</v>
      </c>
      <c r="BK1785" s="243">
        <f>ROUND(I1785*H1785,2)</f>
        <v>0</v>
      </c>
      <c r="BL1785" s="19" t="s">
        <v>303</v>
      </c>
      <c r="BM1785" s="242" t="s">
        <v>1856</v>
      </c>
    </row>
    <row r="1786" s="2" customFormat="1">
      <c r="A1786" s="41"/>
      <c r="B1786" s="42"/>
      <c r="C1786" s="43"/>
      <c r="D1786" s="244" t="s">
        <v>257</v>
      </c>
      <c r="E1786" s="43"/>
      <c r="F1786" s="245" t="s">
        <v>1857</v>
      </c>
      <c r="G1786" s="43"/>
      <c r="H1786" s="43"/>
      <c r="I1786" s="246"/>
      <c r="J1786" s="43"/>
      <c r="K1786" s="43"/>
      <c r="L1786" s="47"/>
      <c r="M1786" s="247"/>
      <c r="N1786" s="248"/>
      <c r="O1786" s="94"/>
      <c r="P1786" s="94"/>
      <c r="Q1786" s="94"/>
      <c r="R1786" s="94"/>
      <c r="S1786" s="94"/>
      <c r="T1786" s="95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T1786" s="19" t="s">
        <v>257</v>
      </c>
      <c r="AU1786" s="19" t="s">
        <v>93</v>
      </c>
    </row>
    <row r="1787" s="12" customFormat="1" ht="22.8" customHeight="1">
      <c r="A1787" s="12"/>
      <c r="B1787" s="214"/>
      <c r="C1787" s="215"/>
      <c r="D1787" s="216" t="s">
        <v>83</v>
      </c>
      <c r="E1787" s="228" t="s">
        <v>1858</v>
      </c>
      <c r="F1787" s="228" t="s">
        <v>1859</v>
      </c>
      <c r="G1787" s="215"/>
      <c r="H1787" s="215"/>
      <c r="I1787" s="218"/>
      <c r="J1787" s="229">
        <f>BK1787</f>
        <v>0</v>
      </c>
      <c r="K1787" s="215"/>
      <c r="L1787" s="220"/>
      <c r="M1787" s="221"/>
      <c r="N1787" s="222"/>
      <c r="O1787" s="222"/>
      <c r="P1787" s="223">
        <f>SUM(P1788:P1796)</f>
        <v>0</v>
      </c>
      <c r="Q1787" s="222"/>
      <c r="R1787" s="223">
        <f>SUM(R1788:R1796)</f>
        <v>0.019</v>
      </c>
      <c r="S1787" s="222"/>
      <c r="T1787" s="224">
        <f>SUM(T1788:T1796)</f>
        <v>0</v>
      </c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R1787" s="225" t="s">
        <v>93</v>
      </c>
      <c r="AT1787" s="226" t="s">
        <v>83</v>
      </c>
      <c r="AU1787" s="226" t="s">
        <v>91</v>
      </c>
      <c r="AY1787" s="225" t="s">
        <v>250</v>
      </c>
      <c r="BK1787" s="227">
        <f>SUM(BK1788:BK1796)</f>
        <v>0</v>
      </c>
    </row>
    <row r="1788" s="2" customFormat="1" ht="16.5" customHeight="1">
      <c r="A1788" s="41"/>
      <c r="B1788" s="42"/>
      <c r="C1788" s="230" t="s">
        <v>1213</v>
      </c>
      <c r="D1788" s="230" t="s">
        <v>252</v>
      </c>
      <c r="E1788" s="231" t="s">
        <v>1860</v>
      </c>
      <c r="F1788" s="232" t="s">
        <v>1861</v>
      </c>
      <c r="G1788" s="233" t="s">
        <v>570</v>
      </c>
      <c r="H1788" s="234">
        <v>1</v>
      </c>
      <c r="I1788" s="235"/>
      <c r="J1788" s="236">
        <f>ROUND(I1788*H1788,2)</f>
        <v>0</v>
      </c>
      <c r="K1788" s="237"/>
      <c r="L1788" s="47"/>
      <c r="M1788" s="238" t="s">
        <v>1</v>
      </c>
      <c r="N1788" s="239" t="s">
        <v>49</v>
      </c>
      <c r="O1788" s="94"/>
      <c r="P1788" s="240">
        <f>O1788*H1788</f>
        <v>0</v>
      </c>
      <c r="Q1788" s="240">
        <v>0</v>
      </c>
      <c r="R1788" s="240">
        <f>Q1788*H1788</f>
        <v>0</v>
      </c>
      <c r="S1788" s="240">
        <v>0</v>
      </c>
      <c r="T1788" s="241">
        <f>S1788*H1788</f>
        <v>0</v>
      </c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R1788" s="242" t="s">
        <v>303</v>
      </c>
      <c r="AT1788" s="242" t="s">
        <v>252</v>
      </c>
      <c r="AU1788" s="242" t="s">
        <v>93</v>
      </c>
      <c r="AY1788" s="19" t="s">
        <v>250</v>
      </c>
      <c r="BE1788" s="243">
        <f>IF(N1788="základní",J1788,0)</f>
        <v>0</v>
      </c>
      <c r="BF1788" s="243">
        <f>IF(N1788="snížená",J1788,0)</f>
        <v>0</v>
      </c>
      <c r="BG1788" s="243">
        <f>IF(N1788="zákl. přenesená",J1788,0)</f>
        <v>0</v>
      </c>
      <c r="BH1788" s="243">
        <f>IF(N1788="sníž. přenesená",J1788,0)</f>
        <v>0</v>
      </c>
      <c r="BI1788" s="243">
        <f>IF(N1788="nulová",J1788,0)</f>
        <v>0</v>
      </c>
      <c r="BJ1788" s="19" t="s">
        <v>91</v>
      </c>
      <c r="BK1788" s="243">
        <f>ROUND(I1788*H1788,2)</f>
        <v>0</v>
      </c>
      <c r="BL1788" s="19" t="s">
        <v>303</v>
      </c>
      <c r="BM1788" s="242" t="s">
        <v>1862</v>
      </c>
    </row>
    <row r="1789" s="2" customFormat="1">
      <c r="A1789" s="41"/>
      <c r="B1789" s="42"/>
      <c r="C1789" s="43"/>
      <c r="D1789" s="244" t="s">
        <v>257</v>
      </c>
      <c r="E1789" s="43"/>
      <c r="F1789" s="245" t="s">
        <v>1863</v>
      </c>
      <c r="G1789" s="43"/>
      <c r="H1789" s="43"/>
      <c r="I1789" s="246"/>
      <c r="J1789" s="43"/>
      <c r="K1789" s="43"/>
      <c r="L1789" s="47"/>
      <c r="M1789" s="247"/>
      <c r="N1789" s="248"/>
      <c r="O1789" s="94"/>
      <c r="P1789" s="94"/>
      <c r="Q1789" s="94"/>
      <c r="R1789" s="94"/>
      <c r="S1789" s="94"/>
      <c r="T1789" s="95"/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T1789" s="19" t="s">
        <v>257</v>
      </c>
      <c r="AU1789" s="19" t="s">
        <v>93</v>
      </c>
    </row>
    <row r="1790" s="15" customFormat="1">
      <c r="A1790" s="15"/>
      <c r="B1790" s="272"/>
      <c r="C1790" s="273"/>
      <c r="D1790" s="251" t="s">
        <v>259</v>
      </c>
      <c r="E1790" s="274" t="s">
        <v>1</v>
      </c>
      <c r="F1790" s="275" t="s">
        <v>1864</v>
      </c>
      <c r="G1790" s="273"/>
      <c r="H1790" s="274" t="s">
        <v>1</v>
      </c>
      <c r="I1790" s="276"/>
      <c r="J1790" s="273"/>
      <c r="K1790" s="273"/>
      <c r="L1790" s="277"/>
      <c r="M1790" s="278"/>
      <c r="N1790" s="279"/>
      <c r="O1790" s="279"/>
      <c r="P1790" s="279"/>
      <c r="Q1790" s="279"/>
      <c r="R1790" s="279"/>
      <c r="S1790" s="279"/>
      <c r="T1790" s="280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T1790" s="281" t="s">
        <v>259</v>
      </c>
      <c r="AU1790" s="281" t="s">
        <v>93</v>
      </c>
      <c r="AV1790" s="15" t="s">
        <v>91</v>
      </c>
      <c r="AW1790" s="15" t="s">
        <v>40</v>
      </c>
      <c r="AX1790" s="15" t="s">
        <v>84</v>
      </c>
      <c r="AY1790" s="281" t="s">
        <v>250</v>
      </c>
    </row>
    <row r="1791" s="13" customFormat="1">
      <c r="A1791" s="13"/>
      <c r="B1791" s="249"/>
      <c r="C1791" s="250"/>
      <c r="D1791" s="251" t="s">
        <v>259</v>
      </c>
      <c r="E1791" s="252" t="s">
        <v>1</v>
      </c>
      <c r="F1791" s="253" t="s">
        <v>1865</v>
      </c>
      <c r="G1791" s="250"/>
      <c r="H1791" s="254">
        <v>1</v>
      </c>
      <c r="I1791" s="255"/>
      <c r="J1791" s="250"/>
      <c r="K1791" s="250"/>
      <c r="L1791" s="256"/>
      <c r="M1791" s="257"/>
      <c r="N1791" s="258"/>
      <c r="O1791" s="258"/>
      <c r="P1791" s="258"/>
      <c r="Q1791" s="258"/>
      <c r="R1791" s="258"/>
      <c r="S1791" s="258"/>
      <c r="T1791" s="259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60" t="s">
        <v>259</v>
      </c>
      <c r="AU1791" s="260" t="s">
        <v>93</v>
      </c>
      <c r="AV1791" s="13" t="s">
        <v>93</v>
      </c>
      <c r="AW1791" s="13" t="s">
        <v>40</v>
      </c>
      <c r="AX1791" s="13" t="s">
        <v>91</v>
      </c>
      <c r="AY1791" s="260" t="s">
        <v>250</v>
      </c>
    </row>
    <row r="1792" s="2" customFormat="1" ht="24.15" customHeight="1">
      <c r="A1792" s="41"/>
      <c r="B1792" s="42"/>
      <c r="C1792" s="294" t="s">
        <v>1866</v>
      </c>
      <c r="D1792" s="294" t="s">
        <v>337</v>
      </c>
      <c r="E1792" s="295" t="s">
        <v>1867</v>
      </c>
      <c r="F1792" s="296" t="s">
        <v>1868</v>
      </c>
      <c r="G1792" s="297" t="s">
        <v>570</v>
      </c>
      <c r="H1792" s="298">
        <v>1</v>
      </c>
      <c r="I1792" s="299"/>
      <c r="J1792" s="300">
        <f>ROUND(I1792*H1792,2)</f>
        <v>0</v>
      </c>
      <c r="K1792" s="301"/>
      <c r="L1792" s="302"/>
      <c r="M1792" s="303" t="s">
        <v>1</v>
      </c>
      <c r="N1792" s="304" t="s">
        <v>49</v>
      </c>
      <c r="O1792" s="94"/>
      <c r="P1792" s="240">
        <f>O1792*H1792</f>
        <v>0</v>
      </c>
      <c r="Q1792" s="240">
        <v>0.019</v>
      </c>
      <c r="R1792" s="240">
        <f>Q1792*H1792</f>
        <v>0.019</v>
      </c>
      <c r="S1792" s="240">
        <v>0</v>
      </c>
      <c r="T1792" s="241">
        <f>S1792*H1792</f>
        <v>0</v>
      </c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R1792" s="242" t="s">
        <v>363</v>
      </c>
      <c r="AT1792" s="242" t="s">
        <v>337</v>
      </c>
      <c r="AU1792" s="242" t="s">
        <v>93</v>
      </c>
      <c r="AY1792" s="19" t="s">
        <v>250</v>
      </c>
      <c r="BE1792" s="243">
        <f>IF(N1792="základní",J1792,0)</f>
        <v>0</v>
      </c>
      <c r="BF1792" s="243">
        <f>IF(N1792="snížená",J1792,0)</f>
        <v>0</v>
      </c>
      <c r="BG1792" s="243">
        <f>IF(N1792="zákl. přenesená",J1792,0)</f>
        <v>0</v>
      </c>
      <c r="BH1792" s="243">
        <f>IF(N1792="sníž. přenesená",J1792,0)</f>
        <v>0</v>
      </c>
      <c r="BI1792" s="243">
        <f>IF(N1792="nulová",J1792,0)</f>
        <v>0</v>
      </c>
      <c r="BJ1792" s="19" t="s">
        <v>91</v>
      </c>
      <c r="BK1792" s="243">
        <f>ROUND(I1792*H1792,2)</f>
        <v>0</v>
      </c>
      <c r="BL1792" s="19" t="s">
        <v>303</v>
      </c>
      <c r="BM1792" s="242" t="s">
        <v>1869</v>
      </c>
    </row>
    <row r="1793" s="15" customFormat="1">
      <c r="A1793" s="15"/>
      <c r="B1793" s="272"/>
      <c r="C1793" s="273"/>
      <c r="D1793" s="251" t="s">
        <v>259</v>
      </c>
      <c r="E1793" s="274" t="s">
        <v>1</v>
      </c>
      <c r="F1793" s="275" t="s">
        <v>1864</v>
      </c>
      <c r="G1793" s="273"/>
      <c r="H1793" s="274" t="s">
        <v>1</v>
      </c>
      <c r="I1793" s="276"/>
      <c r="J1793" s="273"/>
      <c r="K1793" s="273"/>
      <c r="L1793" s="277"/>
      <c r="M1793" s="278"/>
      <c r="N1793" s="279"/>
      <c r="O1793" s="279"/>
      <c r="P1793" s="279"/>
      <c r="Q1793" s="279"/>
      <c r="R1793" s="279"/>
      <c r="S1793" s="279"/>
      <c r="T1793" s="280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81" t="s">
        <v>259</v>
      </c>
      <c r="AU1793" s="281" t="s">
        <v>93</v>
      </c>
      <c r="AV1793" s="15" t="s">
        <v>91</v>
      </c>
      <c r="AW1793" s="15" t="s">
        <v>40</v>
      </c>
      <c r="AX1793" s="15" t="s">
        <v>84</v>
      </c>
      <c r="AY1793" s="281" t="s">
        <v>250</v>
      </c>
    </row>
    <row r="1794" s="13" customFormat="1">
      <c r="A1794" s="13"/>
      <c r="B1794" s="249"/>
      <c r="C1794" s="250"/>
      <c r="D1794" s="251" t="s">
        <v>259</v>
      </c>
      <c r="E1794" s="252" t="s">
        <v>1</v>
      </c>
      <c r="F1794" s="253" t="s">
        <v>1870</v>
      </c>
      <c r="G1794" s="250"/>
      <c r="H1794" s="254">
        <v>1</v>
      </c>
      <c r="I1794" s="255"/>
      <c r="J1794" s="250"/>
      <c r="K1794" s="250"/>
      <c r="L1794" s="256"/>
      <c r="M1794" s="257"/>
      <c r="N1794" s="258"/>
      <c r="O1794" s="258"/>
      <c r="P1794" s="258"/>
      <c r="Q1794" s="258"/>
      <c r="R1794" s="258"/>
      <c r="S1794" s="258"/>
      <c r="T1794" s="25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60" t="s">
        <v>259</v>
      </c>
      <c r="AU1794" s="260" t="s">
        <v>93</v>
      </c>
      <c r="AV1794" s="13" t="s">
        <v>93</v>
      </c>
      <c r="AW1794" s="13" t="s">
        <v>40</v>
      </c>
      <c r="AX1794" s="13" t="s">
        <v>91</v>
      </c>
      <c r="AY1794" s="260" t="s">
        <v>250</v>
      </c>
    </row>
    <row r="1795" s="2" customFormat="1" ht="24.15" customHeight="1">
      <c r="A1795" s="41"/>
      <c r="B1795" s="42"/>
      <c r="C1795" s="230" t="s">
        <v>1218</v>
      </c>
      <c r="D1795" s="230" t="s">
        <v>252</v>
      </c>
      <c r="E1795" s="231" t="s">
        <v>1871</v>
      </c>
      <c r="F1795" s="232" t="s">
        <v>1872</v>
      </c>
      <c r="G1795" s="233" t="s">
        <v>1329</v>
      </c>
      <c r="H1795" s="305"/>
      <c r="I1795" s="235"/>
      <c r="J1795" s="236">
        <f>ROUND(I1795*H1795,2)</f>
        <v>0</v>
      </c>
      <c r="K1795" s="237"/>
      <c r="L1795" s="47"/>
      <c r="M1795" s="238" t="s">
        <v>1</v>
      </c>
      <c r="N1795" s="239" t="s">
        <v>49</v>
      </c>
      <c r="O1795" s="94"/>
      <c r="P1795" s="240">
        <f>O1795*H1795</f>
        <v>0</v>
      </c>
      <c r="Q1795" s="240">
        <v>0</v>
      </c>
      <c r="R1795" s="240">
        <f>Q1795*H1795</f>
        <v>0</v>
      </c>
      <c r="S1795" s="240">
        <v>0</v>
      </c>
      <c r="T1795" s="241">
        <f>S1795*H1795</f>
        <v>0</v>
      </c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R1795" s="242" t="s">
        <v>303</v>
      </c>
      <c r="AT1795" s="242" t="s">
        <v>252</v>
      </c>
      <c r="AU1795" s="242" t="s">
        <v>93</v>
      </c>
      <c r="AY1795" s="19" t="s">
        <v>250</v>
      </c>
      <c r="BE1795" s="243">
        <f>IF(N1795="základní",J1795,0)</f>
        <v>0</v>
      </c>
      <c r="BF1795" s="243">
        <f>IF(N1795="snížená",J1795,0)</f>
        <v>0</v>
      </c>
      <c r="BG1795" s="243">
        <f>IF(N1795="zákl. přenesená",J1795,0)</f>
        <v>0</v>
      </c>
      <c r="BH1795" s="243">
        <f>IF(N1795="sníž. přenesená",J1795,0)</f>
        <v>0</v>
      </c>
      <c r="BI1795" s="243">
        <f>IF(N1795="nulová",J1795,0)</f>
        <v>0</v>
      </c>
      <c r="BJ1795" s="19" t="s">
        <v>91</v>
      </c>
      <c r="BK1795" s="243">
        <f>ROUND(I1795*H1795,2)</f>
        <v>0</v>
      </c>
      <c r="BL1795" s="19" t="s">
        <v>303</v>
      </c>
      <c r="BM1795" s="242" t="s">
        <v>1873</v>
      </c>
    </row>
    <row r="1796" s="2" customFormat="1">
      <c r="A1796" s="41"/>
      <c r="B1796" s="42"/>
      <c r="C1796" s="43"/>
      <c r="D1796" s="244" t="s">
        <v>257</v>
      </c>
      <c r="E1796" s="43"/>
      <c r="F1796" s="245" t="s">
        <v>1874</v>
      </c>
      <c r="G1796" s="43"/>
      <c r="H1796" s="43"/>
      <c r="I1796" s="246"/>
      <c r="J1796" s="43"/>
      <c r="K1796" s="43"/>
      <c r="L1796" s="47"/>
      <c r="M1796" s="247"/>
      <c r="N1796" s="248"/>
      <c r="O1796" s="94"/>
      <c r="P1796" s="94"/>
      <c r="Q1796" s="94"/>
      <c r="R1796" s="94"/>
      <c r="S1796" s="94"/>
      <c r="T1796" s="95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T1796" s="19" t="s">
        <v>257</v>
      </c>
      <c r="AU1796" s="19" t="s">
        <v>93</v>
      </c>
    </row>
    <row r="1797" s="12" customFormat="1" ht="22.8" customHeight="1">
      <c r="A1797" s="12"/>
      <c r="B1797" s="214"/>
      <c r="C1797" s="215"/>
      <c r="D1797" s="216" t="s">
        <v>83</v>
      </c>
      <c r="E1797" s="228" t="s">
        <v>1875</v>
      </c>
      <c r="F1797" s="228" t="s">
        <v>1876</v>
      </c>
      <c r="G1797" s="215"/>
      <c r="H1797" s="215"/>
      <c r="I1797" s="218"/>
      <c r="J1797" s="229">
        <f>BK1797</f>
        <v>0</v>
      </c>
      <c r="K1797" s="215"/>
      <c r="L1797" s="220"/>
      <c r="M1797" s="221"/>
      <c r="N1797" s="222"/>
      <c r="O1797" s="222"/>
      <c r="P1797" s="223">
        <f>SUM(P1798:P1834)</f>
        <v>0</v>
      </c>
      <c r="Q1797" s="222"/>
      <c r="R1797" s="223">
        <f>SUM(R1798:R1834)</f>
        <v>4.0903460000000003</v>
      </c>
      <c r="S1797" s="222"/>
      <c r="T1797" s="224">
        <f>SUM(T1798:T1834)</f>
        <v>0</v>
      </c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R1797" s="225" t="s">
        <v>93</v>
      </c>
      <c r="AT1797" s="226" t="s">
        <v>83</v>
      </c>
      <c r="AU1797" s="226" t="s">
        <v>91</v>
      </c>
      <c r="AY1797" s="225" t="s">
        <v>250</v>
      </c>
      <c r="BK1797" s="227">
        <f>SUM(BK1798:BK1834)</f>
        <v>0</v>
      </c>
    </row>
    <row r="1798" s="2" customFormat="1" ht="76.35" customHeight="1">
      <c r="A1798" s="41"/>
      <c r="B1798" s="42"/>
      <c r="C1798" s="230" t="s">
        <v>1877</v>
      </c>
      <c r="D1798" s="230" t="s">
        <v>252</v>
      </c>
      <c r="E1798" s="231" t="s">
        <v>1878</v>
      </c>
      <c r="F1798" s="232" t="s">
        <v>1879</v>
      </c>
      <c r="G1798" s="233" t="s">
        <v>320</v>
      </c>
      <c r="H1798" s="234">
        <v>208</v>
      </c>
      <c r="I1798" s="235"/>
      <c r="J1798" s="236">
        <f>ROUND(I1798*H1798,2)</f>
        <v>0</v>
      </c>
      <c r="K1798" s="237"/>
      <c r="L1798" s="47"/>
      <c r="M1798" s="238" t="s">
        <v>1</v>
      </c>
      <c r="N1798" s="239" t="s">
        <v>49</v>
      </c>
      <c r="O1798" s="94"/>
      <c r="P1798" s="240">
        <f>O1798*H1798</f>
        <v>0</v>
      </c>
      <c r="Q1798" s="240">
        <v>0.012789999999999999</v>
      </c>
      <c r="R1798" s="240">
        <f>Q1798*H1798</f>
        <v>2.66032</v>
      </c>
      <c r="S1798" s="240">
        <v>0</v>
      </c>
      <c r="T1798" s="241">
        <f>S1798*H1798</f>
        <v>0</v>
      </c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R1798" s="242" t="s">
        <v>303</v>
      </c>
      <c r="AT1798" s="242" t="s">
        <v>252</v>
      </c>
      <c r="AU1798" s="242" t="s">
        <v>93</v>
      </c>
      <c r="AY1798" s="19" t="s">
        <v>250</v>
      </c>
      <c r="BE1798" s="243">
        <f>IF(N1798="základní",J1798,0)</f>
        <v>0</v>
      </c>
      <c r="BF1798" s="243">
        <f>IF(N1798="snížená",J1798,0)</f>
        <v>0</v>
      </c>
      <c r="BG1798" s="243">
        <f>IF(N1798="zákl. přenesená",J1798,0)</f>
        <v>0</v>
      </c>
      <c r="BH1798" s="243">
        <f>IF(N1798="sníž. přenesená",J1798,0)</f>
        <v>0</v>
      </c>
      <c r="BI1798" s="243">
        <f>IF(N1798="nulová",J1798,0)</f>
        <v>0</v>
      </c>
      <c r="BJ1798" s="19" t="s">
        <v>91</v>
      </c>
      <c r="BK1798" s="243">
        <f>ROUND(I1798*H1798,2)</f>
        <v>0</v>
      </c>
      <c r="BL1798" s="19" t="s">
        <v>303</v>
      </c>
      <c r="BM1798" s="242" t="s">
        <v>1880</v>
      </c>
    </row>
    <row r="1799" s="2" customFormat="1">
      <c r="A1799" s="41"/>
      <c r="B1799" s="42"/>
      <c r="C1799" s="43"/>
      <c r="D1799" s="251" t="s">
        <v>288</v>
      </c>
      <c r="E1799" s="43"/>
      <c r="F1799" s="282" t="s">
        <v>1881</v>
      </c>
      <c r="G1799" s="43"/>
      <c r="H1799" s="43"/>
      <c r="I1799" s="246"/>
      <c r="J1799" s="43"/>
      <c r="K1799" s="43"/>
      <c r="L1799" s="47"/>
      <c r="M1799" s="247"/>
      <c r="N1799" s="248"/>
      <c r="O1799" s="94"/>
      <c r="P1799" s="94"/>
      <c r="Q1799" s="94"/>
      <c r="R1799" s="94"/>
      <c r="S1799" s="94"/>
      <c r="T1799" s="95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T1799" s="19" t="s">
        <v>288</v>
      </c>
      <c r="AU1799" s="19" t="s">
        <v>93</v>
      </c>
    </row>
    <row r="1800" s="15" customFormat="1">
      <c r="A1800" s="15"/>
      <c r="B1800" s="272"/>
      <c r="C1800" s="273"/>
      <c r="D1800" s="251" t="s">
        <v>259</v>
      </c>
      <c r="E1800" s="274" t="s">
        <v>1</v>
      </c>
      <c r="F1800" s="275" t="s">
        <v>1882</v>
      </c>
      <c r="G1800" s="273"/>
      <c r="H1800" s="274" t="s">
        <v>1</v>
      </c>
      <c r="I1800" s="276"/>
      <c r="J1800" s="273"/>
      <c r="K1800" s="273"/>
      <c r="L1800" s="277"/>
      <c r="M1800" s="278"/>
      <c r="N1800" s="279"/>
      <c r="O1800" s="279"/>
      <c r="P1800" s="279"/>
      <c r="Q1800" s="279"/>
      <c r="R1800" s="279"/>
      <c r="S1800" s="279"/>
      <c r="T1800" s="280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81" t="s">
        <v>259</v>
      </c>
      <c r="AU1800" s="281" t="s">
        <v>93</v>
      </c>
      <c r="AV1800" s="15" t="s">
        <v>91</v>
      </c>
      <c r="AW1800" s="15" t="s">
        <v>40</v>
      </c>
      <c r="AX1800" s="15" t="s">
        <v>84</v>
      </c>
      <c r="AY1800" s="281" t="s">
        <v>250</v>
      </c>
    </row>
    <row r="1801" s="13" customFormat="1">
      <c r="A1801" s="13"/>
      <c r="B1801" s="249"/>
      <c r="C1801" s="250"/>
      <c r="D1801" s="251" t="s">
        <v>259</v>
      </c>
      <c r="E1801" s="252" t="s">
        <v>1</v>
      </c>
      <c r="F1801" s="253" t="s">
        <v>1883</v>
      </c>
      <c r="G1801" s="250"/>
      <c r="H1801" s="254">
        <v>208</v>
      </c>
      <c r="I1801" s="255"/>
      <c r="J1801" s="250"/>
      <c r="K1801" s="250"/>
      <c r="L1801" s="256"/>
      <c r="M1801" s="257"/>
      <c r="N1801" s="258"/>
      <c r="O1801" s="258"/>
      <c r="P1801" s="258"/>
      <c r="Q1801" s="258"/>
      <c r="R1801" s="258"/>
      <c r="S1801" s="258"/>
      <c r="T1801" s="259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60" t="s">
        <v>259</v>
      </c>
      <c r="AU1801" s="260" t="s">
        <v>93</v>
      </c>
      <c r="AV1801" s="13" t="s">
        <v>93</v>
      </c>
      <c r="AW1801" s="13" t="s">
        <v>40</v>
      </c>
      <c r="AX1801" s="13" t="s">
        <v>91</v>
      </c>
      <c r="AY1801" s="260" t="s">
        <v>250</v>
      </c>
    </row>
    <row r="1802" s="2" customFormat="1" ht="66.75" customHeight="1">
      <c r="A1802" s="41"/>
      <c r="B1802" s="42"/>
      <c r="C1802" s="230" t="s">
        <v>1240</v>
      </c>
      <c r="D1802" s="230" t="s">
        <v>252</v>
      </c>
      <c r="E1802" s="231" t="s">
        <v>1884</v>
      </c>
      <c r="F1802" s="232" t="s">
        <v>1885</v>
      </c>
      <c r="G1802" s="233" t="s">
        <v>320</v>
      </c>
      <c r="H1802" s="234">
        <v>4</v>
      </c>
      <c r="I1802" s="235"/>
      <c r="J1802" s="236">
        <f>ROUND(I1802*H1802,2)</f>
        <v>0</v>
      </c>
      <c r="K1802" s="237"/>
      <c r="L1802" s="47"/>
      <c r="M1802" s="238" t="s">
        <v>1</v>
      </c>
      <c r="N1802" s="239" t="s">
        <v>49</v>
      </c>
      <c r="O1802" s="94"/>
      <c r="P1802" s="240">
        <f>O1802*H1802</f>
        <v>0</v>
      </c>
      <c r="Q1802" s="240">
        <v>0.00779</v>
      </c>
      <c r="R1802" s="240">
        <f>Q1802*H1802</f>
        <v>0.03116</v>
      </c>
      <c r="S1802" s="240">
        <v>0</v>
      </c>
      <c r="T1802" s="241">
        <f>S1802*H1802</f>
        <v>0</v>
      </c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R1802" s="242" t="s">
        <v>303</v>
      </c>
      <c r="AT1802" s="242" t="s">
        <v>252</v>
      </c>
      <c r="AU1802" s="242" t="s">
        <v>93</v>
      </c>
      <c r="AY1802" s="19" t="s">
        <v>250</v>
      </c>
      <c r="BE1802" s="243">
        <f>IF(N1802="základní",J1802,0)</f>
        <v>0</v>
      </c>
      <c r="BF1802" s="243">
        <f>IF(N1802="snížená",J1802,0)</f>
        <v>0</v>
      </c>
      <c r="BG1802" s="243">
        <f>IF(N1802="zákl. přenesená",J1802,0)</f>
        <v>0</v>
      </c>
      <c r="BH1802" s="243">
        <f>IF(N1802="sníž. přenesená",J1802,0)</f>
        <v>0</v>
      </c>
      <c r="BI1802" s="243">
        <f>IF(N1802="nulová",J1802,0)</f>
        <v>0</v>
      </c>
      <c r="BJ1802" s="19" t="s">
        <v>91</v>
      </c>
      <c r="BK1802" s="243">
        <f>ROUND(I1802*H1802,2)</f>
        <v>0</v>
      </c>
      <c r="BL1802" s="19" t="s">
        <v>303</v>
      </c>
      <c r="BM1802" s="242" t="s">
        <v>1886</v>
      </c>
    </row>
    <row r="1803" s="2" customFormat="1">
      <c r="A1803" s="41"/>
      <c r="B1803" s="42"/>
      <c r="C1803" s="43"/>
      <c r="D1803" s="251" t="s">
        <v>288</v>
      </c>
      <c r="E1803" s="43"/>
      <c r="F1803" s="282" t="s">
        <v>1887</v>
      </c>
      <c r="G1803" s="43"/>
      <c r="H1803" s="43"/>
      <c r="I1803" s="246"/>
      <c r="J1803" s="43"/>
      <c r="K1803" s="43"/>
      <c r="L1803" s="47"/>
      <c r="M1803" s="247"/>
      <c r="N1803" s="248"/>
      <c r="O1803" s="94"/>
      <c r="P1803" s="94"/>
      <c r="Q1803" s="94"/>
      <c r="R1803" s="94"/>
      <c r="S1803" s="94"/>
      <c r="T1803" s="95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T1803" s="19" t="s">
        <v>288</v>
      </c>
      <c r="AU1803" s="19" t="s">
        <v>93</v>
      </c>
    </row>
    <row r="1804" s="15" customFormat="1">
      <c r="A1804" s="15"/>
      <c r="B1804" s="272"/>
      <c r="C1804" s="273"/>
      <c r="D1804" s="251" t="s">
        <v>259</v>
      </c>
      <c r="E1804" s="274" t="s">
        <v>1</v>
      </c>
      <c r="F1804" s="275" t="s">
        <v>1888</v>
      </c>
      <c r="G1804" s="273"/>
      <c r="H1804" s="274" t="s">
        <v>1</v>
      </c>
      <c r="I1804" s="276"/>
      <c r="J1804" s="273"/>
      <c r="K1804" s="273"/>
      <c r="L1804" s="277"/>
      <c r="M1804" s="278"/>
      <c r="N1804" s="279"/>
      <c r="O1804" s="279"/>
      <c r="P1804" s="279"/>
      <c r="Q1804" s="279"/>
      <c r="R1804" s="279"/>
      <c r="S1804" s="279"/>
      <c r="T1804" s="280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81" t="s">
        <v>259</v>
      </c>
      <c r="AU1804" s="281" t="s">
        <v>93</v>
      </c>
      <c r="AV1804" s="15" t="s">
        <v>91</v>
      </c>
      <c r="AW1804" s="15" t="s">
        <v>40</v>
      </c>
      <c r="AX1804" s="15" t="s">
        <v>84</v>
      </c>
      <c r="AY1804" s="281" t="s">
        <v>250</v>
      </c>
    </row>
    <row r="1805" s="13" customFormat="1">
      <c r="A1805" s="13"/>
      <c r="B1805" s="249"/>
      <c r="C1805" s="250"/>
      <c r="D1805" s="251" t="s">
        <v>259</v>
      </c>
      <c r="E1805" s="252" t="s">
        <v>1</v>
      </c>
      <c r="F1805" s="253" t="s">
        <v>1889</v>
      </c>
      <c r="G1805" s="250"/>
      <c r="H1805" s="254">
        <v>4</v>
      </c>
      <c r="I1805" s="255"/>
      <c r="J1805" s="250"/>
      <c r="K1805" s="250"/>
      <c r="L1805" s="256"/>
      <c r="M1805" s="257"/>
      <c r="N1805" s="258"/>
      <c r="O1805" s="258"/>
      <c r="P1805" s="258"/>
      <c r="Q1805" s="258"/>
      <c r="R1805" s="258"/>
      <c r="S1805" s="258"/>
      <c r="T1805" s="259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60" t="s">
        <v>259</v>
      </c>
      <c r="AU1805" s="260" t="s">
        <v>93</v>
      </c>
      <c r="AV1805" s="13" t="s">
        <v>93</v>
      </c>
      <c r="AW1805" s="13" t="s">
        <v>40</v>
      </c>
      <c r="AX1805" s="13" t="s">
        <v>91</v>
      </c>
      <c r="AY1805" s="260" t="s">
        <v>250</v>
      </c>
    </row>
    <row r="1806" s="2" customFormat="1" ht="66.75" customHeight="1">
      <c r="A1806" s="41"/>
      <c r="B1806" s="42"/>
      <c r="C1806" s="230" t="s">
        <v>1890</v>
      </c>
      <c r="D1806" s="230" t="s">
        <v>252</v>
      </c>
      <c r="E1806" s="231" t="s">
        <v>1891</v>
      </c>
      <c r="F1806" s="232" t="s">
        <v>1892</v>
      </c>
      <c r="G1806" s="233" t="s">
        <v>320</v>
      </c>
      <c r="H1806" s="234">
        <v>10.050000000000001</v>
      </c>
      <c r="I1806" s="235"/>
      <c r="J1806" s="236">
        <f>ROUND(I1806*H1806,2)</f>
        <v>0</v>
      </c>
      <c r="K1806" s="237"/>
      <c r="L1806" s="47"/>
      <c r="M1806" s="238" t="s">
        <v>1</v>
      </c>
      <c r="N1806" s="239" t="s">
        <v>49</v>
      </c>
      <c r="O1806" s="94"/>
      <c r="P1806" s="240">
        <f>O1806*H1806</f>
        <v>0</v>
      </c>
      <c r="Q1806" s="240">
        <v>0.0061000000000000004</v>
      </c>
      <c r="R1806" s="240">
        <f>Q1806*H1806</f>
        <v>0.061305000000000005</v>
      </c>
      <c r="S1806" s="240">
        <v>0</v>
      </c>
      <c r="T1806" s="241">
        <f>S1806*H1806</f>
        <v>0</v>
      </c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R1806" s="242" t="s">
        <v>303</v>
      </c>
      <c r="AT1806" s="242" t="s">
        <v>252</v>
      </c>
      <c r="AU1806" s="242" t="s">
        <v>93</v>
      </c>
      <c r="AY1806" s="19" t="s">
        <v>250</v>
      </c>
      <c r="BE1806" s="243">
        <f>IF(N1806="základní",J1806,0)</f>
        <v>0</v>
      </c>
      <c r="BF1806" s="243">
        <f>IF(N1806="snížená",J1806,0)</f>
        <v>0</v>
      </c>
      <c r="BG1806" s="243">
        <f>IF(N1806="zákl. přenesená",J1806,0)</f>
        <v>0</v>
      </c>
      <c r="BH1806" s="243">
        <f>IF(N1806="sníž. přenesená",J1806,0)</f>
        <v>0</v>
      </c>
      <c r="BI1806" s="243">
        <f>IF(N1806="nulová",J1806,0)</f>
        <v>0</v>
      </c>
      <c r="BJ1806" s="19" t="s">
        <v>91</v>
      </c>
      <c r="BK1806" s="243">
        <f>ROUND(I1806*H1806,2)</f>
        <v>0</v>
      </c>
      <c r="BL1806" s="19" t="s">
        <v>303</v>
      </c>
      <c r="BM1806" s="242" t="s">
        <v>1893</v>
      </c>
    </row>
    <row r="1807" s="2" customFormat="1">
      <c r="A1807" s="41"/>
      <c r="B1807" s="42"/>
      <c r="C1807" s="43"/>
      <c r="D1807" s="251" t="s">
        <v>288</v>
      </c>
      <c r="E1807" s="43"/>
      <c r="F1807" s="282" t="s">
        <v>1894</v>
      </c>
      <c r="G1807" s="43"/>
      <c r="H1807" s="43"/>
      <c r="I1807" s="246"/>
      <c r="J1807" s="43"/>
      <c r="K1807" s="43"/>
      <c r="L1807" s="47"/>
      <c r="M1807" s="247"/>
      <c r="N1807" s="248"/>
      <c r="O1807" s="94"/>
      <c r="P1807" s="94"/>
      <c r="Q1807" s="94"/>
      <c r="R1807" s="94"/>
      <c r="S1807" s="94"/>
      <c r="T1807" s="95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T1807" s="19" t="s">
        <v>288</v>
      </c>
      <c r="AU1807" s="19" t="s">
        <v>93</v>
      </c>
    </row>
    <row r="1808" s="15" customFormat="1">
      <c r="A1808" s="15"/>
      <c r="B1808" s="272"/>
      <c r="C1808" s="273"/>
      <c r="D1808" s="251" t="s">
        <v>259</v>
      </c>
      <c r="E1808" s="274" t="s">
        <v>1</v>
      </c>
      <c r="F1808" s="275" t="s">
        <v>1888</v>
      </c>
      <c r="G1808" s="273"/>
      <c r="H1808" s="274" t="s">
        <v>1</v>
      </c>
      <c r="I1808" s="276"/>
      <c r="J1808" s="273"/>
      <c r="K1808" s="273"/>
      <c r="L1808" s="277"/>
      <c r="M1808" s="278"/>
      <c r="N1808" s="279"/>
      <c r="O1808" s="279"/>
      <c r="P1808" s="279"/>
      <c r="Q1808" s="279"/>
      <c r="R1808" s="279"/>
      <c r="S1808" s="279"/>
      <c r="T1808" s="280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T1808" s="281" t="s">
        <v>259</v>
      </c>
      <c r="AU1808" s="281" t="s">
        <v>93</v>
      </c>
      <c r="AV1808" s="15" t="s">
        <v>91</v>
      </c>
      <c r="AW1808" s="15" t="s">
        <v>40</v>
      </c>
      <c r="AX1808" s="15" t="s">
        <v>84</v>
      </c>
      <c r="AY1808" s="281" t="s">
        <v>250</v>
      </c>
    </row>
    <row r="1809" s="13" customFormat="1">
      <c r="A1809" s="13"/>
      <c r="B1809" s="249"/>
      <c r="C1809" s="250"/>
      <c r="D1809" s="251" t="s">
        <v>259</v>
      </c>
      <c r="E1809" s="252" t="s">
        <v>1</v>
      </c>
      <c r="F1809" s="253" t="s">
        <v>1895</v>
      </c>
      <c r="G1809" s="250"/>
      <c r="H1809" s="254">
        <v>10.050000000000001</v>
      </c>
      <c r="I1809" s="255"/>
      <c r="J1809" s="250"/>
      <c r="K1809" s="250"/>
      <c r="L1809" s="256"/>
      <c r="M1809" s="257"/>
      <c r="N1809" s="258"/>
      <c r="O1809" s="258"/>
      <c r="P1809" s="258"/>
      <c r="Q1809" s="258"/>
      <c r="R1809" s="258"/>
      <c r="S1809" s="258"/>
      <c r="T1809" s="259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60" t="s">
        <v>259</v>
      </c>
      <c r="AU1809" s="260" t="s">
        <v>93</v>
      </c>
      <c r="AV1809" s="13" t="s">
        <v>93</v>
      </c>
      <c r="AW1809" s="13" t="s">
        <v>40</v>
      </c>
      <c r="AX1809" s="13" t="s">
        <v>91</v>
      </c>
      <c r="AY1809" s="260" t="s">
        <v>250</v>
      </c>
    </row>
    <row r="1810" s="2" customFormat="1" ht="66.75" customHeight="1">
      <c r="A1810" s="41"/>
      <c r="B1810" s="42"/>
      <c r="C1810" s="230" t="s">
        <v>1243</v>
      </c>
      <c r="D1810" s="230" t="s">
        <v>252</v>
      </c>
      <c r="E1810" s="231" t="s">
        <v>1896</v>
      </c>
      <c r="F1810" s="232" t="s">
        <v>1897</v>
      </c>
      <c r="G1810" s="233" t="s">
        <v>320</v>
      </c>
      <c r="H1810" s="234">
        <v>6.0499999999999998</v>
      </c>
      <c r="I1810" s="235"/>
      <c r="J1810" s="236">
        <f>ROUND(I1810*H1810,2)</f>
        <v>0</v>
      </c>
      <c r="K1810" s="237"/>
      <c r="L1810" s="47"/>
      <c r="M1810" s="238" t="s">
        <v>1</v>
      </c>
      <c r="N1810" s="239" t="s">
        <v>49</v>
      </c>
      <c r="O1810" s="94"/>
      <c r="P1810" s="240">
        <f>O1810*H1810</f>
        <v>0</v>
      </c>
      <c r="Q1810" s="240">
        <v>0.0071000000000000004</v>
      </c>
      <c r="R1810" s="240">
        <f>Q1810*H1810</f>
        <v>0.042955</v>
      </c>
      <c r="S1810" s="240">
        <v>0</v>
      </c>
      <c r="T1810" s="241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42" t="s">
        <v>303</v>
      </c>
      <c r="AT1810" s="242" t="s">
        <v>252</v>
      </c>
      <c r="AU1810" s="242" t="s">
        <v>93</v>
      </c>
      <c r="AY1810" s="19" t="s">
        <v>250</v>
      </c>
      <c r="BE1810" s="243">
        <f>IF(N1810="základní",J1810,0)</f>
        <v>0</v>
      </c>
      <c r="BF1810" s="243">
        <f>IF(N1810="snížená",J1810,0)</f>
        <v>0</v>
      </c>
      <c r="BG1810" s="243">
        <f>IF(N1810="zákl. přenesená",J1810,0)</f>
        <v>0</v>
      </c>
      <c r="BH1810" s="243">
        <f>IF(N1810="sníž. přenesená",J1810,0)</f>
        <v>0</v>
      </c>
      <c r="BI1810" s="243">
        <f>IF(N1810="nulová",J1810,0)</f>
        <v>0</v>
      </c>
      <c r="BJ1810" s="19" t="s">
        <v>91</v>
      </c>
      <c r="BK1810" s="243">
        <f>ROUND(I1810*H1810,2)</f>
        <v>0</v>
      </c>
      <c r="BL1810" s="19" t="s">
        <v>303</v>
      </c>
      <c r="BM1810" s="242" t="s">
        <v>1898</v>
      </c>
    </row>
    <row r="1811" s="2" customFormat="1">
      <c r="A1811" s="41"/>
      <c r="B1811" s="42"/>
      <c r="C1811" s="43"/>
      <c r="D1811" s="251" t="s">
        <v>288</v>
      </c>
      <c r="E1811" s="43"/>
      <c r="F1811" s="282" t="s">
        <v>1894</v>
      </c>
      <c r="G1811" s="43"/>
      <c r="H1811" s="43"/>
      <c r="I1811" s="246"/>
      <c r="J1811" s="43"/>
      <c r="K1811" s="43"/>
      <c r="L1811" s="47"/>
      <c r="M1811" s="247"/>
      <c r="N1811" s="248"/>
      <c r="O1811" s="94"/>
      <c r="P1811" s="94"/>
      <c r="Q1811" s="94"/>
      <c r="R1811" s="94"/>
      <c r="S1811" s="94"/>
      <c r="T1811" s="95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19" t="s">
        <v>288</v>
      </c>
      <c r="AU1811" s="19" t="s">
        <v>93</v>
      </c>
    </row>
    <row r="1812" s="15" customFormat="1">
      <c r="A1812" s="15"/>
      <c r="B1812" s="272"/>
      <c r="C1812" s="273"/>
      <c r="D1812" s="251" t="s">
        <v>259</v>
      </c>
      <c r="E1812" s="274" t="s">
        <v>1</v>
      </c>
      <c r="F1812" s="275" t="s">
        <v>1888</v>
      </c>
      <c r="G1812" s="273"/>
      <c r="H1812" s="274" t="s">
        <v>1</v>
      </c>
      <c r="I1812" s="276"/>
      <c r="J1812" s="273"/>
      <c r="K1812" s="273"/>
      <c r="L1812" s="277"/>
      <c r="M1812" s="278"/>
      <c r="N1812" s="279"/>
      <c r="O1812" s="279"/>
      <c r="P1812" s="279"/>
      <c r="Q1812" s="279"/>
      <c r="R1812" s="279"/>
      <c r="S1812" s="279"/>
      <c r="T1812" s="280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81" t="s">
        <v>259</v>
      </c>
      <c r="AU1812" s="281" t="s">
        <v>93</v>
      </c>
      <c r="AV1812" s="15" t="s">
        <v>91</v>
      </c>
      <c r="AW1812" s="15" t="s">
        <v>40</v>
      </c>
      <c r="AX1812" s="15" t="s">
        <v>84</v>
      </c>
      <c r="AY1812" s="281" t="s">
        <v>250</v>
      </c>
    </row>
    <row r="1813" s="13" customFormat="1">
      <c r="A1813" s="13"/>
      <c r="B1813" s="249"/>
      <c r="C1813" s="250"/>
      <c r="D1813" s="251" t="s">
        <v>259</v>
      </c>
      <c r="E1813" s="252" t="s">
        <v>1</v>
      </c>
      <c r="F1813" s="253" t="s">
        <v>1899</v>
      </c>
      <c r="G1813" s="250"/>
      <c r="H1813" s="254">
        <v>6.0499999999999998</v>
      </c>
      <c r="I1813" s="255"/>
      <c r="J1813" s="250"/>
      <c r="K1813" s="250"/>
      <c r="L1813" s="256"/>
      <c r="M1813" s="257"/>
      <c r="N1813" s="258"/>
      <c r="O1813" s="258"/>
      <c r="P1813" s="258"/>
      <c r="Q1813" s="258"/>
      <c r="R1813" s="258"/>
      <c r="S1813" s="258"/>
      <c r="T1813" s="259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60" t="s">
        <v>259</v>
      </c>
      <c r="AU1813" s="260" t="s">
        <v>93</v>
      </c>
      <c r="AV1813" s="13" t="s">
        <v>93</v>
      </c>
      <c r="AW1813" s="13" t="s">
        <v>40</v>
      </c>
      <c r="AX1813" s="13" t="s">
        <v>91</v>
      </c>
      <c r="AY1813" s="260" t="s">
        <v>250</v>
      </c>
    </row>
    <row r="1814" s="2" customFormat="1" ht="66.75" customHeight="1">
      <c r="A1814" s="41"/>
      <c r="B1814" s="42"/>
      <c r="C1814" s="230" t="s">
        <v>1900</v>
      </c>
      <c r="D1814" s="230" t="s">
        <v>252</v>
      </c>
      <c r="E1814" s="231" t="s">
        <v>1901</v>
      </c>
      <c r="F1814" s="232" t="s">
        <v>1902</v>
      </c>
      <c r="G1814" s="233" t="s">
        <v>320</v>
      </c>
      <c r="H1814" s="234">
        <v>21.399999999999999</v>
      </c>
      <c r="I1814" s="235"/>
      <c r="J1814" s="236">
        <f>ROUND(I1814*H1814,2)</f>
        <v>0</v>
      </c>
      <c r="K1814" s="237"/>
      <c r="L1814" s="47"/>
      <c r="M1814" s="238" t="s">
        <v>1</v>
      </c>
      <c r="N1814" s="239" t="s">
        <v>49</v>
      </c>
      <c r="O1814" s="94"/>
      <c r="P1814" s="240">
        <f>O1814*H1814</f>
        <v>0</v>
      </c>
      <c r="Q1814" s="240">
        <v>0.0079600000000000001</v>
      </c>
      <c r="R1814" s="240">
        <f>Q1814*H1814</f>
        <v>0.170344</v>
      </c>
      <c r="S1814" s="240">
        <v>0</v>
      </c>
      <c r="T1814" s="241">
        <f>S1814*H1814</f>
        <v>0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42" t="s">
        <v>303</v>
      </c>
      <c r="AT1814" s="242" t="s">
        <v>252</v>
      </c>
      <c r="AU1814" s="242" t="s">
        <v>93</v>
      </c>
      <c r="AY1814" s="19" t="s">
        <v>250</v>
      </c>
      <c r="BE1814" s="243">
        <f>IF(N1814="základní",J1814,0)</f>
        <v>0</v>
      </c>
      <c r="BF1814" s="243">
        <f>IF(N1814="snížená",J1814,0)</f>
        <v>0</v>
      </c>
      <c r="BG1814" s="243">
        <f>IF(N1814="zákl. přenesená",J1814,0)</f>
        <v>0</v>
      </c>
      <c r="BH1814" s="243">
        <f>IF(N1814="sníž. přenesená",J1814,0)</f>
        <v>0</v>
      </c>
      <c r="BI1814" s="243">
        <f>IF(N1814="nulová",J1814,0)</f>
        <v>0</v>
      </c>
      <c r="BJ1814" s="19" t="s">
        <v>91</v>
      </c>
      <c r="BK1814" s="243">
        <f>ROUND(I1814*H1814,2)</f>
        <v>0</v>
      </c>
      <c r="BL1814" s="19" t="s">
        <v>303</v>
      </c>
      <c r="BM1814" s="242" t="s">
        <v>1903</v>
      </c>
    </row>
    <row r="1815" s="2" customFormat="1">
      <c r="A1815" s="41"/>
      <c r="B1815" s="42"/>
      <c r="C1815" s="43"/>
      <c r="D1815" s="251" t="s">
        <v>288</v>
      </c>
      <c r="E1815" s="43"/>
      <c r="F1815" s="282" t="s">
        <v>1904</v>
      </c>
      <c r="G1815" s="43"/>
      <c r="H1815" s="43"/>
      <c r="I1815" s="246"/>
      <c r="J1815" s="43"/>
      <c r="K1815" s="43"/>
      <c r="L1815" s="47"/>
      <c r="M1815" s="247"/>
      <c r="N1815" s="248"/>
      <c r="O1815" s="94"/>
      <c r="P1815" s="94"/>
      <c r="Q1815" s="94"/>
      <c r="R1815" s="94"/>
      <c r="S1815" s="94"/>
      <c r="T1815" s="95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T1815" s="19" t="s">
        <v>288</v>
      </c>
      <c r="AU1815" s="19" t="s">
        <v>93</v>
      </c>
    </row>
    <row r="1816" s="15" customFormat="1">
      <c r="A1816" s="15"/>
      <c r="B1816" s="272"/>
      <c r="C1816" s="273"/>
      <c r="D1816" s="251" t="s">
        <v>259</v>
      </c>
      <c r="E1816" s="274" t="s">
        <v>1</v>
      </c>
      <c r="F1816" s="275" t="s">
        <v>1905</v>
      </c>
      <c r="G1816" s="273"/>
      <c r="H1816" s="274" t="s">
        <v>1</v>
      </c>
      <c r="I1816" s="276"/>
      <c r="J1816" s="273"/>
      <c r="K1816" s="273"/>
      <c r="L1816" s="277"/>
      <c r="M1816" s="278"/>
      <c r="N1816" s="279"/>
      <c r="O1816" s="279"/>
      <c r="P1816" s="279"/>
      <c r="Q1816" s="279"/>
      <c r="R1816" s="279"/>
      <c r="S1816" s="279"/>
      <c r="T1816" s="280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81" t="s">
        <v>259</v>
      </c>
      <c r="AU1816" s="281" t="s">
        <v>93</v>
      </c>
      <c r="AV1816" s="15" t="s">
        <v>91</v>
      </c>
      <c r="AW1816" s="15" t="s">
        <v>40</v>
      </c>
      <c r="AX1816" s="15" t="s">
        <v>84</v>
      </c>
      <c r="AY1816" s="281" t="s">
        <v>250</v>
      </c>
    </row>
    <row r="1817" s="13" customFormat="1">
      <c r="A1817" s="13"/>
      <c r="B1817" s="249"/>
      <c r="C1817" s="250"/>
      <c r="D1817" s="251" t="s">
        <v>259</v>
      </c>
      <c r="E1817" s="252" t="s">
        <v>1</v>
      </c>
      <c r="F1817" s="253" t="s">
        <v>1906</v>
      </c>
      <c r="G1817" s="250"/>
      <c r="H1817" s="254">
        <v>21.399999999999999</v>
      </c>
      <c r="I1817" s="255"/>
      <c r="J1817" s="250"/>
      <c r="K1817" s="250"/>
      <c r="L1817" s="256"/>
      <c r="M1817" s="257"/>
      <c r="N1817" s="258"/>
      <c r="O1817" s="258"/>
      <c r="P1817" s="258"/>
      <c r="Q1817" s="258"/>
      <c r="R1817" s="258"/>
      <c r="S1817" s="258"/>
      <c r="T1817" s="259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60" t="s">
        <v>259</v>
      </c>
      <c r="AU1817" s="260" t="s">
        <v>93</v>
      </c>
      <c r="AV1817" s="13" t="s">
        <v>93</v>
      </c>
      <c r="AW1817" s="13" t="s">
        <v>40</v>
      </c>
      <c r="AX1817" s="13" t="s">
        <v>91</v>
      </c>
      <c r="AY1817" s="260" t="s">
        <v>250</v>
      </c>
    </row>
    <row r="1818" s="2" customFormat="1" ht="66.75" customHeight="1">
      <c r="A1818" s="41"/>
      <c r="B1818" s="42"/>
      <c r="C1818" s="230" t="s">
        <v>1247</v>
      </c>
      <c r="D1818" s="230" t="s">
        <v>252</v>
      </c>
      <c r="E1818" s="231" t="s">
        <v>1907</v>
      </c>
      <c r="F1818" s="232" t="s">
        <v>1908</v>
      </c>
      <c r="G1818" s="233" t="s">
        <v>388</v>
      </c>
      <c r="H1818" s="234">
        <v>16.199999999999999</v>
      </c>
      <c r="I1818" s="235"/>
      <c r="J1818" s="236">
        <f>ROUND(I1818*H1818,2)</f>
        <v>0</v>
      </c>
      <c r="K1818" s="237"/>
      <c r="L1818" s="47"/>
      <c r="M1818" s="238" t="s">
        <v>1</v>
      </c>
      <c r="N1818" s="239" t="s">
        <v>49</v>
      </c>
      <c r="O1818" s="94"/>
      <c r="P1818" s="240">
        <f>O1818*H1818</f>
        <v>0</v>
      </c>
      <c r="Q1818" s="240">
        <v>0.019959999999999999</v>
      </c>
      <c r="R1818" s="240">
        <f>Q1818*H1818</f>
        <v>0.32335199999999997</v>
      </c>
      <c r="S1818" s="240">
        <v>0</v>
      </c>
      <c r="T1818" s="241">
        <f>S1818*H1818</f>
        <v>0</v>
      </c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R1818" s="242" t="s">
        <v>303</v>
      </c>
      <c r="AT1818" s="242" t="s">
        <v>252</v>
      </c>
      <c r="AU1818" s="242" t="s">
        <v>93</v>
      </c>
      <c r="AY1818" s="19" t="s">
        <v>250</v>
      </c>
      <c r="BE1818" s="243">
        <f>IF(N1818="základní",J1818,0)</f>
        <v>0</v>
      </c>
      <c r="BF1818" s="243">
        <f>IF(N1818="snížená",J1818,0)</f>
        <v>0</v>
      </c>
      <c r="BG1818" s="243">
        <f>IF(N1818="zákl. přenesená",J1818,0)</f>
        <v>0</v>
      </c>
      <c r="BH1818" s="243">
        <f>IF(N1818="sníž. přenesená",J1818,0)</f>
        <v>0</v>
      </c>
      <c r="BI1818" s="243">
        <f>IF(N1818="nulová",J1818,0)</f>
        <v>0</v>
      </c>
      <c r="BJ1818" s="19" t="s">
        <v>91</v>
      </c>
      <c r="BK1818" s="243">
        <f>ROUND(I1818*H1818,2)</f>
        <v>0</v>
      </c>
      <c r="BL1818" s="19" t="s">
        <v>303</v>
      </c>
      <c r="BM1818" s="242" t="s">
        <v>1909</v>
      </c>
    </row>
    <row r="1819" s="2" customFormat="1">
      <c r="A1819" s="41"/>
      <c r="B1819" s="42"/>
      <c r="C1819" s="43"/>
      <c r="D1819" s="251" t="s">
        <v>288</v>
      </c>
      <c r="E1819" s="43"/>
      <c r="F1819" s="282" t="s">
        <v>1910</v>
      </c>
      <c r="G1819" s="43"/>
      <c r="H1819" s="43"/>
      <c r="I1819" s="246"/>
      <c r="J1819" s="43"/>
      <c r="K1819" s="43"/>
      <c r="L1819" s="47"/>
      <c r="M1819" s="247"/>
      <c r="N1819" s="248"/>
      <c r="O1819" s="94"/>
      <c r="P1819" s="94"/>
      <c r="Q1819" s="94"/>
      <c r="R1819" s="94"/>
      <c r="S1819" s="94"/>
      <c r="T1819" s="95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T1819" s="19" t="s">
        <v>288</v>
      </c>
      <c r="AU1819" s="19" t="s">
        <v>93</v>
      </c>
    </row>
    <row r="1820" s="15" customFormat="1">
      <c r="A1820" s="15"/>
      <c r="B1820" s="272"/>
      <c r="C1820" s="273"/>
      <c r="D1820" s="251" t="s">
        <v>259</v>
      </c>
      <c r="E1820" s="274" t="s">
        <v>1</v>
      </c>
      <c r="F1820" s="275" t="s">
        <v>1905</v>
      </c>
      <c r="G1820" s="273"/>
      <c r="H1820" s="274" t="s">
        <v>1</v>
      </c>
      <c r="I1820" s="276"/>
      <c r="J1820" s="273"/>
      <c r="K1820" s="273"/>
      <c r="L1820" s="277"/>
      <c r="M1820" s="278"/>
      <c r="N1820" s="279"/>
      <c r="O1820" s="279"/>
      <c r="P1820" s="279"/>
      <c r="Q1820" s="279"/>
      <c r="R1820" s="279"/>
      <c r="S1820" s="279"/>
      <c r="T1820" s="280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T1820" s="281" t="s">
        <v>259</v>
      </c>
      <c r="AU1820" s="281" t="s">
        <v>93</v>
      </c>
      <c r="AV1820" s="15" t="s">
        <v>91</v>
      </c>
      <c r="AW1820" s="15" t="s">
        <v>40</v>
      </c>
      <c r="AX1820" s="15" t="s">
        <v>84</v>
      </c>
      <c r="AY1820" s="281" t="s">
        <v>250</v>
      </c>
    </row>
    <row r="1821" s="13" customFormat="1">
      <c r="A1821" s="13"/>
      <c r="B1821" s="249"/>
      <c r="C1821" s="250"/>
      <c r="D1821" s="251" t="s">
        <v>259</v>
      </c>
      <c r="E1821" s="252" t="s">
        <v>1</v>
      </c>
      <c r="F1821" s="253" t="s">
        <v>1911</v>
      </c>
      <c r="G1821" s="250"/>
      <c r="H1821" s="254">
        <v>16.199999999999999</v>
      </c>
      <c r="I1821" s="255"/>
      <c r="J1821" s="250"/>
      <c r="K1821" s="250"/>
      <c r="L1821" s="256"/>
      <c r="M1821" s="257"/>
      <c r="N1821" s="258"/>
      <c r="O1821" s="258"/>
      <c r="P1821" s="258"/>
      <c r="Q1821" s="258"/>
      <c r="R1821" s="258"/>
      <c r="S1821" s="258"/>
      <c r="T1821" s="259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60" t="s">
        <v>259</v>
      </c>
      <c r="AU1821" s="260" t="s">
        <v>93</v>
      </c>
      <c r="AV1821" s="13" t="s">
        <v>93</v>
      </c>
      <c r="AW1821" s="13" t="s">
        <v>40</v>
      </c>
      <c r="AX1821" s="13" t="s">
        <v>91</v>
      </c>
      <c r="AY1821" s="260" t="s">
        <v>250</v>
      </c>
    </row>
    <row r="1822" s="2" customFormat="1" ht="66.75" customHeight="1">
      <c r="A1822" s="41"/>
      <c r="B1822" s="42"/>
      <c r="C1822" s="230" t="s">
        <v>1912</v>
      </c>
      <c r="D1822" s="230" t="s">
        <v>252</v>
      </c>
      <c r="E1822" s="231" t="s">
        <v>1913</v>
      </c>
      <c r="F1822" s="232" t="s">
        <v>1914</v>
      </c>
      <c r="G1822" s="233" t="s">
        <v>388</v>
      </c>
      <c r="H1822" s="234">
        <v>18.5</v>
      </c>
      <c r="I1822" s="235"/>
      <c r="J1822" s="236">
        <f>ROUND(I1822*H1822,2)</f>
        <v>0</v>
      </c>
      <c r="K1822" s="237"/>
      <c r="L1822" s="47"/>
      <c r="M1822" s="238" t="s">
        <v>1</v>
      </c>
      <c r="N1822" s="239" t="s">
        <v>49</v>
      </c>
      <c r="O1822" s="94"/>
      <c r="P1822" s="240">
        <f>O1822*H1822</f>
        <v>0</v>
      </c>
      <c r="Q1822" s="240">
        <v>0.019259999999999999</v>
      </c>
      <c r="R1822" s="240">
        <f>Q1822*H1822</f>
        <v>0.35631000000000002</v>
      </c>
      <c r="S1822" s="240">
        <v>0</v>
      </c>
      <c r="T1822" s="241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42" t="s">
        <v>303</v>
      </c>
      <c r="AT1822" s="242" t="s">
        <v>252</v>
      </c>
      <c r="AU1822" s="242" t="s">
        <v>93</v>
      </c>
      <c r="AY1822" s="19" t="s">
        <v>250</v>
      </c>
      <c r="BE1822" s="243">
        <f>IF(N1822="základní",J1822,0)</f>
        <v>0</v>
      </c>
      <c r="BF1822" s="243">
        <f>IF(N1822="snížená",J1822,0)</f>
        <v>0</v>
      </c>
      <c r="BG1822" s="243">
        <f>IF(N1822="zákl. přenesená",J1822,0)</f>
        <v>0</v>
      </c>
      <c r="BH1822" s="243">
        <f>IF(N1822="sníž. přenesená",J1822,0)</f>
        <v>0</v>
      </c>
      <c r="BI1822" s="243">
        <f>IF(N1822="nulová",J1822,0)</f>
        <v>0</v>
      </c>
      <c r="BJ1822" s="19" t="s">
        <v>91</v>
      </c>
      <c r="BK1822" s="243">
        <f>ROUND(I1822*H1822,2)</f>
        <v>0</v>
      </c>
      <c r="BL1822" s="19" t="s">
        <v>303</v>
      </c>
      <c r="BM1822" s="242" t="s">
        <v>1915</v>
      </c>
    </row>
    <row r="1823" s="2" customFormat="1">
      <c r="A1823" s="41"/>
      <c r="B1823" s="42"/>
      <c r="C1823" s="43"/>
      <c r="D1823" s="251" t="s">
        <v>288</v>
      </c>
      <c r="E1823" s="43"/>
      <c r="F1823" s="282" t="s">
        <v>1916</v>
      </c>
      <c r="G1823" s="43"/>
      <c r="H1823" s="43"/>
      <c r="I1823" s="246"/>
      <c r="J1823" s="43"/>
      <c r="K1823" s="43"/>
      <c r="L1823" s="47"/>
      <c r="M1823" s="247"/>
      <c r="N1823" s="248"/>
      <c r="O1823" s="94"/>
      <c r="P1823" s="94"/>
      <c r="Q1823" s="94"/>
      <c r="R1823" s="94"/>
      <c r="S1823" s="94"/>
      <c r="T1823" s="95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19" t="s">
        <v>288</v>
      </c>
      <c r="AU1823" s="19" t="s">
        <v>93</v>
      </c>
    </row>
    <row r="1824" s="15" customFormat="1">
      <c r="A1824" s="15"/>
      <c r="B1824" s="272"/>
      <c r="C1824" s="273"/>
      <c r="D1824" s="251" t="s">
        <v>259</v>
      </c>
      <c r="E1824" s="274" t="s">
        <v>1</v>
      </c>
      <c r="F1824" s="275" t="s">
        <v>1905</v>
      </c>
      <c r="G1824" s="273"/>
      <c r="H1824" s="274" t="s">
        <v>1</v>
      </c>
      <c r="I1824" s="276"/>
      <c r="J1824" s="273"/>
      <c r="K1824" s="273"/>
      <c r="L1824" s="277"/>
      <c r="M1824" s="278"/>
      <c r="N1824" s="279"/>
      <c r="O1824" s="279"/>
      <c r="P1824" s="279"/>
      <c r="Q1824" s="279"/>
      <c r="R1824" s="279"/>
      <c r="S1824" s="279"/>
      <c r="T1824" s="280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81" t="s">
        <v>259</v>
      </c>
      <c r="AU1824" s="281" t="s">
        <v>93</v>
      </c>
      <c r="AV1824" s="15" t="s">
        <v>91</v>
      </c>
      <c r="AW1824" s="15" t="s">
        <v>40</v>
      </c>
      <c r="AX1824" s="15" t="s">
        <v>84</v>
      </c>
      <c r="AY1824" s="281" t="s">
        <v>250</v>
      </c>
    </row>
    <row r="1825" s="13" customFormat="1">
      <c r="A1825" s="13"/>
      <c r="B1825" s="249"/>
      <c r="C1825" s="250"/>
      <c r="D1825" s="251" t="s">
        <v>259</v>
      </c>
      <c r="E1825" s="252" t="s">
        <v>1</v>
      </c>
      <c r="F1825" s="253" t="s">
        <v>1917</v>
      </c>
      <c r="G1825" s="250"/>
      <c r="H1825" s="254">
        <v>18.5</v>
      </c>
      <c r="I1825" s="255"/>
      <c r="J1825" s="250"/>
      <c r="K1825" s="250"/>
      <c r="L1825" s="256"/>
      <c r="M1825" s="257"/>
      <c r="N1825" s="258"/>
      <c r="O1825" s="258"/>
      <c r="P1825" s="258"/>
      <c r="Q1825" s="258"/>
      <c r="R1825" s="258"/>
      <c r="S1825" s="258"/>
      <c r="T1825" s="259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60" t="s">
        <v>259</v>
      </c>
      <c r="AU1825" s="260" t="s">
        <v>93</v>
      </c>
      <c r="AV1825" s="13" t="s">
        <v>93</v>
      </c>
      <c r="AW1825" s="13" t="s">
        <v>40</v>
      </c>
      <c r="AX1825" s="13" t="s">
        <v>91</v>
      </c>
      <c r="AY1825" s="260" t="s">
        <v>250</v>
      </c>
    </row>
    <row r="1826" s="2" customFormat="1" ht="78" customHeight="1">
      <c r="A1826" s="41"/>
      <c r="B1826" s="42"/>
      <c r="C1826" s="230" t="s">
        <v>1252</v>
      </c>
      <c r="D1826" s="230" t="s">
        <v>252</v>
      </c>
      <c r="E1826" s="231" t="s">
        <v>1918</v>
      </c>
      <c r="F1826" s="232" t="s">
        <v>1919</v>
      </c>
      <c r="G1826" s="233" t="s">
        <v>320</v>
      </c>
      <c r="H1826" s="234">
        <v>28.5</v>
      </c>
      <c r="I1826" s="235"/>
      <c r="J1826" s="236">
        <f>ROUND(I1826*H1826,2)</f>
        <v>0</v>
      </c>
      <c r="K1826" s="237"/>
      <c r="L1826" s="47"/>
      <c r="M1826" s="238" t="s">
        <v>1</v>
      </c>
      <c r="N1826" s="239" t="s">
        <v>49</v>
      </c>
      <c r="O1826" s="94"/>
      <c r="P1826" s="240">
        <f>O1826*H1826</f>
        <v>0</v>
      </c>
      <c r="Q1826" s="240">
        <v>0.014</v>
      </c>
      <c r="R1826" s="240">
        <f>Q1826*H1826</f>
        <v>0.39900000000000002</v>
      </c>
      <c r="S1826" s="240">
        <v>0</v>
      </c>
      <c r="T1826" s="241">
        <f>S1826*H1826</f>
        <v>0</v>
      </c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R1826" s="242" t="s">
        <v>303</v>
      </c>
      <c r="AT1826" s="242" t="s">
        <v>252</v>
      </c>
      <c r="AU1826" s="242" t="s">
        <v>93</v>
      </c>
      <c r="AY1826" s="19" t="s">
        <v>250</v>
      </c>
      <c r="BE1826" s="243">
        <f>IF(N1826="základní",J1826,0)</f>
        <v>0</v>
      </c>
      <c r="BF1826" s="243">
        <f>IF(N1826="snížená",J1826,0)</f>
        <v>0</v>
      </c>
      <c r="BG1826" s="243">
        <f>IF(N1826="zákl. přenesená",J1826,0)</f>
        <v>0</v>
      </c>
      <c r="BH1826" s="243">
        <f>IF(N1826="sníž. přenesená",J1826,0)</f>
        <v>0</v>
      </c>
      <c r="BI1826" s="243">
        <f>IF(N1826="nulová",J1826,0)</f>
        <v>0</v>
      </c>
      <c r="BJ1826" s="19" t="s">
        <v>91</v>
      </c>
      <c r="BK1826" s="243">
        <f>ROUND(I1826*H1826,2)</f>
        <v>0</v>
      </c>
      <c r="BL1826" s="19" t="s">
        <v>303</v>
      </c>
      <c r="BM1826" s="242" t="s">
        <v>1920</v>
      </c>
    </row>
    <row r="1827" s="2" customFormat="1">
      <c r="A1827" s="41"/>
      <c r="B1827" s="42"/>
      <c r="C1827" s="43"/>
      <c r="D1827" s="251" t="s">
        <v>288</v>
      </c>
      <c r="E1827" s="43"/>
      <c r="F1827" s="282" t="s">
        <v>1921</v>
      </c>
      <c r="G1827" s="43"/>
      <c r="H1827" s="43"/>
      <c r="I1827" s="246"/>
      <c r="J1827" s="43"/>
      <c r="K1827" s="43"/>
      <c r="L1827" s="47"/>
      <c r="M1827" s="247"/>
      <c r="N1827" s="248"/>
      <c r="O1827" s="94"/>
      <c r="P1827" s="94"/>
      <c r="Q1827" s="94"/>
      <c r="R1827" s="94"/>
      <c r="S1827" s="94"/>
      <c r="T1827" s="95"/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T1827" s="19" t="s">
        <v>288</v>
      </c>
      <c r="AU1827" s="19" t="s">
        <v>93</v>
      </c>
    </row>
    <row r="1828" s="15" customFormat="1">
      <c r="A1828" s="15"/>
      <c r="B1828" s="272"/>
      <c r="C1828" s="273"/>
      <c r="D1828" s="251" t="s">
        <v>259</v>
      </c>
      <c r="E1828" s="274" t="s">
        <v>1</v>
      </c>
      <c r="F1828" s="275" t="s">
        <v>1922</v>
      </c>
      <c r="G1828" s="273"/>
      <c r="H1828" s="274" t="s">
        <v>1</v>
      </c>
      <c r="I1828" s="276"/>
      <c r="J1828" s="273"/>
      <c r="K1828" s="273"/>
      <c r="L1828" s="277"/>
      <c r="M1828" s="278"/>
      <c r="N1828" s="279"/>
      <c r="O1828" s="279"/>
      <c r="P1828" s="279"/>
      <c r="Q1828" s="279"/>
      <c r="R1828" s="279"/>
      <c r="S1828" s="279"/>
      <c r="T1828" s="280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81" t="s">
        <v>259</v>
      </c>
      <c r="AU1828" s="281" t="s">
        <v>93</v>
      </c>
      <c r="AV1828" s="15" t="s">
        <v>91</v>
      </c>
      <c r="AW1828" s="15" t="s">
        <v>40</v>
      </c>
      <c r="AX1828" s="15" t="s">
        <v>84</v>
      </c>
      <c r="AY1828" s="281" t="s">
        <v>250</v>
      </c>
    </row>
    <row r="1829" s="13" customFormat="1">
      <c r="A1829" s="13"/>
      <c r="B1829" s="249"/>
      <c r="C1829" s="250"/>
      <c r="D1829" s="251" t="s">
        <v>259</v>
      </c>
      <c r="E1829" s="252" t="s">
        <v>1</v>
      </c>
      <c r="F1829" s="253" t="s">
        <v>1923</v>
      </c>
      <c r="G1829" s="250"/>
      <c r="H1829" s="254">
        <v>28.5</v>
      </c>
      <c r="I1829" s="255"/>
      <c r="J1829" s="250"/>
      <c r="K1829" s="250"/>
      <c r="L1829" s="256"/>
      <c r="M1829" s="257"/>
      <c r="N1829" s="258"/>
      <c r="O1829" s="258"/>
      <c r="P1829" s="258"/>
      <c r="Q1829" s="258"/>
      <c r="R1829" s="258"/>
      <c r="S1829" s="258"/>
      <c r="T1829" s="259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60" t="s">
        <v>259</v>
      </c>
      <c r="AU1829" s="260" t="s">
        <v>93</v>
      </c>
      <c r="AV1829" s="13" t="s">
        <v>93</v>
      </c>
      <c r="AW1829" s="13" t="s">
        <v>40</v>
      </c>
      <c r="AX1829" s="13" t="s">
        <v>91</v>
      </c>
      <c r="AY1829" s="260" t="s">
        <v>250</v>
      </c>
    </row>
    <row r="1830" s="2" customFormat="1" ht="55.5" customHeight="1">
      <c r="A1830" s="41"/>
      <c r="B1830" s="42"/>
      <c r="C1830" s="230" t="s">
        <v>1924</v>
      </c>
      <c r="D1830" s="230" t="s">
        <v>252</v>
      </c>
      <c r="E1830" s="231" t="s">
        <v>1925</v>
      </c>
      <c r="F1830" s="232" t="s">
        <v>1926</v>
      </c>
      <c r="G1830" s="233" t="s">
        <v>320</v>
      </c>
      <c r="H1830" s="234">
        <v>3.7999999999999998</v>
      </c>
      <c r="I1830" s="235"/>
      <c r="J1830" s="236">
        <f>ROUND(I1830*H1830,2)</f>
        <v>0</v>
      </c>
      <c r="K1830" s="237"/>
      <c r="L1830" s="47"/>
      <c r="M1830" s="238" t="s">
        <v>1</v>
      </c>
      <c r="N1830" s="239" t="s">
        <v>49</v>
      </c>
      <c r="O1830" s="94"/>
      <c r="P1830" s="240">
        <f>O1830*H1830</f>
        <v>0</v>
      </c>
      <c r="Q1830" s="240">
        <v>0.012</v>
      </c>
      <c r="R1830" s="240">
        <f>Q1830*H1830</f>
        <v>0.045600000000000002</v>
      </c>
      <c r="S1830" s="240">
        <v>0</v>
      </c>
      <c r="T1830" s="241">
        <f>S1830*H1830</f>
        <v>0</v>
      </c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R1830" s="242" t="s">
        <v>303</v>
      </c>
      <c r="AT1830" s="242" t="s">
        <v>252</v>
      </c>
      <c r="AU1830" s="242" t="s">
        <v>93</v>
      </c>
      <c r="AY1830" s="19" t="s">
        <v>250</v>
      </c>
      <c r="BE1830" s="243">
        <f>IF(N1830="základní",J1830,0)</f>
        <v>0</v>
      </c>
      <c r="BF1830" s="243">
        <f>IF(N1830="snížená",J1830,0)</f>
        <v>0</v>
      </c>
      <c r="BG1830" s="243">
        <f>IF(N1830="zákl. přenesená",J1830,0)</f>
        <v>0</v>
      </c>
      <c r="BH1830" s="243">
        <f>IF(N1830="sníž. přenesená",J1830,0)</f>
        <v>0</v>
      </c>
      <c r="BI1830" s="243">
        <f>IF(N1830="nulová",J1830,0)</f>
        <v>0</v>
      </c>
      <c r="BJ1830" s="19" t="s">
        <v>91</v>
      </c>
      <c r="BK1830" s="243">
        <f>ROUND(I1830*H1830,2)</f>
        <v>0</v>
      </c>
      <c r="BL1830" s="19" t="s">
        <v>303</v>
      </c>
      <c r="BM1830" s="242" t="s">
        <v>1927</v>
      </c>
    </row>
    <row r="1831" s="15" customFormat="1">
      <c r="A1831" s="15"/>
      <c r="B1831" s="272"/>
      <c r="C1831" s="273"/>
      <c r="D1831" s="251" t="s">
        <v>259</v>
      </c>
      <c r="E1831" s="274" t="s">
        <v>1</v>
      </c>
      <c r="F1831" s="275" t="s">
        <v>1928</v>
      </c>
      <c r="G1831" s="273"/>
      <c r="H1831" s="274" t="s">
        <v>1</v>
      </c>
      <c r="I1831" s="276"/>
      <c r="J1831" s="273"/>
      <c r="K1831" s="273"/>
      <c r="L1831" s="277"/>
      <c r="M1831" s="278"/>
      <c r="N1831" s="279"/>
      <c r="O1831" s="279"/>
      <c r="P1831" s="279"/>
      <c r="Q1831" s="279"/>
      <c r="R1831" s="279"/>
      <c r="S1831" s="279"/>
      <c r="T1831" s="280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81" t="s">
        <v>259</v>
      </c>
      <c r="AU1831" s="281" t="s">
        <v>93</v>
      </c>
      <c r="AV1831" s="15" t="s">
        <v>91</v>
      </c>
      <c r="AW1831" s="15" t="s">
        <v>40</v>
      </c>
      <c r="AX1831" s="15" t="s">
        <v>84</v>
      </c>
      <c r="AY1831" s="281" t="s">
        <v>250</v>
      </c>
    </row>
    <row r="1832" s="13" customFormat="1">
      <c r="A1832" s="13"/>
      <c r="B1832" s="249"/>
      <c r="C1832" s="250"/>
      <c r="D1832" s="251" t="s">
        <v>259</v>
      </c>
      <c r="E1832" s="252" t="s">
        <v>1</v>
      </c>
      <c r="F1832" s="253" t="s">
        <v>1929</v>
      </c>
      <c r="G1832" s="250"/>
      <c r="H1832" s="254">
        <v>3.7999999999999998</v>
      </c>
      <c r="I1832" s="255"/>
      <c r="J1832" s="250"/>
      <c r="K1832" s="250"/>
      <c r="L1832" s="256"/>
      <c r="M1832" s="257"/>
      <c r="N1832" s="258"/>
      <c r="O1832" s="258"/>
      <c r="P1832" s="258"/>
      <c r="Q1832" s="258"/>
      <c r="R1832" s="258"/>
      <c r="S1832" s="258"/>
      <c r="T1832" s="259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60" t="s">
        <v>259</v>
      </c>
      <c r="AU1832" s="260" t="s">
        <v>93</v>
      </c>
      <c r="AV1832" s="13" t="s">
        <v>93</v>
      </c>
      <c r="AW1832" s="13" t="s">
        <v>40</v>
      </c>
      <c r="AX1832" s="13" t="s">
        <v>91</v>
      </c>
      <c r="AY1832" s="260" t="s">
        <v>250</v>
      </c>
    </row>
    <row r="1833" s="2" customFormat="1" ht="24.15" customHeight="1">
      <c r="A1833" s="41"/>
      <c r="B1833" s="42"/>
      <c r="C1833" s="230" t="s">
        <v>1263</v>
      </c>
      <c r="D1833" s="230" t="s">
        <v>252</v>
      </c>
      <c r="E1833" s="231" t="s">
        <v>1930</v>
      </c>
      <c r="F1833" s="232" t="s">
        <v>1931</v>
      </c>
      <c r="G1833" s="233" t="s">
        <v>1329</v>
      </c>
      <c r="H1833" s="305"/>
      <c r="I1833" s="235"/>
      <c r="J1833" s="236">
        <f>ROUND(I1833*H1833,2)</f>
        <v>0</v>
      </c>
      <c r="K1833" s="237"/>
      <c r="L1833" s="47"/>
      <c r="M1833" s="238" t="s">
        <v>1</v>
      </c>
      <c r="N1833" s="239" t="s">
        <v>49</v>
      </c>
      <c r="O1833" s="94"/>
      <c r="P1833" s="240">
        <f>O1833*H1833</f>
        <v>0</v>
      </c>
      <c r="Q1833" s="240">
        <v>0</v>
      </c>
      <c r="R1833" s="240">
        <f>Q1833*H1833</f>
        <v>0</v>
      </c>
      <c r="S1833" s="240">
        <v>0</v>
      </c>
      <c r="T1833" s="241">
        <f>S1833*H1833</f>
        <v>0</v>
      </c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R1833" s="242" t="s">
        <v>303</v>
      </c>
      <c r="AT1833" s="242" t="s">
        <v>252</v>
      </c>
      <c r="AU1833" s="242" t="s">
        <v>93</v>
      </c>
      <c r="AY1833" s="19" t="s">
        <v>250</v>
      </c>
      <c r="BE1833" s="243">
        <f>IF(N1833="základní",J1833,0)</f>
        <v>0</v>
      </c>
      <c r="BF1833" s="243">
        <f>IF(N1833="snížená",J1833,0)</f>
        <v>0</v>
      </c>
      <c r="BG1833" s="243">
        <f>IF(N1833="zákl. přenesená",J1833,0)</f>
        <v>0</v>
      </c>
      <c r="BH1833" s="243">
        <f>IF(N1833="sníž. přenesená",J1833,0)</f>
        <v>0</v>
      </c>
      <c r="BI1833" s="243">
        <f>IF(N1833="nulová",J1833,0)</f>
        <v>0</v>
      </c>
      <c r="BJ1833" s="19" t="s">
        <v>91</v>
      </c>
      <c r="BK1833" s="243">
        <f>ROUND(I1833*H1833,2)</f>
        <v>0</v>
      </c>
      <c r="BL1833" s="19" t="s">
        <v>303</v>
      </c>
      <c r="BM1833" s="242" t="s">
        <v>1932</v>
      </c>
    </row>
    <row r="1834" s="2" customFormat="1">
      <c r="A1834" s="41"/>
      <c r="B1834" s="42"/>
      <c r="C1834" s="43"/>
      <c r="D1834" s="244" t="s">
        <v>257</v>
      </c>
      <c r="E1834" s="43"/>
      <c r="F1834" s="245" t="s">
        <v>1933</v>
      </c>
      <c r="G1834" s="43"/>
      <c r="H1834" s="43"/>
      <c r="I1834" s="246"/>
      <c r="J1834" s="43"/>
      <c r="K1834" s="43"/>
      <c r="L1834" s="47"/>
      <c r="M1834" s="247"/>
      <c r="N1834" s="248"/>
      <c r="O1834" s="94"/>
      <c r="P1834" s="94"/>
      <c r="Q1834" s="94"/>
      <c r="R1834" s="94"/>
      <c r="S1834" s="94"/>
      <c r="T1834" s="95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T1834" s="19" t="s">
        <v>257</v>
      </c>
      <c r="AU1834" s="19" t="s">
        <v>93</v>
      </c>
    </row>
    <row r="1835" s="12" customFormat="1" ht="22.8" customHeight="1">
      <c r="A1835" s="12"/>
      <c r="B1835" s="214"/>
      <c r="C1835" s="215"/>
      <c r="D1835" s="216" t="s">
        <v>83</v>
      </c>
      <c r="E1835" s="228" t="s">
        <v>1934</v>
      </c>
      <c r="F1835" s="228" t="s">
        <v>1935</v>
      </c>
      <c r="G1835" s="215"/>
      <c r="H1835" s="215"/>
      <c r="I1835" s="218"/>
      <c r="J1835" s="229">
        <f>BK1835</f>
        <v>0</v>
      </c>
      <c r="K1835" s="215"/>
      <c r="L1835" s="220"/>
      <c r="M1835" s="221"/>
      <c r="N1835" s="222"/>
      <c r="O1835" s="222"/>
      <c r="P1835" s="223">
        <f>SUM(P1836:P2046)</f>
        <v>0</v>
      </c>
      <c r="Q1835" s="222"/>
      <c r="R1835" s="223">
        <f>SUM(R1836:R2046)</f>
        <v>191.35810364235999</v>
      </c>
      <c r="S1835" s="222"/>
      <c r="T1835" s="224">
        <f>SUM(T1836:T2046)</f>
        <v>3.8220000000000001</v>
      </c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R1835" s="225" t="s">
        <v>93</v>
      </c>
      <c r="AT1835" s="226" t="s">
        <v>83</v>
      </c>
      <c r="AU1835" s="226" t="s">
        <v>91</v>
      </c>
      <c r="AY1835" s="225" t="s">
        <v>250</v>
      </c>
      <c r="BK1835" s="227">
        <f>SUM(BK1836:BK2046)</f>
        <v>0</v>
      </c>
    </row>
    <row r="1836" s="2" customFormat="1" ht="24.15" customHeight="1">
      <c r="A1836" s="41"/>
      <c r="B1836" s="42"/>
      <c r="C1836" s="230" t="s">
        <v>1936</v>
      </c>
      <c r="D1836" s="230" t="s">
        <v>252</v>
      </c>
      <c r="E1836" s="231" t="s">
        <v>1937</v>
      </c>
      <c r="F1836" s="232" t="s">
        <v>1938</v>
      </c>
      <c r="G1836" s="233" t="s">
        <v>388</v>
      </c>
      <c r="H1836" s="234">
        <v>1600.2919999999999</v>
      </c>
      <c r="I1836" s="235"/>
      <c r="J1836" s="236">
        <f>ROUND(I1836*H1836,2)</f>
        <v>0</v>
      </c>
      <c r="K1836" s="237"/>
      <c r="L1836" s="47"/>
      <c r="M1836" s="238" t="s">
        <v>1</v>
      </c>
      <c r="N1836" s="239" t="s">
        <v>49</v>
      </c>
      <c r="O1836" s="94"/>
      <c r="P1836" s="240">
        <f>O1836*H1836</f>
        <v>0</v>
      </c>
      <c r="Q1836" s="240">
        <v>0.045704000000000002</v>
      </c>
      <c r="R1836" s="240">
        <f>Q1836*H1836</f>
        <v>73.139745567999995</v>
      </c>
      <c r="S1836" s="240">
        <v>0</v>
      </c>
      <c r="T1836" s="241">
        <f>S1836*H1836</f>
        <v>0</v>
      </c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R1836" s="242" t="s">
        <v>303</v>
      </c>
      <c r="AT1836" s="242" t="s">
        <v>252</v>
      </c>
      <c r="AU1836" s="242" t="s">
        <v>93</v>
      </c>
      <c r="AY1836" s="19" t="s">
        <v>250</v>
      </c>
      <c r="BE1836" s="243">
        <f>IF(N1836="základní",J1836,0)</f>
        <v>0</v>
      </c>
      <c r="BF1836" s="243">
        <f>IF(N1836="snížená",J1836,0)</f>
        <v>0</v>
      </c>
      <c r="BG1836" s="243">
        <f>IF(N1836="zákl. přenesená",J1836,0)</f>
        <v>0</v>
      </c>
      <c r="BH1836" s="243">
        <f>IF(N1836="sníž. přenesená",J1836,0)</f>
        <v>0</v>
      </c>
      <c r="BI1836" s="243">
        <f>IF(N1836="nulová",J1836,0)</f>
        <v>0</v>
      </c>
      <c r="BJ1836" s="19" t="s">
        <v>91</v>
      </c>
      <c r="BK1836" s="243">
        <f>ROUND(I1836*H1836,2)</f>
        <v>0</v>
      </c>
      <c r="BL1836" s="19" t="s">
        <v>303</v>
      </c>
      <c r="BM1836" s="242" t="s">
        <v>1939</v>
      </c>
    </row>
    <row r="1837" s="2" customFormat="1">
      <c r="A1837" s="41"/>
      <c r="B1837" s="42"/>
      <c r="C1837" s="43"/>
      <c r="D1837" s="244" t="s">
        <v>257</v>
      </c>
      <c r="E1837" s="43"/>
      <c r="F1837" s="245" t="s">
        <v>1940</v>
      </c>
      <c r="G1837" s="43"/>
      <c r="H1837" s="43"/>
      <c r="I1837" s="246"/>
      <c r="J1837" s="43"/>
      <c r="K1837" s="43"/>
      <c r="L1837" s="47"/>
      <c r="M1837" s="247"/>
      <c r="N1837" s="248"/>
      <c r="O1837" s="94"/>
      <c r="P1837" s="94"/>
      <c r="Q1837" s="94"/>
      <c r="R1837" s="94"/>
      <c r="S1837" s="94"/>
      <c r="T1837" s="95"/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T1837" s="19" t="s">
        <v>257</v>
      </c>
      <c r="AU1837" s="19" t="s">
        <v>93</v>
      </c>
    </row>
    <row r="1838" s="15" customFormat="1">
      <c r="A1838" s="15"/>
      <c r="B1838" s="272"/>
      <c r="C1838" s="273"/>
      <c r="D1838" s="251" t="s">
        <v>259</v>
      </c>
      <c r="E1838" s="274" t="s">
        <v>1</v>
      </c>
      <c r="F1838" s="275" t="s">
        <v>504</v>
      </c>
      <c r="G1838" s="273"/>
      <c r="H1838" s="274" t="s">
        <v>1</v>
      </c>
      <c r="I1838" s="276"/>
      <c r="J1838" s="273"/>
      <c r="K1838" s="273"/>
      <c r="L1838" s="277"/>
      <c r="M1838" s="278"/>
      <c r="N1838" s="279"/>
      <c r="O1838" s="279"/>
      <c r="P1838" s="279"/>
      <c r="Q1838" s="279"/>
      <c r="R1838" s="279"/>
      <c r="S1838" s="279"/>
      <c r="T1838" s="280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81" t="s">
        <v>259</v>
      </c>
      <c r="AU1838" s="281" t="s">
        <v>93</v>
      </c>
      <c r="AV1838" s="15" t="s">
        <v>91</v>
      </c>
      <c r="AW1838" s="15" t="s">
        <v>40</v>
      </c>
      <c r="AX1838" s="15" t="s">
        <v>84</v>
      </c>
      <c r="AY1838" s="281" t="s">
        <v>250</v>
      </c>
    </row>
    <row r="1839" s="13" customFormat="1">
      <c r="A1839" s="13"/>
      <c r="B1839" s="249"/>
      <c r="C1839" s="250"/>
      <c r="D1839" s="251" t="s">
        <v>259</v>
      </c>
      <c r="E1839" s="252" t="s">
        <v>1</v>
      </c>
      <c r="F1839" s="253" t="s">
        <v>1941</v>
      </c>
      <c r="G1839" s="250"/>
      <c r="H1839" s="254">
        <v>329.00799999999998</v>
      </c>
      <c r="I1839" s="255"/>
      <c r="J1839" s="250"/>
      <c r="K1839" s="250"/>
      <c r="L1839" s="256"/>
      <c r="M1839" s="257"/>
      <c r="N1839" s="258"/>
      <c r="O1839" s="258"/>
      <c r="P1839" s="258"/>
      <c r="Q1839" s="258"/>
      <c r="R1839" s="258"/>
      <c r="S1839" s="258"/>
      <c r="T1839" s="259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60" t="s">
        <v>259</v>
      </c>
      <c r="AU1839" s="260" t="s">
        <v>93</v>
      </c>
      <c r="AV1839" s="13" t="s">
        <v>93</v>
      </c>
      <c r="AW1839" s="13" t="s">
        <v>40</v>
      </c>
      <c r="AX1839" s="13" t="s">
        <v>84</v>
      </c>
      <c r="AY1839" s="260" t="s">
        <v>250</v>
      </c>
    </row>
    <row r="1840" s="15" customFormat="1">
      <c r="A1840" s="15"/>
      <c r="B1840" s="272"/>
      <c r="C1840" s="273"/>
      <c r="D1840" s="251" t="s">
        <v>259</v>
      </c>
      <c r="E1840" s="274" t="s">
        <v>1</v>
      </c>
      <c r="F1840" s="275" t="s">
        <v>510</v>
      </c>
      <c r="G1840" s="273"/>
      <c r="H1840" s="274" t="s">
        <v>1</v>
      </c>
      <c r="I1840" s="276"/>
      <c r="J1840" s="273"/>
      <c r="K1840" s="273"/>
      <c r="L1840" s="277"/>
      <c r="M1840" s="278"/>
      <c r="N1840" s="279"/>
      <c r="O1840" s="279"/>
      <c r="P1840" s="279"/>
      <c r="Q1840" s="279"/>
      <c r="R1840" s="279"/>
      <c r="S1840" s="279"/>
      <c r="T1840" s="280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81" t="s">
        <v>259</v>
      </c>
      <c r="AU1840" s="281" t="s">
        <v>93</v>
      </c>
      <c r="AV1840" s="15" t="s">
        <v>91</v>
      </c>
      <c r="AW1840" s="15" t="s">
        <v>40</v>
      </c>
      <c r="AX1840" s="15" t="s">
        <v>84</v>
      </c>
      <c r="AY1840" s="281" t="s">
        <v>250</v>
      </c>
    </row>
    <row r="1841" s="13" customFormat="1">
      <c r="A1841" s="13"/>
      <c r="B1841" s="249"/>
      <c r="C1841" s="250"/>
      <c r="D1841" s="251" t="s">
        <v>259</v>
      </c>
      <c r="E1841" s="252" t="s">
        <v>1</v>
      </c>
      <c r="F1841" s="253" t="s">
        <v>1942</v>
      </c>
      <c r="G1841" s="250"/>
      <c r="H1841" s="254">
        <v>317.82100000000003</v>
      </c>
      <c r="I1841" s="255"/>
      <c r="J1841" s="250"/>
      <c r="K1841" s="250"/>
      <c r="L1841" s="256"/>
      <c r="M1841" s="257"/>
      <c r="N1841" s="258"/>
      <c r="O1841" s="258"/>
      <c r="P1841" s="258"/>
      <c r="Q1841" s="258"/>
      <c r="R1841" s="258"/>
      <c r="S1841" s="258"/>
      <c r="T1841" s="259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60" t="s">
        <v>259</v>
      </c>
      <c r="AU1841" s="260" t="s">
        <v>93</v>
      </c>
      <c r="AV1841" s="13" t="s">
        <v>93</v>
      </c>
      <c r="AW1841" s="13" t="s">
        <v>40</v>
      </c>
      <c r="AX1841" s="13" t="s">
        <v>84</v>
      </c>
      <c r="AY1841" s="260" t="s">
        <v>250</v>
      </c>
    </row>
    <row r="1842" s="15" customFormat="1">
      <c r="A1842" s="15"/>
      <c r="B1842" s="272"/>
      <c r="C1842" s="273"/>
      <c r="D1842" s="251" t="s">
        <v>259</v>
      </c>
      <c r="E1842" s="274" t="s">
        <v>1</v>
      </c>
      <c r="F1842" s="275" t="s">
        <v>516</v>
      </c>
      <c r="G1842" s="273"/>
      <c r="H1842" s="274" t="s">
        <v>1</v>
      </c>
      <c r="I1842" s="276"/>
      <c r="J1842" s="273"/>
      <c r="K1842" s="273"/>
      <c r="L1842" s="277"/>
      <c r="M1842" s="278"/>
      <c r="N1842" s="279"/>
      <c r="O1842" s="279"/>
      <c r="P1842" s="279"/>
      <c r="Q1842" s="279"/>
      <c r="R1842" s="279"/>
      <c r="S1842" s="279"/>
      <c r="T1842" s="280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81" t="s">
        <v>259</v>
      </c>
      <c r="AU1842" s="281" t="s">
        <v>93</v>
      </c>
      <c r="AV1842" s="15" t="s">
        <v>91</v>
      </c>
      <c r="AW1842" s="15" t="s">
        <v>40</v>
      </c>
      <c r="AX1842" s="15" t="s">
        <v>84</v>
      </c>
      <c r="AY1842" s="281" t="s">
        <v>250</v>
      </c>
    </row>
    <row r="1843" s="13" customFormat="1">
      <c r="A1843" s="13"/>
      <c r="B1843" s="249"/>
      <c r="C1843" s="250"/>
      <c r="D1843" s="251" t="s">
        <v>259</v>
      </c>
      <c r="E1843" s="252" t="s">
        <v>1</v>
      </c>
      <c r="F1843" s="253" t="s">
        <v>1942</v>
      </c>
      <c r="G1843" s="250"/>
      <c r="H1843" s="254">
        <v>317.82100000000003</v>
      </c>
      <c r="I1843" s="255"/>
      <c r="J1843" s="250"/>
      <c r="K1843" s="250"/>
      <c r="L1843" s="256"/>
      <c r="M1843" s="257"/>
      <c r="N1843" s="258"/>
      <c r="O1843" s="258"/>
      <c r="P1843" s="258"/>
      <c r="Q1843" s="258"/>
      <c r="R1843" s="258"/>
      <c r="S1843" s="258"/>
      <c r="T1843" s="259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60" t="s">
        <v>259</v>
      </c>
      <c r="AU1843" s="260" t="s">
        <v>93</v>
      </c>
      <c r="AV1843" s="13" t="s">
        <v>93</v>
      </c>
      <c r="AW1843" s="13" t="s">
        <v>40</v>
      </c>
      <c r="AX1843" s="13" t="s">
        <v>84</v>
      </c>
      <c r="AY1843" s="260" t="s">
        <v>250</v>
      </c>
    </row>
    <row r="1844" s="15" customFormat="1">
      <c r="A1844" s="15"/>
      <c r="B1844" s="272"/>
      <c r="C1844" s="273"/>
      <c r="D1844" s="251" t="s">
        <v>259</v>
      </c>
      <c r="E1844" s="274" t="s">
        <v>1</v>
      </c>
      <c r="F1844" s="275" t="s">
        <v>518</v>
      </c>
      <c r="G1844" s="273"/>
      <c r="H1844" s="274" t="s">
        <v>1</v>
      </c>
      <c r="I1844" s="276"/>
      <c r="J1844" s="273"/>
      <c r="K1844" s="273"/>
      <c r="L1844" s="277"/>
      <c r="M1844" s="278"/>
      <c r="N1844" s="279"/>
      <c r="O1844" s="279"/>
      <c r="P1844" s="279"/>
      <c r="Q1844" s="279"/>
      <c r="R1844" s="279"/>
      <c r="S1844" s="279"/>
      <c r="T1844" s="280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81" t="s">
        <v>259</v>
      </c>
      <c r="AU1844" s="281" t="s">
        <v>93</v>
      </c>
      <c r="AV1844" s="15" t="s">
        <v>91</v>
      </c>
      <c r="AW1844" s="15" t="s">
        <v>40</v>
      </c>
      <c r="AX1844" s="15" t="s">
        <v>84</v>
      </c>
      <c r="AY1844" s="281" t="s">
        <v>250</v>
      </c>
    </row>
    <row r="1845" s="13" customFormat="1">
      <c r="A1845" s="13"/>
      <c r="B1845" s="249"/>
      <c r="C1845" s="250"/>
      <c r="D1845" s="251" t="s">
        <v>259</v>
      </c>
      <c r="E1845" s="252" t="s">
        <v>1</v>
      </c>
      <c r="F1845" s="253" t="s">
        <v>1942</v>
      </c>
      <c r="G1845" s="250"/>
      <c r="H1845" s="254">
        <v>317.82100000000003</v>
      </c>
      <c r="I1845" s="255"/>
      <c r="J1845" s="250"/>
      <c r="K1845" s="250"/>
      <c r="L1845" s="256"/>
      <c r="M1845" s="257"/>
      <c r="N1845" s="258"/>
      <c r="O1845" s="258"/>
      <c r="P1845" s="258"/>
      <c r="Q1845" s="258"/>
      <c r="R1845" s="258"/>
      <c r="S1845" s="258"/>
      <c r="T1845" s="259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60" t="s">
        <v>259</v>
      </c>
      <c r="AU1845" s="260" t="s">
        <v>93</v>
      </c>
      <c r="AV1845" s="13" t="s">
        <v>93</v>
      </c>
      <c r="AW1845" s="13" t="s">
        <v>40</v>
      </c>
      <c r="AX1845" s="13" t="s">
        <v>84</v>
      </c>
      <c r="AY1845" s="260" t="s">
        <v>250</v>
      </c>
    </row>
    <row r="1846" s="15" customFormat="1">
      <c r="A1846" s="15"/>
      <c r="B1846" s="272"/>
      <c r="C1846" s="273"/>
      <c r="D1846" s="251" t="s">
        <v>259</v>
      </c>
      <c r="E1846" s="274" t="s">
        <v>1</v>
      </c>
      <c r="F1846" s="275" t="s">
        <v>519</v>
      </c>
      <c r="G1846" s="273"/>
      <c r="H1846" s="274" t="s">
        <v>1</v>
      </c>
      <c r="I1846" s="276"/>
      <c r="J1846" s="273"/>
      <c r="K1846" s="273"/>
      <c r="L1846" s="277"/>
      <c r="M1846" s="278"/>
      <c r="N1846" s="279"/>
      <c r="O1846" s="279"/>
      <c r="P1846" s="279"/>
      <c r="Q1846" s="279"/>
      <c r="R1846" s="279"/>
      <c r="S1846" s="279"/>
      <c r="T1846" s="280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81" t="s">
        <v>259</v>
      </c>
      <c r="AU1846" s="281" t="s">
        <v>93</v>
      </c>
      <c r="AV1846" s="15" t="s">
        <v>91</v>
      </c>
      <c r="AW1846" s="15" t="s">
        <v>40</v>
      </c>
      <c r="AX1846" s="15" t="s">
        <v>84</v>
      </c>
      <c r="AY1846" s="281" t="s">
        <v>250</v>
      </c>
    </row>
    <row r="1847" s="13" customFormat="1">
      <c r="A1847" s="13"/>
      <c r="B1847" s="249"/>
      <c r="C1847" s="250"/>
      <c r="D1847" s="251" t="s">
        <v>259</v>
      </c>
      <c r="E1847" s="252" t="s">
        <v>1</v>
      </c>
      <c r="F1847" s="253" t="s">
        <v>1942</v>
      </c>
      <c r="G1847" s="250"/>
      <c r="H1847" s="254">
        <v>317.82100000000003</v>
      </c>
      <c r="I1847" s="255"/>
      <c r="J1847" s="250"/>
      <c r="K1847" s="250"/>
      <c r="L1847" s="256"/>
      <c r="M1847" s="257"/>
      <c r="N1847" s="258"/>
      <c r="O1847" s="258"/>
      <c r="P1847" s="258"/>
      <c r="Q1847" s="258"/>
      <c r="R1847" s="258"/>
      <c r="S1847" s="258"/>
      <c r="T1847" s="259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60" t="s">
        <v>259</v>
      </c>
      <c r="AU1847" s="260" t="s">
        <v>93</v>
      </c>
      <c r="AV1847" s="13" t="s">
        <v>93</v>
      </c>
      <c r="AW1847" s="13" t="s">
        <v>40</v>
      </c>
      <c r="AX1847" s="13" t="s">
        <v>84</v>
      </c>
      <c r="AY1847" s="260" t="s">
        <v>250</v>
      </c>
    </row>
    <row r="1848" s="14" customFormat="1">
      <c r="A1848" s="14"/>
      <c r="B1848" s="261"/>
      <c r="C1848" s="262"/>
      <c r="D1848" s="251" t="s">
        <v>259</v>
      </c>
      <c r="E1848" s="263" t="s">
        <v>1</v>
      </c>
      <c r="F1848" s="264" t="s">
        <v>261</v>
      </c>
      <c r="G1848" s="262"/>
      <c r="H1848" s="265">
        <v>1600.2919999999999</v>
      </c>
      <c r="I1848" s="266"/>
      <c r="J1848" s="262"/>
      <c r="K1848" s="262"/>
      <c r="L1848" s="267"/>
      <c r="M1848" s="268"/>
      <c r="N1848" s="269"/>
      <c r="O1848" s="269"/>
      <c r="P1848" s="269"/>
      <c r="Q1848" s="269"/>
      <c r="R1848" s="269"/>
      <c r="S1848" s="269"/>
      <c r="T1848" s="270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71" t="s">
        <v>259</v>
      </c>
      <c r="AU1848" s="271" t="s">
        <v>93</v>
      </c>
      <c r="AV1848" s="14" t="s">
        <v>256</v>
      </c>
      <c r="AW1848" s="14" t="s">
        <v>40</v>
      </c>
      <c r="AX1848" s="14" t="s">
        <v>91</v>
      </c>
      <c r="AY1848" s="271" t="s">
        <v>250</v>
      </c>
    </row>
    <row r="1849" s="2" customFormat="1" ht="24.15" customHeight="1">
      <c r="A1849" s="41"/>
      <c r="B1849" s="42"/>
      <c r="C1849" s="230" t="s">
        <v>1268</v>
      </c>
      <c r="D1849" s="230" t="s">
        <v>252</v>
      </c>
      <c r="E1849" s="231" t="s">
        <v>1943</v>
      </c>
      <c r="F1849" s="232" t="s">
        <v>1944</v>
      </c>
      <c r="G1849" s="233" t="s">
        <v>388</v>
      </c>
      <c r="H1849" s="234">
        <v>1347.5550000000001</v>
      </c>
      <c r="I1849" s="235"/>
      <c r="J1849" s="236">
        <f>ROUND(I1849*H1849,2)</f>
        <v>0</v>
      </c>
      <c r="K1849" s="237"/>
      <c r="L1849" s="47"/>
      <c r="M1849" s="238" t="s">
        <v>1</v>
      </c>
      <c r="N1849" s="239" t="s">
        <v>49</v>
      </c>
      <c r="O1849" s="94"/>
      <c r="P1849" s="240">
        <f>O1849*H1849</f>
        <v>0</v>
      </c>
      <c r="Q1849" s="240">
        <v>0.046963999999999999</v>
      </c>
      <c r="R1849" s="240">
        <f>Q1849*H1849</f>
        <v>63.286573019999999</v>
      </c>
      <c r="S1849" s="240">
        <v>0</v>
      </c>
      <c r="T1849" s="241">
        <f>S1849*H1849</f>
        <v>0</v>
      </c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R1849" s="242" t="s">
        <v>303</v>
      </c>
      <c r="AT1849" s="242" t="s">
        <v>252</v>
      </c>
      <c r="AU1849" s="242" t="s">
        <v>93</v>
      </c>
      <c r="AY1849" s="19" t="s">
        <v>250</v>
      </c>
      <c r="BE1849" s="243">
        <f>IF(N1849="základní",J1849,0)</f>
        <v>0</v>
      </c>
      <c r="BF1849" s="243">
        <f>IF(N1849="snížená",J1849,0)</f>
        <v>0</v>
      </c>
      <c r="BG1849" s="243">
        <f>IF(N1849="zákl. přenesená",J1849,0)</f>
        <v>0</v>
      </c>
      <c r="BH1849" s="243">
        <f>IF(N1849="sníž. přenesená",J1849,0)</f>
        <v>0</v>
      </c>
      <c r="BI1849" s="243">
        <f>IF(N1849="nulová",J1849,0)</f>
        <v>0</v>
      </c>
      <c r="BJ1849" s="19" t="s">
        <v>91</v>
      </c>
      <c r="BK1849" s="243">
        <f>ROUND(I1849*H1849,2)</f>
        <v>0</v>
      </c>
      <c r="BL1849" s="19" t="s">
        <v>303</v>
      </c>
      <c r="BM1849" s="242" t="s">
        <v>1945</v>
      </c>
    </row>
    <row r="1850" s="2" customFormat="1">
      <c r="A1850" s="41"/>
      <c r="B1850" s="42"/>
      <c r="C1850" s="43"/>
      <c r="D1850" s="244" t="s">
        <v>257</v>
      </c>
      <c r="E1850" s="43"/>
      <c r="F1850" s="245" t="s">
        <v>1946</v>
      </c>
      <c r="G1850" s="43"/>
      <c r="H1850" s="43"/>
      <c r="I1850" s="246"/>
      <c r="J1850" s="43"/>
      <c r="K1850" s="43"/>
      <c r="L1850" s="47"/>
      <c r="M1850" s="247"/>
      <c r="N1850" s="248"/>
      <c r="O1850" s="94"/>
      <c r="P1850" s="94"/>
      <c r="Q1850" s="94"/>
      <c r="R1850" s="94"/>
      <c r="S1850" s="94"/>
      <c r="T1850" s="95"/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T1850" s="19" t="s">
        <v>257</v>
      </c>
      <c r="AU1850" s="19" t="s">
        <v>93</v>
      </c>
    </row>
    <row r="1851" s="15" customFormat="1">
      <c r="A1851" s="15"/>
      <c r="B1851" s="272"/>
      <c r="C1851" s="273"/>
      <c r="D1851" s="251" t="s">
        <v>259</v>
      </c>
      <c r="E1851" s="274" t="s">
        <v>1</v>
      </c>
      <c r="F1851" s="275" t="s">
        <v>504</v>
      </c>
      <c r="G1851" s="273"/>
      <c r="H1851" s="274" t="s">
        <v>1</v>
      </c>
      <c r="I1851" s="276"/>
      <c r="J1851" s="273"/>
      <c r="K1851" s="273"/>
      <c r="L1851" s="277"/>
      <c r="M1851" s="278"/>
      <c r="N1851" s="279"/>
      <c r="O1851" s="279"/>
      <c r="P1851" s="279"/>
      <c r="Q1851" s="279"/>
      <c r="R1851" s="279"/>
      <c r="S1851" s="279"/>
      <c r="T1851" s="280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81" t="s">
        <v>259</v>
      </c>
      <c r="AU1851" s="281" t="s">
        <v>93</v>
      </c>
      <c r="AV1851" s="15" t="s">
        <v>91</v>
      </c>
      <c r="AW1851" s="15" t="s">
        <v>40</v>
      </c>
      <c r="AX1851" s="15" t="s">
        <v>84</v>
      </c>
      <c r="AY1851" s="281" t="s">
        <v>250</v>
      </c>
    </row>
    <row r="1852" s="13" customFormat="1">
      <c r="A1852" s="13"/>
      <c r="B1852" s="249"/>
      <c r="C1852" s="250"/>
      <c r="D1852" s="251" t="s">
        <v>259</v>
      </c>
      <c r="E1852" s="252" t="s">
        <v>1</v>
      </c>
      <c r="F1852" s="253" t="s">
        <v>1947</v>
      </c>
      <c r="G1852" s="250"/>
      <c r="H1852" s="254">
        <v>277.23899999999998</v>
      </c>
      <c r="I1852" s="255"/>
      <c r="J1852" s="250"/>
      <c r="K1852" s="250"/>
      <c r="L1852" s="256"/>
      <c r="M1852" s="257"/>
      <c r="N1852" s="258"/>
      <c r="O1852" s="258"/>
      <c r="P1852" s="258"/>
      <c r="Q1852" s="258"/>
      <c r="R1852" s="258"/>
      <c r="S1852" s="258"/>
      <c r="T1852" s="25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60" t="s">
        <v>259</v>
      </c>
      <c r="AU1852" s="260" t="s">
        <v>93</v>
      </c>
      <c r="AV1852" s="13" t="s">
        <v>93</v>
      </c>
      <c r="AW1852" s="13" t="s">
        <v>40</v>
      </c>
      <c r="AX1852" s="13" t="s">
        <v>84</v>
      </c>
      <c r="AY1852" s="260" t="s">
        <v>250</v>
      </c>
    </row>
    <row r="1853" s="15" customFormat="1">
      <c r="A1853" s="15"/>
      <c r="B1853" s="272"/>
      <c r="C1853" s="273"/>
      <c r="D1853" s="251" t="s">
        <v>259</v>
      </c>
      <c r="E1853" s="274" t="s">
        <v>1</v>
      </c>
      <c r="F1853" s="275" t="s">
        <v>510</v>
      </c>
      <c r="G1853" s="273"/>
      <c r="H1853" s="274" t="s">
        <v>1</v>
      </c>
      <c r="I1853" s="276"/>
      <c r="J1853" s="273"/>
      <c r="K1853" s="273"/>
      <c r="L1853" s="277"/>
      <c r="M1853" s="278"/>
      <c r="N1853" s="279"/>
      <c r="O1853" s="279"/>
      <c r="P1853" s="279"/>
      <c r="Q1853" s="279"/>
      <c r="R1853" s="279"/>
      <c r="S1853" s="279"/>
      <c r="T1853" s="280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81" t="s">
        <v>259</v>
      </c>
      <c r="AU1853" s="281" t="s">
        <v>93</v>
      </c>
      <c r="AV1853" s="15" t="s">
        <v>91</v>
      </c>
      <c r="AW1853" s="15" t="s">
        <v>40</v>
      </c>
      <c r="AX1853" s="15" t="s">
        <v>84</v>
      </c>
      <c r="AY1853" s="281" t="s">
        <v>250</v>
      </c>
    </row>
    <row r="1854" s="13" customFormat="1">
      <c r="A1854" s="13"/>
      <c r="B1854" s="249"/>
      <c r="C1854" s="250"/>
      <c r="D1854" s="251" t="s">
        <v>259</v>
      </c>
      <c r="E1854" s="252" t="s">
        <v>1</v>
      </c>
      <c r="F1854" s="253" t="s">
        <v>1948</v>
      </c>
      <c r="G1854" s="250"/>
      <c r="H1854" s="254">
        <v>267.57900000000001</v>
      </c>
      <c r="I1854" s="255"/>
      <c r="J1854" s="250"/>
      <c r="K1854" s="250"/>
      <c r="L1854" s="256"/>
      <c r="M1854" s="257"/>
      <c r="N1854" s="258"/>
      <c r="O1854" s="258"/>
      <c r="P1854" s="258"/>
      <c r="Q1854" s="258"/>
      <c r="R1854" s="258"/>
      <c r="S1854" s="258"/>
      <c r="T1854" s="259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60" t="s">
        <v>259</v>
      </c>
      <c r="AU1854" s="260" t="s">
        <v>93</v>
      </c>
      <c r="AV1854" s="13" t="s">
        <v>93</v>
      </c>
      <c r="AW1854" s="13" t="s">
        <v>40</v>
      </c>
      <c r="AX1854" s="13" t="s">
        <v>84</v>
      </c>
      <c r="AY1854" s="260" t="s">
        <v>250</v>
      </c>
    </row>
    <row r="1855" s="15" customFormat="1">
      <c r="A1855" s="15"/>
      <c r="B1855" s="272"/>
      <c r="C1855" s="273"/>
      <c r="D1855" s="251" t="s">
        <v>259</v>
      </c>
      <c r="E1855" s="274" t="s">
        <v>1</v>
      </c>
      <c r="F1855" s="275" t="s">
        <v>516</v>
      </c>
      <c r="G1855" s="273"/>
      <c r="H1855" s="274" t="s">
        <v>1</v>
      </c>
      <c r="I1855" s="276"/>
      <c r="J1855" s="273"/>
      <c r="K1855" s="273"/>
      <c r="L1855" s="277"/>
      <c r="M1855" s="278"/>
      <c r="N1855" s="279"/>
      <c r="O1855" s="279"/>
      <c r="P1855" s="279"/>
      <c r="Q1855" s="279"/>
      <c r="R1855" s="279"/>
      <c r="S1855" s="279"/>
      <c r="T1855" s="280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81" t="s">
        <v>259</v>
      </c>
      <c r="AU1855" s="281" t="s">
        <v>93</v>
      </c>
      <c r="AV1855" s="15" t="s">
        <v>91</v>
      </c>
      <c r="AW1855" s="15" t="s">
        <v>40</v>
      </c>
      <c r="AX1855" s="15" t="s">
        <v>84</v>
      </c>
      <c r="AY1855" s="281" t="s">
        <v>250</v>
      </c>
    </row>
    <row r="1856" s="13" customFormat="1">
      <c r="A1856" s="13"/>
      <c r="B1856" s="249"/>
      <c r="C1856" s="250"/>
      <c r="D1856" s="251" t="s">
        <v>259</v>
      </c>
      <c r="E1856" s="252" t="s">
        <v>1</v>
      </c>
      <c r="F1856" s="253" t="s">
        <v>1948</v>
      </c>
      <c r="G1856" s="250"/>
      <c r="H1856" s="254">
        <v>267.57900000000001</v>
      </c>
      <c r="I1856" s="255"/>
      <c r="J1856" s="250"/>
      <c r="K1856" s="250"/>
      <c r="L1856" s="256"/>
      <c r="M1856" s="257"/>
      <c r="N1856" s="258"/>
      <c r="O1856" s="258"/>
      <c r="P1856" s="258"/>
      <c r="Q1856" s="258"/>
      <c r="R1856" s="258"/>
      <c r="S1856" s="258"/>
      <c r="T1856" s="259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60" t="s">
        <v>259</v>
      </c>
      <c r="AU1856" s="260" t="s">
        <v>93</v>
      </c>
      <c r="AV1856" s="13" t="s">
        <v>93</v>
      </c>
      <c r="AW1856" s="13" t="s">
        <v>40</v>
      </c>
      <c r="AX1856" s="13" t="s">
        <v>84</v>
      </c>
      <c r="AY1856" s="260" t="s">
        <v>250</v>
      </c>
    </row>
    <row r="1857" s="15" customFormat="1">
      <c r="A1857" s="15"/>
      <c r="B1857" s="272"/>
      <c r="C1857" s="273"/>
      <c r="D1857" s="251" t="s">
        <v>259</v>
      </c>
      <c r="E1857" s="274" t="s">
        <v>1</v>
      </c>
      <c r="F1857" s="275" t="s">
        <v>518</v>
      </c>
      <c r="G1857" s="273"/>
      <c r="H1857" s="274" t="s">
        <v>1</v>
      </c>
      <c r="I1857" s="276"/>
      <c r="J1857" s="273"/>
      <c r="K1857" s="273"/>
      <c r="L1857" s="277"/>
      <c r="M1857" s="278"/>
      <c r="N1857" s="279"/>
      <c r="O1857" s="279"/>
      <c r="P1857" s="279"/>
      <c r="Q1857" s="279"/>
      <c r="R1857" s="279"/>
      <c r="S1857" s="279"/>
      <c r="T1857" s="280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T1857" s="281" t="s">
        <v>259</v>
      </c>
      <c r="AU1857" s="281" t="s">
        <v>93</v>
      </c>
      <c r="AV1857" s="15" t="s">
        <v>91</v>
      </c>
      <c r="AW1857" s="15" t="s">
        <v>40</v>
      </c>
      <c r="AX1857" s="15" t="s">
        <v>84</v>
      </c>
      <c r="AY1857" s="281" t="s">
        <v>250</v>
      </c>
    </row>
    <row r="1858" s="13" customFormat="1">
      <c r="A1858" s="13"/>
      <c r="B1858" s="249"/>
      <c r="C1858" s="250"/>
      <c r="D1858" s="251" t="s">
        <v>259</v>
      </c>
      <c r="E1858" s="252" t="s">
        <v>1</v>
      </c>
      <c r="F1858" s="253" t="s">
        <v>1948</v>
      </c>
      <c r="G1858" s="250"/>
      <c r="H1858" s="254">
        <v>267.57900000000001</v>
      </c>
      <c r="I1858" s="255"/>
      <c r="J1858" s="250"/>
      <c r="K1858" s="250"/>
      <c r="L1858" s="256"/>
      <c r="M1858" s="257"/>
      <c r="N1858" s="258"/>
      <c r="O1858" s="258"/>
      <c r="P1858" s="258"/>
      <c r="Q1858" s="258"/>
      <c r="R1858" s="258"/>
      <c r="S1858" s="258"/>
      <c r="T1858" s="259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60" t="s">
        <v>259</v>
      </c>
      <c r="AU1858" s="260" t="s">
        <v>93</v>
      </c>
      <c r="AV1858" s="13" t="s">
        <v>93</v>
      </c>
      <c r="AW1858" s="13" t="s">
        <v>40</v>
      </c>
      <c r="AX1858" s="13" t="s">
        <v>84</v>
      </c>
      <c r="AY1858" s="260" t="s">
        <v>250</v>
      </c>
    </row>
    <row r="1859" s="15" customFormat="1">
      <c r="A1859" s="15"/>
      <c r="B1859" s="272"/>
      <c r="C1859" s="273"/>
      <c r="D1859" s="251" t="s">
        <v>259</v>
      </c>
      <c r="E1859" s="274" t="s">
        <v>1</v>
      </c>
      <c r="F1859" s="275" t="s">
        <v>518</v>
      </c>
      <c r="G1859" s="273"/>
      <c r="H1859" s="274" t="s">
        <v>1</v>
      </c>
      <c r="I1859" s="276"/>
      <c r="J1859" s="273"/>
      <c r="K1859" s="273"/>
      <c r="L1859" s="277"/>
      <c r="M1859" s="278"/>
      <c r="N1859" s="279"/>
      <c r="O1859" s="279"/>
      <c r="P1859" s="279"/>
      <c r="Q1859" s="279"/>
      <c r="R1859" s="279"/>
      <c r="S1859" s="279"/>
      <c r="T1859" s="280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81" t="s">
        <v>259</v>
      </c>
      <c r="AU1859" s="281" t="s">
        <v>93</v>
      </c>
      <c r="AV1859" s="15" t="s">
        <v>91</v>
      </c>
      <c r="AW1859" s="15" t="s">
        <v>40</v>
      </c>
      <c r="AX1859" s="15" t="s">
        <v>84</v>
      </c>
      <c r="AY1859" s="281" t="s">
        <v>250</v>
      </c>
    </row>
    <row r="1860" s="13" customFormat="1">
      <c r="A1860" s="13"/>
      <c r="B1860" s="249"/>
      <c r="C1860" s="250"/>
      <c r="D1860" s="251" t="s">
        <v>259</v>
      </c>
      <c r="E1860" s="252" t="s">
        <v>1</v>
      </c>
      <c r="F1860" s="253" t="s">
        <v>1948</v>
      </c>
      <c r="G1860" s="250"/>
      <c r="H1860" s="254">
        <v>267.57900000000001</v>
      </c>
      <c r="I1860" s="255"/>
      <c r="J1860" s="250"/>
      <c r="K1860" s="250"/>
      <c r="L1860" s="256"/>
      <c r="M1860" s="257"/>
      <c r="N1860" s="258"/>
      <c r="O1860" s="258"/>
      <c r="P1860" s="258"/>
      <c r="Q1860" s="258"/>
      <c r="R1860" s="258"/>
      <c r="S1860" s="258"/>
      <c r="T1860" s="25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60" t="s">
        <v>259</v>
      </c>
      <c r="AU1860" s="260" t="s">
        <v>93</v>
      </c>
      <c r="AV1860" s="13" t="s">
        <v>93</v>
      </c>
      <c r="AW1860" s="13" t="s">
        <v>40</v>
      </c>
      <c r="AX1860" s="13" t="s">
        <v>84</v>
      </c>
      <c r="AY1860" s="260" t="s">
        <v>250</v>
      </c>
    </row>
    <row r="1861" s="14" customFormat="1">
      <c r="A1861" s="14"/>
      <c r="B1861" s="261"/>
      <c r="C1861" s="262"/>
      <c r="D1861" s="251" t="s">
        <v>259</v>
      </c>
      <c r="E1861" s="263" t="s">
        <v>1</v>
      </c>
      <c r="F1861" s="264" t="s">
        <v>261</v>
      </c>
      <c r="G1861" s="262"/>
      <c r="H1861" s="265">
        <v>1347.5550000000001</v>
      </c>
      <c r="I1861" s="266"/>
      <c r="J1861" s="262"/>
      <c r="K1861" s="262"/>
      <c r="L1861" s="267"/>
      <c r="M1861" s="268"/>
      <c r="N1861" s="269"/>
      <c r="O1861" s="269"/>
      <c r="P1861" s="269"/>
      <c r="Q1861" s="269"/>
      <c r="R1861" s="269"/>
      <c r="S1861" s="269"/>
      <c r="T1861" s="270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71" t="s">
        <v>259</v>
      </c>
      <c r="AU1861" s="271" t="s">
        <v>93</v>
      </c>
      <c r="AV1861" s="14" t="s">
        <v>256</v>
      </c>
      <c r="AW1861" s="14" t="s">
        <v>40</v>
      </c>
      <c r="AX1861" s="14" t="s">
        <v>91</v>
      </c>
      <c r="AY1861" s="271" t="s">
        <v>250</v>
      </c>
    </row>
    <row r="1862" s="2" customFormat="1" ht="33" customHeight="1">
      <c r="A1862" s="41"/>
      <c r="B1862" s="42"/>
      <c r="C1862" s="230" t="s">
        <v>1949</v>
      </c>
      <c r="D1862" s="230" t="s">
        <v>252</v>
      </c>
      <c r="E1862" s="231" t="s">
        <v>1950</v>
      </c>
      <c r="F1862" s="232" t="s">
        <v>1951</v>
      </c>
      <c r="G1862" s="233" t="s">
        <v>388</v>
      </c>
      <c r="H1862" s="234">
        <v>8.2230000000000008</v>
      </c>
      <c r="I1862" s="235"/>
      <c r="J1862" s="236">
        <f>ROUND(I1862*H1862,2)</f>
        <v>0</v>
      </c>
      <c r="K1862" s="237"/>
      <c r="L1862" s="47"/>
      <c r="M1862" s="238" t="s">
        <v>1</v>
      </c>
      <c r="N1862" s="239" t="s">
        <v>49</v>
      </c>
      <c r="O1862" s="94"/>
      <c r="P1862" s="240">
        <f>O1862*H1862</f>
        <v>0</v>
      </c>
      <c r="Q1862" s="240">
        <v>0.0128764</v>
      </c>
      <c r="R1862" s="240">
        <f>Q1862*H1862</f>
        <v>0.1058826372</v>
      </c>
      <c r="S1862" s="240">
        <v>0</v>
      </c>
      <c r="T1862" s="241">
        <f>S1862*H1862</f>
        <v>0</v>
      </c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R1862" s="242" t="s">
        <v>303</v>
      </c>
      <c r="AT1862" s="242" t="s">
        <v>252</v>
      </c>
      <c r="AU1862" s="242" t="s">
        <v>93</v>
      </c>
      <c r="AY1862" s="19" t="s">
        <v>250</v>
      </c>
      <c r="BE1862" s="243">
        <f>IF(N1862="základní",J1862,0)</f>
        <v>0</v>
      </c>
      <c r="BF1862" s="243">
        <f>IF(N1862="snížená",J1862,0)</f>
        <v>0</v>
      </c>
      <c r="BG1862" s="243">
        <f>IF(N1862="zákl. přenesená",J1862,0)</f>
        <v>0</v>
      </c>
      <c r="BH1862" s="243">
        <f>IF(N1862="sníž. přenesená",J1862,0)</f>
        <v>0</v>
      </c>
      <c r="BI1862" s="243">
        <f>IF(N1862="nulová",J1862,0)</f>
        <v>0</v>
      </c>
      <c r="BJ1862" s="19" t="s">
        <v>91</v>
      </c>
      <c r="BK1862" s="243">
        <f>ROUND(I1862*H1862,2)</f>
        <v>0</v>
      </c>
      <c r="BL1862" s="19" t="s">
        <v>303</v>
      </c>
      <c r="BM1862" s="242" t="s">
        <v>1952</v>
      </c>
    </row>
    <row r="1863" s="2" customFormat="1">
      <c r="A1863" s="41"/>
      <c r="B1863" s="42"/>
      <c r="C1863" s="43"/>
      <c r="D1863" s="244" t="s">
        <v>257</v>
      </c>
      <c r="E1863" s="43"/>
      <c r="F1863" s="245" t="s">
        <v>1953</v>
      </c>
      <c r="G1863" s="43"/>
      <c r="H1863" s="43"/>
      <c r="I1863" s="246"/>
      <c r="J1863" s="43"/>
      <c r="K1863" s="43"/>
      <c r="L1863" s="47"/>
      <c r="M1863" s="247"/>
      <c r="N1863" s="248"/>
      <c r="O1863" s="94"/>
      <c r="P1863" s="94"/>
      <c r="Q1863" s="94"/>
      <c r="R1863" s="94"/>
      <c r="S1863" s="94"/>
      <c r="T1863" s="95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T1863" s="19" t="s">
        <v>257</v>
      </c>
      <c r="AU1863" s="19" t="s">
        <v>93</v>
      </c>
    </row>
    <row r="1864" s="13" customFormat="1">
      <c r="A1864" s="13"/>
      <c r="B1864" s="249"/>
      <c r="C1864" s="250"/>
      <c r="D1864" s="251" t="s">
        <v>259</v>
      </c>
      <c r="E1864" s="252" t="s">
        <v>1</v>
      </c>
      <c r="F1864" s="253" t="s">
        <v>1954</v>
      </c>
      <c r="G1864" s="250"/>
      <c r="H1864" s="254">
        <v>8.2230000000000008</v>
      </c>
      <c r="I1864" s="255"/>
      <c r="J1864" s="250"/>
      <c r="K1864" s="250"/>
      <c r="L1864" s="256"/>
      <c r="M1864" s="257"/>
      <c r="N1864" s="258"/>
      <c r="O1864" s="258"/>
      <c r="P1864" s="258"/>
      <c r="Q1864" s="258"/>
      <c r="R1864" s="258"/>
      <c r="S1864" s="258"/>
      <c r="T1864" s="259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60" t="s">
        <v>259</v>
      </c>
      <c r="AU1864" s="260" t="s">
        <v>93</v>
      </c>
      <c r="AV1864" s="13" t="s">
        <v>93</v>
      </c>
      <c r="AW1864" s="13" t="s">
        <v>40</v>
      </c>
      <c r="AX1864" s="13" t="s">
        <v>84</v>
      </c>
      <c r="AY1864" s="260" t="s">
        <v>250</v>
      </c>
    </row>
    <row r="1865" s="14" customFormat="1">
      <c r="A1865" s="14"/>
      <c r="B1865" s="261"/>
      <c r="C1865" s="262"/>
      <c r="D1865" s="251" t="s">
        <v>259</v>
      </c>
      <c r="E1865" s="263" t="s">
        <v>1</v>
      </c>
      <c r="F1865" s="264" t="s">
        <v>261</v>
      </c>
      <c r="G1865" s="262"/>
      <c r="H1865" s="265">
        <v>8.2230000000000008</v>
      </c>
      <c r="I1865" s="266"/>
      <c r="J1865" s="262"/>
      <c r="K1865" s="262"/>
      <c r="L1865" s="267"/>
      <c r="M1865" s="268"/>
      <c r="N1865" s="269"/>
      <c r="O1865" s="269"/>
      <c r="P1865" s="269"/>
      <c r="Q1865" s="269"/>
      <c r="R1865" s="269"/>
      <c r="S1865" s="269"/>
      <c r="T1865" s="270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71" t="s">
        <v>259</v>
      </c>
      <c r="AU1865" s="271" t="s">
        <v>93</v>
      </c>
      <c r="AV1865" s="14" t="s">
        <v>256</v>
      </c>
      <c r="AW1865" s="14" t="s">
        <v>40</v>
      </c>
      <c r="AX1865" s="14" t="s">
        <v>91</v>
      </c>
      <c r="AY1865" s="271" t="s">
        <v>250</v>
      </c>
    </row>
    <row r="1866" s="2" customFormat="1" ht="33" customHeight="1">
      <c r="A1866" s="41"/>
      <c r="B1866" s="42"/>
      <c r="C1866" s="230" t="s">
        <v>1280</v>
      </c>
      <c r="D1866" s="230" t="s">
        <v>252</v>
      </c>
      <c r="E1866" s="231" t="s">
        <v>1955</v>
      </c>
      <c r="F1866" s="232" t="s">
        <v>1956</v>
      </c>
      <c r="G1866" s="233" t="s">
        <v>388</v>
      </c>
      <c r="H1866" s="234">
        <v>10.619</v>
      </c>
      <c r="I1866" s="235"/>
      <c r="J1866" s="236">
        <f>ROUND(I1866*H1866,2)</f>
        <v>0</v>
      </c>
      <c r="K1866" s="237"/>
      <c r="L1866" s="47"/>
      <c r="M1866" s="238" t="s">
        <v>1</v>
      </c>
      <c r="N1866" s="239" t="s">
        <v>49</v>
      </c>
      <c r="O1866" s="94"/>
      <c r="P1866" s="240">
        <f>O1866*H1866</f>
        <v>0</v>
      </c>
      <c r="Q1866" s="240">
        <v>0.013550400000000001</v>
      </c>
      <c r="R1866" s="240">
        <f>Q1866*H1866</f>
        <v>0.14389169760000001</v>
      </c>
      <c r="S1866" s="240">
        <v>0</v>
      </c>
      <c r="T1866" s="241">
        <f>S1866*H1866</f>
        <v>0</v>
      </c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R1866" s="242" t="s">
        <v>303</v>
      </c>
      <c r="AT1866" s="242" t="s">
        <v>252</v>
      </c>
      <c r="AU1866" s="242" t="s">
        <v>93</v>
      </c>
      <c r="AY1866" s="19" t="s">
        <v>250</v>
      </c>
      <c r="BE1866" s="243">
        <f>IF(N1866="základní",J1866,0)</f>
        <v>0</v>
      </c>
      <c r="BF1866" s="243">
        <f>IF(N1866="snížená",J1866,0)</f>
        <v>0</v>
      </c>
      <c r="BG1866" s="243">
        <f>IF(N1866="zákl. přenesená",J1866,0)</f>
        <v>0</v>
      </c>
      <c r="BH1866" s="243">
        <f>IF(N1866="sníž. přenesená",J1866,0)</f>
        <v>0</v>
      </c>
      <c r="BI1866" s="243">
        <f>IF(N1866="nulová",J1866,0)</f>
        <v>0</v>
      </c>
      <c r="BJ1866" s="19" t="s">
        <v>91</v>
      </c>
      <c r="BK1866" s="243">
        <f>ROUND(I1866*H1866,2)</f>
        <v>0</v>
      </c>
      <c r="BL1866" s="19" t="s">
        <v>303</v>
      </c>
      <c r="BM1866" s="242" t="s">
        <v>1957</v>
      </c>
    </row>
    <row r="1867" s="2" customFormat="1">
      <c r="A1867" s="41"/>
      <c r="B1867" s="42"/>
      <c r="C1867" s="43"/>
      <c r="D1867" s="244" t="s">
        <v>257</v>
      </c>
      <c r="E1867" s="43"/>
      <c r="F1867" s="245" t="s">
        <v>1958</v>
      </c>
      <c r="G1867" s="43"/>
      <c r="H1867" s="43"/>
      <c r="I1867" s="246"/>
      <c r="J1867" s="43"/>
      <c r="K1867" s="43"/>
      <c r="L1867" s="47"/>
      <c r="M1867" s="247"/>
      <c r="N1867" s="248"/>
      <c r="O1867" s="94"/>
      <c r="P1867" s="94"/>
      <c r="Q1867" s="94"/>
      <c r="R1867" s="94"/>
      <c r="S1867" s="94"/>
      <c r="T1867" s="95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T1867" s="19" t="s">
        <v>257</v>
      </c>
      <c r="AU1867" s="19" t="s">
        <v>93</v>
      </c>
    </row>
    <row r="1868" s="13" customFormat="1">
      <c r="A1868" s="13"/>
      <c r="B1868" s="249"/>
      <c r="C1868" s="250"/>
      <c r="D1868" s="251" t="s">
        <v>259</v>
      </c>
      <c r="E1868" s="252" t="s">
        <v>1</v>
      </c>
      <c r="F1868" s="253" t="s">
        <v>1959</v>
      </c>
      <c r="G1868" s="250"/>
      <c r="H1868" s="254">
        <v>10.619</v>
      </c>
      <c r="I1868" s="255"/>
      <c r="J1868" s="250"/>
      <c r="K1868" s="250"/>
      <c r="L1868" s="256"/>
      <c r="M1868" s="257"/>
      <c r="N1868" s="258"/>
      <c r="O1868" s="258"/>
      <c r="P1868" s="258"/>
      <c r="Q1868" s="258"/>
      <c r="R1868" s="258"/>
      <c r="S1868" s="258"/>
      <c r="T1868" s="259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60" t="s">
        <v>259</v>
      </c>
      <c r="AU1868" s="260" t="s">
        <v>93</v>
      </c>
      <c r="AV1868" s="13" t="s">
        <v>93</v>
      </c>
      <c r="AW1868" s="13" t="s">
        <v>40</v>
      </c>
      <c r="AX1868" s="13" t="s">
        <v>84</v>
      </c>
      <c r="AY1868" s="260" t="s">
        <v>250</v>
      </c>
    </row>
    <row r="1869" s="14" customFormat="1">
      <c r="A1869" s="14"/>
      <c r="B1869" s="261"/>
      <c r="C1869" s="262"/>
      <c r="D1869" s="251" t="s">
        <v>259</v>
      </c>
      <c r="E1869" s="263" t="s">
        <v>1</v>
      </c>
      <c r="F1869" s="264" t="s">
        <v>261</v>
      </c>
      <c r="G1869" s="262"/>
      <c r="H1869" s="265">
        <v>10.619</v>
      </c>
      <c r="I1869" s="266"/>
      <c r="J1869" s="262"/>
      <c r="K1869" s="262"/>
      <c r="L1869" s="267"/>
      <c r="M1869" s="268"/>
      <c r="N1869" s="269"/>
      <c r="O1869" s="269"/>
      <c r="P1869" s="269"/>
      <c r="Q1869" s="269"/>
      <c r="R1869" s="269"/>
      <c r="S1869" s="269"/>
      <c r="T1869" s="270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71" t="s">
        <v>259</v>
      </c>
      <c r="AU1869" s="271" t="s">
        <v>93</v>
      </c>
      <c r="AV1869" s="14" t="s">
        <v>256</v>
      </c>
      <c r="AW1869" s="14" t="s">
        <v>40</v>
      </c>
      <c r="AX1869" s="14" t="s">
        <v>91</v>
      </c>
      <c r="AY1869" s="271" t="s">
        <v>250</v>
      </c>
    </row>
    <row r="1870" s="2" customFormat="1" ht="37.8" customHeight="1">
      <c r="A1870" s="41"/>
      <c r="B1870" s="42"/>
      <c r="C1870" s="230" t="s">
        <v>1960</v>
      </c>
      <c r="D1870" s="230" t="s">
        <v>252</v>
      </c>
      <c r="E1870" s="231" t="s">
        <v>1961</v>
      </c>
      <c r="F1870" s="232" t="s">
        <v>1962</v>
      </c>
      <c r="G1870" s="233" t="s">
        <v>388</v>
      </c>
      <c r="H1870" s="234">
        <v>813.49599999999998</v>
      </c>
      <c r="I1870" s="235"/>
      <c r="J1870" s="236">
        <f>ROUND(I1870*H1870,2)</f>
        <v>0</v>
      </c>
      <c r="K1870" s="237"/>
      <c r="L1870" s="47"/>
      <c r="M1870" s="238" t="s">
        <v>1</v>
      </c>
      <c r="N1870" s="239" t="s">
        <v>49</v>
      </c>
      <c r="O1870" s="94"/>
      <c r="P1870" s="240">
        <f>O1870*H1870</f>
        <v>0</v>
      </c>
      <c r="Q1870" s="240">
        <v>0.029627400000000002</v>
      </c>
      <c r="R1870" s="240">
        <f>Q1870*H1870</f>
        <v>24.1017713904</v>
      </c>
      <c r="S1870" s="240">
        <v>0</v>
      </c>
      <c r="T1870" s="241">
        <f>S1870*H1870</f>
        <v>0</v>
      </c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R1870" s="242" t="s">
        <v>303</v>
      </c>
      <c r="AT1870" s="242" t="s">
        <v>252</v>
      </c>
      <c r="AU1870" s="242" t="s">
        <v>93</v>
      </c>
      <c r="AY1870" s="19" t="s">
        <v>250</v>
      </c>
      <c r="BE1870" s="243">
        <f>IF(N1870="základní",J1870,0)</f>
        <v>0</v>
      </c>
      <c r="BF1870" s="243">
        <f>IF(N1870="snížená",J1870,0)</f>
        <v>0</v>
      </c>
      <c r="BG1870" s="243">
        <f>IF(N1870="zákl. přenesená",J1870,0)</f>
        <v>0</v>
      </c>
      <c r="BH1870" s="243">
        <f>IF(N1870="sníž. přenesená",J1870,0)</f>
        <v>0</v>
      </c>
      <c r="BI1870" s="243">
        <f>IF(N1870="nulová",J1870,0)</f>
        <v>0</v>
      </c>
      <c r="BJ1870" s="19" t="s">
        <v>91</v>
      </c>
      <c r="BK1870" s="243">
        <f>ROUND(I1870*H1870,2)</f>
        <v>0</v>
      </c>
      <c r="BL1870" s="19" t="s">
        <v>303</v>
      </c>
      <c r="BM1870" s="242" t="s">
        <v>1963</v>
      </c>
    </row>
    <row r="1871" s="2" customFormat="1">
      <c r="A1871" s="41"/>
      <c r="B1871" s="42"/>
      <c r="C1871" s="43"/>
      <c r="D1871" s="244" t="s">
        <v>257</v>
      </c>
      <c r="E1871" s="43"/>
      <c r="F1871" s="245" t="s">
        <v>1964</v>
      </c>
      <c r="G1871" s="43"/>
      <c r="H1871" s="43"/>
      <c r="I1871" s="246"/>
      <c r="J1871" s="43"/>
      <c r="K1871" s="43"/>
      <c r="L1871" s="47"/>
      <c r="M1871" s="247"/>
      <c r="N1871" s="248"/>
      <c r="O1871" s="94"/>
      <c r="P1871" s="94"/>
      <c r="Q1871" s="94"/>
      <c r="R1871" s="94"/>
      <c r="S1871" s="94"/>
      <c r="T1871" s="95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T1871" s="19" t="s">
        <v>257</v>
      </c>
      <c r="AU1871" s="19" t="s">
        <v>93</v>
      </c>
    </row>
    <row r="1872" s="13" customFormat="1">
      <c r="A1872" s="13"/>
      <c r="B1872" s="249"/>
      <c r="C1872" s="250"/>
      <c r="D1872" s="251" t="s">
        <v>259</v>
      </c>
      <c r="E1872" s="252" t="s">
        <v>1</v>
      </c>
      <c r="F1872" s="253" t="s">
        <v>1965</v>
      </c>
      <c r="G1872" s="250"/>
      <c r="H1872" s="254">
        <v>9.5579999999999998</v>
      </c>
      <c r="I1872" s="255"/>
      <c r="J1872" s="250"/>
      <c r="K1872" s="250"/>
      <c r="L1872" s="256"/>
      <c r="M1872" s="257"/>
      <c r="N1872" s="258"/>
      <c r="O1872" s="258"/>
      <c r="P1872" s="258"/>
      <c r="Q1872" s="258"/>
      <c r="R1872" s="258"/>
      <c r="S1872" s="258"/>
      <c r="T1872" s="259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60" t="s">
        <v>259</v>
      </c>
      <c r="AU1872" s="260" t="s">
        <v>93</v>
      </c>
      <c r="AV1872" s="13" t="s">
        <v>93</v>
      </c>
      <c r="AW1872" s="13" t="s">
        <v>40</v>
      </c>
      <c r="AX1872" s="13" t="s">
        <v>84</v>
      </c>
      <c r="AY1872" s="260" t="s">
        <v>250</v>
      </c>
    </row>
    <row r="1873" s="13" customFormat="1">
      <c r="A1873" s="13"/>
      <c r="B1873" s="249"/>
      <c r="C1873" s="250"/>
      <c r="D1873" s="251" t="s">
        <v>259</v>
      </c>
      <c r="E1873" s="252" t="s">
        <v>1</v>
      </c>
      <c r="F1873" s="253" t="s">
        <v>1966</v>
      </c>
      <c r="G1873" s="250"/>
      <c r="H1873" s="254">
        <v>165.398</v>
      </c>
      <c r="I1873" s="255"/>
      <c r="J1873" s="250"/>
      <c r="K1873" s="250"/>
      <c r="L1873" s="256"/>
      <c r="M1873" s="257"/>
      <c r="N1873" s="258"/>
      <c r="O1873" s="258"/>
      <c r="P1873" s="258"/>
      <c r="Q1873" s="258"/>
      <c r="R1873" s="258"/>
      <c r="S1873" s="258"/>
      <c r="T1873" s="25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60" t="s">
        <v>259</v>
      </c>
      <c r="AU1873" s="260" t="s">
        <v>93</v>
      </c>
      <c r="AV1873" s="13" t="s">
        <v>93</v>
      </c>
      <c r="AW1873" s="13" t="s">
        <v>40</v>
      </c>
      <c r="AX1873" s="13" t="s">
        <v>84</v>
      </c>
      <c r="AY1873" s="260" t="s">
        <v>250</v>
      </c>
    </row>
    <row r="1874" s="13" customFormat="1">
      <c r="A1874" s="13"/>
      <c r="B1874" s="249"/>
      <c r="C1874" s="250"/>
      <c r="D1874" s="251" t="s">
        <v>259</v>
      </c>
      <c r="E1874" s="252" t="s">
        <v>1</v>
      </c>
      <c r="F1874" s="253" t="s">
        <v>1967</v>
      </c>
      <c r="G1874" s="250"/>
      <c r="H1874" s="254">
        <v>159.63499999999999</v>
      </c>
      <c r="I1874" s="255"/>
      <c r="J1874" s="250"/>
      <c r="K1874" s="250"/>
      <c r="L1874" s="256"/>
      <c r="M1874" s="257"/>
      <c r="N1874" s="258"/>
      <c r="O1874" s="258"/>
      <c r="P1874" s="258"/>
      <c r="Q1874" s="258"/>
      <c r="R1874" s="258"/>
      <c r="S1874" s="258"/>
      <c r="T1874" s="259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60" t="s">
        <v>259</v>
      </c>
      <c r="AU1874" s="260" t="s">
        <v>93</v>
      </c>
      <c r="AV1874" s="13" t="s">
        <v>93</v>
      </c>
      <c r="AW1874" s="13" t="s">
        <v>40</v>
      </c>
      <c r="AX1874" s="13" t="s">
        <v>84</v>
      </c>
      <c r="AY1874" s="260" t="s">
        <v>250</v>
      </c>
    </row>
    <row r="1875" s="13" customFormat="1">
      <c r="A1875" s="13"/>
      <c r="B1875" s="249"/>
      <c r="C1875" s="250"/>
      <c r="D1875" s="251" t="s">
        <v>259</v>
      </c>
      <c r="E1875" s="252" t="s">
        <v>1</v>
      </c>
      <c r="F1875" s="253" t="s">
        <v>1968</v>
      </c>
      <c r="G1875" s="250"/>
      <c r="H1875" s="254">
        <v>159.63499999999999</v>
      </c>
      <c r="I1875" s="255"/>
      <c r="J1875" s="250"/>
      <c r="K1875" s="250"/>
      <c r="L1875" s="256"/>
      <c r="M1875" s="257"/>
      <c r="N1875" s="258"/>
      <c r="O1875" s="258"/>
      <c r="P1875" s="258"/>
      <c r="Q1875" s="258"/>
      <c r="R1875" s="258"/>
      <c r="S1875" s="258"/>
      <c r="T1875" s="25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60" t="s">
        <v>259</v>
      </c>
      <c r="AU1875" s="260" t="s">
        <v>93</v>
      </c>
      <c r="AV1875" s="13" t="s">
        <v>93</v>
      </c>
      <c r="AW1875" s="13" t="s">
        <v>40</v>
      </c>
      <c r="AX1875" s="13" t="s">
        <v>84</v>
      </c>
      <c r="AY1875" s="260" t="s">
        <v>250</v>
      </c>
    </row>
    <row r="1876" s="13" customFormat="1">
      <c r="A1876" s="13"/>
      <c r="B1876" s="249"/>
      <c r="C1876" s="250"/>
      <c r="D1876" s="251" t="s">
        <v>259</v>
      </c>
      <c r="E1876" s="252" t="s">
        <v>1</v>
      </c>
      <c r="F1876" s="253" t="s">
        <v>1969</v>
      </c>
      <c r="G1876" s="250"/>
      <c r="H1876" s="254">
        <v>159.63499999999999</v>
      </c>
      <c r="I1876" s="255"/>
      <c r="J1876" s="250"/>
      <c r="K1876" s="250"/>
      <c r="L1876" s="256"/>
      <c r="M1876" s="257"/>
      <c r="N1876" s="258"/>
      <c r="O1876" s="258"/>
      <c r="P1876" s="258"/>
      <c r="Q1876" s="258"/>
      <c r="R1876" s="258"/>
      <c r="S1876" s="258"/>
      <c r="T1876" s="259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60" t="s">
        <v>259</v>
      </c>
      <c r="AU1876" s="260" t="s">
        <v>93</v>
      </c>
      <c r="AV1876" s="13" t="s">
        <v>93</v>
      </c>
      <c r="AW1876" s="13" t="s">
        <v>40</v>
      </c>
      <c r="AX1876" s="13" t="s">
        <v>84</v>
      </c>
      <c r="AY1876" s="260" t="s">
        <v>250</v>
      </c>
    </row>
    <row r="1877" s="13" customFormat="1">
      <c r="A1877" s="13"/>
      <c r="B1877" s="249"/>
      <c r="C1877" s="250"/>
      <c r="D1877" s="251" t="s">
        <v>259</v>
      </c>
      <c r="E1877" s="252" t="s">
        <v>1</v>
      </c>
      <c r="F1877" s="253" t="s">
        <v>1970</v>
      </c>
      <c r="G1877" s="250"/>
      <c r="H1877" s="254">
        <v>159.63499999999999</v>
      </c>
      <c r="I1877" s="255"/>
      <c r="J1877" s="250"/>
      <c r="K1877" s="250"/>
      <c r="L1877" s="256"/>
      <c r="M1877" s="257"/>
      <c r="N1877" s="258"/>
      <c r="O1877" s="258"/>
      <c r="P1877" s="258"/>
      <c r="Q1877" s="258"/>
      <c r="R1877" s="258"/>
      <c r="S1877" s="258"/>
      <c r="T1877" s="25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60" t="s">
        <v>259</v>
      </c>
      <c r="AU1877" s="260" t="s">
        <v>93</v>
      </c>
      <c r="AV1877" s="13" t="s">
        <v>93</v>
      </c>
      <c r="AW1877" s="13" t="s">
        <v>40</v>
      </c>
      <c r="AX1877" s="13" t="s">
        <v>84</v>
      </c>
      <c r="AY1877" s="260" t="s">
        <v>250</v>
      </c>
    </row>
    <row r="1878" s="14" customFormat="1">
      <c r="A1878" s="14"/>
      <c r="B1878" s="261"/>
      <c r="C1878" s="262"/>
      <c r="D1878" s="251" t="s">
        <v>259</v>
      </c>
      <c r="E1878" s="263" t="s">
        <v>1</v>
      </c>
      <c r="F1878" s="264" t="s">
        <v>261</v>
      </c>
      <c r="G1878" s="262"/>
      <c r="H1878" s="265">
        <v>813.49599999999998</v>
      </c>
      <c r="I1878" s="266"/>
      <c r="J1878" s="262"/>
      <c r="K1878" s="262"/>
      <c r="L1878" s="267"/>
      <c r="M1878" s="268"/>
      <c r="N1878" s="269"/>
      <c r="O1878" s="269"/>
      <c r="P1878" s="269"/>
      <c r="Q1878" s="269"/>
      <c r="R1878" s="269"/>
      <c r="S1878" s="269"/>
      <c r="T1878" s="270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71" t="s">
        <v>259</v>
      </c>
      <c r="AU1878" s="271" t="s">
        <v>93</v>
      </c>
      <c r="AV1878" s="14" t="s">
        <v>256</v>
      </c>
      <c r="AW1878" s="14" t="s">
        <v>40</v>
      </c>
      <c r="AX1878" s="14" t="s">
        <v>91</v>
      </c>
      <c r="AY1878" s="271" t="s">
        <v>250</v>
      </c>
    </row>
    <row r="1879" s="2" customFormat="1" ht="37.8" customHeight="1">
      <c r="A1879" s="41"/>
      <c r="B1879" s="42"/>
      <c r="C1879" s="230" t="s">
        <v>1288</v>
      </c>
      <c r="D1879" s="230" t="s">
        <v>252</v>
      </c>
      <c r="E1879" s="231" t="s">
        <v>1971</v>
      </c>
      <c r="F1879" s="232" t="s">
        <v>1972</v>
      </c>
      <c r="G1879" s="233" t="s">
        <v>570</v>
      </c>
      <c r="H1879" s="234">
        <v>104</v>
      </c>
      <c r="I1879" s="235"/>
      <c r="J1879" s="236">
        <f>ROUND(I1879*H1879,2)</f>
        <v>0</v>
      </c>
      <c r="K1879" s="237"/>
      <c r="L1879" s="47"/>
      <c r="M1879" s="238" t="s">
        <v>1</v>
      </c>
      <c r="N1879" s="239" t="s">
        <v>49</v>
      </c>
      <c r="O1879" s="94"/>
      <c r="P1879" s="240">
        <f>O1879*H1879</f>
        <v>0</v>
      </c>
      <c r="Q1879" s="240">
        <v>0.0019</v>
      </c>
      <c r="R1879" s="240">
        <f>Q1879*H1879</f>
        <v>0.1976</v>
      </c>
      <c r="S1879" s="240">
        <v>0.0070000000000000001</v>
      </c>
      <c r="T1879" s="241">
        <f>S1879*H1879</f>
        <v>0.72799999999999998</v>
      </c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R1879" s="242" t="s">
        <v>303</v>
      </c>
      <c r="AT1879" s="242" t="s">
        <v>252</v>
      </c>
      <c r="AU1879" s="242" t="s">
        <v>93</v>
      </c>
      <c r="AY1879" s="19" t="s">
        <v>250</v>
      </c>
      <c r="BE1879" s="243">
        <f>IF(N1879="základní",J1879,0)</f>
        <v>0</v>
      </c>
      <c r="BF1879" s="243">
        <f>IF(N1879="snížená",J1879,0)</f>
        <v>0</v>
      </c>
      <c r="BG1879" s="243">
        <f>IF(N1879="zákl. přenesená",J1879,0)</f>
        <v>0</v>
      </c>
      <c r="BH1879" s="243">
        <f>IF(N1879="sníž. přenesená",J1879,0)</f>
        <v>0</v>
      </c>
      <c r="BI1879" s="243">
        <f>IF(N1879="nulová",J1879,0)</f>
        <v>0</v>
      </c>
      <c r="BJ1879" s="19" t="s">
        <v>91</v>
      </c>
      <c r="BK1879" s="243">
        <f>ROUND(I1879*H1879,2)</f>
        <v>0</v>
      </c>
      <c r="BL1879" s="19" t="s">
        <v>303</v>
      </c>
      <c r="BM1879" s="242" t="s">
        <v>1973</v>
      </c>
    </row>
    <row r="1880" s="15" customFormat="1">
      <c r="A1880" s="15"/>
      <c r="B1880" s="272"/>
      <c r="C1880" s="273"/>
      <c r="D1880" s="251" t="s">
        <v>259</v>
      </c>
      <c r="E1880" s="274" t="s">
        <v>1</v>
      </c>
      <c r="F1880" s="275" t="s">
        <v>1225</v>
      </c>
      <c r="G1880" s="273"/>
      <c r="H1880" s="274" t="s">
        <v>1</v>
      </c>
      <c r="I1880" s="276"/>
      <c r="J1880" s="273"/>
      <c r="K1880" s="273"/>
      <c r="L1880" s="277"/>
      <c r="M1880" s="278"/>
      <c r="N1880" s="279"/>
      <c r="O1880" s="279"/>
      <c r="P1880" s="279"/>
      <c r="Q1880" s="279"/>
      <c r="R1880" s="279"/>
      <c r="S1880" s="279"/>
      <c r="T1880" s="280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81" t="s">
        <v>259</v>
      </c>
      <c r="AU1880" s="281" t="s">
        <v>93</v>
      </c>
      <c r="AV1880" s="15" t="s">
        <v>91</v>
      </c>
      <c r="AW1880" s="15" t="s">
        <v>40</v>
      </c>
      <c r="AX1880" s="15" t="s">
        <v>84</v>
      </c>
      <c r="AY1880" s="281" t="s">
        <v>250</v>
      </c>
    </row>
    <row r="1881" s="13" customFormat="1">
      <c r="A1881" s="13"/>
      <c r="B1881" s="249"/>
      <c r="C1881" s="250"/>
      <c r="D1881" s="251" t="s">
        <v>259</v>
      </c>
      <c r="E1881" s="252" t="s">
        <v>1</v>
      </c>
      <c r="F1881" s="253" t="s">
        <v>1974</v>
      </c>
      <c r="G1881" s="250"/>
      <c r="H1881" s="254">
        <v>50</v>
      </c>
      <c r="I1881" s="255"/>
      <c r="J1881" s="250"/>
      <c r="K1881" s="250"/>
      <c r="L1881" s="256"/>
      <c r="M1881" s="257"/>
      <c r="N1881" s="258"/>
      <c r="O1881" s="258"/>
      <c r="P1881" s="258"/>
      <c r="Q1881" s="258"/>
      <c r="R1881" s="258"/>
      <c r="S1881" s="258"/>
      <c r="T1881" s="259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60" t="s">
        <v>259</v>
      </c>
      <c r="AU1881" s="260" t="s">
        <v>93</v>
      </c>
      <c r="AV1881" s="13" t="s">
        <v>93</v>
      </c>
      <c r="AW1881" s="13" t="s">
        <v>40</v>
      </c>
      <c r="AX1881" s="13" t="s">
        <v>84</v>
      </c>
      <c r="AY1881" s="260" t="s">
        <v>250</v>
      </c>
    </row>
    <row r="1882" s="13" customFormat="1">
      <c r="A1882" s="13"/>
      <c r="B1882" s="249"/>
      <c r="C1882" s="250"/>
      <c r="D1882" s="251" t="s">
        <v>259</v>
      </c>
      <c r="E1882" s="252" t="s">
        <v>1</v>
      </c>
      <c r="F1882" s="253" t="s">
        <v>1975</v>
      </c>
      <c r="G1882" s="250"/>
      <c r="H1882" s="254">
        <v>8</v>
      </c>
      <c r="I1882" s="255"/>
      <c r="J1882" s="250"/>
      <c r="K1882" s="250"/>
      <c r="L1882" s="256"/>
      <c r="M1882" s="257"/>
      <c r="N1882" s="258"/>
      <c r="O1882" s="258"/>
      <c r="P1882" s="258"/>
      <c r="Q1882" s="258"/>
      <c r="R1882" s="258"/>
      <c r="S1882" s="258"/>
      <c r="T1882" s="259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60" t="s">
        <v>259</v>
      </c>
      <c r="AU1882" s="260" t="s">
        <v>93</v>
      </c>
      <c r="AV1882" s="13" t="s">
        <v>93</v>
      </c>
      <c r="AW1882" s="13" t="s">
        <v>40</v>
      </c>
      <c r="AX1882" s="13" t="s">
        <v>84</v>
      </c>
      <c r="AY1882" s="260" t="s">
        <v>250</v>
      </c>
    </row>
    <row r="1883" s="13" customFormat="1">
      <c r="A1883" s="13"/>
      <c r="B1883" s="249"/>
      <c r="C1883" s="250"/>
      <c r="D1883" s="251" t="s">
        <v>259</v>
      </c>
      <c r="E1883" s="252" t="s">
        <v>1</v>
      </c>
      <c r="F1883" s="253" t="s">
        <v>1976</v>
      </c>
      <c r="G1883" s="250"/>
      <c r="H1883" s="254">
        <v>46</v>
      </c>
      <c r="I1883" s="255"/>
      <c r="J1883" s="250"/>
      <c r="K1883" s="250"/>
      <c r="L1883" s="256"/>
      <c r="M1883" s="257"/>
      <c r="N1883" s="258"/>
      <c r="O1883" s="258"/>
      <c r="P1883" s="258"/>
      <c r="Q1883" s="258"/>
      <c r="R1883" s="258"/>
      <c r="S1883" s="258"/>
      <c r="T1883" s="259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60" t="s">
        <v>259</v>
      </c>
      <c r="AU1883" s="260" t="s">
        <v>93</v>
      </c>
      <c r="AV1883" s="13" t="s">
        <v>93</v>
      </c>
      <c r="AW1883" s="13" t="s">
        <v>40</v>
      </c>
      <c r="AX1883" s="13" t="s">
        <v>84</v>
      </c>
      <c r="AY1883" s="260" t="s">
        <v>250</v>
      </c>
    </row>
    <row r="1884" s="14" customFormat="1">
      <c r="A1884" s="14"/>
      <c r="B1884" s="261"/>
      <c r="C1884" s="262"/>
      <c r="D1884" s="251" t="s">
        <v>259</v>
      </c>
      <c r="E1884" s="263" t="s">
        <v>1</v>
      </c>
      <c r="F1884" s="264" t="s">
        <v>261</v>
      </c>
      <c r="G1884" s="262"/>
      <c r="H1884" s="265">
        <v>104</v>
      </c>
      <c r="I1884" s="266"/>
      <c r="J1884" s="262"/>
      <c r="K1884" s="262"/>
      <c r="L1884" s="267"/>
      <c r="M1884" s="268"/>
      <c r="N1884" s="269"/>
      <c r="O1884" s="269"/>
      <c r="P1884" s="269"/>
      <c r="Q1884" s="269"/>
      <c r="R1884" s="269"/>
      <c r="S1884" s="269"/>
      <c r="T1884" s="270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71" t="s">
        <v>259</v>
      </c>
      <c r="AU1884" s="271" t="s">
        <v>93</v>
      </c>
      <c r="AV1884" s="14" t="s">
        <v>256</v>
      </c>
      <c r="AW1884" s="14" t="s">
        <v>40</v>
      </c>
      <c r="AX1884" s="14" t="s">
        <v>91</v>
      </c>
      <c r="AY1884" s="271" t="s">
        <v>250</v>
      </c>
    </row>
    <row r="1885" s="2" customFormat="1" ht="33" customHeight="1">
      <c r="A1885" s="41"/>
      <c r="B1885" s="42"/>
      <c r="C1885" s="230" t="s">
        <v>1977</v>
      </c>
      <c r="D1885" s="230" t="s">
        <v>252</v>
      </c>
      <c r="E1885" s="231" t="s">
        <v>1978</v>
      </c>
      <c r="F1885" s="232" t="s">
        <v>1979</v>
      </c>
      <c r="G1885" s="233" t="s">
        <v>570</v>
      </c>
      <c r="H1885" s="234">
        <v>50</v>
      </c>
      <c r="I1885" s="235"/>
      <c r="J1885" s="236">
        <f>ROUND(I1885*H1885,2)</f>
        <v>0</v>
      </c>
      <c r="K1885" s="237"/>
      <c r="L1885" s="47"/>
      <c r="M1885" s="238" t="s">
        <v>1</v>
      </c>
      <c r="N1885" s="239" t="s">
        <v>49</v>
      </c>
      <c r="O1885" s="94"/>
      <c r="P1885" s="240">
        <f>O1885*H1885</f>
        <v>0</v>
      </c>
      <c r="Q1885" s="240">
        <v>0.00115</v>
      </c>
      <c r="R1885" s="240">
        <f>Q1885*H1885</f>
        <v>0.057499999999999996</v>
      </c>
      <c r="S1885" s="240">
        <v>0.0028</v>
      </c>
      <c r="T1885" s="241">
        <f>S1885*H1885</f>
        <v>0.13999999999999999</v>
      </c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R1885" s="242" t="s">
        <v>303</v>
      </c>
      <c r="AT1885" s="242" t="s">
        <v>252</v>
      </c>
      <c r="AU1885" s="242" t="s">
        <v>93</v>
      </c>
      <c r="AY1885" s="19" t="s">
        <v>250</v>
      </c>
      <c r="BE1885" s="243">
        <f>IF(N1885="základní",J1885,0)</f>
        <v>0</v>
      </c>
      <c r="BF1885" s="243">
        <f>IF(N1885="snížená",J1885,0)</f>
        <v>0</v>
      </c>
      <c r="BG1885" s="243">
        <f>IF(N1885="zákl. přenesená",J1885,0)</f>
        <v>0</v>
      </c>
      <c r="BH1885" s="243">
        <f>IF(N1885="sníž. přenesená",J1885,0)</f>
        <v>0</v>
      </c>
      <c r="BI1885" s="243">
        <f>IF(N1885="nulová",J1885,0)</f>
        <v>0</v>
      </c>
      <c r="BJ1885" s="19" t="s">
        <v>91</v>
      </c>
      <c r="BK1885" s="243">
        <f>ROUND(I1885*H1885,2)</f>
        <v>0</v>
      </c>
      <c r="BL1885" s="19" t="s">
        <v>303</v>
      </c>
      <c r="BM1885" s="242" t="s">
        <v>1980</v>
      </c>
    </row>
    <row r="1886" s="15" customFormat="1">
      <c r="A1886" s="15"/>
      <c r="B1886" s="272"/>
      <c r="C1886" s="273"/>
      <c r="D1886" s="251" t="s">
        <v>259</v>
      </c>
      <c r="E1886" s="274" t="s">
        <v>1</v>
      </c>
      <c r="F1886" s="275" t="s">
        <v>1225</v>
      </c>
      <c r="G1886" s="273"/>
      <c r="H1886" s="274" t="s">
        <v>1</v>
      </c>
      <c r="I1886" s="276"/>
      <c r="J1886" s="273"/>
      <c r="K1886" s="273"/>
      <c r="L1886" s="277"/>
      <c r="M1886" s="278"/>
      <c r="N1886" s="279"/>
      <c r="O1886" s="279"/>
      <c r="P1886" s="279"/>
      <c r="Q1886" s="279"/>
      <c r="R1886" s="279"/>
      <c r="S1886" s="279"/>
      <c r="T1886" s="280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81" t="s">
        <v>259</v>
      </c>
      <c r="AU1886" s="281" t="s">
        <v>93</v>
      </c>
      <c r="AV1886" s="15" t="s">
        <v>91</v>
      </c>
      <c r="AW1886" s="15" t="s">
        <v>40</v>
      </c>
      <c r="AX1886" s="15" t="s">
        <v>84</v>
      </c>
      <c r="AY1886" s="281" t="s">
        <v>250</v>
      </c>
    </row>
    <row r="1887" s="13" customFormat="1">
      <c r="A1887" s="13"/>
      <c r="B1887" s="249"/>
      <c r="C1887" s="250"/>
      <c r="D1887" s="251" t="s">
        <v>259</v>
      </c>
      <c r="E1887" s="252" t="s">
        <v>1</v>
      </c>
      <c r="F1887" s="253" t="s">
        <v>1981</v>
      </c>
      <c r="G1887" s="250"/>
      <c r="H1887" s="254">
        <v>20</v>
      </c>
      <c r="I1887" s="255"/>
      <c r="J1887" s="250"/>
      <c r="K1887" s="250"/>
      <c r="L1887" s="256"/>
      <c r="M1887" s="257"/>
      <c r="N1887" s="258"/>
      <c r="O1887" s="258"/>
      <c r="P1887" s="258"/>
      <c r="Q1887" s="258"/>
      <c r="R1887" s="258"/>
      <c r="S1887" s="258"/>
      <c r="T1887" s="259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60" t="s">
        <v>259</v>
      </c>
      <c r="AU1887" s="260" t="s">
        <v>93</v>
      </c>
      <c r="AV1887" s="13" t="s">
        <v>93</v>
      </c>
      <c r="AW1887" s="13" t="s">
        <v>40</v>
      </c>
      <c r="AX1887" s="13" t="s">
        <v>84</v>
      </c>
      <c r="AY1887" s="260" t="s">
        <v>250</v>
      </c>
    </row>
    <row r="1888" s="13" customFormat="1">
      <c r="A1888" s="13"/>
      <c r="B1888" s="249"/>
      <c r="C1888" s="250"/>
      <c r="D1888" s="251" t="s">
        <v>259</v>
      </c>
      <c r="E1888" s="252" t="s">
        <v>1</v>
      </c>
      <c r="F1888" s="253" t="s">
        <v>1982</v>
      </c>
      <c r="G1888" s="250"/>
      <c r="H1888" s="254">
        <v>30</v>
      </c>
      <c r="I1888" s="255"/>
      <c r="J1888" s="250"/>
      <c r="K1888" s="250"/>
      <c r="L1888" s="256"/>
      <c r="M1888" s="257"/>
      <c r="N1888" s="258"/>
      <c r="O1888" s="258"/>
      <c r="P1888" s="258"/>
      <c r="Q1888" s="258"/>
      <c r="R1888" s="258"/>
      <c r="S1888" s="258"/>
      <c r="T1888" s="259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60" t="s">
        <v>259</v>
      </c>
      <c r="AU1888" s="260" t="s">
        <v>93</v>
      </c>
      <c r="AV1888" s="13" t="s">
        <v>93</v>
      </c>
      <c r="AW1888" s="13" t="s">
        <v>40</v>
      </c>
      <c r="AX1888" s="13" t="s">
        <v>84</v>
      </c>
      <c r="AY1888" s="260" t="s">
        <v>250</v>
      </c>
    </row>
    <row r="1889" s="14" customFormat="1">
      <c r="A1889" s="14"/>
      <c r="B1889" s="261"/>
      <c r="C1889" s="262"/>
      <c r="D1889" s="251" t="s">
        <v>259</v>
      </c>
      <c r="E1889" s="263" t="s">
        <v>1</v>
      </c>
      <c r="F1889" s="264" t="s">
        <v>261</v>
      </c>
      <c r="G1889" s="262"/>
      <c r="H1889" s="265">
        <v>50</v>
      </c>
      <c r="I1889" s="266"/>
      <c r="J1889" s="262"/>
      <c r="K1889" s="262"/>
      <c r="L1889" s="267"/>
      <c r="M1889" s="268"/>
      <c r="N1889" s="269"/>
      <c r="O1889" s="269"/>
      <c r="P1889" s="269"/>
      <c r="Q1889" s="269"/>
      <c r="R1889" s="269"/>
      <c r="S1889" s="269"/>
      <c r="T1889" s="270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71" t="s">
        <v>259</v>
      </c>
      <c r="AU1889" s="271" t="s">
        <v>93</v>
      </c>
      <c r="AV1889" s="14" t="s">
        <v>256</v>
      </c>
      <c r="AW1889" s="14" t="s">
        <v>40</v>
      </c>
      <c r="AX1889" s="14" t="s">
        <v>91</v>
      </c>
      <c r="AY1889" s="271" t="s">
        <v>250</v>
      </c>
    </row>
    <row r="1890" s="2" customFormat="1" ht="37.8" customHeight="1">
      <c r="A1890" s="41"/>
      <c r="B1890" s="42"/>
      <c r="C1890" s="230" t="s">
        <v>1291</v>
      </c>
      <c r="D1890" s="230" t="s">
        <v>252</v>
      </c>
      <c r="E1890" s="231" t="s">
        <v>1983</v>
      </c>
      <c r="F1890" s="232" t="s">
        <v>1984</v>
      </c>
      <c r="G1890" s="233" t="s">
        <v>570</v>
      </c>
      <c r="H1890" s="234">
        <v>29</v>
      </c>
      <c r="I1890" s="235"/>
      <c r="J1890" s="236">
        <f>ROUND(I1890*H1890,2)</f>
        <v>0</v>
      </c>
      <c r="K1890" s="237"/>
      <c r="L1890" s="47"/>
      <c r="M1890" s="238" t="s">
        <v>1</v>
      </c>
      <c r="N1890" s="239" t="s">
        <v>49</v>
      </c>
      <c r="O1890" s="94"/>
      <c r="P1890" s="240">
        <f>O1890*H1890</f>
        <v>0</v>
      </c>
      <c r="Q1890" s="240">
        <v>0.0025899999999999999</v>
      </c>
      <c r="R1890" s="240">
        <f>Q1890*H1890</f>
        <v>0.075109999999999996</v>
      </c>
      <c r="S1890" s="240">
        <v>0.014</v>
      </c>
      <c r="T1890" s="241">
        <f>S1890*H1890</f>
        <v>0.40600000000000003</v>
      </c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R1890" s="242" t="s">
        <v>303</v>
      </c>
      <c r="AT1890" s="242" t="s">
        <v>252</v>
      </c>
      <c r="AU1890" s="242" t="s">
        <v>93</v>
      </c>
      <c r="AY1890" s="19" t="s">
        <v>250</v>
      </c>
      <c r="BE1890" s="243">
        <f>IF(N1890="základní",J1890,0)</f>
        <v>0</v>
      </c>
      <c r="BF1890" s="243">
        <f>IF(N1890="snížená",J1890,0)</f>
        <v>0</v>
      </c>
      <c r="BG1890" s="243">
        <f>IF(N1890="zákl. přenesená",J1890,0)</f>
        <v>0</v>
      </c>
      <c r="BH1890" s="243">
        <f>IF(N1890="sníž. přenesená",J1890,0)</f>
        <v>0</v>
      </c>
      <c r="BI1890" s="243">
        <f>IF(N1890="nulová",J1890,0)</f>
        <v>0</v>
      </c>
      <c r="BJ1890" s="19" t="s">
        <v>91</v>
      </c>
      <c r="BK1890" s="243">
        <f>ROUND(I1890*H1890,2)</f>
        <v>0</v>
      </c>
      <c r="BL1890" s="19" t="s">
        <v>303</v>
      </c>
      <c r="BM1890" s="242" t="s">
        <v>1985</v>
      </c>
    </row>
    <row r="1891" s="15" customFormat="1">
      <c r="A1891" s="15"/>
      <c r="B1891" s="272"/>
      <c r="C1891" s="273"/>
      <c r="D1891" s="251" t="s">
        <v>259</v>
      </c>
      <c r="E1891" s="274" t="s">
        <v>1</v>
      </c>
      <c r="F1891" s="275" t="s">
        <v>1225</v>
      </c>
      <c r="G1891" s="273"/>
      <c r="H1891" s="274" t="s">
        <v>1</v>
      </c>
      <c r="I1891" s="276"/>
      <c r="J1891" s="273"/>
      <c r="K1891" s="273"/>
      <c r="L1891" s="277"/>
      <c r="M1891" s="278"/>
      <c r="N1891" s="279"/>
      <c r="O1891" s="279"/>
      <c r="P1891" s="279"/>
      <c r="Q1891" s="279"/>
      <c r="R1891" s="279"/>
      <c r="S1891" s="279"/>
      <c r="T1891" s="280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81" t="s">
        <v>259</v>
      </c>
      <c r="AU1891" s="281" t="s">
        <v>93</v>
      </c>
      <c r="AV1891" s="15" t="s">
        <v>91</v>
      </c>
      <c r="AW1891" s="15" t="s">
        <v>40</v>
      </c>
      <c r="AX1891" s="15" t="s">
        <v>84</v>
      </c>
      <c r="AY1891" s="281" t="s">
        <v>250</v>
      </c>
    </row>
    <row r="1892" s="13" customFormat="1">
      <c r="A1892" s="13"/>
      <c r="B1892" s="249"/>
      <c r="C1892" s="250"/>
      <c r="D1892" s="251" t="s">
        <v>259</v>
      </c>
      <c r="E1892" s="252" t="s">
        <v>1</v>
      </c>
      <c r="F1892" s="253" t="s">
        <v>1986</v>
      </c>
      <c r="G1892" s="250"/>
      <c r="H1892" s="254">
        <v>26</v>
      </c>
      <c r="I1892" s="255"/>
      <c r="J1892" s="250"/>
      <c r="K1892" s="250"/>
      <c r="L1892" s="256"/>
      <c r="M1892" s="257"/>
      <c r="N1892" s="258"/>
      <c r="O1892" s="258"/>
      <c r="P1892" s="258"/>
      <c r="Q1892" s="258"/>
      <c r="R1892" s="258"/>
      <c r="S1892" s="258"/>
      <c r="T1892" s="25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60" t="s">
        <v>259</v>
      </c>
      <c r="AU1892" s="260" t="s">
        <v>93</v>
      </c>
      <c r="AV1892" s="13" t="s">
        <v>93</v>
      </c>
      <c r="AW1892" s="13" t="s">
        <v>40</v>
      </c>
      <c r="AX1892" s="13" t="s">
        <v>84</v>
      </c>
      <c r="AY1892" s="260" t="s">
        <v>250</v>
      </c>
    </row>
    <row r="1893" s="13" customFormat="1">
      <c r="A1893" s="13"/>
      <c r="B1893" s="249"/>
      <c r="C1893" s="250"/>
      <c r="D1893" s="251" t="s">
        <v>259</v>
      </c>
      <c r="E1893" s="252" t="s">
        <v>1</v>
      </c>
      <c r="F1893" s="253" t="s">
        <v>1987</v>
      </c>
      <c r="G1893" s="250"/>
      <c r="H1893" s="254">
        <v>3</v>
      </c>
      <c r="I1893" s="255"/>
      <c r="J1893" s="250"/>
      <c r="K1893" s="250"/>
      <c r="L1893" s="256"/>
      <c r="M1893" s="257"/>
      <c r="N1893" s="258"/>
      <c r="O1893" s="258"/>
      <c r="P1893" s="258"/>
      <c r="Q1893" s="258"/>
      <c r="R1893" s="258"/>
      <c r="S1893" s="258"/>
      <c r="T1893" s="259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60" t="s">
        <v>259</v>
      </c>
      <c r="AU1893" s="260" t="s">
        <v>93</v>
      </c>
      <c r="AV1893" s="13" t="s">
        <v>93</v>
      </c>
      <c r="AW1893" s="13" t="s">
        <v>40</v>
      </c>
      <c r="AX1893" s="13" t="s">
        <v>84</v>
      </c>
      <c r="AY1893" s="260" t="s">
        <v>250</v>
      </c>
    </row>
    <row r="1894" s="14" customFormat="1">
      <c r="A1894" s="14"/>
      <c r="B1894" s="261"/>
      <c r="C1894" s="262"/>
      <c r="D1894" s="251" t="s">
        <v>259</v>
      </c>
      <c r="E1894" s="263" t="s">
        <v>1</v>
      </c>
      <c r="F1894" s="264" t="s">
        <v>261</v>
      </c>
      <c r="G1894" s="262"/>
      <c r="H1894" s="265">
        <v>29</v>
      </c>
      <c r="I1894" s="266"/>
      <c r="J1894" s="262"/>
      <c r="K1894" s="262"/>
      <c r="L1894" s="267"/>
      <c r="M1894" s="268"/>
      <c r="N1894" s="269"/>
      <c r="O1894" s="269"/>
      <c r="P1894" s="269"/>
      <c r="Q1894" s="269"/>
      <c r="R1894" s="269"/>
      <c r="S1894" s="269"/>
      <c r="T1894" s="270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71" t="s">
        <v>259</v>
      </c>
      <c r="AU1894" s="271" t="s">
        <v>93</v>
      </c>
      <c r="AV1894" s="14" t="s">
        <v>256</v>
      </c>
      <c r="AW1894" s="14" t="s">
        <v>40</v>
      </c>
      <c r="AX1894" s="14" t="s">
        <v>91</v>
      </c>
      <c r="AY1894" s="271" t="s">
        <v>250</v>
      </c>
    </row>
    <row r="1895" s="2" customFormat="1" ht="37.8" customHeight="1">
      <c r="A1895" s="41"/>
      <c r="B1895" s="42"/>
      <c r="C1895" s="230" t="s">
        <v>1988</v>
      </c>
      <c r="D1895" s="230" t="s">
        <v>252</v>
      </c>
      <c r="E1895" s="231" t="s">
        <v>1989</v>
      </c>
      <c r="F1895" s="232" t="s">
        <v>1990</v>
      </c>
      <c r="G1895" s="233" t="s">
        <v>570</v>
      </c>
      <c r="H1895" s="234">
        <v>91</v>
      </c>
      <c r="I1895" s="235"/>
      <c r="J1895" s="236">
        <f>ROUND(I1895*H1895,2)</f>
        <v>0</v>
      </c>
      <c r="K1895" s="237"/>
      <c r="L1895" s="47"/>
      <c r="M1895" s="238" t="s">
        <v>1</v>
      </c>
      <c r="N1895" s="239" t="s">
        <v>49</v>
      </c>
      <c r="O1895" s="94"/>
      <c r="P1895" s="240">
        <f>O1895*H1895</f>
        <v>0</v>
      </c>
      <c r="Q1895" s="240">
        <v>0.00382</v>
      </c>
      <c r="R1895" s="240">
        <f>Q1895*H1895</f>
        <v>0.34761999999999998</v>
      </c>
      <c r="S1895" s="240">
        <v>0.028000000000000001</v>
      </c>
      <c r="T1895" s="241">
        <f>S1895*H1895</f>
        <v>2.548</v>
      </c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R1895" s="242" t="s">
        <v>303</v>
      </c>
      <c r="AT1895" s="242" t="s">
        <v>252</v>
      </c>
      <c r="AU1895" s="242" t="s">
        <v>93</v>
      </c>
      <c r="AY1895" s="19" t="s">
        <v>250</v>
      </c>
      <c r="BE1895" s="243">
        <f>IF(N1895="základní",J1895,0)</f>
        <v>0</v>
      </c>
      <c r="BF1895" s="243">
        <f>IF(N1895="snížená",J1895,0)</f>
        <v>0</v>
      </c>
      <c r="BG1895" s="243">
        <f>IF(N1895="zákl. přenesená",J1895,0)</f>
        <v>0</v>
      </c>
      <c r="BH1895" s="243">
        <f>IF(N1895="sníž. přenesená",J1895,0)</f>
        <v>0</v>
      </c>
      <c r="BI1895" s="243">
        <f>IF(N1895="nulová",J1895,0)</f>
        <v>0</v>
      </c>
      <c r="BJ1895" s="19" t="s">
        <v>91</v>
      </c>
      <c r="BK1895" s="243">
        <f>ROUND(I1895*H1895,2)</f>
        <v>0</v>
      </c>
      <c r="BL1895" s="19" t="s">
        <v>303</v>
      </c>
      <c r="BM1895" s="242" t="s">
        <v>1991</v>
      </c>
    </row>
    <row r="1896" s="15" customFormat="1">
      <c r="A1896" s="15"/>
      <c r="B1896" s="272"/>
      <c r="C1896" s="273"/>
      <c r="D1896" s="251" t="s">
        <v>259</v>
      </c>
      <c r="E1896" s="274" t="s">
        <v>1</v>
      </c>
      <c r="F1896" s="275" t="s">
        <v>1225</v>
      </c>
      <c r="G1896" s="273"/>
      <c r="H1896" s="274" t="s">
        <v>1</v>
      </c>
      <c r="I1896" s="276"/>
      <c r="J1896" s="273"/>
      <c r="K1896" s="273"/>
      <c r="L1896" s="277"/>
      <c r="M1896" s="278"/>
      <c r="N1896" s="279"/>
      <c r="O1896" s="279"/>
      <c r="P1896" s="279"/>
      <c r="Q1896" s="279"/>
      <c r="R1896" s="279"/>
      <c r="S1896" s="279"/>
      <c r="T1896" s="280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81" t="s">
        <v>259</v>
      </c>
      <c r="AU1896" s="281" t="s">
        <v>93</v>
      </c>
      <c r="AV1896" s="15" t="s">
        <v>91</v>
      </c>
      <c r="AW1896" s="15" t="s">
        <v>40</v>
      </c>
      <c r="AX1896" s="15" t="s">
        <v>84</v>
      </c>
      <c r="AY1896" s="281" t="s">
        <v>250</v>
      </c>
    </row>
    <row r="1897" s="13" customFormat="1">
      <c r="A1897" s="13"/>
      <c r="B1897" s="249"/>
      <c r="C1897" s="250"/>
      <c r="D1897" s="251" t="s">
        <v>259</v>
      </c>
      <c r="E1897" s="252" t="s">
        <v>1</v>
      </c>
      <c r="F1897" s="253" t="s">
        <v>1992</v>
      </c>
      <c r="G1897" s="250"/>
      <c r="H1897" s="254">
        <v>19</v>
      </c>
      <c r="I1897" s="255"/>
      <c r="J1897" s="250"/>
      <c r="K1897" s="250"/>
      <c r="L1897" s="256"/>
      <c r="M1897" s="257"/>
      <c r="N1897" s="258"/>
      <c r="O1897" s="258"/>
      <c r="P1897" s="258"/>
      <c r="Q1897" s="258"/>
      <c r="R1897" s="258"/>
      <c r="S1897" s="258"/>
      <c r="T1897" s="259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60" t="s">
        <v>259</v>
      </c>
      <c r="AU1897" s="260" t="s">
        <v>93</v>
      </c>
      <c r="AV1897" s="13" t="s">
        <v>93</v>
      </c>
      <c r="AW1897" s="13" t="s">
        <v>40</v>
      </c>
      <c r="AX1897" s="13" t="s">
        <v>84</v>
      </c>
      <c r="AY1897" s="260" t="s">
        <v>250</v>
      </c>
    </row>
    <row r="1898" s="13" customFormat="1">
      <c r="A1898" s="13"/>
      <c r="B1898" s="249"/>
      <c r="C1898" s="250"/>
      <c r="D1898" s="251" t="s">
        <v>259</v>
      </c>
      <c r="E1898" s="252" t="s">
        <v>1</v>
      </c>
      <c r="F1898" s="253" t="s">
        <v>1993</v>
      </c>
      <c r="G1898" s="250"/>
      <c r="H1898" s="254">
        <v>12</v>
      </c>
      <c r="I1898" s="255"/>
      <c r="J1898" s="250"/>
      <c r="K1898" s="250"/>
      <c r="L1898" s="256"/>
      <c r="M1898" s="257"/>
      <c r="N1898" s="258"/>
      <c r="O1898" s="258"/>
      <c r="P1898" s="258"/>
      <c r="Q1898" s="258"/>
      <c r="R1898" s="258"/>
      <c r="S1898" s="258"/>
      <c r="T1898" s="259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60" t="s">
        <v>259</v>
      </c>
      <c r="AU1898" s="260" t="s">
        <v>93</v>
      </c>
      <c r="AV1898" s="13" t="s">
        <v>93</v>
      </c>
      <c r="AW1898" s="13" t="s">
        <v>40</v>
      </c>
      <c r="AX1898" s="13" t="s">
        <v>84</v>
      </c>
      <c r="AY1898" s="260" t="s">
        <v>250</v>
      </c>
    </row>
    <row r="1899" s="13" customFormat="1">
      <c r="A1899" s="13"/>
      <c r="B1899" s="249"/>
      <c r="C1899" s="250"/>
      <c r="D1899" s="251" t="s">
        <v>259</v>
      </c>
      <c r="E1899" s="252" t="s">
        <v>1</v>
      </c>
      <c r="F1899" s="253" t="s">
        <v>1994</v>
      </c>
      <c r="G1899" s="250"/>
      <c r="H1899" s="254">
        <v>24</v>
      </c>
      <c r="I1899" s="255"/>
      <c r="J1899" s="250"/>
      <c r="K1899" s="250"/>
      <c r="L1899" s="256"/>
      <c r="M1899" s="257"/>
      <c r="N1899" s="258"/>
      <c r="O1899" s="258"/>
      <c r="P1899" s="258"/>
      <c r="Q1899" s="258"/>
      <c r="R1899" s="258"/>
      <c r="S1899" s="258"/>
      <c r="T1899" s="259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60" t="s">
        <v>259</v>
      </c>
      <c r="AU1899" s="260" t="s">
        <v>93</v>
      </c>
      <c r="AV1899" s="13" t="s">
        <v>93</v>
      </c>
      <c r="AW1899" s="13" t="s">
        <v>40</v>
      </c>
      <c r="AX1899" s="13" t="s">
        <v>84</v>
      </c>
      <c r="AY1899" s="260" t="s">
        <v>250</v>
      </c>
    </row>
    <row r="1900" s="13" customFormat="1">
      <c r="A1900" s="13"/>
      <c r="B1900" s="249"/>
      <c r="C1900" s="250"/>
      <c r="D1900" s="251" t="s">
        <v>259</v>
      </c>
      <c r="E1900" s="252" t="s">
        <v>1</v>
      </c>
      <c r="F1900" s="253" t="s">
        <v>1995</v>
      </c>
      <c r="G1900" s="250"/>
      <c r="H1900" s="254">
        <v>36</v>
      </c>
      <c r="I1900" s="255"/>
      <c r="J1900" s="250"/>
      <c r="K1900" s="250"/>
      <c r="L1900" s="256"/>
      <c r="M1900" s="257"/>
      <c r="N1900" s="258"/>
      <c r="O1900" s="258"/>
      <c r="P1900" s="258"/>
      <c r="Q1900" s="258"/>
      <c r="R1900" s="258"/>
      <c r="S1900" s="258"/>
      <c r="T1900" s="259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0" t="s">
        <v>259</v>
      </c>
      <c r="AU1900" s="260" t="s">
        <v>93</v>
      </c>
      <c r="AV1900" s="13" t="s">
        <v>93</v>
      </c>
      <c r="AW1900" s="13" t="s">
        <v>40</v>
      </c>
      <c r="AX1900" s="13" t="s">
        <v>84</v>
      </c>
      <c r="AY1900" s="260" t="s">
        <v>250</v>
      </c>
    </row>
    <row r="1901" s="14" customFormat="1">
      <c r="A1901" s="14"/>
      <c r="B1901" s="261"/>
      <c r="C1901" s="262"/>
      <c r="D1901" s="251" t="s">
        <v>259</v>
      </c>
      <c r="E1901" s="263" t="s">
        <v>1</v>
      </c>
      <c r="F1901" s="264" t="s">
        <v>261</v>
      </c>
      <c r="G1901" s="262"/>
      <c r="H1901" s="265">
        <v>91</v>
      </c>
      <c r="I1901" s="266"/>
      <c r="J1901" s="262"/>
      <c r="K1901" s="262"/>
      <c r="L1901" s="267"/>
      <c r="M1901" s="268"/>
      <c r="N1901" s="269"/>
      <c r="O1901" s="269"/>
      <c r="P1901" s="269"/>
      <c r="Q1901" s="269"/>
      <c r="R1901" s="269"/>
      <c r="S1901" s="269"/>
      <c r="T1901" s="270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71" t="s">
        <v>259</v>
      </c>
      <c r="AU1901" s="271" t="s">
        <v>93</v>
      </c>
      <c r="AV1901" s="14" t="s">
        <v>256</v>
      </c>
      <c r="AW1901" s="14" t="s">
        <v>40</v>
      </c>
      <c r="AX1901" s="14" t="s">
        <v>91</v>
      </c>
      <c r="AY1901" s="271" t="s">
        <v>250</v>
      </c>
    </row>
    <row r="1902" s="2" customFormat="1" ht="24.15" customHeight="1">
      <c r="A1902" s="41"/>
      <c r="B1902" s="42"/>
      <c r="C1902" s="230" t="s">
        <v>1301</v>
      </c>
      <c r="D1902" s="230" t="s">
        <v>252</v>
      </c>
      <c r="E1902" s="231" t="s">
        <v>1996</v>
      </c>
      <c r="F1902" s="232" t="s">
        <v>1997</v>
      </c>
      <c r="G1902" s="233" t="s">
        <v>388</v>
      </c>
      <c r="H1902" s="234">
        <v>1448.4000000000001</v>
      </c>
      <c r="I1902" s="235"/>
      <c r="J1902" s="236">
        <f>ROUND(I1902*H1902,2)</f>
        <v>0</v>
      </c>
      <c r="K1902" s="237"/>
      <c r="L1902" s="47"/>
      <c r="M1902" s="238" t="s">
        <v>1</v>
      </c>
      <c r="N1902" s="239" t="s">
        <v>49</v>
      </c>
      <c r="O1902" s="94"/>
      <c r="P1902" s="240">
        <f>O1902*H1902</f>
        <v>0</v>
      </c>
      <c r="Q1902" s="240">
        <v>0.012201490900000001</v>
      </c>
      <c r="R1902" s="240">
        <f>Q1902*H1902</f>
        <v>17.672639419560003</v>
      </c>
      <c r="S1902" s="240">
        <v>0</v>
      </c>
      <c r="T1902" s="241">
        <f>S1902*H1902</f>
        <v>0</v>
      </c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R1902" s="242" t="s">
        <v>303</v>
      </c>
      <c r="AT1902" s="242" t="s">
        <v>252</v>
      </c>
      <c r="AU1902" s="242" t="s">
        <v>93</v>
      </c>
      <c r="AY1902" s="19" t="s">
        <v>250</v>
      </c>
      <c r="BE1902" s="243">
        <f>IF(N1902="základní",J1902,0)</f>
        <v>0</v>
      </c>
      <c r="BF1902" s="243">
        <f>IF(N1902="snížená",J1902,0)</f>
        <v>0</v>
      </c>
      <c r="BG1902" s="243">
        <f>IF(N1902="zákl. přenesená",J1902,0)</f>
        <v>0</v>
      </c>
      <c r="BH1902" s="243">
        <f>IF(N1902="sníž. přenesená",J1902,0)</f>
        <v>0</v>
      </c>
      <c r="BI1902" s="243">
        <f>IF(N1902="nulová",J1902,0)</f>
        <v>0</v>
      </c>
      <c r="BJ1902" s="19" t="s">
        <v>91</v>
      </c>
      <c r="BK1902" s="243">
        <f>ROUND(I1902*H1902,2)</f>
        <v>0</v>
      </c>
      <c r="BL1902" s="19" t="s">
        <v>303</v>
      </c>
      <c r="BM1902" s="242" t="s">
        <v>1998</v>
      </c>
    </row>
    <row r="1903" s="2" customFormat="1">
      <c r="A1903" s="41"/>
      <c r="B1903" s="42"/>
      <c r="C1903" s="43"/>
      <c r="D1903" s="244" t="s">
        <v>257</v>
      </c>
      <c r="E1903" s="43"/>
      <c r="F1903" s="245" t="s">
        <v>1999</v>
      </c>
      <c r="G1903" s="43"/>
      <c r="H1903" s="43"/>
      <c r="I1903" s="246"/>
      <c r="J1903" s="43"/>
      <c r="K1903" s="43"/>
      <c r="L1903" s="47"/>
      <c r="M1903" s="247"/>
      <c r="N1903" s="248"/>
      <c r="O1903" s="94"/>
      <c r="P1903" s="94"/>
      <c r="Q1903" s="94"/>
      <c r="R1903" s="94"/>
      <c r="S1903" s="94"/>
      <c r="T1903" s="95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T1903" s="19" t="s">
        <v>257</v>
      </c>
      <c r="AU1903" s="19" t="s">
        <v>93</v>
      </c>
    </row>
    <row r="1904" s="13" customFormat="1">
      <c r="A1904" s="13"/>
      <c r="B1904" s="249"/>
      <c r="C1904" s="250"/>
      <c r="D1904" s="251" t="s">
        <v>259</v>
      </c>
      <c r="E1904" s="252" t="s">
        <v>1</v>
      </c>
      <c r="F1904" s="253" t="s">
        <v>2000</v>
      </c>
      <c r="G1904" s="250"/>
      <c r="H1904" s="254">
        <v>12.09</v>
      </c>
      <c r="I1904" s="255"/>
      <c r="J1904" s="250"/>
      <c r="K1904" s="250"/>
      <c r="L1904" s="256"/>
      <c r="M1904" s="257"/>
      <c r="N1904" s="258"/>
      <c r="O1904" s="258"/>
      <c r="P1904" s="258"/>
      <c r="Q1904" s="258"/>
      <c r="R1904" s="258"/>
      <c r="S1904" s="258"/>
      <c r="T1904" s="259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60" t="s">
        <v>259</v>
      </c>
      <c r="AU1904" s="260" t="s">
        <v>93</v>
      </c>
      <c r="AV1904" s="13" t="s">
        <v>93</v>
      </c>
      <c r="AW1904" s="13" t="s">
        <v>40</v>
      </c>
      <c r="AX1904" s="13" t="s">
        <v>84</v>
      </c>
      <c r="AY1904" s="260" t="s">
        <v>250</v>
      </c>
    </row>
    <row r="1905" s="13" customFormat="1">
      <c r="A1905" s="13"/>
      <c r="B1905" s="249"/>
      <c r="C1905" s="250"/>
      <c r="D1905" s="251" t="s">
        <v>259</v>
      </c>
      <c r="E1905" s="252" t="s">
        <v>1</v>
      </c>
      <c r="F1905" s="253" t="s">
        <v>2001</v>
      </c>
      <c r="G1905" s="250"/>
      <c r="H1905" s="254">
        <v>288.70999999999998</v>
      </c>
      <c r="I1905" s="255"/>
      <c r="J1905" s="250"/>
      <c r="K1905" s="250"/>
      <c r="L1905" s="256"/>
      <c r="M1905" s="257"/>
      <c r="N1905" s="258"/>
      <c r="O1905" s="258"/>
      <c r="P1905" s="258"/>
      <c r="Q1905" s="258"/>
      <c r="R1905" s="258"/>
      <c r="S1905" s="258"/>
      <c r="T1905" s="259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60" t="s">
        <v>259</v>
      </c>
      <c r="AU1905" s="260" t="s">
        <v>93</v>
      </c>
      <c r="AV1905" s="13" t="s">
        <v>93</v>
      </c>
      <c r="AW1905" s="13" t="s">
        <v>40</v>
      </c>
      <c r="AX1905" s="13" t="s">
        <v>84</v>
      </c>
      <c r="AY1905" s="260" t="s">
        <v>250</v>
      </c>
    </row>
    <row r="1906" s="13" customFormat="1">
      <c r="A1906" s="13"/>
      <c r="B1906" s="249"/>
      <c r="C1906" s="250"/>
      <c r="D1906" s="251" t="s">
        <v>259</v>
      </c>
      <c r="E1906" s="252" t="s">
        <v>1</v>
      </c>
      <c r="F1906" s="253" t="s">
        <v>2002</v>
      </c>
      <c r="G1906" s="250"/>
      <c r="H1906" s="254">
        <v>286.89999999999998</v>
      </c>
      <c r="I1906" s="255"/>
      <c r="J1906" s="250"/>
      <c r="K1906" s="250"/>
      <c r="L1906" s="256"/>
      <c r="M1906" s="257"/>
      <c r="N1906" s="258"/>
      <c r="O1906" s="258"/>
      <c r="P1906" s="258"/>
      <c r="Q1906" s="258"/>
      <c r="R1906" s="258"/>
      <c r="S1906" s="258"/>
      <c r="T1906" s="259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60" t="s">
        <v>259</v>
      </c>
      <c r="AU1906" s="260" t="s">
        <v>93</v>
      </c>
      <c r="AV1906" s="13" t="s">
        <v>93</v>
      </c>
      <c r="AW1906" s="13" t="s">
        <v>40</v>
      </c>
      <c r="AX1906" s="13" t="s">
        <v>84</v>
      </c>
      <c r="AY1906" s="260" t="s">
        <v>250</v>
      </c>
    </row>
    <row r="1907" s="13" customFormat="1">
      <c r="A1907" s="13"/>
      <c r="B1907" s="249"/>
      <c r="C1907" s="250"/>
      <c r="D1907" s="251" t="s">
        <v>259</v>
      </c>
      <c r="E1907" s="252" t="s">
        <v>1</v>
      </c>
      <c r="F1907" s="253" t="s">
        <v>2003</v>
      </c>
      <c r="G1907" s="250"/>
      <c r="H1907" s="254">
        <v>286.89999999999998</v>
      </c>
      <c r="I1907" s="255"/>
      <c r="J1907" s="250"/>
      <c r="K1907" s="250"/>
      <c r="L1907" s="256"/>
      <c r="M1907" s="257"/>
      <c r="N1907" s="258"/>
      <c r="O1907" s="258"/>
      <c r="P1907" s="258"/>
      <c r="Q1907" s="258"/>
      <c r="R1907" s="258"/>
      <c r="S1907" s="258"/>
      <c r="T1907" s="259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60" t="s">
        <v>259</v>
      </c>
      <c r="AU1907" s="260" t="s">
        <v>93</v>
      </c>
      <c r="AV1907" s="13" t="s">
        <v>93</v>
      </c>
      <c r="AW1907" s="13" t="s">
        <v>40</v>
      </c>
      <c r="AX1907" s="13" t="s">
        <v>84</v>
      </c>
      <c r="AY1907" s="260" t="s">
        <v>250</v>
      </c>
    </row>
    <row r="1908" s="13" customFormat="1">
      <c r="A1908" s="13"/>
      <c r="B1908" s="249"/>
      <c r="C1908" s="250"/>
      <c r="D1908" s="251" t="s">
        <v>259</v>
      </c>
      <c r="E1908" s="252" t="s">
        <v>1</v>
      </c>
      <c r="F1908" s="253" t="s">
        <v>2004</v>
      </c>
      <c r="G1908" s="250"/>
      <c r="H1908" s="254">
        <v>286.89999999999998</v>
      </c>
      <c r="I1908" s="255"/>
      <c r="J1908" s="250"/>
      <c r="K1908" s="250"/>
      <c r="L1908" s="256"/>
      <c r="M1908" s="257"/>
      <c r="N1908" s="258"/>
      <c r="O1908" s="258"/>
      <c r="P1908" s="258"/>
      <c r="Q1908" s="258"/>
      <c r="R1908" s="258"/>
      <c r="S1908" s="258"/>
      <c r="T1908" s="259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60" t="s">
        <v>259</v>
      </c>
      <c r="AU1908" s="260" t="s">
        <v>93</v>
      </c>
      <c r="AV1908" s="13" t="s">
        <v>93</v>
      </c>
      <c r="AW1908" s="13" t="s">
        <v>40</v>
      </c>
      <c r="AX1908" s="13" t="s">
        <v>84</v>
      </c>
      <c r="AY1908" s="260" t="s">
        <v>250</v>
      </c>
    </row>
    <row r="1909" s="13" customFormat="1">
      <c r="A1909" s="13"/>
      <c r="B1909" s="249"/>
      <c r="C1909" s="250"/>
      <c r="D1909" s="251" t="s">
        <v>259</v>
      </c>
      <c r="E1909" s="252" t="s">
        <v>1</v>
      </c>
      <c r="F1909" s="253" t="s">
        <v>2005</v>
      </c>
      <c r="G1909" s="250"/>
      <c r="H1909" s="254">
        <v>286.89999999999998</v>
      </c>
      <c r="I1909" s="255"/>
      <c r="J1909" s="250"/>
      <c r="K1909" s="250"/>
      <c r="L1909" s="256"/>
      <c r="M1909" s="257"/>
      <c r="N1909" s="258"/>
      <c r="O1909" s="258"/>
      <c r="P1909" s="258"/>
      <c r="Q1909" s="258"/>
      <c r="R1909" s="258"/>
      <c r="S1909" s="258"/>
      <c r="T1909" s="25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60" t="s">
        <v>259</v>
      </c>
      <c r="AU1909" s="260" t="s">
        <v>93</v>
      </c>
      <c r="AV1909" s="13" t="s">
        <v>93</v>
      </c>
      <c r="AW1909" s="13" t="s">
        <v>40</v>
      </c>
      <c r="AX1909" s="13" t="s">
        <v>84</v>
      </c>
      <c r="AY1909" s="260" t="s">
        <v>250</v>
      </c>
    </row>
    <row r="1910" s="14" customFormat="1">
      <c r="A1910" s="14"/>
      <c r="B1910" s="261"/>
      <c r="C1910" s="262"/>
      <c r="D1910" s="251" t="s">
        <v>259</v>
      </c>
      <c r="E1910" s="263" t="s">
        <v>1</v>
      </c>
      <c r="F1910" s="264" t="s">
        <v>261</v>
      </c>
      <c r="G1910" s="262"/>
      <c r="H1910" s="265">
        <v>1448.4000000000001</v>
      </c>
      <c r="I1910" s="266"/>
      <c r="J1910" s="262"/>
      <c r="K1910" s="262"/>
      <c r="L1910" s="267"/>
      <c r="M1910" s="268"/>
      <c r="N1910" s="269"/>
      <c r="O1910" s="269"/>
      <c r="P1910" s="269"/>
      <c r="Q1910" s="269"/>
      <c r="R1910" s="269"/>
      <c r="S1910" s="269"/>
      <c r="T1910" s="270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71" t="s">
        <v>259</v>
      </c>
      <c r="AU1910" s="271" t="s">
        <v>93</v>
      </c>
      <c r="AV1910" s="14" t="s">
        <v>256</v>
      </c>
      <c r="AW1910" s="14" t="s">
        <v>40</v>
      </c>
      <c r="AX1910" s="14" t="s">
        <v>91</v>
      </c>
      <c r="AY1910" s="271" t="s">
        <v>250</v>
      </c>
    </row>
    <row r="1911" s="2" customFormat="1" ht="24.15" customHeight="1">
      <c r="A1911" s="41"/>
      <c r="B1911" s="42"/>
      <c r="C1911" s="230" t="s">
        <v>2006</v>
      </c>
      <c r="D1911" s="230" t="s">
        <v>252</v>
      </c>
      <c r="E1911" s="231" t="s">
        <v>2007</v>
      </c>
      <c r="F1911" s="232" t="s">
        <v>2008</v>
      </c>
      <c r="G1911" s="233" t="s">
        <v>388</v>
      </c>
      <c r="H1911" s="234">
        <v>420.93000000000001</v>
      </c>
      <c r="I1911" s="235"/>
      <c r="J1911" s="236">
        <f>ROUND(I1911*H1911,2)</f>
        <v>0</v>
      </c>
      <c r="K1911" s="237"/>
      <c r="L1911" s="47"/>
      <c r="M1911" s="238" t="s">
        <v>1</v>
      </c>
      <c r="N1911" s="239" t="s">
        <v>49</v>
      </c>
      <c r="O1911" s="94"/>
      <c r="P1911" s="240">
        <f>O1911*H1911</f>
        <v>0</v>
      </c>
      <c r="Q1911" s="240">
        <v>0.012588719999999999</v>
      </c>
      <c r="R1911" s="240">
        <f>Q1911*H1911</f>
        <v>5.2989699096000002</v>
      </c>
      <c r="S1911" s="240">
        <v>0</v>
      </c>
      <c r="T1911" s="241">
        <f>S1911*H1911</f>
        <v>0</v>
      </c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R1911" s="242" t="s">
        <v>303</v>
      </c>
      <c r="AT1911" s="242" t="s">
        <v>252</v>
      </c>
      <c r="AU1911" s="242" t="s">
        <v>93</v>
      </c>
      <c r="AY1911" s="19" t="s">
        <v>250</v>
      </c>
      <c r="BE1911" s="243">
        <f>IF(N1911="základní",J1911,0)</f>
        <v>0</v>
      </c>
      <c r="BF1911" s="243">
        <f>IF(N1911="snížená",J1911,0)</f>
        <v>0</v>
      </c>
      <c r="BG1911" s="243">
        <f>IF(N1911="zákl. přenesená",J1911,0)</f>
        <v>0</v>
      </c>
      <c r="BH1911" s="243">
        <f>IF(N1911="sníž. přenesená",J1911,0)</f>
        <v>0</v>
      </c>
      <c r="BI1911" s="243">
        <f>IF(N1911="nulová",J1911,0)</f>
        <v>0</v>
      </c>
      <c r="BJ1911" s="19" t="s">
        <v>91</v>
      </c>
      <c r="BK1911" s="243">
        <f>ROUND(I1911*H1911,2)</f>
        <v>0</v>
      </c>
      <c r="BL1911" s="19" t="s">
        <v>303</v>
      </c>
      <c r="BM1911" s="242" t="s">
        <v>2009</v>
      </c>
    </row>
    <row r="1912" s="2" customFormat="1">
      <c r="A1912" s="41"/>
      <c r="B1912" s="42"/>
      <c r="C1912" s="43"/>
      <c r="D1912" s="244" t="s">
        <v>257</v>
      </c>
      <c r="E1912" s="43"/>
      <c r="F1912" s="245" t="s">
        <v>2010</v>
      </c>
      <c r="G1912" s="43"/>
      <c r="H1912" s="43"/>
      <c r="I1912" s="246"/>
      <c r="J1912" s="43"/>
      <c r="K1912" s="43"/>
      <c r="L1912" s="47"/>
      <c r="M1912" s="247"/>
      <c r="N1912" s="248"/>
      <c r="O1912" s="94"/>
      <c r="P1912" s="94"/>
      <c r="Q1912" s="94"/>
      <c r="R1912" s="94"/>
      <c r="S1912" s="94"/>
      <c r="T1912" s="95"/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T1912" s="19" t="s">
        <v>257</v>
      </c>
      <c r="AU1912" s="19" t="s">
        <v>93</v>
      </c>
    </row>
    <row r="1913" s="13" customFormat="1">
      <c r="A1913" s="13"/>
      <c r="B1913" s="249"/>
      <c r="C1913" s="250"/>
      <c r="D1913" s="251" t="s">
        <v>259</v>
      </c>
      <c r="E1913" s="252" t="s">
        <v>1</v>
      </c>
      <c r="F1913" s="253" t="s">
        <v>2011</v>
      </c>
      <c r="G1913" s="250"/>
      <c r="H1913" s="254">
        <v>22.030000000000001</v>
      </c>
      <c r="I1913" s="255"/>
      <c r="J1913" s="250"/>
      <c r="K1913" s="250"/>
      <c r="L1913" s="256"/>
      <c r="M1913" s="257"/>
      <c r="N1913" s="258"/>
      <c r="O1913" s="258"/>
      <c r="P1913" s="258"/>
      <c r="Q1913" s="258"/>
      <c r="R1913" s="258"/>
      <c r="S1913" s="258"/>
      <c r="T1913" s="25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60" t="s">
        <v>259</v>
      </c>
      <c r="AU1913" s="260" t="s">
        <v>93</v>
      </c>
      <c r="AV1913" s="13" t="s">
        <v>93</v>
      </c>
      <c r="AW1913" s="13" t="s">
        <v>40</v>
      </c>
      <c r="AX1913" s="13" t="s">
        <v>84</v>
      </c>
      <c r="AY1913" s="260" t="s">
        <v>250</v>
      </c>
    </row>
    <row r="1914" s="13" customFormat="1">
      <c r="A1914" s="13"/>
      <c r="B1914" s="249"/>
      <c r="C1914" s="250"/>
      <c r="D1914" s="251" t="s">
        <v>259</v>
      </c>
      <c r="E1914" s="252" t="s">
        <v>1</v>
      </c>
      <c r="F1914" s="253" t="s">
        <v>2012</v>
      </c>
      <c r="G1914" s="250"/>
      <c r="H1914" s="254">
        <v>83.260000000000005</v>
      </c>
      <c r="I1914" s="255"/>
      <c r="J1914" s="250"/>
      <c r="K1914" s="250"/>
      <c r="L1914" s="256"/>
      <c r="M1914" s="257"/>
      <c r="N1914" s="258"/>
      <c r="O1914" s="258"/>
      <c r="P1914" s="258"/>
      <c r="Q1914" s="258"/>
      <c r="R1914" s="258"/>
      <c r="S1914" s="258"/>
      <c r="T1914" s="259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60" t="s">
        <v>259</v>
      </c>
      <c r="AU1914" s="260" t="s">
        <v>93</v>
      </c>
      <c r="AV1914" s="13" t="s">
        <v>93</v>
      </c>
      <c r="AW1914" s="13" t="s">
        <v>40</v>
      </c>
      <c r="AX1914" s="13" t="s">
        <v>84</v>
      </c>
      <c r="AY1914" s="260" t="s">
        <v>250</v>
      </c>
    </row>
    <row r="1915" s="13" customFormat="1">
      <c r="A1915" s="13"/>
      <c r="B1915" s="249"/>
      <c r="C1915" s="250"/>
      <c r="D1915" s="251" t="s">
        <v>259</v>
      </c>
      <c r="E1915" s="252" t="s">
        <v>1</v>
      </c>
      <c r="F1915" s="253" t="s">
        <v>2013</v>
      </c>
      <c r="G1915" s="250"/>
      <c r="H1915" s="254">
        <v>78.909999999999997</v>
      </c>
      <c r="I1915" s="255"/>
      <c r="J1915" s="250"/>
      <c r="K1915" s="250"/>
      <c r="L1915" s="256"/>
      <c r="M1915" s="257"/>
      <c r="N1915" s="258"/>
      <c r="O1915" s="258"/>
      <c r="P1915" s="258"/>
      <c r="Q1915" s="258"/>
      <c r="R1915" s="258"/>
      <c r="S1915" s="258"/>
      <c r="T1915" s="259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60" t="s">
        <v>259</v>
      </c>
      <c r="AU1915" s="260" t="s">
        <v>93</v>
      </c>
      <c r="AV1915" s="13" t="s">
        <v>93</v>
      </c>
      <c r="AW1915" s="13" t="s">
        <v>40</v>
      </c>
      <c r="AX1915" s="13" t="s">
        <v>84</v>
      </c>
      <c r="AY1915" s="260" t="s">
        <v>250</v>
      </c>
    </row>
    <row r="1916" s="13" customFormat="1">
      <c r="A1916" s="13"/>
      <c r="B1916" s="249"/>
      <c r="C1916" s="250"/>
      <c r="D1916" s="251" t="s">
        <v>259</v>
      </c>
      <c r="E1916" s="252" t="s">
        <v>1</v>
      </c>
      <c r="F1916" s="253" t="s">
        <v>2014</v>
      </c>
      <c r="G1916" s="250"/>
      <c r="H1916" s="254">
        <v>78.909999999999997</v>
      </c>
      <c r="I1916" s="255"/>
      <c r="J1916" s="250"/>
      <c r="K1916" s="250"/>
      <c r="L1916" s="256"/>
      <c r="M1916" s="257"/>
      <c r="N1916" s="258"/>
      <c r="O1916" s="258"/>
      <c r="P1916" s="258"/>
      <c r="Q1916" s="258"/>
      <c r="R1916" s="258"/>
      <c r="S1916" s="258"/>
      <c r="T1916" s="25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60" t="s">
        <v>259</v>
      </c>
      <c r="AU1916" s="260" t="s">
        <v>93</v>
      </c>
      <c r="AV1916" s="13" t="s">
        <v>93</v>
      </c>
      <c r="AW1916" s="13" t="s">
        <v>40</v>
      </c>
      <c r="AX1916" s="13" t="s">
        <v>84</v>
      </c>
      <c r="AY1916" s="260" t="s">
        <v>250</v>
      </c>
    </row>
    <row r="1917" s="13" customFormat="1">
      <c r="A1917" s="13"/>
      <c r="B1917" s="249"/>
      <c r="C1917" s="250"/>
      <c r="D1917" s="251" t="s">
        <v>259</v>
      </c>
      <c r="E1917" s="252" t="s">
        <v>1</v>
      </c>
      <c r="F1917" s="253" t="s">
        <v>2015</v>
      </c>
      <c r="G1917" s="250"/>
      <c r="H1917" s="254">
        <v>78.909999999999997</v>
      </c>
      <c r="I1917" s="255"/>
      <c r="J1917" s="250"/>
      <c r="K1917" s="250"/>
      <c r="L1917" s="256"/>
      <c r="M1917" s="257"/>
      <c r="N1917" s="258"/>
      <c r="O1917" s="258"/>
      <c r="P1917" s="258"/>
      <c r="Q1917" s="258"/>
      <c r="R1917" s="258"/>
      <c r="S1917" s="258"/>
      <c r="T1917" s="259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60" t="s">
        <v>259</v>
      </c>
      <c r="AU1917" s="260" t="s">
        <v>93</v>
      </c>
      <c r="AV1917" s="13" t="s">
        <v>93</v>
      </c>
      <c r="AW1917" s="13" t="s">
        <v>40</v>
      </c>
      <c r="AX1917" s="13" t="s">
        <v>84</v>
      </c>
      <c r="AY1917" s="260" t="s">
        <v>250</v>
      </c>
    </row>
    <row r="1918" s="13" customFormat="1">
      <c r="A1918" s="13"/>
      <c r="B1918" s="249"/>
      <c r="C1918" s="250"/>
      <c r="D1918" s="251" t="s">
        <v>259</v>
      </c>
      <c r="E1918" s="252" t="s">
        <v>1</v>
      </c>
      <c r="F1918" s="253" t="s">
        <v>2016</v>
      </c>
      <c r="G1918" s="250"/>
      <c r="H1918" s="254">
        <v>78.909999999999997</v>
      </c>
      <c r="I1918" s="255"/>
      <c r="J1918" s="250"/>
      <c r="K1918" s="250"/>
      <c r="L1918" s="256"/>
      <c r="M1918" s="257"/>
      <c r="N1918" s="258"/>
      <c r="O1918" s="258"/>
      <c r="P1918" s="258"/>
      <c r="Q1918" s="258"/>
      <c r="R1918" s="258"/>
      <c r="S1918" s="258"/>
      <c r="T1918" s="259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60" t="s">
        <v>259</v>
      </c>
      <c r="AU1918" s="260" t="s">
        <v>93</v>
      </c>
      <c r="AV1918" s="13" t="s">
        <v>93</v>
      </c>
      <c r="AW1918" s="13" t="s">
        <v>40</v>
      </c>
      <c r="AX1918" s="13" t="s">
        <v>84</v>
      </c>
      <c r="AY1918" s="260" t="s">
        <v>250</v>
      </c>
    </row>
    <row r="1919" s="14" customFormat="1">
      <c r="A1919" s="14"/>
      <c r="B1919" s="261"/>
      <c r="C1919" s="262"/>
      <c r="D1919" s="251" t="s">
        <v>259</v>
      </c>
      <c r="E1919" s="263" t="s">
        <v>1</v>
      </c>
      <c r="F1919" s="264" t="s">
        <v>261</v>
      </c>
      <c r="G1919" s="262"/>
      <c r="H1919" s="265">
        <v>420.93000000000001</v>
      </c>
      <c r="I1919" s="266"/>
      <c r="J1919" s="262"/>
      <c r="K1919" s="262"/>
      <c r="L1919" s="267"/>
      <c r="M1919" s="268"/>
      <c r="N1919" s="269"/>
      <c r="O1919" s="269"/>
      <c r="P1919" s="269"/>
      <c r="Q1919" s="269"/>
      <c r="R1919" s="269"/>
      <c r="S1919" s="269"/>
      <c r="T1919" s="270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71" t="s">
        <v>259</v>
      </c>
      <c r="AU1919" s="271" t="s">
        <v>93</v>
      </c>
      <c r="AV1919" s="14" t="s">
        <v>256</v>
      </c>
      <c r="AW1919" s="14" t="s">
        <v>40</v>
      </c>
      <c r="AX1919" s="14" t="s">
        <v>91</v>
      </c>
      <c r="AY1919" s="271" t="s">
        <v>250</v>
      </c>
    </row>
    <row r="1920" s="2" customFormat="1" ht="33" customHeight="1">
      <c r="A1920" s="41"/>
      <c r="B1920" s="42"/>
      <c r="C1920" s="230" t="s">
        <v>1305</v>
      </c>
      <c r="D1920" s="230" t="s">
        <v>252</v>
      </c>
      <c r="E1920" s="231" t="s">
        <v>2017</v>
      </c>
      <c r="F1920" s="232" t="s">
        <v>2018</v>
      </c>
      <c r="G1920" s="233" t="s">
        <v>570</v>
      </c>
      <c r="H1920" s="234">
        <v>50</v>
      </c>
      <c r="I1920" s="235"/>
      <c r="J1920" s="236">
        <f>ROUND(I1920*H1920,2)</f>
        <v>0</v>
      </c>
      <c r="K1920" s="237"/>
      <c r="L1920" s="47"/>
      <c r="M1920" s="238" t="s">
        <v>1</v>
      </c>
      <c r="N1920" s="239" t="s">
        <v>49</v>
      </c>
      <c r="O1920" s="94"/>
      <c r="P1920" s="240">
        <f>O1920*H1920</f>
        <v>0</v>
      </c>
      <c r="Q1920" s="240">
        <v>3.0000000000000001E-05</v>
      </c>
      <c r="R1920" s="240">
        <f>Q1920*H1920</f>
        <v>0.0015</v>
      </c>
      <c r="S1920" s="240">
        <v>0</v>
      </c>
      <c r="T1920" s="241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42" t="s">
        <v>303</v>
      </c>
      <c r="AT1920" s="242" t="s">
        <v>252</v>
      </c>
      <c r="AU1920" s="242" t="s">
        <v>93</v>
      </c>
      <c r="AY1920" s="19" t="s">
        <v>250</v>
      </c>
      <c r="BE1920" s="243">
        <f>IF(N1920="základní",J1920,0)</f>
        <v>0</v>
      </c>
      <c r="BF1920" s="243">
        <f>IF(N1920="snížená",J1920,0)</f>
        <v>0</v>
      </c>
      <c r="BG1920" s="243">
        <f>IF(N1920="zákl. přenesená",J1920,0)</f>
        <v>0</v>
      </c>
      <c r="BH1920" s="243">
        <f>IF(N1920="sníž. přenesená",J1920,0)</f>
        <v>0</v>
      </c>
      <c r="BI1920" s="243">
        <f>IF(N1920="nulová",J1920,0)</f>
        <v>0</v>
      </c>
      <c r="BJ1920" s="19" t="s">
        <v>91</v>
      </c>
      <c r="BK1920" s="243">
        <f>ROUND(I1920*H1920,2)</f>
        <v>0</v>
      </c>
      <c r="BL1920" s="19" t="s">
        <v>303</v>
      </c>
      <c r="BM1920" s="242" t="s">
        <v>2019</v>
      </c>
    </row>
    <row r="1921" s="15" customFormat="1">
      <c r="A1921" s="15"/>
      <c r="B1921" s="272"/>
      <c r="C1921" s="273"/>
      <c r="D1921" s="251" t="s">
        <v>259</v>
      </c>
      <c r="E1921" s="274" t="s">
        <v>1</v>
      </c>
      <c r="F1921" s="275" t="s">
        <v>1225</v>
      </c>
      <c r="G1921" s="273"/>
      <c r="H1921" s="274" t="s">
        <v>1</v>
      </c>
      <c r="I1921" s="276"/>
      <c r="J1921" s="273"/>
      <c r="K1921" s="273"/>
      <c r="L1921" s="277"/>
      <c r="M1921" s="278"/>
      <c r="N1921" s="279"/>
      <c r="O1921" s="279"/>
      <c r="P1921" s="279"/>
      <c r="Q1921" s="279"/>
      <c r="R1921" s="279"/>
      <c r="S1921" s="279"/>
      <c r="T1921" s="280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81" t="s">
        <v>259</v>
      </c>
      <c r="AU1921" s="281" t="s">
        <v>93</v>
      </c>
      <c r="AV1921" s="15" t="s">
        <v>91</v>
      </c>
      <c r="AW1921" s="15" t="s">
        <v>40</v>
      </c>
      <c r="AX1921" s="15" t="s">
        <v>84</v>
      </c>
      <c r="AY1921" s="281" t="s">
        <v>250</v>
      </c>
    </row>
    <row r="1922" s="13" customFormat="1">
      <c r="A1922" s="13"/>
      <c r="B1922" s="249"/>
      <c r="C1922" s="250"/>
      <c r="D1922" s="251" t="s">
        <v>259</v>
      </c>
      <c r="E1922" s="252" t="s">
        <v>1</v>
      </c>
      <c r="F1922" s="253" t="s">
        <v>2020</v>
      </c>
      <c r="G1922" s="250"/>
      <c r="H1922" s="254">
        <v>20</v>
      </c>
      <c r="I1922" s="255"/>
      <c r="J1922" s="250"/>
      <c r="K1922" s="250"/>
      <c r="L1922" s="256"/>
      <c r="M1922" s="257"/>
      <c r="N1922" s="258"/>
      <c r="O1922" s="258"/>
      <c r="P1922" s="258"/>
      <c r="Q1922" s="258"/>
      <c r="R1922" s="258"/>
      <c r="S1922" s="258"/>
      <c r="T1922" s="259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60" t="s">
        <v>259</v>
      </c>
      <c r="AU1922" s="260" t="s">
        <v>93</v>
      </c>
      <c r="AV1922" s="13" t="s">
        <v>93</v>
      </c>
      <c r="AW1922" s="13" t="s">
        <v>40</v>
      </c>
      <c r="AX1922" s="13" t="s">
        <v>84</v>
      </c>
      <c r="AY1922" s="260" t="s">
        <v>250</v>
      </c>
    </row>
    <row r="1923" s="13" customFormat="1">
      <c r="A1923" s="13"/>
      <c r="B1923" s="249"/>
      <c r="C1923" s="250"/>
      <c r="D1923" s="251" t="s">
        <v>259</v>
      </c>
      <c r="E1923" s="252" t="s">
        <v>1</v>
      </c>
      <c r="F1923" s="253" t="s">
        <v>2021</v>
      </c>
      <c r="G1923" s="250"/>
      <c r="H1923" s="254">
        <v>30</v>
      </c>
      <c r="I1923" s="255"/>
      <c r="J1923" s="250"/>
      <c r="K1923" s="250"/>
      <c r="L1923" s="256"/>
      <c r="M1923" s="257"/>
      <c r="N1923" s="258"/>
      <c r="O1923" s="258"/>
      <c r="P1923" s="258"/>
      <c r="Q1923" s="258"/>
      <c r="R1923" s="258"/>
      <c r="S1923" s="258"/>
      <c r="T1923" s="259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60" t="s">
        <v>259</v>
      </c>
      <c r="AU1923" s="260" t="s">
        <v>93</v>
      </c>
      <c r="AV1923" s="13" t="s">
        <v>93</v>
      </c>
      <c r="AW1923" s="13" t="s">
        <v>40</v>
      </c>
      <c r="AX1923" s="13" t="s">
        <v>84</v>
      </c>
      <c r="AY1923" s="260" t="s">
        <v>250</v>
      </c>
    </row>
    <row r="1924" s="14" customFormat="1">
      <c r="A1924" s="14"/>
      <c r="B1924" s="261"/>
      <c r="C1924" s="262"/>
      <c r="D1924" s="251" t="s">
        <v>259</v>
      </c>
      <c r="E1924" s="263" t="s">
        <v>1</v>
      </c>
      <c r="F1924" s="264" t="s">
        <v>261</v>
      </c>
      <c r="G1924" s="262"/>
      <c r="H1924" s="265">
        <v>50</v>
      </c>
      <c r="I1924" s="266"/>
      <c r="J1924" s="262"/>
      <c r="K1924" s="262"/>
      <c r="L1924" s="267"/>
      <c r="M1924" s="268"/>
      <c r="N1924" s="269"/>
      <c r="O1924" s="269"/>
      <c r="P1924" s="269"/>
      <c r="Q1924" s="269"/>
      <c r="R1924" s="269"/>
      <c r="S1924" s="269"/>
      <c r="T1924" s="270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71" t="s">
        <v>259</v>
      </c>
      <c r="AU1924" s="271" t="s">
        <v>93</v>
      </c>
      <c r="AV1924" s="14" t="s">
        <v>256</v>
      </c>
      <c r="AW1924" s="14" t="s">
        <v>40</v>
      </c>
      <c r="AX1924" s="14" t="s">
        <v>91</v>
      </c>
      <c r="AY1924" s="271" t="s">
        <v>250</v>
      </c>
    </row>
    <row r="1925" s="2" customFormat="1" ht="24.15" customHeight="1">
      <c r="A1925" s="41"/>
      <c r="B1925" s="42"/>
      <c r="C1925" s="294" t="s">
        <v>2022</v>
      </c>
      <c r="D1925" s="294" t="s">
        <v>337</v>
      </c>
      <c r="E1925" s="295" t="s">
        <v>2023</v>
      </c>
      <c r="F1925" s="296" t="s">
        <v>2024</v>
      </c>
      <c r="G1925" s="297" t="s">
        <v>570</v>
      </c>
      <c r="H1925" s="298">
        <v>50</v>
      </c>
      <c r="I1925" s="299"/>
      <c r="J1925" s="300">
        <f>ROUND(I1925*H1925,2)</f>
        <v>0</v>
      </c>
      <c r="K1925" s="301"/>
      <c r="L1925" s="302"/>
      <c r="M1925" s="303" t="s">
        <v>1</v>
      </c>
      <c r="N1925" s="304" t="s">
        <v>49</v>
      </c>
      <c r="O1925" s="94"/>
      <c r="P1925" s="240">
        <f>O1925*H1925</f>
        <v>0</v>
      </c>
      <c r="Q1925" s="240">
        <v>0.0025000000000000001</v>
      </c>
      <c r="R1925" s="240">
        <f>Q1925*H1925</f>
        <v>0.125</v>
      </c>
      <c r="S1925" s="240">
        <v>0</v>
      </c>
      <c r="T1925" s="241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42" t="s">
        <v>363</v>
      </c>
      <c r="AT1925" s="242" t="s">
        <v>337</v>
      </c>
      <c r="AU1925" s="242" t="s">
        <v>93</v>
      </c>
      <c r="AY1925" s="19" t="s">
        <v>250</v>
      </c>
      <c r="BE1925" s="243">
        <f>IF(N1925="základní",J1925,0)</f>
        <v>0</v>
      </c>
      <c r="BF1925" s="243">
        <f>IF(N1925="snížená",J1925,0)</f>
        <v>0</v>
      </c>
      <c r="BG1925" s="243">
        <f>IF(N1925="zákl. přenesená",J1925,0)</f>
        <v>0</v>
      </c>
      <c r="BH1925" s="243">
        <f>IF(N1925="sníž. přenesená",J1925,0)</f>
        <v>0</v>
      </c>
      <c r="BI1925" s="243">
        <f>IF(N1925="nulová",J1925,0)</f>
        <v>0</v>
      </c>
      <c r="BJ1925" s="19" t="s">
        <v>91</v>
      </c>
      <c r="BK1925" s="243">
        <f>ROUND(I1925*H1925,2)</f>
        <v>0</v>
      </c>
      <c r="BL1925" s="19" t="s">
        <v>303</v>
      </c>
      <c r="BM1925" s="242" t="s">
        <v>2025</v>
      </c>
    </row>
    <row r="1926" s="15" customFormat="1">
      <c r="A1926" s="15"/>
      <c r="B1926" s="272"/>
      <c r="C1926" s="273"/>
      <c r="D1926" s="251" t="s">
        <v>259</v>
      </c>
      <c r="E1926" s="274" t="s">
        <v>1</v>
      </c>
      <c r="F1926" s="275" t="s">
        <v>1225</v>
      </c>
      <c r="G1926" s="273"/>
      <c r="H1926" s="274" t="s">
        <v>1</v>
      </c>
      <c r="I1926" s="276"/>
      <c r="J1926" s="273"/>
      <c r="K1926" s="273"/>
      <c r="L1926" s="277"/>
      <c r="M1926" s="278"/>
      <c r="N1926" s="279"/>
      <c r="O1926" s="279"/>
      <c r="P1926" s="279"/>
      <c r="Q1926" s="279"/>
      <c r="R1926" s="279"/>
      <c r="S1926" s="279"/>
      <c r="T1926" s="280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T1926" s="281" t="s">
        <v>259</v>
      </c>
      <c r="AU1926" s="281" t="s">
        <v>93</v>
      </c>
      <c r="AV1926" s="15" t="s">
        <v>91</v>
      </c>
      <c r="AW1926" s="15" t="s">
        <v>40</v>
      </c>
      <c r="AX1926" s="15" t="s">
        <v>84</v>
      </c>
      <c r="AY1926" s="281" t="s">
        <v>250</v>
      </c>
    </row>
    <row r="1927" s="13" customFormat="1">
      <c r="A1927" s="13"/>
      <c r="B1927" s="249"/>
      <c r="C1927" s="250"/>
      <c r="D1927" s="251" t="s">
        <v>259</v>
      </c>
      <c r="E1927" s="252" t="s">
        <v>1</v>
      </c>
      <c r="F1927" s="253" t="s">
        <v>2020</v>
      </c>
      <c r="G1927" s="250"/>
      <c r="H1927" s="254">
        <v>20</v>
      </c>
      <c r="I1927" s="255"/>
      <c r="J1927" s="250"/>
      <c r="K1927" s="250"/>
      <c r="L1927" s="256"/>
      <c r="M1927" s="257"/>
      <c r="N1927" s="258"/>
      <c r="O1927" s="258"/>
      <c r="P1927" s="258"/>
      <c r="Q1927" s="258"/>
      <c r="R1927" s="258"/>
      <c r="S1927" s="258"/>
      <c r="T1927" s="259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60" t="s">
        <v>259</v>
      </c>
      <c r="AU1927" s="260" t="s">
        <v>93</v>
      </c>
      <c r="AV1927" s="13" t="s">
        <v>93</v>
      </c>
      <c r="AW1927" s="13" t="s">
        <v>40</v>
      </c>
      <c r="AX1927" s="13" t="s">
        <v>84</v>
      </c>
      <c r="AY1927" s="260" t="s">
        <v>250</v>
      </c>
    </row>
    <row r="1928" s="13" customFormat="1">
      <c r="A1928" s="13"/>
      <c r="B1928" s="249"/>
      <c r="C1928" s="250"/>
      <c r="D1928" s="251" t="s">
        <v>259</v>
      </c>
      <c r="E1928" s="252" t="s">
        <v>1</v>
      </c>
      <c r="F1928" s="253" t="s">
        <v>2021</v>
      </c>
      <c r="G1928" s="250"/>
      <c r="H1928" s="254">
        <v>30</v>
      </c>
      <c r="I1928" s="255"/>
      <c r="J1928" s="250"/>
      <c r="K1928" s="250"/>
      <c r="L1928" s="256"/>
      <c r="M1928" s="257"/>
      <c r="N1928" s="258"/>
      <c r="O1928" s="258"/>
      <c r="P1928" s="258"/>
      <c r="Q1928" s="258"/>
      <c r="R1928" s="258"/>
      <c r="S1928" s="258"/>
      <c r="T1928" s="259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60" t="s">
        <v>259</v>
      </c>
      <c r="AU1928" s="260" t="s">
        <v>93</v>
      </c>
      <c r="AV1928" s="13" t="s">
        <v>93</v>
      </c>
      <c r="AW1928" s="13" t="s">
        <v>40</v>
      </c>
      <c r="AX1928" s="13" t="s">
        <v>84</v>
      </c>
      <c r="AY1928" s="260" t="s">
        <v>250</v>
      </c>
    </row>
    <row r="1929" s="14" customFormat="1">
      <c r="A1929" s="14"/>
      <c r="B1929" s="261"/>
      <c r="C1929" s="262"/>
      <c r="D1929" s="251" t="s">
        <v>259</v>
      </c>
      <c r="E1929" s="263" t="s">
        <v>1</v>
      </c>
      <c r="F1929" s="264" t="s">
        <v>261</v>
      </c>
      <c r="G1929" s="262"/>
      <c r="H1929" s="265">
        <v>50</v>
      </c>
      <c r="I1929" s="266"/>
      <c r="J1929" s="262"/>
      <c r="K1929" s="262"/>
      <c r="L1929" s="267"/>
      <c r="M1929" s="268"/>
      <c r="N1929" s="269"/>
      <c r="O1929" s="269"/>
      <c r="P1929" s="269"/>
      <c r="Q1929" s="269"/>
      <c r="R1929" s="269"/>
      <c r="S1929" s="269"/>
      <c r="T1929" s="270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71" t="s">
        <v>259</v>
      </c>
      <c r="AU1929" s="271" t="s">
        <v>93</v>
      </c>
      <c r="AV1929" s="14" t="s">
        <v>256</v>
      </c>
      <c r="AW1929" s="14" t="s">
        <v>40</v>
      </c>
      <c r="AX1929" s="14" t="s">
        <v>91</v>
      </c>
      <c r="AY1929" s="271" t="s">
        <v>250</v>
      </c>
    </row>
    <row r="1930" s="2" customFormat="1" ht="33" customHeight="1">
      <c r="A1930" s="41"/>
      <c r="B1930" s="42"/>
      <c r="C1930" s="230" t="s">
        <v>1310</v>
      </c>
      <c r="D1930" s="230" t="s">
        <v>252</v>
      </c>
      <c r="E1930" s="231" t="s">
        <v>2026</v>
      </c>
      <c r="F1930" s="232" t="s">
        <v>2027</v>
      </c>
      <c r="G1930" s="233" t="s">
        <v>570</v>
      </c>
      <c r="H1930" s="234">
        <v>104</v>
      </c>
      <c r="I1930" s="235"/>
      <c r="J1930" s="236">
        <f>ROUND(I1930*H1930,2)</f>
        <v>0</v>
      </c>
      <c r="K1930" s="237"/>
      <c r="L1930" s="47"/>
      <c r="M1930" s="238" t="s">
        <v>1</v>
      </c>
      <c r="N1930" s="239" t="s">
        <v>49</v>
      </c>
      <c r="O1930" s="94"/>
      <c r="P1930" s="240">
        <f>O1930*H1930</f>
        <v>0</v>
      </c>
      <c r="Q1930" s="240">
        <v>3.0000000000000001E-05</v>
      </c>
      <c r="R1930" s="240">
        <f>Q1930*H1930</f>
        <v>0.0031199999999999999</v>
      </c>
      <c r="S1930" s="240">
        <v>0</v>
      </c>
      <c r="T1930" s="241">
        <f>S1930*H1930</f>
        <v>0</v>
      </c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R1930" s="242" t="s">
        <v>303</v>
      </c>
      <c r="AT1930" s="242" t="s">
        <v>252</v>
      </c>
      <c r="AU1930" s="242" t="s">
        <v>93</v>
      </c>
      <c r="AY1930" s="19" t="s">
        <v>250</v>
      </c>
      <c r="BE1930" s="243">
        <f>IF(N1930="základní",J1930,0)</f>
        <v>0</v>
      </c>
      <c r="BF1930" s="243">
        <f>IF(N1930="snížená",J1930,0)</f>
        <v>0</v>
      </c>
      <c r="BG1930" s="243">
        <f>IF(N1930="zákl. přenesená",J1930,0)</f>
        <v>0</v>
      </c>
      <c r="BH1930" s="243">
        <f>IF(N1930="sníž. přenesená",J1930,0)</f>
        <v>0</v>
      </c>
      <c r="BI1930" s="243">
        <f>IF(N1930="nulová",J1930,0)</f>
        <v>0</v>
      </c>
      <c r="BJ1930" s="19" t="s">
        <v>91</v>
      </c>
      <c r="BK1930" s="243">
        <f>ROUND(I1930*H1930,2)</f>
        <v>0</v>
      </c>
      <c r="BL1930" s="19" t="s">
        <v>303</v>
      </c>
      <c r="BM1930" s="242" t="s">
        <v>2028</v>
      </c>
    </row>
    <row r="1931" s="15" customFormat="1">
      <c r="A1931" s="15"/>
      <c r="B1931" s="272"/>
      <c r="C1931" s="273"/>
      <c r="D1931" s="251" t="s">
        <v>259</v>
      </c>
      <c r="E1931" s="274" t="s">
        <v>1</v>
      </c>
      <c r="F1931" s="275" t="s">
        <v>1225</v>
      </c>
      <c r="G1931" s="273"/>
      <c r="H1931" s="274" t="s">
        <v>1</v>
      </c>
      <c r="I1931" s="276"/>
      <c r="J1931" s="273"/>
      <c r="K1931" s="273"/>
      <c r="L1931" s="277"/>
      <c r="M1931" s="278"/>
      <c r="N1931" s="279"/>
      <c r="O1931" s="279"/>
      <c r="P1931" s="279"/>
      <c r="Q1931" s="279"/>
      <c r="R1931" s="279"/>
      <c r="S1931" s="279"/>
      <c r="T1931" s="280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T1931" s="281" t="s">
        <v>259</v>
      </c>
      <c r="AU1931" s="281" t="s">
        <v>93</v>
      </c>
      <c r="AV1931" s="15" t="s">
        <v>91</v>
      </c>
      <c r="AW1931" s="15" t="s">
        <v>40</v>
      </c>
      <c r="AX1931" s="15" t="s">
        <v>84</v>
      </c>
      <c r="AY1931" s="281" t="s">
        <v>250</v>
      </c>
    </row>
    <row r="1932" s="13" customFormat="1">
      <c r="A1932" s="13"/>
      <c r="B1932" s="249"/>
      <c r="C1932" s="250"/>
      <c r="D1932" s="251" t="s">
        <v>259</v>
      </c>
      <c r="E1932" s="252" t="s">
        <v>1</v>
      </c>
      <c r="F1932" s="253" t="s">
        <v>2029</v>
      </c>
      <c r="G1932" s="250"/>
      <c r="H1932" s="254">
        <v>104</v>
      </c>
      <c r="I1932" s="255"/>
      <c r="J1932" s="250"/>
      <c r="K1932" s="250"/>
      <c r="L1932" s="256"/>
      <c r="M1932" s="257"/>
      <c r="N1932" s="258"/>
      <c r="O1932" s="258"/>
      <c r="P1932" s="258"/>
      <c r="Q1932" s="258"/>
      <c r="R1932" s="258"/>
      <c r="S1932" s="258"/>
      <c r="T1932" s="259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60" t="s">
        <v>259</v>
      </c>
      <c r="AU1932" s="260" t="s">
        <v>93</v>
      </c>
      <c r="AV1932" s="13" t="s">
        <v>93</v>
      </c>
      <c r="AW1932" s="13" t="s">
        <v>40</v>
      </c>
      <c r="AX1932" s="13" t="s">
        <v>91</v>
      </c>
      <c r="AY1932" s="260" t="s">
        <v>250</v>
      </c>
    </row>
    <row r="1933" s="2" customFormat="1" ht="24.15" customHeight="1">
      <c r="A1933" s="41"/>
      <c r="B1933" s="42"/>
      <c r="C1933" s="294" t="s">
        <v>2030</v>
      </c>
      <c r="D1933" s="294" t="s">
        <v>337</v>
      </c>
      <c r="E1933" s="295" t="s">
        <v>2031</v>
      </c>
      <c r="F1933" s="296" t="s">
        <v>2032</v>
      </c>
      <c r="G1933" s="297" t="s">
        <v>570</v>
      </c>
      <c r="H1933" s="298">
        <v>104</v>
      </c>
      <c r="I1933" s="299"/>
      <c r="J1933" s="300">
        <f>ROUND(I1933*H1933,2)</f>
        <v>0</v>
      </c>
      <c r="K1933" s="301"/>
      <c r="L1933" s="302"/>
      <c r="M1933" s="303" t="s">
        <v>1</v>
      </c>
      <c r="N1933" s="304" t="s">
        <v>49</v>
      </c>
      <c r="O1933" s="94"/>
      <c r="P1933" s="240">
        <f>O1933*H1933</f>
        <v>0</v>
      </c>
      <c r="Q1933" s="240">
        <v>0.0041000000000000003</v>
      </c>
      <c r="R1933" s="240">
        <f>Q1933*H1933</f>
        <v>0.42640000000000006</v>
      </c>
      <c r="S1933" s="240">
        <v>0</v>
      </c>
      <c r="T1933" s="241">
        <f>S1933*H1933</f>
        <v>0</v>
      </c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R1933" s="242" t="s">
        <v>363</v>
      </c>
      <c r="AT1933" s="242" t="s">
        <v>337</v>
      </c>
      <c r="AU1933" s="242" t="s">
        <v>93</v>
      </c>
      <c r="AY1933" s="19" t="s">
        <v>250</v>
      </c>
      <c r="BE1933" s="243">
        <f>IF(N1933="základní",J1933,0)</f>
        <v>0</v>
      </c>
      <c r="BF1933" s="243">
        <f>IF(N1933="snížená",J1933,0)</f>
        <v>0</v>
      </c>
      <c r="BG1933" s="243">
        <f>IF(N1933="zákl. přenesená",J1933,0)</f>
        <v>0</v>
      </c>
      <c r="BH1933" s="243">
        <f>IF(N1933="sníž. přenesená",J1933,0)</f>
        <v>0</v>
      </c>
      <c r="BI1933" s="243">
        <f>IF(N1933="nulová",J1933,0)</f>
        <v>0</v>
      </c>
      <c r="BJ1933" s="19" t="s">
        <v>91</v>
      </c>
      <c r="BK1933" s="243">
        <f>ROUND(I1933*H1933,2)</f>
        <v>0</v>
      </c>
      <c r="BL1933" s="19" t="s">
        <v>303</v>
      </c>
      <c r="BM1933" s="242" t="s">
        <v>2033</v>
      </c>
    </row>
    <row r="1934" s="15" customFormat="1">
      <c r="A1934" s="15"/>
      <c r="B1934" s="272"/>
      <c r="C1934" s="273"/>
      <c r="D1934" s="251" t="s">
        <v>259</v>
      </c>
      <c r="E1934" s="274" t="s">
        <v>1</v>
      </c>
      <c r="F1934" s="275" t="s">
        <v>1225</v>
      </c>
      <c r="G1934" s="273"/>
      <c r="H1934" s="274" t="s">
        <v>1</v>
      </c>
      <c r="I1934" s="276"/>
      <c r="J1934" s="273"/>
      <c r="K1934" s="273"/>
      <c r="L1934" s="277"/>
      <c r="M1934" s="278"/>
      <c r="N1934" s="279"/>
      <c r="O1934" s="279"/>
      <c r="P1934" s="279"/>
      <c r="Q1934" s="279"/>
      <c r="R1934" s="279"/>
      <c r="S1934" s="279"/>
      <c r="T1934" s="280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81" t="s">
        <v>259</v>
      </c>
      <c r="AU1934" s="281" t="s">
        <v>93</v>
      </c>
      <c r="AV1934" s="15" t="s">
        <v>91</v>
      </c>
      <c r="AW1934" s="15" t="s">
        <v>40</v>
      </c>
      <c r="AX1934" s="15" t="s">
        <v>84</v>
      </c>
      <c r="AY1934" s="281" t="s">
        <v>250</v>
      </c>
    </row>
    <row r="1935" s="13" customFormat="1">
      <c r="A1935" s="13"/>
      <c r="B1935" s="249"/>
      <c r="C1935" s="250"/>
      <c r="D1935" s="251" t="s">
        <v>259</v>
      </c>
      <c r="E1935" s="252" t="s">
        <v>1</v>
      </c>
      <c r="F1935" s="253" t="s">
        <v>2029</v>
      </c>
      <c r="G1935" s="250"/>
      <c r="H1935" s="254">
        <v>104</v>
      </c>
      <c r="I1935" s="255"/>
      <c r="J1935" s="250"/>
      <c r="K1935" s="250"/>
      <c r="L1935" s="256"/>
      <c r="M1935" s="257"/>
      <c r="N1935" s="258"/>
      <c r="O1935" s="258"/>
      <c r="P1935" s="258"/>
      <c r="Q1935" s="258"/>
      <c r="R1935" s="258"/>
      <c r="S1935" s="258"/>
      <c r="T1935" s="259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60" t="s">
        <v>259</v>
      </c>
      <c r="AU1935" s="260" t="s">
        <v>93</v>
      </c>
      <c r="AV1935" s="13" t="s">
        <v>93</v>
      </c>
      <c r="AW1935" s="13" t="s">
        <v>40</v>
      </c>
      <c r="AX1935" s="13" t="s">
        <v>91</v>
      </c>
      <c r="AY1935" s="260" t="s">
        <v>250</v>
      </c>
    </row>
    <row r="1936" s="2" customFormat="1" ht="33" customHeight="1">
      <c r="A1936" s="41"/>
      <c r="B1936" s="42"/>
      <c r="C1936" s="230" t="s">
        <v>1315</v>
      </c>
      <c r="D1936" s="230" t="s">
        <v>252</v>
      </c>
      <c r="E1936" s="231" t="s">
        <v>2034</v>
      </c>
      <c r="F1936" s="232" t="s">
        <v>2035</v>
      </c>
      <c r="G1936" s="233" t="s">
        <v>570</v>
      </c>
      <c r="H1936" s="234">
        <v>50</v>
      </c>
      <c r="I1936" s="235"/>
      <c r="J1936" s="236">
        <f>ROUND(I1936*H1936,2)</f>
        <v>0</v>
      </c>
      <c r="K1936" s="237"/>
      <c r="L1936" s="47"/>
      <c r="M1936" s="238" t="s">
        <v>1</v>
      </c>
      <c r="N1936" s="239" t="s">
        <v>49</v>
      </c>
      <c r="O1936" s="94"/>
      <c r="P1936" s="240">
        <f>O1936*H1936</f>
        <v>0</v>
      </c>
      <c r="Q1936" s="240">
        <v>0.00044000000000000002</v>
      </c>
      <c r="R1936" s="240">
        <f>Q1936*H1936</f>
        <v>0.022000000000000002</v>
      </c>
      <c r="S1936" s="240">
        <v>0</v>
      </c>
      <c r="T1936" s="241">
        <f>S1936*H1936</f>
        <v>0</v>
      </c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R1936" s="242" t="s">
        <v>303</v>
      </c>
      <c r="AT1936" s="242" t="s">
        <v>252</v>
      </c>
      <c r="AU1936" s="242" t="s">
        <v>93</v>
      </c>
      <c r="AY1936" s="19" t="s">
        <v>250</v>
      </c>
      <c r="BE1936" s="243">
        <f>IF(N1936="základní",J1936,0)</f>
        <v>0</v>
      </c>
      <c r="BF1936" s="243">
        <f>IF(N1936="snížená",J1936,0)</f>
        <v>0</v>
      </c>
      <c r="BG1936" s="243">
        <f>IF(N1936="zákl. přenesená",J1936,0)</f>
        <v>0</v>
      </c>
      <c r="BH1936" s="243">
        <f>IF(N1936="sníž. přenesená",J1936,0)</f>
        <v>0</v>
      </c>
      <c r="BI1936" s="243">
        <f>IF(N1936="nulová",J1936,0)</f>
        <v>0</v>
      </c>
      <c r="BJ1936" s="19" t="s">
        <v>91</v>
      </c>
      <c r="BK1936" s="243">
        <f>ROUND(I1936*H1936,2)</f>
        <v>0</v>
      </c>
      <c r="BL1936" s="19" t="s">
        <v>303</v>
      </c>
      <c r="BM1936" s="242" t="s">
        <v>2036</v>
      </c>
    </row>
    <row r="1937" s="15" customFormat="1">
      <c r="A1937" s="15"/>
      <c r="B1937" s="272"/>
      <c r="C1937" s="273"/>
      <c r="D1937" s="251" t="s">
        <v>259</v>
      </c>
      <c r="E1937" s="274" t="s">
        <v>1</v>
      </c>
      <c r="F1937" s="275" t="s">
        <v>1225</v>
      </c>
      <c r="G1937" s="273"/>
      <c r="H1937" s="274" t="s">
        <v>1</v>
      </c>
      <c r="I1937" s="276"/>
      <c r="J1937" s="273"/>
      <c r="K1937" s="273"/>
      <c r="L1937" s="277"/>
      <c r="M1937" s="278"/>
      <c r="N1937" s="279"/>
      <c r="O1937" s="279"/>
      <c r="P1937" s="279"/>
      <c r="Q1937" s="279"/>
      <c r="R1937" s="279"/>
      <c r="S1937" s="279"/>
      <c r="T1937" s="280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T1937" s="281" t="s">
        <v>259</v>
      </c>
      <c r="AU1937" s="281" t="s">
        <v>93</v>
      </c>
      <c r="AV1937" s="15" t="s">
        <v>91</v>
      </c>
      <c r="AW1937" s="15" t="s">
        <v>40</v>
      </c>
      <c r="AX1937" s="15" t="s">
        <v>84</v>
      </c>
      <c r="AY1937" s="281" t="s">
        <v>250</v>
      </c>
    </row>
    <row r="1938" s="13" customFormat="1">
      <c r="A1938" s="13"/>
      <c r="B1938" s="249"/>
      <c r="C1938" s="250"/>
      <c r="D1938" s="251" t="s">
        <v>259</v>
      </c>
      <c r="E1938" s="252" t="s">
        <v>1</v>
      </c>
      <c r="F1938" s="253" t="s">
        <v>1974</v>
      </c>
      <c r="G1938" s="250"/>
      <c r="H1938" s="254">
        <v>50</v>
      </c>
      <c r="I1938" s="255"/>
      <c r="J1938" s="250"/>
      <c r="K1938" s="250"/>
      <c r="L1938" s="256"/>
      <c r="M1938" s="257"/>
      <c r="N1938" s="258"/>
      <c r="O1938" s="258"/>
      <c r="P1938" s="258"/>
      <c r="Q1938" s="258"/>
      <c r="R1938" s="258"/>
      <c r="S1938" s="258"/>
      <c r="T1938" s="259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60" t="s">
        <v>259</v>
      </c>
      <c r="AU1938" s="260" t="s">
        <v>93</v>
      </c>
      <c r="AV1938" s="13" t="s">
        <v>93</v>
      </c>
      <c r="AW1938" s="13" t="s">
        <v>40</v>
      </c>
      <c r="AX1938" s="13" t="s">
        <v>91</v>
      </c>
      <c r="AY1938" s="260" t="s">
        <v>250</v>
      </c>
    </row>
    <row r="1939" s="2" customFormat="1" ht="21.75" customHeight="1">
      <c r="A1939" s="41"/>
      <c r="B1939" s="42"/>
      <c r="C1939" s="294" t="s">
        <v>2037</v>
      </c>
      <c r="D1939" s="294" t="s">
        <v>337</v>
      </c>
      <c r="E1939" s="295" t="s">
        <v>2038</v>
      </c>
      <c r="F1939" s="296" t="s">
        <v>2039</v>
      </c>
      <c r="G1939" s="297" t="s">
        <v>570</v>
      </c>
      <c r="H1939" s="298">
        <v>50</v>
      </c>
      <c r="I1939" s="299"/>
      <c r="J1939" s="300">
        <f>ROUND(I1939*H1939,2)</f>
        <v>0</v>
      </c>
      <c r="K1939" s="301"/>
      <c r="L1939" s="302"/>
      <c r="M1939" s="303" t="s">
        <v>1</v>
      </c>
      <c r="N1939" s="304" t="s">
        <v>49</v>
      </c>
      <c r="O1939" s="94"/>
      <c r="P1939" s="240">
        <f>O1939*H1939</f>
        <v>0</v>
      </c>
      <c r="Q1939" s="240">
        <v>0.0010200000000000001</v>
      </c>
      <c r="R1939" s="240">
        <f>Q1939*H1939</f>
        <v>0.051000000000000004</v>
      </c>
      <c r="S1939" s="240">
        <v>0</v>
      </c>
      <c r="T1939" s="241">
        <f>S1939*H1939</f>
        <v>0</v>
      </c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R1939" s="242" t="s">
        <v>363</v>
      </c>
      <c r="AT1939" s="242" t="s">
        <v>337</v>
      </c>
      <c r="AU1939" s="242" t="s">
        <v>93</v>
      </c>
      <c r="AY1939" s="19" t="s">
        <v>250</v>
      </c>
      <c r="BE1939" s="243">
        <f>IF(N1939="základní",J1939,0)</f>
        <v>0</v>
      </c>
      <c r="BF1939" s="243">
        <f>IF(N1939="snížená",J1939,0)</f>
        <v>0</v>
      </c>
      <c r="BG1939" s="243">
        <f>IF(N1939="zákl. přenesená",J1939,0)</f>
        <v>0</v>
      </c>
      <c r="BH1939" s="243">
        <f>IF(N1939="sníž. přenesená",J1939,0)</f>
        <v>0</v>
      </c>
      <c r="BI1939" s="243">
        <f>IF(N1939="nulová",J1939,0)</f>
        <v>0</v>
      </c>
      <c r="BJ1939" s="19" t="s">
        <v>91</v>
      </c>
      <c r="BK1939" s="243">
        <f>ROUND(I1939*H1939,2)</f>
        <v>0</v>
      </c>
      <c r="BL1939" s="19" t="s">
        <v>303</v>
      </c>
      <c r="BM1939" s="242" t="s">
        <v>2040</v>
      </c>
    </row>
    <row r="1940" s="15" customFormat="1">
      <c r="A1940" s="15"/>
      <c r="B1940" s="272"/>
      <c r="C1940" s="273"/>
      <c r="D1940" s="251" t="s">
        <v>259</v>
      </c>
      <c r="E1940" s="274" t="s">
        <v>1</v>
      </c>
      <c r="F1940" s="275" t="s">
        <v>1225</v>
      </c>
      <c r="G1940" s="273"/>
      <c r="H1940" s="274" t="s">
        <v>1</v>
      </c>
      <c r="I1940" s="276"/>
      <c r="J1940" s="273"/>
      <c r="K1940" s="273"/>
      <c r="L1940" s="277"/>
      <c r="M1940" s="278"/>
      <c r="N1940" s="279"/>
      <c r="O1940" s="279"/>
      <c r="P1940" s="279"/>
      <c r="Q1940" s="279"/>
      <c r="R1940" s="279"/>
      <c r="S1940" s="279"/>
      <c r="T1940" s="280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81" t="s">
        <v>259</v>
      </c>
      <c r="AU1940" s="281" t="s">
        <v>93</v>
      </c>
      <c r="AV1940" s="15" t="s">
        <v>91</v>
      </c>
      <c r="AW1940" s="15" t="s">
        <v>40</v>
      </c>
      <c r="AX1940" s="15" t="s">
        <v>84</v>
      </c>
      <c r="AY1940" s="281" t="s">
        <v>250</v>
      </c>
    </row>
    <row r="1941" s="13" customFormat="1">
      <c r="A1941" s="13"/>
      <c r="B1941" s="249"/>
      <c r="C1941" s="250"/>
      <c r="D1941" s="251" t="s">
        <v>259</v>
      </c>
      <c r="E1941" s="252" t="s">
        <v>1</v>
      </c>
      <c r="F1941" s="253" t="s">
        <v>1974</v>
      </c>
      <c r="G1941" s="250"/>
      <c r="H1941" s="254">
        <v>50</v>
      </c>
      <c r="I1941" s="255"/>
      <c r="J1941" s="250"/>
      <c r="K1941" s="250"/>
      <c r="L1941" s="256"/>
      <c r="M1941" s="257"/>
      <c r="N1941" s="258"/>
      <c r="O1941" s="258"/>
      <c r="P1941" s="258"/>
      <c r="Q1941" s="258"/>
      <c r="R1941" s="258"/>
      <c r="S1941" s="258"/>
      <c r="T1941" s="259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60" t="s">
        <v>259</v>
      </c>
      <c r="AU1941" s="260" t="s">
        <v>93</v>
      </c>
      <c r="AV1941" s="13" t="s">
        <v>93</v>
      </c>
      <c r="AW1941" s="13" t="s">
        <v>40</v>
      </c>
      <c r="AX1941" s="13" t="s">
        <v>91</v>
      </c>
      <c r="AY1941" s="260" t="s">
        <v>250</v>
      </c>
    </row>
    <row r="1942" s="2" customFormat="1" ht="24.15" customHeight="1">
      <c r="A1942" s="41"/>
      <c r="B1942" s="42"/>
      <c r="C1942" s="230" t="s">
        <v>1322</v>
      </c>
      <c r="D1942" s="230" t="s">
        <v>252</v>
      </c>
      <c r="E1942" s="231" t="s">
        <v>2041</v>
      </c>
      <c r="F1942" s="232" t="s">
        <v>2042</v>
      </c>
      <c r="G1942" s="233" t="s">
        <v>570</v>
      </c>
      <c r="H1942" s="234">
        <v>301</v>
      </c>
      <c r="I1942" s="235"/>
      <c r="J1942" s="236">
        <f>ROUND(I1942*H1942,2)</f>
        <v>0</v>
      </c>
      <c r="K1942" s="237"/>
      <c r="L1942" s="47"/>
      <c r="M1942" s="238" t="s">
        <v>1</v>
      </c>
      <c r="N1942" s="239" t="s">
        <v>49</v>
      </c>
      <c r="O1942" s="94"/>
      <c r="P1942" s="240">
        <f>O1942*H1942</f>
        <v>0</v>
      </c>
      <c r="Q1942" s="240">
        <v>0.00528</v>
      </c>
      <c r="R1942" s="240">
        <f>Q1942*H1942</f>
        <v>1.58928</v>
      </c>
      <c r="S1942" s="240">
        <v>0</v>
      </c>
      <c r="T1942" s="241">
        <f>S1942*H1942</f>
        <v>0</v>
      </c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R1942" s="242" t="s">
        <v>303</v>
      </c>
      <c r="AT1942" s="242" t="s">
        <v>252</v>
      </c>
      <c r="AU1942" s="242" t="s">
        <v>93</v>
      </c>
      <c r="AY1942" s="19" t="s">
        <v>250</v>
      </c>
      <c r="BE1942" s="243">
        <f>IF(N1942="základní",J1942,0)</f>
        <v>0</v>
      </c>
      <c r="BF1942" s="243">
        <f>IF(N1942="snížená",J1942,0)</f>
        <v>0</v>
      </c>
      <c r="BG1942" s="243">
        <f>IF(N1942="zákl. přenesená",J1942,0)</f>
        <v>0</v>
      </c>
      <c r="BH1942" s="243">
        <f>IF(N1942="sníž. přenesená",J1942,0)</f>
        <v>0</v>
      </c>
      <c r="BI1942" s="243">
        <f>IF(N1942="nulová",J1942,0)</f>
        <v>0</v>
      </c>
      <c r="BJ1942" s="19" t="s">
        <v>91</v>
      </c>
      <c r="BK1942" s="243">
        <f>ROUND(I1942*H1942,2)</f>
        <v>0</v>
      </c>
      <c r="BL1942" s="19" t="s">
        <v>303</v>
      </c>
      <c r="BM1942" s="242" t="s">
        <v>2043</v>
      </c>
    </row>
    <row r="1943" s="2" customFormat="1">
      <c r="A1943" s="41"/>
      <c r="B1943" s="42"/>
      <c r="C1943" s="43"/>
      <c r="D1943" s="244" t="s">
        <v>257</v>
      </c>
      <c r="E1943" s="43"/>
      <c r="F1943" s="245" t="s">
        <v>2044</v>
      </c>
      <c r="G1943" s="43"/>
      <c r="H1943" s="43"/>
      <c r="I1943" s="246"/>
      <c r="J1943" s="43"/>
      <c r="K1943" s="43"/>
      <c r="L1943" s="47"/>
      <c r="M1943" s="247"/>
      <c r="N1943" s="248"/>
      <c r="O1943" s="94"/>
      <c r="P1943" s="94"/>
      <c r="Q1943" s="94"/>
      <c r="R1943" s="94"/>
      <c r="S1943" s="94"/>
      <c r="T1943" s="95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T1943" s="19" t="s">
        <v>257</v>
      </c>
      <c r="AU1943" s="19" t="s">
        <v>93</v>
      </c>
    </row>
    <row r="1944" s="15" customFormat="1">
      <c r="A1944" s="15"/>
      <c r="B1944" s="272"/>
      <c r="C1944" s="273"/>
      <c r="D1944" s="251" t="s">
        <v>259</v>
      </c>
      <c r="E1944" s="274" t="s">
        <v>1</v>
      </c>
      <c r="F1944" s="275" t="s">
        <v>1007</v>
      </c>
      <c r="G1944" s="273"/>
      <c r="H1944" s="274" t="s">
        <v>1</v>
      </c>
      <c r="I1944" s="276"/>
      <c r="J1944" s="273"/>
      <c r="K1944" s="273"/>
      <c r="L1944" s="277"/>
      <c r="M1944" s="278"/>
      <c r="N1944" s="279"/>
      <c r="O1944" s="279"/>
      <c r="P1944" s="279"/>
      <c r="Q1944" s="279"/>
      <c r="R1944" s="279"/>
      <c r="S1944" s="279"/>
      <c r="T1944" s="280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81" t="s">
        <v>259</v>
      </c>
      <c r="AU1944" s="281" t="s">
        <v>93</v>
      </c>
      <c r="AV1944" s="15" t="s">
        <v>91</v>
      </c>
      <c r="AW1944" s="15" t="s">
        <v>40</v>
      </c>
      <c r="AX1944" s="15" t="s">
        <v>84</v>
      </c>
      <c r="AY1944" s="281" t="s">
        <v>250</v>
      </c>
    </row>
    <row r="1945" s="15" customFormat="1">
      <c r="A1945" s="15"/>
      <c r="B1945" s="272"/>
      <c r="C1945" s="273"/>
      <c r="D1945" s="251" t="s">
        <v>259</v>
      </c>
      <c r="E1945" s="274" t="s">
        <v>1</v>
      </c>
      <c r="F1945" s="275" t="s">
        <v>2045</v>
      </c>
      <c r="G1945" s="273"/>
      <c r="H1945" s="274" t="s">
        <v>1</v>
      </c>
      <c r="I1945" s="276"/>
      <c r="J1945" s="273"/>
      <c r="K1945" s="273"/>
      <c r="L1945" s="277"/>
      <c r="M1945" s="278"/>
      <c r="N1945" s="279"/>
      <c r="O1945" s="279"/>
      <c r="P1945" s="279"/>
      <c r="Q1945" s="279"/>
      <c r="R1945" s="279"/>
      <c r="S1945" s="279"/>
      <c r="T1945" s="280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T1945" s="281" t="s">
        <v>259</v>
      </c>
      <c r="AU1945" s="281" t="s">
        <v>93</v>
      </c>
      <c r="AV1945" s="15" t="s">
        <v>91</v>
      </c>
      <c r="AW1945" s="15" t="s">
        <v>40</v>
      </c>
      <c r="AX1945" s="15" t="s">
        <v>84</v>
      </c>
      <c r="AY1945" s="281" t="s">
        <v>250</v>
      </c>
    </row>
    <row r="1946" s="13" customFormat="1">
      <c r="A1946" s="13"/>
      <c r="B1946" s="249"/>
      <c r="C1946" s="250"/>
      <c r="D1946" s="251" t="s">
        <v>259</v>
      </c>
      <c r="E1946" s="252" t="s">
        <v>1</v>
      </c>
      <c r="F1946" s="253" t="s">
        <v>1124</v>
      </c>
      <c r="G1946" s="250"/>
      <c r="H1946" s="254">
        <v>2</v>
      </c>
      <c r="I1946" s="255"/>
      <c r="J1946" s="250"/>
      <c r="K1946" s="250"/>
      <c r="L1946" s="256"/>
      <c r="M1946" s="257"/>
      <c r="N1946" s="258"/>
      <c r="O1946" s="258"/>
      <c r="P1946" s="258"/>
      <c r="Q1946" s="258"/>
      <c r="R1946" s="258"/>
      <c r="S1946" s="258"/>
      <c r="T1946" s="259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60" t="s">
        <v>259</v>
      </c>
      <c r="AU1946" s="260" t="s">
        <v>93</v>
      </c>
      <c r="AV1946" s="13" t="s">
        <v>93</v>
      </c>
      <c r="AW1946" s="13" t="s">
        <v>40</v>
      </c>
      <c r="AX1946" s="13" t="s">
        <v>84</v>
      </c>
      <c r="AY1946" s="260" t="s">
        <v>250</v>
      </c>
    </row>
    <row r="1947" s="13" customFormat="1">
      <c r="A1947" s="13"/>
      <c r="B1947" s="249"/>
      <c r="C1947" s="250"/>
      <c r="D1947" s="251" t="s">
        <v>259</v>
      </c>
      <c r="E1947" s="252" t="s">
        <v>1</v>
      </c>
      <c r="F1947" s="253" t="s">
        <v>2046</v>
      </c>
      <c r="G1947" s="250"/>
      <c r="H1947" s="254">
        <v>2</v>
      </c>
      <c r="I1947" s="255"/>
      <c r="J1947" s="250"/>
      <c r="K1947" s="250"/>
      <c r="L1947" s="256"/>
      <c r="M1947" s="257"/>
      <c r="N1947" s="258"/>
      <c r="O1947" s="258"/>
      <c r="P1947" s="258"/>
      <c r="Q1947" s="258"/>
      <c r="R1947" s="258"/>
      <c r="S1947" s="258"/>
      <c r="T1947" s="259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60" t="s">
        <v>259</v>
      </c>
      <c r="AU1947" s="260" t="s">
        <v>93</v>
      </c>
      <c r="AV1947" s="13" t="s">
        <v>93</v>
      </c>
      <c r="AW1947" s="13" t="s">
        <v>40</v>
      </c>
      <c r="AX1947" s="13" t="s">
        <v>84</v>
      </c>
      <c r="AY1947" s="260" t="s">
        <v>250</v>
      </c>
    </row>
    <row r="1948" s="13" customFormat="1">
      <c r="A1948" s="13"/>
      <c r="B1948" s="249"/>
      <c r="C1948" s="250"/>
      <c r="D1948" s="251" t="s">
        <v>259</v>
      </c>
      <c r="E1948" s="252" t="s">
        <v>1</v>
      </c>
      <c r="F1948" s="253" t="s">
        <v>2047</v>
      </c>
      <c r="G1948" s="250"/>
      <c r="H1948" s="254">
        <v>2</v>
      </c>
      <c r="I1948" s="255"/>
      <c r="J1948" s="250"/>
      <c r="K1948" s="250"/>
      <c r="L1948" s="256"/>
      <c r="M1948" s="257"/>
      <c r="N1948" s="258"/>
      <c r="O1948" s="258"/>
      <c r="P1948" s="258"/>
      <c r="Q1948" s="258"/>
      <c r="R1948" s="258"/>
      <c r="S1948" s="258"/>
      <c r="T1948" s="259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60" t="s">
        <v>259</v>
      </c>
      <c r="AU1948" s="260" t="s">
        <v>93</v>
      </c>
      <c r="AV1948" s="13" t="s">
        <v>93</v>
      </c>
      <c r="AW1948" s="13" t="s">
        <v>40</v>
      </c>
      <c r="AX1948" s="13" t="s">
        <v>84</v>
      </c>
      <c r="AY1948" s="260" t="s">
        <v>250</v>
      </c>
    </row>
    <row r="1949" s="13" customFormat="1">
      <c r="A1949" s="13"/>
      <c r="B1949" s="249"/>
      <c r="C1949" s="250"/>
      <c r="D1949" s="251" t="s">
        <v>259</v>
      </c>
      <c r="E1949" s="252" t="s">
        <v>1</v>
      </c>
      <c r="F1949" s="253" t="s">
        <v>2048</v>
      </c>
      <c r="G1949" s="250"/>
      <c r="H1949" s="254">
        <v>2</v>
      </c>
      <c r="I1949" s="255"/>
      <c r="J1949" s="250"/>
      <c r="K1949" s="250"/>
      <c r="L1949" s="256"/>
      <c r="M1949" s="257"/>
      <c r="N1949" s="258"/>
      <c r="O1949" s="258"/>
      <c r="P1949" s="258"/>
      <c r="Q1949" s="258"/>
      <c r="R1949" s="258"/>
      <c r="S1949" s="258"/>
      <c r="T1949" s="259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60" t="s">
        <v>259</v>
      </c>
      <c r="AU1949" s="260" t="s">
        <v>93</v>
      </c>
      <c r="AV1949" s="13" t="s">
        <v>93</v>
      </c>
      <c r="AW1949" s="13" t="s">
        <v>40</v>
      </c>
      <c r="AX1949" s="13" t="s">
        <v>84</v>
      </c>
      <c r="AY1949" s="260" t="s">
        <v>250</v>
      </c>
    </row>
    <row r="1950" s="13" customFormat="1">
      <c r="A1950" s="13"/>
      <c r="B1950" s="249"/>
      <c r="C1950" s="250"/>
      <c r="D1950" s="251" t="s">
        <v>259</v>
      </c>
      <c r="E1950" s="252" t="s">
        <v>1</v>
      </c>
      <c r="F1950" s="253" t="s">
        <v>2049</v>
      </c>
      <c r="G1950" s="250"/>
      <c r="H1950" s="254">
        <v>2</v>
      </c>
      <c r="I1950" s="255"/>
      <c r="J1950" s="250"/>
      <c r="K1950" s="250"/>
      <c r="L1950" s="256"/>
      <c r="M1950" s="257"/>
      <c r="N1950" s="258"/>
      <c r="O1950" s="258"/>
      <c r="P1950" s="258"/>
      <c r="Q1950" s="258"/>
      <c r="R1950" s="258"/>
      <c r="S1950" s="258"/>
      <c r="T1950" s="259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60" t="s">
        <v>259</v>
      </c>
      <c r="AU1950" s="260" t="s">
        <v>93</v>
      </c>
      <c r="AV1950" s="13" t="s">
        <v>93</v>
      </c>
      <c r="AW1950" s="13" t="s">
        <v>40</v>
      </c>
      <c r="AX1950" s="13" t="s">
        <v>84</v>
      </c>
      <c r="AY1950" s="260" t="s">
        <v>250</v>
      </c>
    </row>
    <row r="1951" s="16" customFormat="1">
      <c r="A1951" s="16"/>
      <c r="B1951" s="283"/>
      <c r="C1951" s="284"/>
      <c r="D1951" s="251" t="s">
        <v>259</v>
      </c>
      <c r="E1951" s="285" t="s">
        <v>1</v>
      </c>
      <c r="F1951" s="286" t="s">
        <v>328</v>
      </c>
      <c r="G1951" s="284"/>
      <c r="H1951" s="287">
        <v>10</v>
      </c>
      <c r="I1951" s="288"/>
      <c r="J1951" s="284"/>
      <c r="K1951" s="284"/>
      <c r="L1951" s="289"/>
      <c r="M1951" s="290"/>
      <c r="N1951" s="291"/>
      <c r="O1951" s="291"/>
      <c r="P1951" s="291"/>
      <c r="Q1951" s="291"/>
      <c r="R1951" s="291"/>
      <c r="S1951" s="291"/>
      <c r="T1951" s="292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T1951" s="293" t="s">
        <v>259</v>
      </c>
      <c r="AU1951" s="293" t="s">
        <v>93</v>
      </c>
      <c r="AV1951" s="16" t="s">
        <v>272</v>
      </c>
      <c r="AW1951" s="16" t="s">
        <v>40</v>
      </c>
      <c r="AX1951" s="16" t="s">
        <v>84</v>
      </c>
      <c r="AY1951" s="293" t="s">
        <v>250</v>
      </c>
    </row>
    <row r="1952" s="15" customFormat="1">
      <c r="A1952" s="15"/>
      <c r="B1952" s="272"/>
      <c r="C1952" s="273"/>
      <c r="D1952" s="251" t="s">
        <v>259</v>
      </c>
      <c r="E1952" s="274" t="s">
        <v>1</v>
      </c>
      <c r="F1952" s="275" t="s">
        <v>2050</v>
      </c>
      <c r="G1952" s="273"/>
      <c r="H1952" s="274" t="s">
        <v>1</v>
      </c>
      <c r="I1952" s="276"/>
      <c r="J1952" s="273"/>
      <c r="K1952" s="273"/>
      <c r="L1952" s="277"/>
      <c r="M1952" s="278"/>
      <c r="N1952" s="279"/>
      <c r="O1952" s="279"/>
      <c r="P1952" s="279"/>
      <c r="Q1952" s="279"/>
      <c r="R1952" s="279"/>
      <c r="S1952" s="279"/>
      <c r="T1952" s="280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T1952" s="281" t="s">
        <v>259</v>
      </c>
      <c r="AU1952" s="281" t="s">
        <v>93</v>
      </c>
      <c r="AV1952" s="15" t="s">
        <v>91</v>
      </c>
      <c r="AW1952" s="15" t="s">
        <v>40</v>
      </c>
      <c r="AX1952" s="15" t="s">
        <v>84</v>
      </c>
      <c r="AY1952" s="281" t="s">
        <v>250</v>
      </c>
    </row>
    <row r="1953" s="13" customFormat="1">
      <c r="A1953" s="13"/>
      <c r="B1953" s="249"/>
      <c r="C1953" s="250"/>
      <c r="D1953" s="251" t="s">
        <v>259</v>
      </c>
      <c r="E1953" s="252" t="s">
        <v>1</v>
      </c>
      <c r="F1953" s="253" t="s">
        <v>2051</v>
      </c>
      <c r="G1953" s="250"/>
      <c r="H1953" s="254">
        <v>20</v>
      </c>
      <c r="I1953" s="255"/>
      <c r="J1953" s="250"/>
      <c r="K1953" s="250"/>
      <c r="L1953" s="256"/>
      <c r="M1953" s="257"/>
      <c r="N1953" s="258"/>
      <c r="O1953" s="258"/>
      <c r="P1953" s="258"/>
      <c r="Q1953" s="258"/>
      <c r="R1953" s="258"/>
      <c r="S1953" s="258"/>
      <c r="T1953" s="259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60" t="s">
        <v>259</v>
      </c>
      <c r="AU1953" s="260" t="s">
        <v>93</v>
      </c>
      <c r="AV1953" s="13" t="s">
        <v>93</v>
      </c>
      <c r="AW1953" s="13" t="s">
        <v>40</v>
      </c>
      <c r="AX1953" s="13" t="s">
        <v>84</v>
      </c>
      <c r="AY1953" s="260" t="s">
        <v>250</v>
      </c>
    </row>
    <row r="1954" s="13" customFormat="1">
      <c r="A1954" s="13"/>
      <c r="B1954" s="249"/>
      <c r="C1954" s="250"/>
      <c r="D1954" s="251" t="s">
        <v>259</v>
      </c>
      <c r="E1954" s="252" t="s">
        <v>1</v>
      </c>
      <c r="F1954" s="253" t="s">
        <v>2052</v>
      </c>
      <c r="G1954" s="250"/>
      <c r="H1954" s="254">
        <v>19</v>
      </c>
      <c r="I1954" s="255"/>
      <c r="J1954" s="250"/>
      <c r="K1954" s="250"/>
      <c r="L1954" s="256"/>
      <c r="M1954" s="257"/>
      <c r="N1954" s="258"/>
      <c r="O1954" s="258"/>
      <c r="P1954" s="258"/>
      <c r="Q1954" s="258"/>
      <c r="R1954" s="258"/>
      <c r="S1954" s="258"/>
      <c r="T1954" s="259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60" t="s">
        <v>259</v>
      </c>
      <c r="AU1954" s="260" t="s">
        <v>93</v>
      </c>
      <c r="AV1954" s="13" t="s">
        <v>93</v>
      </c>
      <c r="AW1954" s="13" t="s">
        <v>40</v>
      </c>
      <c r="AX1954" s="13" t="s">
        <v>84</v>
      </c>
      <c r="AY1954" s="260" t="s">
        <v>250</v>
      </c>
    </row>
    <row r="1955" s="13" customFormat="1">
      <c r="A1955" s="13"/>
      <c r="B1955" s="249"/>
      <c r="C1955" s="250"/>
      <c r="D1955" s="251" t="s">
        <v>259</v>
      </c>
      <c r="E1955" s="252" t="s">
        <v>1</v>
      </c>
      <c r="F1955" s="253" t="s">
        <v>2053</v>
      </c>
      <c r="G1955" s="250"/>
      <c r="H1955" s="254">
        <v>19</v>
      </c>
      <c r="I1955" s="255"/>
      <c r="J1955" s="250"/>
      <c r="K1955" s="250"/>
      <c r="L1955" s="256"/>
      <c r="M1955" s="257"/>
      <c r="N1955" s="258"/>
      <c r="O1955" s="258"/>
      <c r="P1955" s="258"/>
      <c r="Q1955" s="258"/>
      <c r="R1955" s="258"/>
      <c r="S1955" s="258"/>
      <c r="T1955" s="259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60" t="s">
        <v>259</v>
      </c>
      <c r="AU1955" s="260" t="s">
        <v>93</v>
      </c>
      <c r="AV1955" s="13" t="s">
        <v>93</v>
      </c>
      <c r="AW1955" s="13" t="s">
        <v>40</v>
      </c>
      <c r="AX1955" s="13" t="s">
        <v>84</v>
      </c>
      <c r="AY1955" s="260" t="s">
        <v>250</v>
      </c>
    </row>
    <row r="1956" s="13" customFormat="1">
      <c r="A1956" s="13"/>
      <c r="B1956" s="249"/>
      <c r="C1956" s="250"/>
      <c r="D1956" s="251" t="s">
        <v>259</v>
      </c>
      <c r="E1956" s="252" t="s">
        <v>1</v>
      </c>
      <c r="F1956" s="253" t="s">
        <v>2054</v>
      </c>
      <c r="G1956" s="250"/>
      <c r="H1956" s="254">
        <v>19</v>
      </c>
      <c r="I1956" s="255"/>
      <c r="J1956" s="250"/>
      <c r="K1956" s="250"/>
      <c r="L1956" s="256"/>
      <c r="M1956" s="257"/>
      <c r="N1956" s="258"/>
      <c r="O1956" s="258"/>
      <c r="P1956" s="258"/>
      <c r="Q1956" s="258"/>
      <c r="R1956" s="258"/>
      <c r="S1956" s="258"/>
      <c r="T1956" s="259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60" t="s">
        <v>259</v>
      </c>
      <c r="AU1956" s="260" t="s">
        <v>93</v>
      </c>
      <c r="AV1956" s="13" t="s">
        <v>93</v>
      </c>
      <c r="AW1956" s="13" t="s">
        <v>40</v>
      </c>
      <c r="AX1956" s="13" t="s">
        <v>84</v>
      </c>
      <c r="AY1956" s="260" t="s">
        <v>250</v>
      </c>
    </row>
    <row r="1957" s="13" customFormat="1">
      <c r="A1957" s="13"/>
      <c r="B1957" s="249"/>
      <c r="C1957" s="250"/>
      <c r="D1957" s="251" t="s">
        <v>259</v>
      </c>
      <c r="E1957" s="252" t="s">
        <v>1</v>
      </c>
      <c r="F1957" s="253" t="s">
        <v>2055</v>
      </c>
      <c r="G1957" s="250"/>
      <c r="H1957" s="254">
        <v>19</v>
      </c>
      <c r="I1957" s="255"/>
      <c r="J1957" s="250"/>
      <c r="K1957" s="250"/>
      <c r="L1957" s="256"/>
      <c r="M1957" s="257"/>
      <c r="N1957" s="258"/>
      <c r="O1957" s="258"/>
      <c r="P1957" s="258"/>
      <c r="Q1957" s="258"/>
      <c r="R1957" s="258"/>
      <c r="S1957" s="258"/>
      <c r="T1957" s="25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60" t="s">
        <v>259</v>
      </c>
      <c r="AU1957" s="260" t="s">
        <v>93</v>
      </c>
      <c r="AV1957" s="13" t="s">
        <v>93</v>
      </c>
      <c r="AW1957" s="13" t="s">
        <v>40</v>
      </c>
      <c r="AX1957" s="13" t="s">
        <v>84</v>
      </c>
      <c r="AY1957" s="260" t="s">
        <v>250</v>
      </c>
    </row>
    <row r="1958" s="16" customFormat="1">
      <c r="A1958" s="16"/>
      <c r="B1958" s="283"/>
      <c r="C1958" s="284"/>
      <c r="D1958" s="251" t="s">
        <v>259</v>
      </c>
      <c r="E1958" s="285" t="s">
        <v>1</v>
      </c>
      <c r="F1958" s="286" t="s">
        <v>328</v>
      </c>
      <c r="G1958" s="284"/>
      <c r="H1958" s="287">
        <v>96</v>
      </c>
      <c r="I1958" s="288"/>
      <c r="J1958" s="284"/>
      <c r="K1958" s="284"/>
      <c r="L1958" s="289"/>
      <c r="M1958" s="290"/>
      <c r="N1958" s="291"/>
      <c r="O1958" s="291"/>
      <c r="P1958" s="291"/>
      <c r="Q1958" s="291"/>
      <c r="R1958" s="291"/>
      <c r="S1958" s="291"/>
      <c r="T1958" s="292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T1958" s="293" t="s">
        <v>259</v>
      </c>
      <c r="AU1958" s="293" t="s">
        <v>93</v>
      </c>
      <c r="AV1958" s="16" t="s">
        <v>272</v>
      </c>
      <c r="AW1958" s="16" t="s">
        <v>40</v>
      </c>
      <c r="AX1958" s="16" t="s">
        <v>84</v>
      </c>
      <c r="AY1958" s="293" t="s">
        <v>250</v>
      </c>
    </row>
    <row r="1959" s="15" customFormat="1">
      <c r="A1959" s="15"/>
      <c r="B1959" s="272"/>
      <c r="C1959" s="273"/>
      <c r="D1959" s="251" t="s">
        <v>259</v>
      </c>
      <c r="E1959" s="274" t="s">
        <v>1</v>
      </c>
      <c r="F1959" s="275" t="s">
        <v>2056</v>
      </c>
      <c r="G1959" s="273"/>
      <c r="H1959" s="274" t="s">
        <v>1</v>
      </c>
      <c r="I1959" s="276"/>
      <c r="J1959" s="273"/>
      <c r="K1959" s="273"/>
      <c r="L1959" s="277"/>
      <c r="M1959" s="278"/>
      <c r="N1959" s="279"/>
      <c r="O1959" s="279"/>
      <c r="P1959" s="279"/>
      <c r="Q1959" s="279"/>
      <c r="R1959" s="279"/>
      <c r="S1959" s="279"/>
      <c r="T1959" s="280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T1959" s="281" t="s">
        <v>259</v>
      </c>
      <c r="AU1959" s="281" t="s">
        <v>93</v>
      </c>
      <c r="AV1959" s="15" t="s">
        <v>91</v>
      </c>
      <c r="AW1959" s="15" t="s">
        <v>40</v>
      </c>
      <c r="AX1959" s="15" t="s">
        <v>84</v>
      </c>
      <c r="AY1959" s="281" t="s">
        <v>250</v>
      </c>
    </row>
    <row r="1960" s="13" customFormat="1">
      <c r="A1960" s="13"/>
      <c r="B1960" s="249"/>
      <c r="C1960" s="250"/>
      <c r="D1960" s="251" t="s">
        <v>259</v>
      </c>
      <c r="E1960" s="252" t="s">
        <v>1</v>
      </c>
      <c r="F1960" s="253" t="s">
        <v>2057</v>
      </c>
      <c r="G1960" s="250"/>
      <c r="H1960" s="254">
        <v>19</v>
      </c>
      <c r="I1960" s="255"/>
      <c r="J1960" s="250"/>
      <c r="K1960" s="250"/>
      <c r="L1960" s="256"/>
      <c r="M1960" s="257"/>
      <c r="N1960" s="258"/>
      <c r="O1960" s="258"/>
      <c r="P1960" s="258"/>
      <c r="Q1960" s="258"/>
      <c r="R1960" s="258"/>
      <c r="S1960" s="258"/>
      <c r="T1960" s="259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60" t="s">
        <v>259</v>
      </c>
      <c r="AU1960" s="260" t="s">
        <v>93</v>
      </c>
      <c r="AV1960" s="13" t="s">
        <v>93</v>
      </c>
      <c r="AW1960" s="13" t="s">
        <v>40</v>
      </c>
      <c r="AX1960" s="13" t="s">
        <v>84</v>
      </c>
      <c r="AY1960" s="260" t="s">
        <v>250</v>
      </c>
    </row>
    <row r="1961" s="13" customFormat="1">
      <c r="A1961" s="13"/>
      <c r="B1961" s="249"/>
      <c r="C1961" s="250"/>
      <c r="D1961" s="251" t="s">
        <v>259</v>
      </c>
      <c r="E1961" s="252" t="s">
        <v>1</v>
      </c>
      <c r="F1961" s="253" t="s">
        <v>2052</v>
      </c>
      <c r="G1961" s="250"/>
      <c r="H1961" s="254">
        <v>19</v>
      </c>
      <c r="I1961" s="255"/>
      <c r="J1961" s="250"/>
      <c r="K1961" s="250"/>
      <c r="L1961" s="256"/>
      <c r="M1961" s="257"/>
      <c r="N1961" s="258"/>
      <c r="O1961" s="258"/>
      <c r="P1961" s="258"/>
      <c r="Q1961" s="258"/>
      <c r="R1961" s="258"/>
      <c r="S1961" s="258"/>
      <c r="T1961" s="259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60" t="s">
        <v>259</v>
      </c>
      <c r="AU1961" s="260" t="s">
        <v>93</v>
      </c>
      <c r="AV1961" s="13" t="s">
        <v>93</v>
      </c>
      <c r="AW1961" s="13" t="s">
        <v>40</v>
      </c>
      <c r="AX1961" s="13" t="s">
        <v>84</v>
      </c>
      <c r="AY1961" s="260" t="s">
        <v>250</v>
      </c>
    </row>
    <row r="1962" s="13" customFormat="1">
      <c r="A1962" s="13"/>
      <c r="B1962" s="249"/>
      <c r="C1962" s="250"/>
      <c r="D1962" s="251" t="s">
        <v>259</v>
      </c>
      <c r="E1962" s="252" t="s">
        <v>1</v>
      </c>
      <c r="F1962" s="253" t="s">
        <v>2053</v>
      </c>
      <c r="G1962" s="250"/>
      <c r="H1962" s="254">
        <v>19</v>
      </c>
      <c r="I1962" s="255"/>
      <c r="J1962" s="250"/>
      <c r="K1962" s="250"/>
      <c r="L1962" s="256"/>
      <c r="M1962" s="257"/>
      <c r="N1962" s="258"/>
      <c r="O1962" s="258"/>
      <c r="P1962" s="258"/>
      <c r="Q1962" s="258"/>
      <c r="R1962" s="258"/>
      <c r="S1962" s="258"/>
      <c r="T1962" s="259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60" t="s">
        <v>259</v>
      </c>
      <c r="AU1962" s="260" t="s">
        <v>93</v>
      </c>
      <c r="AV1962" s="13" t="s">
        <v>93</v>
      </c>
      <c r="AW1962" s="13" t="s">
        <v>40</v>
      </c>
      <c r="AX1962" s="13" t="s">
        <v>84</v>
      </c>
      <c r="AY1962" s="260" t="s">
        <v>250</v>
      </c>
    </row>
    <row r="1963" s="13" customFormat="1">
      <c r="A1963" s="13"/>
      <c r="B1963" s="249"/>
      <c r="C1963" s="250"/>
      <c r="D1963" s="251" t="s">
        <v>259</v>
      </c>
      <c r="E1963" s="252" t="s">
        <v>1</v>
      </c>
      <c r="F1963" s="253" t="s">
        <v>2054</v>
      </c>
      <c r="G1963" s="250"/>
      <c r="H1963" s="254">
        <v>19</v>
      </c>
      <c r="I1963" s="255"/>
      <c r="J1963" s="250"/>
      <c r="K1963" s="250"/>
      <c r="L1963" s="256"/>
      <c r="M1963" s="257"/>
      <c r="N1963" s="258"/>
      <c r="O1963" s="258"/>
      <c r="P1963" s="258"/>
      <c r="Q1963" s="258"/>
      <c r="R1963" s="258"/>
      <c r="S1963" s="258"/>
      <c r="T1963" s="259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60" t="s">
        <v>259</v>
      </c>
      <c r="AU1963" s="260" t="s">
        <v>93</v>
      </c>
      <c r="AV1963" s="13" t="s">
        <v>93</v>
      </c>
      <c r="AW1963" s="13" t="s">
        <v>40</v>
      </c>
      <c r="AX1963" s="13" t="s">
        <v>84</v>
      </c>
      <c r="AY1963" s="260" t="s">
        <v>250</v>
      </c>
    </row>
    <row r="1964" s="13" customFormat="1">
      <c r="A1964" s="13"/>
      <c r="B1964" s="249"/>
      <c r="C1964" s="250"/>
      <c r="D1964" s="251" t="s">
        <v>259</v>
      </c>
      <c r="E1964" s="252" t="s">
        <v>1</v>
      </c>
      <c r="F1964" s="253" t="s">
        <v>2055</v>
      </c>
      <c r="G1964" s="250"/>
      <c r="H1964" s="254">
        <v>19</v>
      </c>
      <c r="I1964" s="255"/>
      <c r="J1964" s="250"/>
      <c r="K1964" s="250"/>
      <c r="L1964" s="256"/>
      <c r="M1964" s="257"/>
      <c r="N1964" s="258"/>
      <c r="O1964" s="258"/>
      <c r="P1964" s="258"/>
      <c r="Q1964" s="258"/>
      <c r="R1964" s="258"/>
      <c r="S1964" s="258"/>
      <c r="T1964" s="25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60" t="s">
        <v>259</v>
      </c>
      <c r="AU1964" s="260" t="s">
        <v>93</v>
      </c>
      <c r="AV1964" s="13" t="s">
        <v>93</v>
      </c>
      <c r="AW1964" s="13" t="s">
        <v>40</v>
      </c>
      <c r="AX1964" s="13" t="s">
        <v>84</v>
      </c>
      <c r="AY1964" s="260" t="s">
        <v>250</v>
      </c>
    </row>
    <row r="1965" s="16" customFormat="1">
      <c r="A1965" s="16"/>
      <c r="B1965" s="283"/>
      <c r="C1965" s="284"/>
      <c r="D1965" s="251" t="s">
        <v>259</v>
      </c>
      <c r="E1965" s="285" t="s">
        <v>1</v>
      </c>
      <c r="F1965" s="286" t="s">
        <v>328</v>
      </c>
      <c r="G1965" s="284"/>
      <c r="H1965" s="287">
        <v>95</v>
      </c>
      <c r="I1965" s="288"/>
      <c r="J1965" s="284"/>
      <c r="K1965" s="284"/>
      <c r="L1965" s="289"/>
      <c r="M1965" s="290"/>
      <c r="N1965" s="291"/>
      <c r="O1965" s="291"/>
      <c r="P1965" s="291"/>
      <c r="Q1965" s="291"/>
      <c r="R1965" s="291"/>
      <c r="S1965" s="291"/>
      <c r="T1965" s="292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T1965" s="293" t="s">
        <v>259</v>
      </c>
      <c r="AU1965" s="293" t="s">
        <v>93</v>
      </c>
      <c r="AV1965" s="16" t="s">
        <v>272</v>
      </c>
      <c r="AW1965" s="16" t="s">
        <v>40</v>
      </c>
      <c r="AX1965" s="16" t="s">
        <v>84</v>
      </c>
      <c r="AY1965" s="293" t="s">
        <v>250</v>
      </c>
    </row>
    <row r="1966" s="15" customFormat="1">
      <c r="A1966" s="15"/>
      <c r="B1966" s="272"/>
      <c r="C1966" s="273"/>
      <c r="D1966" s="251" t="s">
        <v>259</v>
      </c>
      <c r="E1966" s="274" t="s">
        <v>1</v>
      </c>
      <c r="F1966" s="275" t="s">
        <v>2058</v>
      </c>
      <c r="G1966" s="273"/>
      <c r="H1966" s="274" t="s">
        <v>1</v>
      </c>
      <c r="I1966" s="276"/>
      <c r="J1966" s="273"/>
      <c r="K1966" s="273"/>
      <c r="L1966" s="277"/>
      <c r="M1966" s="278"/>
      <c r="N1966" s="279"/>
      <c r="O1966" s="279"/>
      <c r="P1966" s="279"/>
      <c r="Q1966" s="279"/>
      <c r="R1966" s="279"/>
      <c r="S1966" s="279"/>
      <c r="T1966" s="280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81" t="s">
        <v>259</v>
      </c>
      <c r="AU1966" s="281" t="s">
        <v>93</v>
      </c>
      <c r="AV1966" s="15" t="s">
        <v>91</v>
      </c>
      <c r="AW1966" s="15" t="s">
        <v>40</v>
      </c>
      <c r="AX1966" s="15" t="s">
        <v>84</v>
      </c>
      <c r="AY1966" s="281" t="s">
        <v>250</v>
      </c>
    </row>
    <row r="1967" s="13" customFormat="1">
      <c r="A1967" s="13"/>
      <c r="B1967" s="249"/>
      <c r="C1967" s="250"/>
      <c r="D1967" s="251" t="s">
        <v>259</v>
      </c>
      <c r="E1967" s="252" t="s">
        <v>1</v>
      </c>
      <c r="F1967" s="253" t="s">
        <v>2057</v>
      </c>
      <c r="G1967" s="250"/>
      <c r="H1967" s="254">
        <v>19</v>
      </c>
      <c r="I1967" s="255"/>
      <c r="J1967" s="250"/>
      <c r="K1967" s="250"/>
      <c r="L1967" s="256"/>
      <c r="M1967" s="257"/>
      <c r="N1967" s="258"/>
      <c r="O1967" s="258"/>
      <c r="P1967" s="258"/>
      <c r="Q1967" s="258"/>
      <c r="R1967" s="258"/>
      <c r="S1967" s="258"/>
      <c r="T1967" s="259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60" t="s">
        <v>259</v>
      </c>
      <c r="AU1967" s="260" t="s">
        <v>93</v>
      </c>
      <c r="AV1967" s="13" t="s">
        <v>93</v>
      </c>
      <c r="AW1967" s="13" t="s">
        <v>40</v>
      </c>
      <c r="AX1967" s="13" t="s">
        <v>84</v>
      </c>
      <c r="AY1967" s="260" t="s">
        <v>250</v>
      </c>
    </row>
    <row r="1968" s="13" customFormat="1">
      <c r="A1968" s="13"/>
      <c r="B1968" s="249"/>
      <c r="C1968" s="250"/>
      <c r="D1968" s="251" t="s">
        <v>259</v>
      </c>
      <c r="E1968" s="252" t="s">
        <v>1</v>
      </c>
      <c r="F1968" s="253" t="s">
        <v>2052</v>
      </c>
      <c r="G1968" s="250"/>
      <c r="H1968" s="254">
        <v>19</v>
      </c>
      <c r="I1968" s="255"/>
      <c r="J1968" s="250"/>
      <c r="K1968" s="250"/>
      <c r="L1968" s="256"/>
      <c r="M1968" s="257"/>
      <c r="N1968" s="258"/>
      <c r="O1968" s="258"/>
      <c r="P1968" s="258"/>
      <c r="Q1968" s="258"/>
      <c r="R1968" s="258"/>
      <c r="S1968" s="258"/>
      <c r="T1968" s="25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60" t="s">
        <v>259</v>
      </c>
      <c r="AU1968" s="260" t="s">
        <v>93</v>
      </c>
      <c r="AV1968" s="13" t="s">
        <v>93</v>
      </c>
      <c r="AW1968" s="13" t="s">
        <v>40</v>
      </c>
      <c r="AX1968" s="13" t="s">
        <v>84</v>
      </c>
      <c r="AY1968" s="260" t="s">
        <v>250</v>
      </c>
    </row>
    <row r="1969" s="13" customFormat="1">
      <c r="A1969" s="13"/>
      <c r="B1969" s="249"/>
      <c r="C1969" s="250"/>
      <c r="D1969" s="251" t="s">
        <v>259</v>
      </c>
      <c r="E1969" s="252" t="s">
        <v>1</v>
      </c>
      <c r="F1969" s="253" t="s">
        <v>2053</v>
      </c>
      <c r="G1969" s="250"/>
      <c r="H1969" s="254">
        <v>19</v>
      </c>
      <c r="I1969" s="255"/>
      <c r="J1969" s="250"/>
      <c r="K1969" s="250"/>
      <c r="L1969" s="256"/>
      <c r="M1969" s="257"/>
      <c r="N1969" s="258"/>
      <c r="O1969" s="258"/>
      <c r="P1969" s="258"/>
      <c r="Q1969" s="258"/>
      <c r="R1969" s="258"/>
      <c r="S1969" s="258"/>
      <c r="T1969" s="259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60" t="s">
        <v>259</v>
      </c>
      <c r="AU1969" s="260" t="s">
        <v>93</v>
      </c>
      <c r="AV1969" s="13" t="s">
        <v>93</v>
      </c>
      <c r="AW1969" s="13" t="s">
        <v>40</v>
      </c>
      <c r="AX1969" s="13" t="s">
        <v>84</v>
      </c>
      <c r="AY1969" s="260" t="s">
        <v>250</v>
      </c>
    </row>
    <row r="1970" s="13" customFormat="1">
      <c r="A1970" s="13"/>
      <c r="B1970" s="249"/>
      <c r="C1970" s="250"/>
      <c r="D1970" s="251" t="s">
        <v>259</v>
      </c>
      <c r="E1970" s="252" t="s">
        <v>1</v>
      </c>
      <c r="F1970" s="253" t="s">
        <v>2054</v>
      </c>
      <c r="G1970" s="250"/>
      <c r="H1970" s="254">
        <v>19</v>
      </c>
      <c r="I1970" s="255"/>
      <c r="J1970" s="250"/>
      <c r="K1970" s="250"/>
      <c r="L1970" s="256"/>
      <c r="M1970" s="257"/>
      <c r="N1970" s="258"/>
      <c r="O1970" s="258"/>
      <c r="P1970" s="258"/>
      <c r="Q1970" s="258"/>
      <c r="R1970" s="258"/>
      <c r="S1970" s="258"/>
      <c r="T1970" s="25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60" t="s">
        <v>259</v>
      </c>
      <c r="AU1970" s="260" t="s">
        <v>93</v>
      </c>
      <c r="AV1970" s="13" t="s">
        <v>93</v>
      </c>
      <c r="AW1970" s="13" t="s">
        <v>40</v>
      </c>
      <c r="AX1970" s="13" t="s">
        <v>84</v>
      </c>
      <c r="AY1970" s="260" t="s">
        <v>250</v>
      </c>
    </row>
    <row r="1971" s="13" customFormat="1">
      <c r="A1971" s="13"/>
      <c r="B1971" s="249"/>
      <c r="C1971" s="250"/>
      <c r="D1971" s="251" t="s">
        <v>259</v>
      </c>
      <c r="E1971" s="252" t="s">
        <v>1</v>
      </c>
      <c r="F1971" s="253" t="s">
        <v>2055</v>
      </c>
      <c r="G1971" s="250"/>
      <c r="H1971" s="254">
        <v>19</v>
      </c>
      <c r="I1971" s="255"/>
      <c r="J1971" s="250"/>
      <c r="K1971" s="250"/>
      <c r="L1971" s="256"/>
      <c r="M1971" s="257"/>
      <c r="N1971" s="258"/>
      <c r="O1971" s="258"/>
      <c r="P1971" s="258"/>
      <c r="Q1971" s="258"/>
      <c r="R1971" s="258"/>
      <c r="S1971" s="258"/>
      <c r="T1971" s="259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60" t="s">
        <v>259</v>
      </c>
      <c r="AU1971" s="260" t="s">
        <v>93</v>
      </c>
      <c r="AV1971" s="13" t="s">
        <v>93</v>
      </c>
      <c r="AW1971" s="13" t="s">
        <v>40</v>
      </c>
      <c r="AX1971" s="13" t="s">
        <v>84</v>
      </c>
      <c r="AY1971" s="260" t="s">
        <v>250</v>
      </c>
    </row>
    <row r="1972" s="16" customFormat="1">
      <c r="A1972" s="16"/>
      <c r="B1972" s="283"/>
      <c r="C1972" s="284"/>
      <c r="D1972" s="251" t="s">
        <v>259</v>
      </c>
      <c r="E1972" s="285" t="s">
        <v>1</v>
      </c>
      <c r="F1972" s="286" t="s">
        <v>328</v>
      </c>
      <c r="G1972" s="284"/>
      <c r="H1972" s="287">
        <v>95</v>
      </c>
      <c r="I1972" s="288"/>
      <c r="J1972" s="284"/>
      <c r="K1972" s="284"/>
      <c r="L1972" s="289"/>
      <c r="M1972" s="290"/>
      <c r="N1972" s="291"/>
      <c r="O1972" s="291"/>
      <c r="P1972" s="291"/>
      <c r="Q1972" s="291"/>
      <c r="R1972" s="291"/>
      <c r="S1972" s="291"/>
      <c r="T1972" s="292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T1972" s="293" t="s">
        <v>259</v>
      </c>
      <c r="AU1972" s="293" t="s">
        <v>93</v>
      </c>
      <c r="AV1972" s="16" t="s">
        <v>272</v>
      </c>
      <c r="AW1972" s="16" t="s">
        <v>40</v>
      </c>
      <c r="AX1972" s="16" t="s">
        <v>84</v>
      </c>
      <c r="AY1972" s="293" t="s">
        <v>250</v>
      </c>
    </row>
    <row r="1973" s="15" customFormat="1">
      <c r="A1973" s="15"/>
      <c r="B1973" s="272"/>
      <c r="C1973" s="273"/>
      <c r="D1973" s="251" t="s">
        <v>259</v>
      </c>
      <c r="E1973" s="274" t="s">
        <v>1</v>
      </c>
      <c r="F1973" s="275" t="s">
        <v>2059</v>
      </c>
      <c r="G1973" s="273"/>
      <c r="H1973" s="274" t="s">
        <v>1</v>
      </c>
      <c r="I1973" s="276"/>
      <c r="J1973" s="273"/>
      <c r="K1973" s="273"/>
      <c r="L1973" s="277"/>
      <c r="M1973" s="278"/>
      <c r="N1973" s="279"/>
      <c r="O1973" s="279"/>
      <c r="P1973" s="279"/>
      <c r="Q1973" s="279"/>
      <c r="R1973" s="279"/>
      <c r="S1973" s="279"/>
      <c r="T1973" s="280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81" t="s">
        <v>259</v>
      </c>
      <c r="AU1973" s="281" t="s">
        <v>93</v>
      </c>
      <c r="AV1973" s="15" t="s">
        <v>91</v>
      </c>
      <c r="AW1973" s="15" t="s">
        <v>40</v>
      </c>
      <c r="AX1973" s="15" t="s">
        <v>84</v>
      </c>
      <c r="AY1973" s="281" t="s">
        <v>250</v>
      </c>
    </row>
    <row r="1974" s="13" customFormat="1">
      <c r="A1974" s="13"/>
      <c r="B1974" s="249"/>
      <c r="C1974" s="250"/>
      <c r="D1974" s="251" t="s">
        <v>259</v>
      </c>
      <c r="E1974" s="252" t="s">
        <v>1</v>
      </c>
      <c r="F1974" s="253" t="s">
        <v>1128</v>
      </c>
      <c r="G1974" s="250"/>
      <c r="H1974" s="254">
        <v>1</v>
      </c>
      <c r="I1974" s="255"/>
      <c r="J1974" s="250"/>
      <c r="K1974" s="250"/>
      <c r="L1974" s="256"/>
      <c r="M1974" s="257"/>
      <c r="N1974" s="258"/>
      <c r="O1974" s="258"/>
      <c r="P1974" s="258"/>
      <c r="Q1974" s="258"/>
      <c r="R1974" s="258"/>
      <c r="S1974" s="258"/>
      <c r="T1974" s="259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60" t="s">
        <v>259</v>
      </c>
      <c r="AU1974" s="260" t="s">
        <v>93</v>
      </c>
      <c r="AV1974" s="13" t="s">
        <v>93</v>
      </c>
      <c r="AW1974" s="13" t="s">
        <v>40</v>
      </c>
      <c r="AX1974" s="13" t="s">
        <v>84</v>
      </c>
      <c r="AY1974" s="260" t="s">
        <v>250</v>
      </c>
    </row>
    <row r="1975" s="13" customFormat="1">
      <c r="A1975" s="13"/>
      <c r="B1975" s="249"/>
      <c r="C1975" s="250"/>
      <c r="D1975" s="251" t="s">
        <v>259</v>
      </c>
      <c r="E1975" s="252" t="s">
        <v>1</v>
      </c>
      <c r="F1975" s="253" t="s">
        <v>2060</v>
      </c>
      <c r="G1975" s="250"/>
      <c r="H1975" s="254">
        <v>1</v>
      </c>
      <c r="I1975" s="255"/>
      <c r="J1975" s="250"/>
      <c r="K1975" s="250"/>
      <c r="L1975" s="256"/>
      <c r="M1975" s="257"/>
      <c r="N1975" s="258"/>
      <c r="O1975" s="258"/>
      <c r="P1975" s="258"/>
      <c r="Q1975" s="258"/>
      <c r="R1975" s="258"/>
      <c r="S1975" s="258"/>
      <c r="T1975" s="259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60" t="s">
        <v>259</v>
      </c>
      <c r="AU1975" s="260" t="s">
        <v>93</v>
      </c>
      <c r="AV1975" s="13" t="s">
        <v>93</v>
      </c>
      <c r="AW1975" s="13" t="s">
        <v>40</v>
      </c>
      <c r="AX1975" s="13" t="s">
        <v>84</v>
      </c>
      <c r="AY1975" s="260" t="s">
        <v>250</v>
      </c>
    </row>
    <row r="1976" s="13" customFormat="1">
      <c r="A1976" s="13"/>
      <c r="B1976" s="249"/>
      <c r="C1976" s="250"/>
      <c r="D1976" s="251" t="s">
        <v>259</v>
      </c>
      <c r="E1976" s="252" t="s">
        <v>1</v>
      </c>
      <c r="F1976" s="253" t="s">
        <v>2061</v>
      </c>
      <c r="G1976" s="250"/>
      <c r="H1976" s="254">
        <v>1</v>
      </c>
      <c r="I1976" s="255"/>
      <c r="J1976" s="250"/>
      <c r="K1976" s="250"/>
      <c r="L1976" s="256"/>
      <c r="M1976" s="257"/>
      <c r="N1976" s="258"/>
      <c r="O1976" s="258"/>
      <c r="P1976" s="258"/>
      <c r="Q1976" s="258"/>
      <c r="R1976" s="258"/>
      <c r="S1976" s="258"/>
      <c r="T1976" s="259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60" t="s">
        <v>259</v>
      </c>
      <c r="AU1976" s="260" t="s">
        <v>93</v>
      </c>
      <c r="AV1976" s="13" t="s">
        <v>93</v>
      </c>
      <c r="AW1976" s="13" t="s">
        <v>40</v>
      </c>
      <c r="AX1976" s="13" t="s">
        <v>84</v>
      </c>
      <c r="AY1976" s="260" t="s">
        <v>250</v>
      </c>
    </row>
    <row r="1977" s="13" customFormat="1">
      <c r="A1977" s="13"/>
      <c r="B1977" s="249"/>
      <c r="C1977" s="250"/>
      <c r="D1977" s="251" t="s">
        <v>259</v>
      </c>
      <c r="E1977" s="252" t="s">
        <v>1</v>
      </c>
      <c r="F1977" s="253" t="s">
        <v>2062</v>
      </c>
      <c r="G1977" s="250"/>
      <c r="H1977" s="254">
        <v>1</v>
      </c>
      <c r="I1977" s="255"/>
      <c r="J1977" s="250"/>
      <c r="K1977" s="250"/>
      <c r="L1977" s="256"/>
      <c r="M1977" s="257"/>
      <c r="N1977" s="258"/>
      <c r="O1977" s="258"/>
      <c r="P1977" s="258"/>
      <c r="Q1977" s="258"/>
      <c r="R1977" s="258"/>
      <c r="S1977" s="258"/>
      <c r="T1977" s="259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60" t="s">
        <v>259</v>
      </c>
      <c r="AU1977" s="260" t="s">
        <v>93</v>
      </c>
      <c r="AV1977" s="13" t="s">
        <v>93</v>
      </c>
      <c r="AW1977" s="13" t="s">
        <v>40</v>
      </c>
      <c r="AX1977" s="13" t="s">
        <v>84</v>
      </c>
      <c r="AY1977" s="260" t="s">
        <v>250</v>
      </c>
    </row>
    <row r="1978" s="13" customFormat="1">
      <c r="A1978" s="13"/>
      <c r="B1978" s="249"/>
      <c r="C1978" s="250"/>
      <c r="D1978" s="251" t="s">
        <v>259</v>
      </c>
      <c r="E1978" s="252" t="s">
        <v>1</v>
      </c>
      <c r="F1978" s="253" t="s">
        <v>2063</v>
      </c>
      <c r="G1978" s="250"/>
      <c r="H1978" s="254">
        <v>1</v>
      </c>
      <c r="I1978" s="255"/>
      <c r="J1978" s="250"/>
      <c r="K1978" s="250"/>
      <c r="L1978" s="256"/>
      <c r="M1978" s="257"/>
      <c r="N1978" s="258"/>
      <c r="O1978" s="258"/>
      <c r="P1978" s="258"/>
      <c r="Q1978" s="258"/>
      <c r="R1978" s="258"/>
      <c r="S1978" s="258"/>
      <c r="T1978" s="259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60" t="s">
        <v>259</v>
      </c>
      <c r="AU1978" s="260" t="s">
        <v>93</v>
      </c>
      <c r="AV1978" s="13" t="s">
        <v>93</v>
      </c>
      <c r="AW1978" s="13" t="s">
        <v>40</v>
      </c>
      <c r="AX1978" s="13" t="s">
        <v>84</v>
      </c>
      <c r="AY1978" s="260" t="s">
        <v>250</v>
      </c>
    </row>
    <row r="1979" s="16" customFormat="1">
      <c r="A1979" s="16"/>
      <c r="B1979" s="283"/>
      <c r="C1979" s="284"/>
      <c r="D1979" s="251" t="s">
        <v>259</v>
      </c>
      <c r="E1979" s="285" t="s">
        <v>1</v>
      </c>
      <c r="F1979" s="286" t="s">
        <v>328</v>
      </c>
      <c r="G1979" s="284"/>
      <c r="H1979" s="287">
        <v>5</v>
      </c>
      <c r="I1979" s="288"/>
      <c r="J1979" s="284"/>
      <c r="K1979" s="284"/>
      <c r="L1979" s="289"/>
      <c r="M1979" s="290"/>
      <c r="N1979" s="291"/>
      <c r="O1979" s="291"/>
      <c r="P1979" s="291"/>
      <c r="Q1979" s="291"/>
      <c r="R1979" s="291"/>
      <c r="S1979" s="291"/>
      <c r="T1979" s="292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T1979" s="293" t="s">
        <v>259</v>
      </c>
      <c r="AU1979" s="293" t="s">
        <v>93</v>
      </c>
      <c r="AV1979" s="16" t="s">
        <v>272</v>
      </c>
      <c r="AW1979" s="16" t="s">
        <v>40</v>
      </c>
      <c r="AX1979" s="16" t="s">
        <v>84</v>
      </c>
      <c r="AY1979" s="293" t="s">
        <v>250</v>
      </c>
    </row>
    <row r="1980" s="14" customFormat="1">
      <c r="A1980" s="14"/>
      <c r="B1980" s="261"/>
      <c r="C1980" s="262"/>
      <c r="D1980" s="251" t="s">
        <v>259</v>
      </c>
      <c r="E1980" s="263" t="s">
        <v>1</v>
      </c>
      <c r="F1980" s="264" t="s">
        <v>261</v>
      </c>
      <c r="G1980" s="262"/>
      <c r="H1980" s="265">
        <v>301</v>
      </c>
      <c r="I1980" s="266"/>
      <c r="J1980" s="262"/>
      <c r="K1980" s="262"/>
      <c r="L1980" s="267"/>
      <c r="M1980" s="268"/>
      <c r="N1980" s="269"/>
      <c r="O1980" s="269"/>
      <c r="P1980" s="269"/>
      <c r="Q1980" s="269"/>
      <c r="R1980" s="269"/>
      <c r="S1980" s="269"/>
      <c r="T1980" s="270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71" t="s">
        <v>259</v>
      </c>
      <c r="AU1980" s="271" t="s">
        <v>93</v>
      </c>
      <c r="AV1980" s="14" t="s">
        <v>256</v>
      </c>
      <c r="AW1980" s="14" t="s">
        <v>40</v>
      </c>
      <c r="AX1980" s="14" t="s">
        <v>91</v>
      </c>
      <c r="AY1980" s="271" t="s">
        <v>250</v>
      </c>
    </row>
    <row r="1981" s="2" customFormat="1" ht="33" customHeight="1">
      <c r="A1981" s="41"/>
      <c r="B1981" s="42"/>
      <c r="C1981" s="230" t="s">
        <v>2064</v>
      </c>
      <c r="D1981" s="230" t="s">
        <v>252</v>
      </c>
      <c r="E1981" s="231" t="s">
        <v>2065</v>
      </c>
      <c r="F1981" s="232" t="s">
        <v>2066</v>
      </c>
      <c r="G1981" s="233" t="s">
        <v>570</v>
      </c>
      <c r="H1981" s="234">
        <v>15</v>
      </c>
      <c r="I1981" s="235"/>
      <c r="J1981" s="236">
        <f>ROUND(I1981*H1981,2)</f>
        <v>0</v>
      </c>
      <c r="K1981" s="237"/>
      <c r="L1981" s="47"/>
      <c r="M1981" s="238" t="s">
        <v>1</v>
      </c>
      <c r="N1981" s="239" t="s">
        <v>49</v>
      </c>
      <c r="O1981" s="94"/>
      <c r="P1981" s="240">
        <f>O1981*H1981</f>
        <v>0</v>
      </c>
      <c r="Q1981" s="240">
        <v>0</v>
      </c>
      <c r="R1981" s="240">
        <f>Q1981*H1981</f>
        <v>0</v>
      </c>
      <c r="S1981" s="240">
        <v>0</v>
      </c>
      <c r="T1981" s="241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42" t="s">
        <v>303</v>
      </c>
      <c r="AT1981" s="242" t="s">
        <v>252</v>
      </c>
      <c r="AU1981" s="242" t="s">
        <v>93</v>
      </c>
      <c r="AY1981" s="19" t="s">
        <v>250</v>
      </c>
      <c r="BE1981" s="243">
        <f>IF(N1981="základní",J1981,0)</f>
        <v>0</v>
      </c>
      <c r="BF1981" s="243">
        <f>IF(N1981="snížená",J1981,0)</f>
        <v>0</v>
      </c>
      <c r="BG1981" s="243">
        <f>IF(N1981="zákl. přenesená",J1981,0)</f>
        <v>0</v>
      </c>
      <c r="BH1981" s="243">
        <f>IF(N1981="sníž. přenesená",J1981,0)</f>
        <v>0</v>
      </c>
      <c r="BI1981" s="243">
        <f>IF(N1981="nulová",J1981,0)</f>
        <v>0</v>
      </c>
      <c r="BJ1981" s="19" t="s">
        <v>91</v>
      </c>
      <c r="BK1981" s="243">
        <f>ROUND(I1981*H1981,2)</f>
        <v>0</v>
      </c>
      <c r="BL1981" s="19" t="s">
        <v>303</v>
      </c>
      <c r="BM1981" s="242" t="s">
        <v>2067</v>
      </c>
    </row>
    <row r="1982" s="2" customFormat="1">
      <c r="A1982" s="41"/>
      <c r="B1982" s="42"/>
      <c r="C1982" s="43"/>
      <c r="D1982" s="244" t="s">
        <v>257</v>
      </c>
      <c r="E1982" s="43"/>
      <c r="F1982" s="245" t="s">
        <v>2068</v>
      </c>
      <c r="G1982" s="43"/>
      <c r="H1982" s="43"/>
      <c r="I1982" s="246"/>
      <c r="J1982" s="43"/>
      <c r="K1982" s="43"/>
      <c r="L1982" s="47"/>
      <c r="M1982" s="247"/>
      <c r="N1982" s="248"/>
      <c r="O1982" s="94"/>
      <c r="P1982" s="94"/>
      <c r="Q1982" s="94"/>
      <c r="R1982" s="94"/>
      <c r="S1982" s="94"/>
      <c r="T1982" s="95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19" t="s">
        <v>257</v>
      </c>
      <c r="AU1982" s="19" t="s">
        <v>93</v>
      </c>
    </row>
    <row r="1983" s="15" customFormat="1">
      <c r="A1983" s="15"/>
      <c r="B1983" s="272"/>
      <c r="C1983" s="273"/>
      <c r="D1983" s="251" t="s">
        <v>259</v>
      </c>
      <c r="E1983" s="274" t="s">
        <v>1</v>
      </c>
      <c r="F1983" s="275" t="s">
        <v>1007</v>
      </c>
      <c r="G1983" s="273"/>
      <c r="H1983" s="274" t="s">
        <v>1</v>
      </c>
      <c r="I1983" s="276"/>
      <c r="J1983" s="273"/>
      <c r="K1983" s="273"/>
      <c r="L1983" s="277"/>
      <c r="M1983" s="278"/>
      <c r="N1983" s="279"/>
      <c r="O1983" s="279"/>
      <c r="P1983" s="279"/>
      <c r="Q1983" s="279"/>
      <c r="R1983" s="279"/>
      <c r="S1983" s="279"/>
      <c r="T1983" s="280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T1983" s="281" t="s">
        <v>259</v>
      </c>
      <c r="AU1983" s="281" t="s">
        <v>93</v>
      </c>
      <c r="AV1983" s="15" t="s">
        <v>91</v>
      </c>
      <c r="AW1983" s="15" t="s">
        <v>40</v>
      </c>
      <c r="AX1983" s="15" t="s">
        <v>84</v>
      </c>
      <c r="AY1983" s="281" t="s">
        <v>250</v>
      </c>
    </row>
    <row r="1984" s="15" customFormat="1">
      <c r="A1984" s="15"/>
      <c r="B1984" s="272"/>
      <c r="C1984" s="273"/>
      <c r="D1984" s="251" t="s">
        <v>259</v>
      </c>
      <c r="E1984" s="274" t="s">
        <v>1</v>
      </c>
      <c r="F1984" s="275" t="s">
        <v>2045</v>
      </c>
      <c r="G1984" s="273"/>
      <c r="H1984" s="274" t="s">
        <v>1</v>
      </c>
      <c r="I1984" s="276"/>
      <c r="J1984" s="273"/>
      <c r="K1984" s="273"/>
      <c r="L1984" s="277"/>
      <c r="M1984" s="278"/>
      <c r="N1984" s="279"/>
      <c r="O1984" s="279"/>
      <c r="P1984" s="279"/>
      <c r="Q1984" s="279"/>
      <c r="R1984" s="279"/>
      <c r="S1984" s="279"/>
      <c r="T1984" s="280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81" t="s">
        <v>259</v>
      </c>
      <c r="AU1984" s="281" t="s">
        <v>93</v>
      </c>
      <c r="AV1984" s="15" t="s">
        <v>91</v>
      </c>
      <c r="AW1984" s="15" t="s">
        <v>40</v>
      </c>
      <c r="AX1984" s="15" t="s">
        <v>84</v>
      </c>
      <c r="AY1984" s="281" t="s">
        <v>250</v>
      </c>
    </row>
    <row r="1985" s="13" customFormat="1">
      <c r="A1985" s="13"/>
      <c r="B1985" s="249"/>
      <c r="C1985" s="250"/>
      <c r="D1985" s="251" t="s">
        <v>259</v>
      </c>
      <c r="E1985" s="252" t="s">
        <v>1</v>
      </c>
      <c r="F1985" s="253" t="s">
        <v>1124</v>
      </c>
      <c r="G1985" s="250"/>
      <c r="H1985" s="254">
        <v>2</v>
      </c>
      <c r="I1985" s="255"/>
      <c r="J1985" s="250"/>
      <c r="K1985" s="250"/>
      <c r="L1985" s="256"/>
      <c r="M1985" s="257"/>
      <c r="N1985" s="258"/>
      <c r="O1985" s="258"/>
      <c r="P1985" s="258"/>
      <c r="Q1985" s="258"/>
      <c r="R1985" s="258"/>
      <c r="S1985" s="258"/>
      <c r="T1985" s="259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60" t="s">
        <v>259</v>
      </c>
      <c r="AU1985" s="260" t="s">
        <v>93</v>
      </c>
      <c r="AV1985" s="13" t="s">
        <v>93</v>
      </c>
      <c r="AW1985" s="13" t="s">
        <v>40</v>
      </c>
      <c r="AX1985" s="13" t="s">
        <v>84</v>
      </c>
      <c r="AY1985" s="260" t="s">
        <v>250</v>
      </c>
    </row>
    <row r="1986" s="13" customFormat="1">
      <c r="A1986" s="13"/>
      <c r="B1986" s="249"/>
      <c r="C1986" s="250"/>
      <c r="D1986" s="251" t="s">
        <v>259</v>
      </c>
      <c r="E1986" s="252" t="s">
        <v>1</v>
      </c>
      <c r="F1986" s="253" t="s">
        <v>2046</v>
      </c>
      <c r="G1986" s="250"/>
      <c r="H1986" s="254">
        <v>2</v>
      </c>
      <c r="I1986" s="255"/>
      <c r="J1986" s="250"/>
      <c r="K1986" s="250"/>
      <c r="L1986" s="256"/>
      <c r="M1986" s="257"/>
      <c r="N1986" s="258"/>
      <c r="O1986" s="258"/>
      <c r="P1986" s="258"/>
      <c r="Q1986" s="258"/>
      <c r="R1986" s="258"/>
      <c r="S1986" s="258"/>
      <c r="T1986" s="259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60" t="s">
        <v>259</v>
      </c>
      <c r="AU1986" s="260" t="s">
        <v>93</v>
      </c>
      <c r="AV1986" s="13" t="s">
        <v>93</v>
      </c>
      <c r="AW1986" s="13" t="s">
        <v>40</v>
      </c>
      <c r="AX1986" s="13" t="s">
        <v>84</v>
      </c>
      <c r="AY1986" s="260" t="s">
        <v>250</v>
      </c>
    </row>
    <row r="1987" s="13" customFormat="1">
      <c r="A1987" s="13"/>
      <c r="B1987" s="249"/>
      <c r="C1987" s="250"/>
      <c r="D1987" s="251" t="s">
        <v>259</v>
      </c>
      <c r="E1987" s="252" t="s">
        <v>1</v>
      </c>
      <c r="F1987" s="253" t="s">
        <v>2047</v>
      </c>
      <c r="G1987" s="250"/>
      <c r="H1987" s="254">
        <v>2</v>
      </c>
      <c r="I1987" s="255"/>
      <c r="J1987" s="250"/>
      <c r="K1987" s="250"/>
      <c r="L1987" s="256"/>
      <c r="M1987" s="257"/>
      <c r="N1987" s="258"/>
      <c r="O1987" s="258"/>
      <c r="P1987" s="258"/>
      <c r="Q1987" s="258"/>
      <c r="R1987" s="258"/>
      <c r="S1987" s="258"/>
      <c r="T1987" s="259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60" t="s">
        <v>259</v>
      </c>
      <c r="AU1987" s="260" t="s">
        <v>93</v>
      </c>
      <c r="AV1987" s="13" t="s">
        <v>93</v>
      </c>
      <c r="AW1987" s="13" t="s">
        <v>40</v>
      </c>
      <c r="AX1987" s="13" t="s">
        <v>84</v>
      </c>
      <c r="AY1987" s="260" t="s">
        <v>250</v>
      </c>
    </row>
    <row r="1988" s="13" customFormat="1">
      <c r="A1988" s="13"/>
      <c r="B1988" s="249"/>
      <c r="C1988" s="250"/>
      <c r="D1988" s="251" t="s">
        <v>259</v>
      </c>
      <c r="E1988" s="252" t="s">
        <v>1</v>
      </c>
      <c r="F1988" s="253" t="s">
        <v>2048</v>
      </c>
      <c r="G1988" s="250"/>
      <c r="H1988" s="254">
        <v>2</v>
      </c>
      <c r="I1988" s="255"/>
      <c r="J1988" s="250"/>
      <c r="K1988" s="250"/>
      <c r="L1988" s="256"/>
      <c r="M1988" s="257"/>
      <c r="N1988" s="258"/>
      <c r="O1988" s="258"/>
      <c r="P1988" s="258"/>
      <c r="Q1988" s="258"/>
      <c r="R1988" s="258"/>
      <c r="S1988" s="258"/>
      <c r="T1988" s="25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60" t="s">
        <v>259</v>
      </c>
      <c r="AU1988" s="260" t="s">
        <v>93</v>
      </c>
      <c r="AV1988" s="13" t="s">
        <v>93</v>
      </c>
      <c r="AW1988" s="13" t="s">
        <v>40</v>
      </c>
      <c r="AX1988" s="13" t="s">
        <v>84</v>
      </c>
      <c r="AY1988" s="260" t="s">
        <v>250</v>
      </c>
    </row>
    <row r="1989" s="13" customFormat="1">
      <c r="A1989" s="13"/>
      <c r="B1989" s="249"/>
      <c r="C1989" s="250"/>
      <c r="D1989" s="251" t="s">
        <v>259</v>
      </c>
      <c r="E1989" s="252" t="s">
        <v>1</v>
      </c>
      <c r="F1989" s="253" t="s">
        <v>2049</v>
      </c>
      <c r="G1989" s="250"/>
      <c r="H1989" s="254">
        <v>2</v>
      </c>
      <c r="I1989" s="255"/>
      <c r="J1989" s="250"/>
      <c r="K1989" s="250"/>
      <c r="L1989" s="256"/>
      <c r="M1989" s="257"/>
      <c r="N1989" s="258"/>
      <c r="O1989" s="258"/>
      <c r="P1989" s="258"/>
      <c r="Q1989" s="258"/>
      <c r="R1989" s="258"/>
      <c r="S1989" s="258"/>
      <c r="T1989" s="259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60" t="s">
        <v>259</v>
      </c>
      <c r="AU1989" s="260" t="s">
        <v>93</v>
      </c>
      <c r="AV1989" s="13" t="s">
        <v>93</v>
      </c>
      <c r="AW1989" s="13" t="s">
        <v>40</v>
      </c>
      <c r="AX1989" s="13" t="s">
        <v>84</v>
      </c>
      <c r="AY1989" s="260" t="s">
        <v>250</v>
      </c>
    </row>
    <row r="1990" s="16" customFormat="1">
      <c r="A1990" s="16"/>
      <c r="B1990" s="283"/>
      <c r="C1990" s="284"/>
      <c r="D1990" s="251" t="s">
        <v>259</v>
      </c>
      <c r="E1990" s="285" t="s">
        <v>1</v>
      </c>
      <c r="F1990" s="286" t="s">
        <v>328</v>
      </c>
      <c r="G1990" s="284"/>
      <c r="H1990" s="287">
        <v>10</v>
      </c>
      <c r="I1990" s="288"/>
      <c r="J1990" s="284"/>
      <c r="K1990" s="284"/>
      <c r="L1990" s="289"/>
      <c r="M1990" s="290"/>
      <c r="N1990" s="291"/>
      <c r="O1990" s="291"/>
      <c r="P1990" s="291"/>
      <c r="Q1990" s="291"/>
      <c r="R1990" s="291"/>
      <c r="S1990" s="291"/>
      <c r="T1990" s="292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T1990" s="293" t="s">
        <v>259</v>
      </c>
      <c r="AU1990" s="293" t="s">
        <v>93</v>
      </c>
      <c r="AV1990" s="16" t="s">
        <v>272</v>
      </c>
      <c r="AW1990" s="16" t="s">
        <v>40</v>
      </c>
      <c r="AX1990" s="16" t="s">
        <v>84</v>
      </c>
      <c r="AY1990" s="293" t="s">
        <v>250</v>
      </c>
    </row>
    <row r="1991" s="15" customFormat="1">
      <c r="A1991" s="15"/>
      <c r="B1991" s="272"/>
      <c r="C1991" s="273"/>
      <c r="D1991" s="251" t="s">
        <v>259</v>
      </c>
      <c r="E1991" s="274" t="s">
        <v>1</v>
      </c>
      <c r="F1991" s="275" t="s">
        <v>2059</v>
      </c>
      <c r="G1991" s="273"/>
      <c r="H1991" s="274" t="s">
        <v>1</v>
      </c>
      <c r="I1991" s="276"/>
      <c r="J1991" s="273"/>
      <c r="K1991" s="273"/>
      <c r="L1991" s="277"/>
      <c r="M1991" s="278"/>
      <c r="N1991" s="279"/>
      <c r="O1991" s="279"/>
      <c r="P1991" s="279"/>
      <c r="Q1991" s="279"/>
      <c r="R1991" s="279"/>
      <c r="S1991" s="279"/>
      <c r="T1991" s="280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81" t="s">
        <v>259</v>
      </c>
      <c r="AU1991" s="281" t="s">
        <v>93</v>
      </c>
      <c r="AV1991" s="15" t="s">
        <v>91</v>
      </c>
      <c r="AW1991" s="15" t="s">
        <v>40</v>
      </c>
      <c r="AX1991" s="15" t="s">
        <v>84</v>
      </c>
      <c r="AY1991" s="281" t="s">
        <v>250</v>
      </c>
    </row>
    <row r="1992" s="13" customFormat="1">
      <c r="A1992" s="13"/>
      <c r="B1992" s="249"/>
      <c r="C1992" s="250"/>
      <c r="D1992" s="251" t="s">
        <v>259</v>
      </c>
      <c r="E1992" s="252" t="s">
        <v>1</v>
      </c>
      <c r="F1992" s="253" t="s">
        <v>1128</v>
      </c>
      <c r="G1992" s="250"/>
      <c r="H1992" s="254">
        <v>1</v>
      </c>
      <c r="I1992" s="255"/>
      <c r="J1992" s="250"/>
      <c r="K1992" s="250"/>
      <c r="L1992" s="256"/>
      <c r="M1992" s="257"/>
      <c r="N1992" s="258"/>
      <c r="O1992" s="258"/>
      <c r="P1992" s="258"/>
      <c r="Q1992" s="258"/>
      <c r="R1992" s="258"/>
      <c r="S1992" s="258"/>
      <c r="T1992" s="259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60" t="s">
        <v>259</v>
      </c>
      <c r="AU1992" s="260" t="s">
        <v>93</v>
      </c>
      <c r="AV1992" s="13" t="s">
        <v>93</v>
      </c>
      <c r="AW1992" s="13" t="s">
        <v>40</v>
      </c>
      <c r="AX1992" s="13" t="s">
        <v>84</v>
      </c>
      <c r="AY1992" s="260" t="s">
        <v>250</v>
      </c>
    </row>
    <row r="1993" s="13" customFormat="1">
      <c r="A1993" s="13"/>
      <c r="B1993" s="249"/>
      <c r="C1993" s="250"/>
      <c r="D1993" s="251" t="s">
        <v>259</v>
      </c>
      <c r="E1993" s="252" t="s">
        <v>1</v>
      </c>
      <c r="F1993" s="253" t="s">
        <v>2060</v>
      </c>
      <c r="G1993" s="250"/>
      <c r="H1993" s="254">
        <v>1</v>
      </c>
      <c r="I1993" s="255"/>
      <c r="J1993" s="250"/>
      <c r="K1993" s="250"/>
      <c r="L1993" s="256"/>
      <c r="M1993" s="257"/>
      <c r="N1993" s="258"/>
      <c r="O1993" s="258"/>
      <c r="P1993" s="258"/>
      <c r="Q1993" s="258"/>
      <c r="R1993" s="258"/>
      <c r="S1993" s="258"/>
      <c r="T1993" s="259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60" t="s">
        <v>259</v>
      </c>
      <c r="AU1993" s="260" t="s">
        <v>93</v>
      </c>
      <c r="AV1993" s="13" t="s">
        <v>93</v>
      </c>
      <c r="AW1993" s="13" t="s">
        <v>40</v>
      </c>
      <c r="AX1993" s="13" t="s">
        <v>84</v>
      </c>
      <c r="AY1993" s="260" t="s">
        <v>250</v>
      </c>
    </row>
    <row r="1994" s="13" customFormat="1">
      <c r="A1994" s="13"/>
      <c r="B1994" s="249"/>
      <c r="C1994" s="250"/>
      <c r="D1994" s="251" t="s">
        <v>259</v>
      </c>
      <c r="E1994" s="252" t="s">
        <v>1</v>
      </c>
      <c r="F1994" s="253" t="s">
        <v>2061</v>
      </c>
      <c r="G1994" s="250"/>
      <c r="H1994" s="254">
        <v>1</v>
      </c>
      <c r="I1994" s="255"/>
      <c r="J1994" s="250"/>
      <c r="K1994" s="250"/>
      <c r="L1994" s="256"/>
      <c r="M1994" s="257"/>
      <c r="N1994" s="258"/>
      <c r="O1994" s="258"/>
      <c r="P1994" s="258"/>
      <c r="Q1994" s="258"/>
      <c r="R1994" s="258"/>
      <c r="S1994" s="258"/>
      <c r="T1994" s="259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60" t="s">
        <v>259</v>
      </c>
      <c r="AU1994" s="260" t="s">
        <v>93</v>
      </c>
      <c r="AV1994" s="13" t="s">
        <v>93</v>
      </c>
      <c r="AW1994" s="13" t="s">
        <v>40</v>
      </c>
      <c r="AX1994" s="13" t="s">
        <v>84</v>
      </c>
      <c r="AY1994" s="260" t="s">
        <v>250</v>
      </c>
    </row>
    <row r="1995" s="13" customFormat="1">
      <c r="A1995" s="13"/>
      <c r="B1995" s="249"/>
      <c r="C1995" s="250"/>
      <c r="D1995" s="251" t="s">
        <v>259</v>
      </c>
      <c r="E1995" s="252" t="s">
        <v>1</v>
      </c>
      <c r="F1995" s="253" t="s">
        <v>2062</v>
      </c>
      <c r="G1995" s="250"/>
      <c r="H1995" s="254">
        <v>1</v>
      </c>
      <c r="I1995" s="255"/>
      <c r="J1995" s="250"/>
      <c r="K1995" s="250"/>
      <c r="L1995" s="256"/>
      <c r="M1995" s="257"/>
      <c r="N1995" s="258"/>
      <c r="O1995" s="258"/>
      <c r="P1995" s="258"/>
      <c r="Q1995" s="258"/>
      <c r="R1995" s="258"/>
      <c r="S1995" s="258"/>
      <c r="T1995" s="259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60" t="s">
        <v>259</v>
      </c>
      <c r="AU1995" s="260" t="s">
        <v>93</v>
      </c>
      <c r="AV1995" s="13" t="s">
        <v>93</v>
      </c>
      <c r="AW1995" s="13" t="s">
        <v>40</v>
      </c>
      <c r="AX1995" s="13" t="s">
        <v>84</v>
      </c>
      <c r="AY1995" s="260" t="s">
        <v>250</v>
      </c>
    </row>
    <row r="1996" s="13" customFormat="1">
      <c r="A1996" s="13"/>
      <c r="B1996" s="249"/>
      <c r="C1996" s="250"/>
      <c r="D1996" s="251" t="s">
        <v>259</v>
      </c>
      <c r="E1996" s="252" t="s">
        <v>1</v>
      </c>
      <c r="F1996" s="253" t="s">
        <v>2063</v>
      </c>
      <c r="G1996" s="250"/>
      <c r="H1996" s="254">
        <v>1</v>
      </c>
      <c r="I1996" s="255"/>
      <c r="J1996" s="250"/>
      <c r="K1996" s="250"/>
      <c r="L1996" s="256"/>
      <c r="M1996" s="257"/>
      <c r="N1996" s="258"/>
      <c r="O1996" s="258"/>
      <c r="P1996" s="258"/>
      <c r="Q1996" s="258"/>
      <c r="R1996" s="258"/>
      <c r="S1996" s="258"/>
      <c r="T1996" s="259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60" t="s">
        <v>259</v>
      </c>
      <c r="AU1996" s="260" t="s">
        <v>93</v>
      </c>
      <c r="AV1996" s="13" t="s">
        <v>93</v>
      </c>
      <c r="AW1996" s="13" t="s">
        <v>40</v>
      </c>
      <c r="AX1996" s="13" t="s">
        <v>84</v>
      </c>
      <c r="AY1996" s="260" t="s">
        <v>250</v>
      </c>
    </row>
    <row r="1997" s="16" customFormat="1">
      <c r="A1997" s="16"/>
      <c r="B1997" s="283"/>
      <c r="C1997" s="284"/>
      <c r="D1997" s="251" t="s">
        <v>259</v>
      </c>
      <c r="E1997" s="285" t="s">
        <v>1</v>
      </c>
      <c r="F1997" s="286" t="s">
        <v>328</v>
      </c>
      <c r="G1997" s="284"/>
      <c r="H1997" s="287">
        <v>5</v>
      </c>
      <c r="I1997" s="288"/>
      <c r="J1997" s="284"/>
      <c r="K1997" s="284"/>
      <c r="L1997" s="289"/>
      <c r="M1997" s="290"/>
      <c r="N1997" s="291"/>
      <c r="O1997" s="291"/>
      <c r="P1997" s="291"/>
      <c r="Q1997" s="291"/>
      <c r="R1997" s="291"/>
      <c r="S1997" s="291"/>
      <c r="T1997" s="292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T1997" s="293" t="s">
        <v>259</v>
      </c>
      <c r="AU1997" s="293" t="s">
        <v>93</v>
      </c>
      <c r="AV1997" s="16" t="s">
        <v>272</v>
      </c>
      <c r="AW1997" s="16" t="s">
        <v>40</v>
      </c>
      <c r="AX1997" s="16" t="s">
        <v>84</v>
      </c>
      <c r="AY1997" s="293" t="s">
        <v>250</v>
      </c>
    </row>
    <row r="1998" s="14" customFormat="1">
      <c r="A1998" s="14"/>
      <c r="B1998" s="261"/>
      <c r="C1998" s="262"/>
      <c r="D1998" s="251" t="s">
        <v>259</v>
      </c>
      <c r="E1998" s="263" t="s">
        <v>1</v>
      </c>
      <c r="F1998" s="264" t="s">
        <v>261</v>
      </c>
      <c r="G1998" s="262"/>
      <c r="H1998" s="265">
        <v>15</v>
      </c>
      <c r="I1998" s="266"/>
      <c r="J1998" s="262"/>
      <c r="K1998" s="262"/>
      <c r="L1998" s="267"/>
      <c r="M1998" s="268"/>
      <c r="N1998" s="269"/>
      <c r="O1998" s="269"/>
      <c r="P1998" s="269"/>
      <c r="Q1998" s="269"/>
      <c r="R1998" s="269"/>
      <c r="S1998" s="269"/>
      <c r="T1998" s="270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71" t="s">
        <v>259</v>
      </c>
      <c r="AU1998" s="271" t="s">
        <v>93</v>
      </c>
      <c r="AV1998" s="14" t="s">
        <v>256</v>
      </c>
      <c r="AW1998" s="14" t="s">
        <v>40</v>
      </c>
      <c r="AX1998" s="14" t="s">
        <v>91</v>
      </c>
      <c r="AY1998" s="271" t="s">
        <v>250</v>
      </c>
    </row>
    <row r="1999" s="2" customFormat="1" ht="24.15" customHeight="1">
      <c r="A1999" s="41"/>
      <c r="B1999" s="42"/>
      <c r="C1999" s="294" t="s">
        <v>1323</v>
      </c>
      <c r="D1999" s="294" t="s">
        <v>337</v>
      </c>
      <c r="E1999" s="295" t="s">
        <v>2069</v>
      </c>
      <c r="F1999" s="296" t="s">
        <v>2070</v>
      </c>
      <c r="G1999" s="297" t="s">
        <v>570</v>
      </c>
      <c r="H1999" s="298">
        <v>15</v>
      </c>
      <c r="I1999" s="299"/>
      <c r="J1999" s="300">
        <f>ROUND(I1999*H1999,2)</f>
        <v>0</v>
      </c>
      <c r="K1999" s="301"/>
      <c r="L1999" s="302"/>
      <c r="M1999" s="303" t="s">
        <v>1</v>
      </c>
      <c r="N1999" s="304" t="s">
        <v>49</v>
      </c>
      <c r="O1999" s="94"/>
      <c r="P1999" s="240">
        <f>O1999*H1999</f>
        <v>0</v>
      </c>
      <c r="Q1999" s="240">
        <v>0.044999999999999998</v>
      </c>
      <c r="R1999" s="240">
        <f>Q1999*H1999</f>
        <v>0.67499999999999993</v>
      </c>
      <c r="S1999" s="240">
        <v>0</v>
      </c>
      <c r="T1999" s="241">
        <f>S1999*H1999</f>
        <v>0</v>
      </c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R1999" s="242" t="s">
        <v>363</v>
      </c>
      <c r="AT1999" s="242" t="s">
        <v>337</v>
      </c>
      <c r="AU1999" s="242" t="s">
        <v>93</v>
      </c>
      <c r="AY1999" s="19" t="s">
        <v>250</v>
      </c>
      <c r="BE1999" s="243">
        <f>IF(N1999="základní",J1999,0)</f>
        <v>0</v>
      </c>
      <c r="BF1999" s="243">
        <f>IF(N1999="snížená",J1999,0)</f>
        <v>0</v>
      </c>
      <c r="BG1999" s="243">
        <f>IF(N1999="zákl. přenesená",J1999,0)</f>
        <v>0</v>
      </c>
      <c r="BH1999" s="243">
        <f>IF(N1999="sníž. přenesená",J1999,0)</f>
        <v>0</v>
      </c>
      <c r="BI1999" s="243">
        <f>IF(N1999="nulová",J1999,0)</f>
        <v>0</v>
      </c>
      <c r="BJ1999" s="19" t="s">
        <v>91</v>
      </c>
      <c r="BK1999" s="243">
        <f>ROUND(I1999*H1999,2)</f>
        <v>0</v>
      </c>
      <c r="BL1999" s="19" t="s">
        <v>303</v>
      </c>
      <c r="BM1999" s="242" t="s">
        <v>2071</v>
      </c>
    </row>
    <row r="2000" s="15" customFormat="1">
      <c r="A2000" s="15"/>
      <c r="B2000" s="272"/>
      <c r="C2000" s="273"/>
      <c r="D2000" s="251" t="s">
        <v>259</v>
      </c>
      <c r="E2000" s="274" t="s">
        <v>1</v>
      </c>
      <c r="F2000" s="275" t="s">
        <v>1007</v>
      </c>
      <c r="G2000" s="273"/>
      <c r="H2000" s="274" t="s">
        <v>1</v>
      </c>
      <c r="I2000" s="276"/>
      <c r="J2000" s="273"/>
      <c r="K2000" s="273"/>
      <c r="L2000" s="277"/>
      <c r="M2000" s="278"/>
      <c r="N2000" s="279"/>
      <c r="O2000" s="279"/>
      <c r="P2000" s="279"/>
      <c r="Q2000" s="279"/>
      <c r="R2000" s="279"/>
      <c r="S2000" s="279"/>
      <c r="T2000" s="280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T2000" s="281" t="s">
        <v>259</v>
      </c>
      <c r="AU2000" s="281" t="s">
        <v>93</v>
      </c>
      <c r="AV2000" s="15" t="s">
        <v>91</v>
      </c>
      <c r="AW2000" s="15" t="s">
        <v>40</v>
      </c>
      <c r="AX2000" s="15" t="s">
        <v>84</v>
      </c>
      <c r="AY2000" s="281" t="s">
        <v>250</v>
      </c>
    </row>
    <row r="2001" s="15" customFormat="1">
      <c r="A2001" s="15"/>
      <c r="B2001" s="272"/>
      <c r="C2001" s="273"/>
      <c r="D2001" s="251" t="s">
        <v>259</v>
      </c>
      <c r="E2001" s="274" t="s">
        <v>1</v>
      </c>
      <c r="F2001" s="275" t="s">
        <v>2045</v>
      </c>
      <c r="G2001" s="273"/>
      <c r="H2001" s="274" t="s">
        <v>1</v>
      </c>
      <c r="I2001" s="276"/>
      <c r="J2001" s="273"/>
      <c r="K2001" s="273"/>
      <c r="L2001" s="277"/>
      <c r="M2001" s="278"/>
      <c r="N2001" s="279"/>
      <c r="O2001" s="279"/>
      <c r="P2001" s="279"/>
      <c r="Q2001" s="279"/>
      <c r="R2001" s="279"/>
      <c r="S2001" s="279"/>
      <c r="T2001" s="280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81" t="s">
        <v>259</v>
      </c>
      <c r="AU2001" s="281" t="s">
        <v>93</v>
      </c>
      <c r="AV2001" s="15" t="s">
        <v>91</v>
      </c>
      <c r="AW2001" s="15" t="s">
        <v>40</v>
      </c>
      <c r="AX2001" s="15" t="s">
        <v>84</v>
      </c>
      <c r="AY2001" s="281" t="s">
        <v>250</v>
      </c>
    </row>
    <row r="2002" s="13" customFormat="1">
      <c r="A2002" s="13"/>
      <c r="B2002" s="249"/>
      <c r="C2002" s="250"/>
      <c r="D2002" s="251" t="s">
        <v>259</v>
      </c>
      <c r="E2002" s="252" t="s">
        <v>1</v>
      </c>
      <c r="F2002" s="253" t="s">
        <v>1124</v>
      </c>
      <c r="G2002" s="250"/>
      <c r="H2002" s="254">
        <v>2</v>
      </c>
      <c r="I2002" s="255"/>
      <c r="J2002" s="250"/>
      <c r="K2002" s="250"/>
      <c r="L2002" s="256"/>
      <c r="M2002" s="257"/>
      <c r="N2002" s="258"/>
      <c r="O2002" s="258"/>
      <c r="P2002" s="258"/>
      <c r="Q2002" s="258"/>
      <c r="R2002" s="258"/>
      <c r="S2002" s="258"/>
      <c r="T2002" s="259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60" t="s">
        <v>259</v>
      </c>
      <c r="AU2002" s="260" t="s">
        <v>93</v>
      </c>
      <c r="AV2002" s="13" t="s">
        <v>93</v>
      </c>
      <c r="AW2002" s="13" t="s">
        <v>40</v>
      </c>
      <c r="AX2002" s="13" t="s">
        <v>84</v>
      </c>
      <c r="AY2002" s="260" t="s">
        <v>250</v>
      </c>
    </row>
    <row r="2003" s="13" customFormat="1">
      <c r="A2003" s="13"/>
      <c r="B2003" s="249"/>
      <c r="C2003" s="250"/>
      <c r="D2003" s="251" t="s">
        <v>259</v>
      </c>
      <c r="E2003" s="252" t="s">
        <v>1</v>
      </c>
      <c r="F2003" s="253" t="s">
        <v>2046</v>
      </c>
      <c r="G2003" s="250"/>
      <c r="H2003" s="254">
        <v>2</v>
      </c>
      <c r="I2003" s="255"/>
      <c r="J2003" s="250"/>
      <c r="K2003" s="250"/>
      <c r="L2003" s="256"/>
      <c r="M2003" s="257"/>
      <c r="N2003" s="258"/>
      <c r="O2003" s="258"/>
      <c r="P2003" s="258"/>
      <c r="Q2003" s="258"/>
      <c r="R2003" s="258"/>
      <c r="S2003" s="258"/>
      <c r="T2003" s="259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60" t="s">
        <v>259</v>
      </c>
      <c r="AU2003" s="260" t="s">
        <v>93</v>
      </c>
      <c r="AV2003" s="13" t="s">
        <v>93</v>
      </c>
      <c r="AW2003" s="13" t="s">
        <v>40</v>
      </c>
      <c r="AX2003" s="13" t="s">
        <v>84</v>
      </c>
      <c r="AY2003" s="260" t="s">
        <v>250</v>
      </c>
    </row>
    <row r="2004" s="13" customFormat="1">
      <c r="A2004" s="13"/>
      <c r="B2004" s="249"/>
      <c r="C2004" s="250"/>
      <c r="D2004" s="251" t="s">
        <v>259</v>
      </c>
      <c r="E2004" s="252" t="s">
        <v>1</v>
      </c>
      <c r="F2004" s="253" t="s">
        <v>2047</v>
      </c>
      <c r="G2004" s="250"/>
      <c r="H2004" s="254">
        <v>2</v>
      </c>
      <c r="I2004" s="255"/>
      <c r="J2004" s="250"/>
      <c r="K2004" s="250"/>
      <c r="L2004" s="256"/>
      <c r="M2004" s="257"/>
      <c r="N2004" s="258"/>
      <c r="O2004" s="258"/>
      <c r="P2004" s="258"/>
      <c r="Q2004" s="258"/>
      <c r="R2004" s="258"/>
      <c r="S2004" s="258"/>
      <c r="T2004" s="259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60" t="s">
        <v>259</v>
      </c>
      <c r="AU2004" s="260" t="s">
        <v>93</v>
      </c>
      <c r="AV2004" s="13" t="s">
        <v>93</v>
      </c>
      <c r="AW2004" s="13" t="s">
        <v>40</v>
      </c>
      <c r="AX2004" s="13" t="s">
        <v>84</v>
      </c>
      <c r="AY2004" s="260" t="s">
        <v>250</v>
      </c>
    </row>
    <row r="2005" s="13" customFormat="1">
      <c r="A2005" s="13"/>
      <c r="B2005" s="249"/>
      <c r="C2005" s="250"/>
      <c r="D2005" s="251" t="s">
        <v>259</v>
      </c>
      <c r="E2005" s="252" t="s">
        <v>1</v>
      </c>
      <c r="F2005" s="253" t="s">
        <v>2048</v>
      </c>
      <c r="G2005" s="250"/>
      <c r="H2005" s="254">
        <v>2</v>
      </c>
      <c r="I2005" s="255"/>
      <c r="J2005" s="250"/>
      <c r="K2005" s="250"/>
      <c r="L2005" s="256"/>
      <c r="M2005" s="257"/>
      <c r="N2005" s="258"/>
      <c r="O2005" s="258"/>
      <c r="P2005" s="258"/>
      <c r="Q2005" s="258"/>
      <c r="R2005" s="258"/>
      <c r="S2005" s="258"/>
      <c r="T2005" s="259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60" t="s">
        <v>259</v>
      </c>
      <c r="AU2005" s="260" t="s">
        <v>93</v>
      </c>
      <c r="AV2005" s="13" t="s">
        <v>93</v>
      </c>
      <c r="AW2005" s="13" t="s">
        <v>40</v>
      </c>
      <c r="AX2005" s="13" t="s">
        <v>84</v>
      </c>
      <c r="AY2005" s="260" t="s">
        <v>250</v>
      </c>
    </row>
    <row r="2006" s="13" customFormat="1">
      <c r="A2006" s="13"/>
      <c r="B2006" s="249"/>
      <c r="C2006" s="250"/>
      <c r="D2006" s="251" t="s">
        <v>259</v>
      </c>
      <c r="E2006" s="252" t="s">
        <v>1</v>
      </c>
      <c r="F2006" s="253" t="s">
        <v>2049</v>
      </c>
      <c r="G2006" s="250"/>
      <c r="H2006" s="254">
        <v>2</v>
      </c>
      <c r="I2006" s="255"/>
      <c r="J2006" s="250"/>
      <c r="K2006" s="250"/>
      <c r="L2006" s="256"/>
      <c r="M2006" s="257"/>
      <c r="N2006" s="258"/>
      <c r="O2006" s="258"/>
      <c r="P2006" s="258"/>
      <c r="Q2006" s="258"/>
      <c r="R2006" s="258"/>
      <c r="S2006" s="258"/>
      <c r="T2006" s="25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60" t="s">
        <v>259</v>
      </c>
      <c r="AU2006" s="260" t="s">
        <v>93</v>
      </c>
      <c r="AV2006" s="13" t="s">
        <v>93</v>
      </c>
      <c r="AW2006" s="13" t="s">
        <v>40</v>
      </c>
      <c r="AX2006" s="13" t="s">
        <v>84</v>
      </c>
      <c r="AY2006" s="260" t="s">
        <v>250</v>
      </c>
    </row>
    <row r="2007" s="16" customFormat="1">
      <c r="A2007" s="16"/>
      <c r="B2007" s="283"/>
      <c r="C2007" s="284"/>
      <c r="D2007" s="251" t="s">
        <v>259</v>
      </c>
      <c r="E2007" s="285" t="s">
        <v>1</v>
      </c>
      <c r="F2007" s="286" t="s">
        <v>328</v>
      </c>
      <c r="G2007" s="284"/>
      <c r="H2007" s="287">
        <v>10</v>
      </c>
      <c r="I2007" s="288"/>
      <c r="J2007" s="284"/>
      <c r="K2007" s="284"/>
      <c r="L2007" s="289"/>
      <c r="M2007" s="290"/>
      <c r="N2007" s="291"/>
      <c r="O2007" s="291"/>
      <c r="P2007" s="291"/>
      <c r="Q2007" s="291"/>
      <c r="R2007" s="291"/>
      <c r="S2007" s="291"/>
      <c r="T2007" s="292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T2007" s="293" t="s">
        <v>259</v>
      </c>
      <c r="AU2007" s="293" t="s">
        <v>93</v>
      </c>
      <c r="AV2007" s="16" t="s">
        <v>272</v>
      </c>
      <c r="AW2007" s="16" t="s">
        <v>40</v>
      </c>
      <c r="AX2007" s="16" t="s">
        <v>84</v>
      </c>
      <c r="AY2007" s="293" t="s">
        <v>250</v>
      </c>
    </row>
    <row r="2008" s="15" customFormat="1">
      <c r="A2008" s="15"/>
      <c r="B2008" s="272"/>
      <c r="C2008" s="273"/>
      <c r="D2008" s="251" t="s">
        <v>259</v>
      </c>
      <c r="E2008" s="274" t="s">
        <v>1</v>
      </c>
      <c r="F2008" s="275" t="s">
        <v>2059</v>
      </c>
      <c r="G2008" s="273"/>
      <c r="H2008" s="274" t="s">
        <v>1</v>
      </c>
      <c r="I2008" s="276"/>
      <c r="J2008" s="273"/>
      <c r="K2008" s="273"/>
      <c r="L2008" s="277"/>
      <c r="M2008" s="278"/>
      <c r="N2008" s="279"/>
      <c r="O2008" s="279"/>
      <c r="P2008" s="279"/>
      <c r="Q2008" s="279"/>
      <c r="R2008" s="279"/>
      <c r="S2008" s="279"/>
      <c r="T2008" s="280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81" t="s">
        <v>259</v>
      </c>
      <c r="AU2008" s="281" t="s">
        <v>93</v>
      </c>
      <c r="AV2008" s="15" t="s">
        <v>91</v>
      </c>
      <c r="AW2008" s="15" t="s">
        <v>40</v>
      </c>
      <c r="AX2008" s="15" t="s">
        <v>84</v>
      </c>
      <c r="AY2008" s="281" t="s">
        <v>250</v>
      </c>
    </row>
    <row r="2009" s="13" customFormat="1">
      <c r="A2009" s="13"/>
      <c r="B2009" s="249"/>
      <c r="C2009" s="250"/>
      <c r="D2009" s="251" t="s">
        <v>259</v>
      </c>
      <c r="E2009" s="252" t="s">
        <v>1</v>
      </c>
      <c r="F2009" s="253" t="s">
        <v>1128</v>
      </c>
      <c r="G2009" s="250"/>
      <c r="H2009" s="254">
        <v>1</v>
      </c>
      <c r="I2009" s="255"/>
      <c r="J2009" s="250"/>
      <c r="K2009" s="250"/>
      <c r="L2009" s="256"/>
      <c r="M2009" s="257"/>
      <c r="N2009" s="258"/>
      <c r="O2009" s="258"/>
      <c r="P2009" s="258"/>
      <c r="Q2009" s="258"/>
      <c r="R2009" s="258"/>
      <c r="S2009" s="258"/>
      <c r="T2009" s="259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60" t="s">
        <v>259</v>
      </c>
      <c r="AU2009" s="260" t="s">
        <v>93</v>
      </c>
      <c r="AV2009" s="13" t="s">
        <v>93</v>
      </c>
      <c r="AW2009" s="13" t="s">
        <v>40</v>
      </c>
      <c r="AX2009" s="13" t="s">
        <v>84</v>
      </c>
      <c r="AY2009" s="260" t="s">
        <v>250</v>
      </c>
    </row>
    <row r="2010" s="13" customFormat="1">
      <c r="A2010" s="13"/>
      <c r="B2010" s="249"/>
      <c r="C2010" s="250"/>
      <c r="D2010" s="251" t="s">
        <v>259</v>
      </c>
      <c r="E2010" s="252" t="s">
        <v>1</v>
      </c>
      <c r="F2010" s="253" t="s">
        <v>2060</v>
      </c>
      <c r="G2010" s="250"/>
      <c r="H2010" s="254">
        <v>1</v>
      </c>
      <c r="I2010" s="255"/>
      <c r="J2010" s="250"/>
      <c r="K2010" s="250"/>
      <c r="L2010" s="256"/>
      <c r="M2010" s="257"/>
      <c r="N2010" s="258"/>
      <c r="O2010" s="258"/>
      <c r="P2010" s="258"/>
      <c r="Q2010" s="258"/>
      <c r="R2010" s="258"/>
      <c r="S2010" s="258"/>
      <c r="T2010" s="259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60" t="s">
        <v>259</v>
      </c>
      <c r="AU2010" s="260" t="s">
        <v>93</v>
      </c>
      <c r="AV2010" s="13" t="s">
        <v>93</v>
      </c>
      <c r="AW2010" s="13" t="s">
        <v>40</v>
      </c>
      <c r="AX2010" s="13" t="s">
        <v>84</v>
      </c>
      <c r="AY2010" s="260" t="s">
        <v>250</v>
      </c>
    </row>
    <row r="2011" s="13" customFormat="1">
      <c r="A2011" s="13"/>
      <c r="B2011" s="249"/>
      <c r="C2011" s="250"/>
      <c r="D2011" s="251" t="s">
        <v>259</v>
      </c>
      <c r="E2011" s="252" t="s">
        <v>1</v>
      </c>
      <c r="F2011" s="253" t="s">
        <v>2061</v>
      </c>
      <c r="G2011" s="250"/>
      <c r="H2011" s="254">
        <v>1</v>
      </c>
      <c r="I2011" s="255"/>
      <c r="J2011" s="250"/>
      <c r="K2011" s="250"/>
      <c r="L2011" s="256"/>
      <c r="M2011" s="257"/>
      <c r="N2011" s="258"/>
      <c r="O2011" s="258"/>
      <c r="P2011" s="258"/>
      <c r="Q2011" s="258"/>
      <c r="R2011" s="258"/>
      <c r="S2011" s="258"/>
      <c r="T2011" s="259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60" t="s">
        <v>259</v>
      </c>
      <c r="AU2011" s="260" t="s">
        <v>93</v>
      </c>
      <c r="AV2011" s="13" t="s">
        <v>93</v>
      </c>
      <c r="AW2011" s="13" t="s">
        <v>40</v>
      </c>
      <c r="AX2011" s="13" t="s">
        <v>84</v>
      </c>
      <c r="AY2011" s="260" t="s">
        <v>250</v>
      </c>
    </row>
    <row r="2012" s="13" customFormat="1">
      <c r="A2012" s="13"/>
      <c r="B2012" s="249"/>
      <c r="C2012" s="250"/>
      <c r="D2012" s="251" t="s">
        <v>259</v>
      </c>
      <c r="E2012" s="252" t="s">
        <v>1</v>
      </c>
      <c r="F2012" s="253" t="s">
        <v>2062</v>
      </c>
      <c r="G2012" s="250"/>
      <c r="H2012" s="254">
        <v>1</v>
      </c>
      <c r="I2012" s="255"/>
      <c r="J2012" s="250"/>
      <c r="K2012" s="250"/>
      <c r="L2012" s="256"/>
      <c r="M2012" s="257"/>
      <c r="N2012" s="258"/>
      <c r="O2012" s="258"/>
      <c r="P2012" s="258"/>
      <c r="Q2012" s="258"/>
      <c r="R2012" s="258"/>
      <c r="S2012" s="258"/>
      <c r="T2012" s="25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60" t="s">
        <v>259</v>
      </c>
      <c r="AU2012" s="260" t="s">
        <v>93</v>
      </c>
      <c r="AV2012" s="13" t="s">
        <v>93</v>
      </c>
      <c r="AW2012" s="13" t="s">
        <v>40</v>
      </c>
      <c r="AX2012" s="13" t="s">
        <v>84</v>
      </c>
      <c r="AY2012" s="260" t="s">
        <v>250</v>
      </c>
    </row>
    <row r="2013" s="13" customFormat="1">
      <c r="A2013" s="13"/>
      <c r="B2013" s="249"/>
      <c r="C2013" s="250"/>
      <c r="D2013" s="251" t="s">
        <v>259</v>
      </c>
      <c r="E2013" s="252" t="s">
        <v>1</v>
      </c>
      <c r="F2013" s="253" t="s">
        <v>2063</v>
      </c>
      <c r="G2013" s="250"/>
      <c r="H2013" s="254">
        <v>1</v>
      </c>
      <c r="I2013" s="255"/>
      <c r="J2013" s="250"/>
      <c r="K2013" s="250"/>
      <c r="L2013" s="256"/>
      <c r="M2013" s="257"/>
      <c r="N2013" s="258"/>
      <c r="O2013" s="258"/>
      <c r="P2013" s="258"/>
      <c r="Q2013" s="258"/>
      <c r="R2013" s="258"/>
      <c r="S2013" s="258"/>
      <c r="T2013" s="259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60" t="s">
        <v>259</v>
      </c>
      <c r="AU2013" s="260" t="s">
        <v>93</v>
      </c>
      <c r="AV2013" s="13" t="s">
        <v>93</v>
      </c>
      <c r="AW2013" s="13" t="s">
        <v>40</v>
      </c>
      <c r="AX2013" s="13" t="s">
        <v>84</v>
      </c>
      <c r="AY2013" s="260" t="s">
        <v>250</v>
      </c>
    </row>
    <row r="2014" s="16" customFormat="1">
      <c r="A2014" s="16"/>
      <c r="B2014" s="283"/>
      <c r="C2014" s="284"/>
      <c r="D2014" s="251" t="s">
        <v>259</v>
      </c>
      <c r="E2014" s="285" t="s">
        <v>1</v>
      </c>
      <c r="F2014" s="286" t="s">
        <v>328</v>
      </c>
      <c r="G2014" s="284"/>
      <c r="H2014" s="287">
        <v>5</v>
      </c>
      <c r="I2014" s="288"/>
      <c r="J2014" s="284"/>
      <c r="K2014" s="284"/>
      <c r="L2014" s="289"/>
      <c r="M2014" s="290"/>
      <c r="N2014" s="291"/>
      <c r="O2014" s="291"/>
      <c r="P2014" s="291"/>
      <c r="Q2014" s="291"/>
      <c r="R2014" s="291"/>
      <c r="S2014" s="291"/>
      <c r="T2014" s="292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T2014" s="293" t="s">
        <v>259</v>
      </c>
      <c r="AU2014" s="293" t="s">
        <v>93</v>
      </c>
      <c r="AV2014" s="16" t="s">
        <v>272</v>
      </c>
      <c r="AW2014" s="16" t="s">
        <v>40</v>
      </c>
      <c r="AX2014" s="16" t="s">
        <v>84</v>
      </c>
      <c r="AY2014" s="293" t="s">
        <v>250</v>
      </c>
    </row>
    <row r="2015" s="14" customFormat="1">
      <c r="A2015" s="14"/>
      <c r="B2015" s="261"/>
      <c r="C2015" s="262"/>
      <c r="D2015" s="251" t="s">
        <v>259</v>
      </c>
      <c r="E2015" s="263" t="s">
        <v>1</v>
      </c>
      <c r="F2015" s="264" t="s">
        <v>261</v>
      </c>
      <c r="G2015" s="262"/>
      <c r="H2015" s="265">
        <v>15</v>
      </c>
      <c r="I2015" s="266"/>
      <c r="J2015" s="262"/>
      <c r="K2015" s="262"/>
      <c r="L2015" s="267"/>
      <c r="M2015" s="268"/>
      <c r="N2015" s="269"/>
      <c r="O2015" s="269"/>
      <c r="P2015" s="269"/>
      <c r="Q2015" s="269"/>
      <c r="R2015" s="269"/>
      <c r="S2015" s="269"/>
      <c r="T2015" s="270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71" t="s">
        <v>259</v>
      </c>
      <c r="AU2015" s="271" t="s">
        <v>93</v>
      </c>
      <c r="AV2015" s="14" t="s">
        <v>256</v>
      </c>
      <c r="AW2015" s="14" t="s">
        <v>40</v>
      </c>
      <c r="AX2015" s="14" t="s">
        <v>91</v>
      </c>
      <c r="AY2015" s="271" t="s">
        <v>250</v>
      </c>
    </row>
    <row r="2016" s="2" customFormat="1" ht="33" customHeight="1">
      <c r="A2016" s="41"/>
      <c r="B2016" s="42"/>
      <c r="C2016" s="230" t="s">
        <v>2072</v>
      </c>
      <c r="D2016" s="230" t="s">
        <v>252</v>
      </c>
      <c r="E2016" s="231" t="s">
        <v>2073</v>
      </c>
      <c r="F2016" s="232" t="s">
        <v>2074</v>
      </c>
      <c r="G2016" s="233" t="s">
        <v>570</v>
      </c>
      <c r="H2016" s="234">
        <v>95</v>
      </c>
      <c r="I2016" s="235"/>
      <c r="J2016" s="236">
        <f>ROUND(I2016*H2016,2)</f>
        <v>0</v>
      </c>
      <c r="K2016" s="237"/>
      <c r="L2016" s="47"/>
      <c r="M2016" s="238" t="s">
        <v>1</v>
      </c>
      <c r="N2016" s="239" t="s">
        <v>49</v>
      </c>
      <c r="O2016" s="94"/>
      <c r="P2016" s="240">
        <f>O2016*H2016</f>
        <v>0</v>
      </c>
      <c r="Q2016" s="240">
        <v>0</v>
      </c>
      <c r="R2016" s="240">
        <f>Q2016*H2016</f>
        <v>0</v>
      </c>
      <c r="S2016" s="240">
        <v>0</v>
      </c>
      <c r="T2016" s="241">
        <f>S2016*H2016</f>
        <v>0</v>
      </c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R2016" s="242" t="s">
        <v>303</v>
      </c>
      <c r="AT2016" s="242" t="s">
        <v>252</v>
      </c>
      <c r="AU2016" s="242" t="s">
        <v>93</v>
      </c>
      <c r="AY2016" s="19" t="s">
        <v>250</v>
      </c>
      <c r="BE2016" s="243">
        <f>IF(N2016="základní",J2016,0)</f>
        <v>0</v>
      </c>
      <c r="BF2016" s="243">
        <f>IF(N2016="snížená",J2016,0)</f>
        <v>0</v>
      </c>
      <c r="BG2016" s="243">
        <f>IF(N2016="zákl. přenesená",J2016,0)</f>
        <v>0</v>
      </c>
      <c r="BH2016" s="243">
        <f>IF(N2016="sníž. přenesená",J2016,0)</f>
        <v>0</v>
      </c>
      <c r="BI2016" s="243">
        <f>IF(N2016="nulová",J2016,0)</f>
        <v>0</v>
      </c>
      <c r="BJ2016" s="19" t="s">
        <v>91</v>
      </c>
      <c r="BK2016" s="243">
        <f>ROUND(I2016*H2016,2)</f>
        <v>0</v>
      </c>
      <c r="BL2016" s="19" t="s">
        <v>303</v>
      </c>
      <c r="BM2016" s="242" t="s">
        <v>2075</v>
      </c>
    </row>
    <row r="2017" s="2" customFormat="1">
      <c r="A2017" s="41"/>
      <c r="B2017" s="42"/>
      <c r="C2017" s="43"/>
      <c r="D2017" s="244" t="s">
        <v>257</v>
      </c>
      <c r="E2017" s="43"/>
      <c r="F2017" s="245" t="s">
        <v>2076</v>
      </c>
      <c r="G2017" s="43"/>
      <c r="H2017" s="43"/>
      <c r="I2017" s="246"/>
      <c r="J2017" s="43"/>
      <c r="K2017" s="43"/>
      <c r="L2017" s="47"/>
      <c r="M2017" s="247"/>
      <c r="N2017" s="248"/>
      <c r="O2017" s="94"/>
      <c r="P2017" s="94"/>
      <c r="Q2017" s="94"/>
      <c r="R2017" s="94"/>
      <c r="S2017" s="94"/>
      <c r="T2017" s="95"/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T2017" s="19" t="s">
        <v>257</v>
      </c>
      <c r="AU2017" s="19" t="s">
        <v>93</v>
      </c>
    </row>
    <row r="2018" s="15" customFormat="1">
      <c r="A2018" s="15"/>
      <c r="B2018" s="272"/>
      <c r="C2018" s="273"/>
      <c r="D2018" s="251" t="s">
        <v>259</v>
      </c>
      <c r="E2018" s="274" t="s">
        <v>1</v>
      </c>
      <c r="F2018" s="275" t="s">
        <v>1007</v>
      </c>
      <c r="G2018" s="273"/>
      <c r="H2018" s="274" t="s">
        <v>1</v>
      </c>
      <c r="I2018" s="276"/>
      <c r="J2018" s="273"/>
      <c r="K2018" s="273"/>
      <c r="L2018" s="277"/>
      <c r="M2018" s="278"/>
      <c r="N2018" s="279"/>
      <c r="O2018" s="279"/>
      <c r="P2018" s="279"/>
      <c r="Q2018" s="279"/>
      <c r="R2018" s="279"/>
      <c r="S2018" s="279"/>
      <c r="T2018" s="280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81" t="s">
        <v>259</v>
      </c>
      <c r="AU2018" s="281" t="s">
        <v>93</v>
      </c>
      <c r="AV2018" s="15" t="s">
        <v>91</v>
      </c>
      <c r="AW2018" s="15" t="s">
        <v>40</v>
      </c>
      <c r="AX2018" s="15" t="s">
        <v>84</v>
      </c>
      <c r="AY2018" s="281" t="s">
        <v>250</v>
      </c>
    </row>
    <row r="2019" s="15" customFormat="1">
      <c r="A2019" s="15"/>
      <c r="B2019" s="272"/>
      <c r="C2019" s="273"/>
      <c r="D2019" s="251" t="s">
        <v>259</v>
      </c>
      <c r="E2019" s="274" t="s">
        <v>1</v>
      </c>
      <c r="F2019" s="275" t="s">
        <v>2058</v>
      </c>
      <c r="G2019" s="273"/>
      <c r="H2019" s="274" t="s">
        <v>1</v>
      </c>
      <c r="I2019" s="276"/>
      <c r="J2019" s="273"/>
      <c r="K2019" s="273"/>
      <c r="L2019" s="277"/>
      <c r="M2019" s="278"/>
      <c r="N2019" s="279"/>
      <c r="O2019" s="279"/>
      <c r="P2019" s="279"/>
      <c r="Q2019" s="279"/>
      <c r="R2019" s="279"/>
      <c r="S2019" s="279"/>
      <c r="T2019" s="280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T2019" s="281" t="s">
        <v>259</v>
      </c>
      <c r="AU2019" s="281" t="s">
        <v>93</v>
      </c>
      <c r="AV2019" s="15" t="s">
        <v>91</v>
      </c>
      <c r="AW2019" s="15" t="s">
        <v>40</v>
      </c>
      <c r="AX2019" s="15" t="s">
        <v>84</v>
      </c>
      <c r="AY2019" s="281" t="s">
        <v>250</v>
      </c>
    </row>
    <row r="2020" s="13" customFormat="1">
      <c r="A2020" s="13"/>
      <c r="B2020" s="249"/>
      <c r="C2020" s="250"/>
      <c r="D2020" s="251" t="s">
        <v>259</v>
      </c>
      <c r="E2020" s="252" t="s">
        <v>1</v>
      </c>
      <c r="F2020" s="253" t="s">
        <v>2057</v>
      </c>
      <c r="G2020" s="250"/>
      <c r="H2020" s="254">
        <v>19</v>
      </c>
      <c r="I2020" s="255"/>
      <c r="J2020" s="250"/>
      <c r="K2020" s="250"/>
      <c r="L2020" s="256"/>
      <c r="M2020" s="257"/>
      <c r="N2020" s="258"/>
      <c r="O2020" s="258"/>
      <c r="P2020" s="258"/>
      <c r="Q2020" s="258"/>
      <c r="R2020" s="258"/>
      <c r="S2020" s="258"/>
      <c r="T2020" s="25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60" t="s">
        <v>259</v>
      </c>
      <c r="AU2020" s="260" t="s">
        <v>93</v>
      </c>
      <c r="AV2020" s="13" t="s">
        <v>93</v>
      </c>
      <c r="AW2020" s="13" t="s">
        <v>40</v>
      </c>
      <c r="AX2020" s="13" t="s">
        <v>84</v>
      </c>
      <c r="AY2020" s="260" t="s">
        <v>250</v>
      </c>
    </row>
    <row r="2021" s="13" customFormat="1">
      <c r="A2021" s="13"/>
      <c r="B2021" s="249"/>
      <c r="C2021" s="250"/>
      <c r="D2021" s="251" t="s">
        <v>259</v>
      </c>
      <c r="E2021" s="252" t="s">
        <v>1</v>
      </c>
      <c r="F2021" s="253" t="s">
        <v>2052</v>
      </c>
      <c r="G2021" s="250"/>
      <c r="H2021" s="254">
        <v>19</v>
      </c>
      <c r="I2021" s="255"/>
      <c r="J2021" s="250"/>
      <c r="K2021" s="250"/>
      <c r="L2021" s="256"/>
      <c r="M2021" s="257"/>
      <c r="N2021" s="258"/>
      <c r="O2021" s="258"/>
      <c r="P2021" s="258"/>
      <c r="Q2021" s="258"/>
      <c r="R2021" s="258"/>
      <c r="S2021" s="258"/>
      <c r="T2021" s="259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60" t="s">
        <v>259</v>
      </c>
      <c r="AU2021" s="260" t="s">
        <v>93</v>
      </c>
      <c r="AV2021" s="13" t="s">
        <v>93</v>
      </c>
      <c r="AW2021" s="13" t="s">
        <v>40</v>
      </c>
      <c r="AX2021" s="13" t="s">
        <v>84</v>
      </c>
      <c r="AY2021" s="260" t="s">
        <v>250</v>
      </c>
    </row>
    <row r="2022" s="13" customFormat="1">
      <c r="A2022" s="13"/>
      <c r="B2022" s="249"/>
      <c r="C2022" s="250"/>
      <c r="D2022" s="251" t="s">
        <v>259</v>
      </c>
      <c r="E2022" s="252" t="s">
        <v>1</v>
      </c>
      <c r="F2022" s="253" t="s">
        <v>2053</v>
      </c>
      <c r="G2022" s="250"/>
      <c r="H2022" s="254">
        <v>19</v>
      </c>
      <c r="I2022" s="255"/>
      <c r="J2022" s="250"/>
      <c r="K2022" s="250"/>
      <c r="L2022" s="256"/>
      <c r="M2022" s="257"/>
      <c r="N2022" s="258"/>
      <c r="O2022" s="258"/>
      <c r="P2022" s="258"/>
      <c r="Q2022" s="258"/>
      <c r="R2022" s="258"/>
      <c r="S2022" s="258"/>
      <c r="T2022" s="259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60" t="s">
        <v>259</v>
      </c>
      <c r="AU2022" s="260" t="s">
        <v>93</v>
      </c>
      <c r="AV2022" s="13" t="s">
        <v>93</v>
      </c>
      <c r="AW2022" s="13" t="s">
        <v>40</v>
      </c>
      <c r="AX2022" s="13" t="s">
        <v>84</v>
      </c>
      <c r="AY2022" s="260" t="s">
        <v>250</v>
      </c>
    </row>
    <row r="2023" s="13" customFormat="1">
      <c r="A2023" s="13"/>
      <c r="B2023" s="249"/>
      <c r="C2023" s="250"/>
      <c r="D2023" s="251" t="s">
        <v>259</v>
      </c>
      <c r="E2023" s="252" t="s">
        <v>1</v>
      </c>
      <c r="F2023" s="253" t="s">
        <v>2054</v>
      </c>
      <c r="G2023" s="250"/>
      <c r="H2023" s="254">
        <v>19</v>
      </c>
      <c r="I2023" s="255"/>
      <c r="J2023" s="250"/>
      <c r="K2023" s="250"/>
      <c r="L2023" s="256"/>
      <c r="M2023" s="257"/>
      <c r="N2023" s="258"/>
      <c r="O2023" s="258"/>
      <c r="P2023" s="258"/>
      <c r="Q2023" s="258"/>
      <c r="R2023" s="258"/>
      <c r="S2023" s="258"/>
      <c r="T2023" s="259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60" t="s">
        <v>259</v>
      </c>
      <c r="AU2023" s="260" t="s">
        <v>93</v>
      </c>
      <c r="AV2023" s="13" t="s">
        <v>93</v>
      </c>
      <c r="AW2023" s="13" t="s">
        <v>40</v>
      </c>
      <c r="AX2023" s="13" t="s">
        <v>84</v>
      </c>
      <c r="AY2023" s="260" t="s">
        <v>250</v>
      </c>
    </row>
    <row r="2024" s="13" customFormat="1">
      <c r="A2024" s="13"/>
      <c r="B2024" s="249"/>
      <c r="C2024" s="250"/>
      <c r="D2024" s="251" t="s">
        <v>259</v>
      </c>
      <c r="E2024" s="252" t="s">
        <v>1</v>
      </c>
      <c r="F2024" s="253" t="s">
        <v>2055</v>
      </c>
      <c r="G2024" s="250"/>
      <c r="H2024" s="254">
        <v>19</v>
      </c>
      <c r="I2024" s="255"/>
      <c r="J2024" s="250"/>
      <c r="K2024" s="250"/>
      <c r="L2024" s="256"/>
      <c r="M2024" s="257"/>
      <c r="N2024" s="258"/>
      <c r="O2024" s="258"/>
      <c r="P2024" s="258"/>
      <c r="Q2024" s="258"/>
      <c r="R2024" s="258"/>
      <c r="S2024" s="258"/>
      <c r="T2024" s="259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60" t="s">
        <v>259</v>
      </c>
      <c r="AU2024" s="260" t="s">
        <v>93</v>
      </c>
      <c r="AV2024" s="13" t="s">
        <v>93</v>
      </c>
      <c r="AW2024" s="13" t="s">
        <v>40</v>
      </c>
      <c r="AX2024" s="13" t="s">
        <v>84</v>
      </c>
      <c r="AY2024" s="260" t="s">
        <v>250</v>
      </c>
    </row>
    <row r="2025" s="14" customFormat="1">
      <c r="A2025" s="14"/>
      <c r="B2025" s="261"/>
      <c r="C2025" s="262"/>
      <c r="D2025" s="251" t="s">
        <v>259</v>
      </c>
      <c r="E2025" s="263" t="s">
        <v>1</v>
      </c>
      <c r="F2025" s="264" t="s">
        <v>261</v>
      </c>
      <c r="G2025" s="262"/>
      <c r="H2025" s="265">
        <v>95</v>
      </c>
      <c r="I2025" s="266"/>
      <c r="J2025" s="262"/>
      <c r="K2025" s="262"/>
      <c r="L2025" s="267"/>
      <c r="M2025" s="268"/>
      <c r="N2025" s="269"/>
      <c r="O2025" s="269"/>
      <c r="P2025" s="269"/>
      <c r="Q2025" s="269"/>
      <c r="R2025" s="269"/>
      <c r="S2025" s="269"/>
      <c r="T2025" s="270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71" t="s">
        <v>259</v>
      </c>
      <c r="AU2025" s="271" t="s">
        <v>93</v>
      </c>
      <c r="AV2025" s="14" t="s">
        <v>256</v>
      </c>
      <c r="AW2025" s="14" t="s">
        <v>40</v>
      </c>
      <c r="AX2025" s="14" t="s">
        <v>91</v>
      </c>
      <c r="AY2025" s="271" t="s">
        <v>250</v>
      </c>
    </row>
    <row r="2026" s="2" customFormat="1" ht="24.15" customHeight="1">
      <c r="A2026" s="41"/>
      <c r="B2026" s="42"/>
      <c r="C2026" s="294" t="s">
        <v>2077</v>
      </c>
      <c r="D2026" s="294" t="s">
        <v>337</v>
      </c>
      <c r="E2026" s="295" t="s">
        <v>2078</v>
      </c>
      <c r="F2026" s="296" t="s">
        <v>2079</v>
      </c>
      <c r="G2026" s="297" t="s">
        <v>570</v>
      </c>
      <c r="H2026" s="298">
        <v>95</v>
      </c>
      <c r="I2026" s="299"/>
      <c r="J2026" s="300">
        <f>ROUND(I2026*H2026,2)</f>
        <v>0</v>
      </c>
      <c r="K2026" s="301"/>
      <c r="L2026" s="302"/>
      <c r="M2026" s="303" t="s">
        <v>1</v>
      </c>
      <c r="N2026" s="304" t="s">
        <v>49</v>
      </c>
      <c r="O2026" s="94"/>
      <c r="P2026" s="240">
        <f>O2026*H2026</f>
        <v>0</v>
      </c>
      <c r="Q2026" s="240">
        <v>0.042500000000000003</v>
      </c>
      <c r="R2026" s="240">
        <f>Q2026*H2026</f>
        <v>4.0375000000000005</v>
      </c>
      <c r="S2026" s="240">
        <v>0</v>
      </c>
      <c r="T2026" s="241">
        <f>S2026*H2026</f>
        <v>0</v>
      </c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R2026" s="242" t="s">
        <v>363</v>
      </c>
      <c r="AT2026" s="242" t="s">
        <v>337</v>
      </c>
      <c r="AU2026" s="242" t="s">
        <v>93</v>
      </c>
      <c r="AY2026" s="19" t="s">
        <v>250</v>
      </c>
      <c r="BE2026" s="243">
        <f>IF(N2026="základní",J2026,0)</f>
        <v>0</v>
      </c>
      <c r="BF2026" s="243">
        <f>IF(N2026="snížená",J2026,0)</f>
        <v>0</v>
      </c>
      <c r="BG2026" s="243">
        <f>IF(N2026="zákl. přenesená",J2026,0)</f>
        <v>0</v>
      </c>
      <c r="BH2026" s="243">
        <f>IF(N2026="sníž. přenesená",J2026,0)</f>
        <v>0</v>
      </c>
      <c r="BI2026" s="243">
        <f>IF(N2026="nulová",J2026,0)</f>
        <v>0</v>
      </c>
      <c r="BJ2026" s="19" t="s">
        <v>91</v>
      </c>
      <c r="BK2026" s="243">
        <f>ROUND(I2026*H2026,2)</f>
        <v>0</v>
      </c>
      <c r="BL2026" s="19" t="s">
        <v>303</v>
      </c>
      <c r="BM2026" s="242" t="s">
        <v>2080</v>
      </c>
    </row>
    <row r="2027" s="15" customFormat="1">
      <c r="A2027" s="15"/>
      <c r="B2027" s="272"/>
      <c r="C2027" s="273"/>
      <c r="D2027" s="251" t="s">
        <v>259</v>
      </c>
      <c r="E2027" s="274" t="s">
        <v>1</v>
      </c>
      <c r="F2027" s="275" t="s">
        <v>1007</v>
      </c>
      <c r="G2027" s="273"/>
      <c r="H2027" s="274" t="s">
        <v>1</v>
      </c>
      <c r="I2027" s="276"/>
      <c r="J2027" s="273"/>
      <c r="K2027" s="273"/>
      <c r="L2027" s="277"/>
      <c r="M2027" s="278"/>
      <c r="N2027" s="279"/>
      <c r="O2027" s="279"/>
      <c r="P2027" s="279"/>
      <c r="Q2027" s="279"/>
      <c r="R2027" s="279"/>
      <c r="S2027" s="279"/>
      <c r="T2027" s="280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T2027" s="281" t="s">
        <v>259</v>
      </c>
      <c r="AU2027" s="281" t="s">
        <v>93</v>
      </c>
      <c r="AV2027" s="15" t="s">
        <v>91</v>
      </c>
      <c r="AW2027" s="15" t="s">
        <v>40</v>
      </c>
      <c r="AX2027" s="15" t="s">
        <v>84</v>
      </c>
      <c r="AY2027" s="281" t="s">
        <v>250</v>
      </c>
    </row>
    <row r="2028" s="15" customFormat="1">
      <c r="A2028" s="15"/>
      <c r="B2028" s="272"/>
      <c r="C2028" s="273"/>
      <c r="D2028" s="251" t="s">
        <v>259</v>
      </c>
      <c r="E2028" s="274" t="s">
        <v>1</v>
      </c>
      <c r="F2028" s="275" t="s">
        <v>2058</v>
      </c>
      <c r="G2028" s="273"/>
      <c r="H2028" s="274" t="s">
        <v>1</v>
      </c>
      <c r="I2028" s="276"/>
      <c r="J2028" s="273"/>
      <c r="K2028" s="273"/>
      <c r="L2028" s="277"/>
      <c r="M2028" s="278"/>
      <c r="N2028" s="279"/>
      <c r="O2028" s="279"/>
      <c r="P2028" s="279"/>
      <c r="Q2028" s="279"/>
      <c r="R2028" s="279"/>
      <c r="S2028" s="279"/>
      <c r="T2028" s="280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T2028" s="281" t="s">
        <v>259</v>
      </c>
      <c r="AU2028" s="281" t="s">
        <v>93</v>
      </c>
      <c r="AV2028" s="15" t="s">
        <v>91</v>
      </c>
      <c r="AW2028" s="15" t="s">
        <v>40</v>
      </c>
      <c r="AX2028" s="15" t="s">
        <v>84</v>
      </c>
      <c r="AY2028" s="281" t="s">
        <v>250</v>
      </c>
    </row>
    <row r="2029" s="13" customFormat="1">
      <c r="A2029" s="13"/>
      <c r="B2029" s="249"/>
      <c r="C2029" s="250"/>
      <c r="D2029" s="251" t="s">
        <v>259</v>
      </c>
      <c r="E2029" s="252" t="s">
        <v>1</v>
      </c>
      <c r="F2029" s="253" t="s">
        <v>2057</v>
      </c>
      <c r="G2029" s="250"/>
      <c r="H2029" s="254">
        <v>19</v>
      </c>
      <c r="I2029" s="255"/>
      <c r="J2029" s="250"/>
      <c r="K2029" s="250"/>
      <c r="L2029" s="256"/>
      <c r="M2029" s="257"/>
      <c r="N2029" s="258"/>
      <c r="O2029" s="258"/>
      <c r="P2029" s="258"/>
      <c r="Q2029" s="258"/>
      <c r="R2029" s="258"/>
      <c r="S2029" s="258"/>
      <c r="T2029" s="259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60" t="s">
        <v>259</v>
      </c>
      <c r="AU2029" s="260" t="s">
        <v>93</v>
      </c>
      <c r="AV2029" s="13" t="s">
        <v>93</v>
      </c>
      <c r="AW2029" s="13" t="s">
        <v>40</v>
      </c>
      <c r="AX2029" s="13" t="s">
        <v>84</v>
      </c>
      <c r="AY2029" s="260" t="s">
        <v>250</v>
      </c>
    </row>
    <row r="2030" s="13" customFormat="1">
      <c r="A2030" s="13"/>
      <c r="B2030" s="249"/>
      <c r="C2030" s="250"/>
      <c r="D2030" s="251" t="s">
        <v>259</v>
      </c>
      <c r="E2030" s="252" t="s">
        <v>1</v>
      </c>
      <c r="F2030" s="253" t="s">
        <v>2052</v>
      </c>
      <c r="G2030" s="250"/>
      <c r="H2030" s="254">
        <v>19</v>
      </c>
      <c r="I2030" s="255"/>
      <c r="J2030" s="250"/>
      <c r="K2030" s="250"/>
      <c r="L2030" s="256"/>
      <c r="M2030" s="257"/>
      <c r="N2030" s="258"/>
      <c r="O2030" s="258"/>
      <c r="P2030" s="258"/>
      <c r="Q2030" s="258"/>
      <c r="R2030" s="258"/>
      <c r="S2030" s="258"/>
      <c r="T2030" s="259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60" t="s">
        <v>259</v>
      </c>
      <c r="AU2030" s="260" t="s">
        <v>93</v>
      </c>
      <c r="AV2030" s="13" t="s">
        <v>93</v>
      </c>
      <c r="AW2030" s="13" t="s">
        <v>40</v>
      </c>
      <c r="AX2030" s="13" t="s">
        <v>84</v>
      </c>
      <c r="AY2030" s="260" t="s">
        <v>250</v>
      </c>
    </row>
    <row r="2031" s="13" customFormat="1">
      <c r="A2031" s="13"/>
      <c r="B2031" s="249"/>
      <c r="C2031" s="250"/>
      <c r="D2031" s="251" t="s">
        <v>259</v>
      </c>
      <c r="E2031" s="252" t="s">
        <v>1</v>
      </c>
      <c r="F2031" s="253" t="s">
        <v>2053</v>
      </c>
      <c r="G2031" s="250"/>
      <c r="H2031" s="254">
        <v>19</v>
      </c>
      <c r="I2031" s="255"/>
      <c r="J2031" s="250"/>
      <c r="K2031" s="250"/>
      <c r="L2031" s="256"/>
      <c r="M2031" s="257"/>
      <c r="N2031" s="258"/>
      <c r="O2031" s="258"/>
      <c r="P2031" s="258"/>
      <c r="Q2031" s="258"/>
      <c r="R2031" s="258"/>
      <c r="S2031" s="258"/>
      <c r="T2031" s="259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60" t="s">
        <v>259</v>
      </c>
      <c r="AU2031" s="260" t="s">
        <v>93</v>
      </c>
      <c r="AV2031" s="13" t="s">
        <v>93</v>
      </c>
      <c r="AW2031" s="13" t="s">
        <v>40</v>
      </c>
      <c r="AX2031" s="13" t="s">
        <v>84</v>
      </c>
      <c r="AY2031" s="260" t="s">
        <v>250</v>
      </c>
    </row>
    <row r="2032" s="13" customFormat="1">
      <c r="A2032" s="13"/>
      <c r="B2032" s="249"/>
      <c r="C2032" s="250"/>
      <c r="D2032" s="251" t="s">
        <v>259</v>
      </c>
      <c r="E2032" s="252" t="s">
        <v>1</v>
      </c>
      <c r="F2032" s="253" t="s">
        <v>2054</v>
      </c>
      <c r="G2032" s="250"/>
      <c r="H2032" s="254">
        <v>19</v>
      </c>
      <c r="I2032" s="255"/>
      <c r="J2032" s="250"/>
      <c r="K2032" s="250"/>
      <c r="L2032" s="256"/>
      <c r="M2032" s="257"/>
      <c r="N2032" s="258"/>
      <c r="O2032" s="258"/>
      <c r="P2032" s="258"/>
      <c r="Q2032" s="258"/>
      <c r="R2032" s="258"/>
      <c r="S2032" s="258"/>
      <c r="T2032" s="259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60" t="s">
        <v>259</v>
      </c>
      <c r="AU2032" s="260" t="s">
        <v>93</v>
      </c>
      <c r="AV2032" s="13" t="s">
        <v>93</v>
      </c>
      <c r="AW2032" s="13" t="s">
        <v>40</v>
      </c>
      <c r="AX2032" s="13" t="s">
        <v>84</v>
      </c>
      <c r="AY2032" s="260" t="s">
        <v>250</v>
      </c>
    </row>
    <row r="2033" s="13" customFormat="1">
      <c r="A2033" s="13"/>
      <c r="B2033" s="249"/>
      <c r="C2033" s="250"/>
      <c r="D2033" s="251" t="s">
        <v>259</v>
      </c>
      <c r="E2033" s="252" t="s">
        <v>1</v>
      </c>
      <c r="F2033" s="253" t="s">
        <v>2055</v>
      </c>
      <c r="G2033" s="250"/>
      <c r="H2033" s="254">
        <v>19</v>
      </c>
      <c r="I2033" s="255"/>
      <c r="J2033" s="250"/>
      <c r="K2033" s="250"/>
      <c r="L2033" s="256"/>
      <c r="M2033" s="257"/>
      <c r="N2033" s="258"/>
      <c r="O2033" s="258"/>
      <c r="P2033" s="258"/>
      <c r="Q2033" s="258"/>
      <c r="R2033" s="258"/>
      <c r="S2033" s="258"/>
      <c r="T2033" s="259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60" t="s">
        <v>259</v>
      </c>
      <c r="AU2033" s="260" t="s">
        <v>93</v>
      </c>
      <c r="AV2033" s="13" t="s">
        <v>93</v>
      </c>
      <c r="AW2033" s="13" t="s">
        <v>40</v>
      </c>
      <c r="AX2033" s="13" t="s">
        <v>84</v>
      </c>
      <c r="AY2033" s="260" t="s">
        <v>250</v>
      </c>
    </row>
    <row r="2034" s="14" customFormat="1">
      <c r="A2034" s="14"/>
      <c r="B2034" s="261"/>
      <c r="C2034" s="262"/>
      <c r="D2034" s="251" t="s">
        <v>259</v>
      </c>
      <c r="E2034" s="263" t="s">
        <v>1</v>
      </c>
      <c r="F2034" s="264" t="s">
        <v>261</v>
      </c>
      <c r="G2034" s="262"/>
      <c r="H2034" s="265">
        <v>95</v>
      </c>
      <c r="I2034" s="266"/>
      <c r="J2034" s="262"/>
      <c r="K2034" s="262"/>
      <c r="L2034" s="267"/>
      <c r="M2034" s="268"/>
      <c r="N2034" s="269"/>
      <c r="O2034" s="269"/>
      <c r="P2034" s="269"/>
      <c r="Q2034" s="269"/>
      <c r="R2034" s="269"/>
      <c r="S2034" s="269"/>
      <c r="T2034" s="270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71" t="s">
        <v>259</v>
      </c>
      <c r="AU2034" s="271" t="s">
        <v>93</v>
      </c>
      <c r="AV2034" s="14" t="s">
        <v>256</v>
      </c>
      <c r="AW2034" s="14" t="s">
        <v>40</v>
      </c>
      <c r="AX2034" s="14" t="s">
        <v>91</v>
      </c>
      <c r="AY2034" s="271" t="s">
        <v>250</v>
      </c>
    </row>
    <row r="2035" s="2" customFormat="1" ht="21.75" customHeight="1">
      <c r="A2035" s="41"/>
      <c r="B2035" s="42"/>
      <c r="C2035" s="230" t="s">
        <v>2081</v>
      </c>
      <c r="D2035" s="230" t="s">
        <v>252</v>
      </c>
      <c r="E2035" s="231" t="s">
        <v>2082</v>
      </c>
      <c r="F2035" s="232" t="s">
        <v>2083</v>
      </c>
      <c r="G2035" s="233" t="s">
        <v>388</v>
      </c>
      <c r="H2035" s="234">
        <v>21.920000000000002</v>
      </c>
      <c r="I2035" s="235"/>
      <c r="J2035" s="236">
        <f>ROUND(I2035*H2035,2)</f>
        <v>0</v>
      </c>
      <c r="K2035" s="237"/>
      <c r="L2035" s="47"/>
      <c r="M2035" s="238" t="s">
        <v>1</v>
      </c>
      <c r="N2035" s="239" t="s">
        <v>49</v>
      </c>
      <c r="O2035" s="94"/>
      <c r="P2035" s="240">
        <f>O2035*H2035</f>
        <v>0</v>
      </c>
      <c r="Q2035" s="240">
        <v>0</v>
      </c>
      <c r="R2035" s="240">
        <f>Q2035*H2035</f>
        <v>0</v>
      </c>
      <c r="S2035" s="240">
        <v>0</v>
      </c>
      <c r="T2035" s="241">
        <f>S2035*H2035</f>
        <v>0</v>
      </c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R2035" s="242" t="s">
        <v>303</v>
      </c>
      <c r="AT2035" s="242" t="s">
        <v>252</v>
      </c>
      <c r="AU2035" s="242" t="s">
        <v>93</v>
      </c>
      <c r="AY2035" s="19" t="s">
        <v>250</v>
      </c>
      <c r="BE2035" s="243">
        <f>IF(N2035="základní",J2035,0)</f>
        <v>0</v>
      </c>
      <c r="BF2035" s="243">
        <f>IF(N2035="snížená",J2035,0)</f>
        <v>0</v>
      </c>
      <c r="BG2035" s="243">
        <f>IF(N2035="zákl. přenesená",J2035,0)</f>
        <v>0</v>
      </c>
      <c r="BH2035" s="243">
        <f>IF(N2035="sníž. přenesená",J2035,0)</f>
        <v>0</v>
      </c>
      <c r="BI2035" s="243">
        <f>IF(N2035="nulová",J2035,0)</f>
        <v>0</v>
      </c>
      <c r="BJ2035" s="19" t="s">
        <v>91</v>
      </c>
      <c r="BK2035" s="243">
        <f>ROUND(I2035*H2035,2)</f>
        <v>0</v>
      </c>
      <c r="BL2035" s="19" t="s">
        <v>303</v>
      </c>
      <c r="BM2035" s="242" t="s">
        <v>2084</v>
      </c>
    </row>
    <row r="2036" s="15" customFormat="1">
      <c r="A2036" s="15"/>
      <c r="B2036" s="272"/>
      <c r="C2036" s="273"/>
      <c r="D2036" s="251" t="s">
        <v>259</v>
      </c>
      <c r="E2036" s="274" t="s">
        <v>1</v>
      </c>
      <c r="F2036" s="275" t="s">
        <v>626</v>
      </c>
      <c r="G2036" s="273"/>
      <c r="H2036" s="274" t="s">
        <v>1</v>
      </c>
      <c r="I2036" s="276"/>
      <c r="J2036" s="273"/>
      <c r="K2036" s="273"/>
      <c r="L2036" s="277"/>
      <c r="M2036" s="278"/>
      <c r="N2036" s="279"/>
      <c r="O2036" s="279"/>
      <c r="P2036" s="279"/>
      <c r="Q2036" s="279"/>
      <c r="R2036" s="279"/>
      <c r="S2036" s="279"/>
      <c r="T2036" s="280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  <c r="AE2036" s="15"/>
      <c r="AT2036" s="281" t="s">
        <v>259</v>
      </c>
      <c r="AU2036" s="281" t="s">
        <v>93</v>
      </c>
      <c r="AV2036" s="15" t="s">
        <v>91</v>
      </c>
      <c r="AW2036" s="15" t="s">
        <v>40</v>
      </c>
      <c r="AX2036" s="15" t="s">
        <v>84</v>
      </c>
      <c r="AY2036" s="281" t="s">
        <v>250</v>
      </c>
    </row>
    <row r="2037" s="13" customFormat="1">
      <c r="A2037" s="13"/>
      <c r="B2037" s="249"/>
      <c r="C2037" s="250"/>
      <c r="D2037" s="251" t="s">
        <v>259</v>
      </c>
      <c r="E2037" s="252" t="s">
        <v>1</v>
      </c>
      <c r="F2037" s="253" t="s">
        <v>2085</v>
      </c>
      <c r="G2037" s="250"/>
      <c r="H2037" s="254">
        <v>5.4800000000000004</v>
      </c>
      <c r="I2037" s="255"/>
      <c r="J2037" s="250"/>
      <c r="K2037" s="250"/>
      <c r="L2037" s="256"/>
      <c r="M2037" s="257"/>
      <c r="N2037" s="258"/>
      <c r="O2037" s="258"/>
      <c r="P2037" s="258"/>
      <c r="Q2037" s="258"/>
      <c r="R2037" s="258"/>
      <c r="S2037" s="258"/>
      <c r="T2037" s="259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60" t="s">
        <v>259</v>
      </c>
      <c r="AU2037" s="260" t="s">
        <v>93</v>
      </c>
      <c r="AV2037" s="13" t="s">
        <v>93</v>
      </c>
      <c r="AW2037" s="13" t="s">
        <v>40</v>
      </c>
      <c r="AX2037" s="13" t="s">
        <v>84</v>
      </c>
      <c r="AY2037" s="260" t="s">
        <v>250</v>
      </c>
    </row>
    <row r="2038" s="15" customFormat="1">
      <c r="A2038" s="15"/>
      <c r="B2038" s="272"/>
      <c r="C2038" s="273"/>
      <c r="D2038" s="251" t="s">
        <v>259</v>
      </c>
      <c r="E2038" s="274" t="s">
        <v>1</v>
      </c>
      <c r="F2038" s="275" t="s">
        <v>628</v>
      </c>
      <c r="G2038" s="273"/>
      <c r="H2038" s="274" t="s">
        <v>1</v>
      </c>
      <c r="I2038" s="276"/>
      <c r="J2038" s="273"/>
      <c r="K2038" s="273"/>
      <c r="L2038" s="277"/>
      <c r="M2038" s="278"/>
      <c r="N2038" s="279"/>
      <c r="O2038" s="279"/>
      <c r="P2038" s="279"/>
      <c r="Q2038" s="279"/>
      <c r="R2038" s="279"/>
      <c r="S2038" s="279"/>
      <c r="T2038" s="280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81" t="s">
        <v>259</v>
      </c>
      <c r="AU2038" s="281" t="s">
        <v>93</v>
      </c>
      <c r="AV2038" s="15" t="s">
        <v>91</v>
      </c>
      <c r="AW2038" s="15" t="s">
        <v>40</v>
      </c>
      <c r="AX2038" s="15" t="s">
        <v>84</v>
      </c>
      <c r="AY2038" s="281" t="s">
        <v>250</v>
      </c>
    </row>
    <row r="2039" s="13" customFormat="1">
      <c r="A2039" s="13"/>
      <c r="B2039" s="249"/>
      <c r="C2039" s="250"/>
      <c r="D2039" s="251" t="s">
        <v>259</v>
      </c>
      <c r="E2039" s="252" t="s">
        <v>1</v>
      </c>
      <c r="F2039" s="253" t="s">
        <v>2086</v>
      </c>
      <c r="G2039" s="250"/>
      <c r="H2039" s="254">
        <v>5.4800000000000004</v>
      </c>
      <c r="I2039" s="255"/>
      <c r="J2039" s="250"/>
      <c r="K2039" s="250"/>
      <c r="L2039" s="256"/>
      <c r="M2039" s="257"/>
      <c r="N2039" s="258"/>
      <c r="O2039" s="258"/>
      <c r="P2039" s="258"/>
      <c r="Q2039" s="258"/>
      <c r="R2039" s="258"/>
      <c r="S2039" s="258"/>
      <c r="T2039" s="259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60" t="s">
        <v>259</v>
      </c>
      <c r="AU2039" s="260" t="s">
        <v>93</v>
      </c>
      <c r="AV2039" s="13" t="s">
        <v>93</v>
      </c>
      <c r="AW2039" s="13" t="s">
        <v>40</v>
      </c>
      <c r="AX2039" s="13" t="s">
        <v>84</v>
      </c>
      <c r="AY2039" s="260" t="s">
        <v>250</v>
      </c>
    </row>
    <row r="2040" s="15" customFormat="1">
      <c r="A2040" s="15"/>
      <c r="B2040" s="272"/>
      <c r="C2040" s="273"/>
      <c r="D2040" s="251" t="s">
        <v>259</v>
      </c>
      <c r="E2040" s="274" t="s">
        <v>1</v>
      </c>
      <c r="F2040" s="275" t="s">
        <v>629</v>
      </c>
      <c r="G2040" s="273"/>
      <c r="H2040" s="274" t="s">
        <v>1</v>
      </c>
      <c r="I2040" s="276"/>
      <c r="J2040" s="273"/>
      <c r="K2040" s="273"/>
      <c r="L2040" s="277"/>
      <c r="M2040" s="278"/>
      <c r="N2040" s="279"/>
      <c r="O2040" s="279"/>
      <c r="P2040" s="279"/>
      <c r="Q2040" s="279"/>
      <c r="R2040" s="279"/>
      <c r="S2040" s="279"/>
      <c r="T2040" s="280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81" t="s">
        <v>259</v>
      </c>
      <c r="AU2040" s="281" t="s">
        <v>93</v>
      </c>
      <c r="AV2040" s="15" t="s">
        <v>91</v>
      </c>
      <c r="AW2040" s="15" t="s">
        <v>40</v>
      </c>
      <c r="AX2040" s="15" t="s">
        <v>84</v>
      </c>
      <c r="AY2040" s="281" t="s">
        <v>250</v>
      </c>
    </row>
    <row r="2041" s="13" customFormat="1">
      <c r="A2041" s="13"/>
      <c r="B2041" s="249"/>
      <c r="C2041" s="250"/>
      <c r="D2041" s="251" t="s">
        <v>259</v>
      </c>
      <c r="E2041" s="252" t="s">
        <v>1</v>
      </c>
      <c r="F2041" s="253" t="s">
        <v>2087</v>
      </c>
      <c r="G2041" s="250"/>
      <c r="H2041" s="254">
        <v>5.4800000000000004</v>
      </c>
      <c r="I2041" s="255"/>
      <c r="J2041" s="250"/>
      <c r="K2041" s="250"/>
      <c r="L2041" s="256"/>
      <c r="M2041" s="257"/>
      <c r="N2041" s="258"/>
      <c r="O2041" s="258"/>
      <c r="P2041" s="258"/>
      <c r="Q2041" s="258"/>
      <c r="R2041" s="258"/>
      <c r="S2041" s="258"/>
      <c r="T2041" s="259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60" t="s">
        <v>259</v>
      </c>
      <c r="AU2041" s="260" t="s">
        <v>93</v>
      </c>
      <c r="AV2041" s="13" t="s">
        <v>93</v>
      </c>
      <c r="AW2041" s="13" t="s">
        <v>40</v>
      </c>
      <c r="AX2041" s="13" t="s">
        <v>84</v>
      </c>
      <c r="AY2041" s="260" t="s">
        <v>250</v>
      </c>
    </row>
    <row r="2042" s="15" customFormat="1">
      <c r="A2042" s="15"/>
      <c r="B2042" s="272"/>
      <c r="C2042" s="273"/>
      <c r="D2042" s="251" t="s">
        <v>259</v>
      </c>
      <c r="E2042" s="274" t="s">
        <v>1</v>
      </c>
      <c r="F2042" s="275" t="s">
        <v>630</v>
      </c>
      <c r="G2042" s="273"/>
      <c r="H2042" s="274" t="s">
        <v>1</v>
      </c>
      <c r="I2042" s="276"/>
      <c r="J2042" s="273"/>
      <c r="K2042" s="273"/>
      <c r="L2042" s="277"/>
      <c r="M2042" s="278"/>
      <c r="N2042" s="279"/>
      <c r="O2042" s="279"/>
      <c r="P2042" s="279"/>
      <c r="Q2042" s="279"/>
      <c r="R2042" s="279"/>
      <c r="S2042" s="279"/>
      <c r="T2042" s="280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T2042" s="281" t="s">
        <v>259</v>
      </c>
      <c r="AU2042" s="281" t="s">
        <v>93</v>
      </c>
      <c r="AV2042" s="15" t="s">
        <v>91</v>
      </c>
      <c r="AW2042" s="15" t="s">
        <v>40</v>
      </c>
      <c r="AX2042" s="15" t="s">
        <v>84</v>
      </c>
      <c r="AY2042" s="281" t="s">
        <v>250</v>
      </c>
    </row>
    <row r="2043" s="13" customFormat="1">
      <c r="A2043" s="13"/>
      <c r="B2043" s="249"/>
      <c r="C2043" s="250"/>
      <c r="D2043" s="251" t="s">
        <v>259</v>
      </c>
      <c r="E2043" s="252" t="s">
        <v>1</v>
      </c>
      <c r="F2043" s="253" t="s">
        <v>2088</v>
      </c>
      <c r="G2043" s="250"/>
      <c r="H2043" s="254">
        <v>5.4800000000000004</v>
      </c>
      <c r="I2043" s="255"/>
      <c r="J2043" s="250"/>
      <c r="K2043" s="250"/>
      <c r="L2043" s="256"/>
      <c r="M2043" s="257"/>
      <c r="N2043" s="258"/>
      <c r="O2043" s="258"/>
      <c r="P2043" s="258"/>
      <c r="Q2043" s="258"/>
      <c r="R2043" s="258"/>
      <c r="S2043" s="258"/>
      <c r="T2043" s="259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60" t="s">
        <v>259</v>
      </c>
      <c r="AU2043" s="260" t="s">
        <v>93</v>
      </c>
      <c r="AV2043" s="13" t="s">
        <v>93</v>
      </c>
      <c r="AW2043" s="13" t="s">
        <v>40</v>
      </c>
      <c r="AX2043" s="13" t="s">
        <v>84</v>
      </c>
      <c r="AY2043" s="260" t="s">
        <v>250</v>
      </c>
    </row>
    <row r="2044" s="14" customFormat="1">
      <c r="A2044" s="14"/>
      <c r="B2044" s="261"/>
      <c r="C2044" s="262"/>
      <c r="D2044" s="251" t="s">
        <v>259</v>
      </c>
      <c r="E2044" s="263" t="s">
        <v>1</v>
      </c>
      <c r="F2044" s="264" t="s">
        <v>261</v>
      </c>
      <c r="G2044" s="262"/>
      <c r="H2044" s="265">
        <v>21.920000000000002</v>
      </c>
      <c r="I2044" s="266"/>
      <c r="J2044" s="262"/>
      <c r="K2044" s="262"/>
      <c r="L2044" s="267"/>
      <c r="M2044" s="268"/>
      <c r="N2044" s="269"/>
      <c r="O2044" s="269"/>
      <c r="P2044" s="269"/>
      <c r="Q2044" s="269"/>
      <c r="R2044" s="269"/>
      <c r="S2044" s="269"/>
      <c r="T2044" s="270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71" t="s">
        <v>259</v>
      </c>
      <c r="AU2044" s="271" t="s">
        <v>93</v>
      </c>
      <c r="AV2044" s="14" t="s">
        <v>256</v>
      </c>
      <c r="AW2044" s="14" t="s">
        <v>40</v>
      </c>
      <c r="AX2044" s="14" t="s">
        <v>91</v>
      </c>
      <c r="AY2044" s="271" t="s">
        <v>250</v>
      </c>
    </row>
    <row r="2045" s="2" customFormat="1" ht="24.15" customHeight="1">
      <c r="A2045" s="41"/>
      <c r="B2045" s="42"/>
      <c r="C2045" s="230" t="s">
        <v>1336</v>
      </c>
      <c r="D2045" s="230" t="s">
        <v>252</v>
      </c>
      <c r="E2045" s="231" t="s">
        <v>2089</v>
      </c>
      <c r="F2045" s="232" t="s">
        <v>2090</v>
      </c>
      <c r="G2045" s="233" t="s">
        <v>1329</v>
      </c>
      <c r="H2045" s="305"/>
      <c r="I2045" s="235"/>
      <c r="J2045" s="236">
        <f>ROUND(I2045*H2045,2)</f>
        <v>0</v>
      </c>
      <c r="K2045" s="237"/>
      <c r="L2045" s="47"/>
      <c r="M2045" s="238" t="s">
        <v>1</v>
      </c>
      <c r="N2045" s="239" t="s">
        <v>49</v>
      </c>
      <c r="O2045" s="94"/>
      <c r="P2045" s="240">
        <f>O2045*H2045</f>
        <v>0</v>
      </c>
      <c r="Q2045" s="240">
        <v>0</v>
      </c>
      <c r="R2045" s="240">
        <f>Q2045*H2045</f>
        <v>0</v>
      </c>
      <c r="S2045" s="240">
        <v>0</v>
      </c>
      <c r="T2045" s="241">
        <f>S2045*H2045</f>
        <v>0</v>
      </c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R2045" s="242" t="s">
        <v>303</v>
      </c>
      <c r="AT2045" s="242" t="s">
        <v>252</v>
      </c>
      <c r="AU2045" s="242" t="s">
        <v>93</v>
      </c>
      <c r="AY2045" s="19" t="s">
        <v>250</v>
      </c>
      <c r="BE2045" s="243">
        <f>IF(N2045="základní",J2045,0)</f>
        <v>0</v>
      </c>
      <c r="BF2045" s="243">
        <f>IF(N2045="snížená",J2045,0)</f>
        <v>0</v>
      </c>
      <c r="BG2045" s="243">
        <f>IF(N2045="zákl. přenesená",J2045,0)</f>
        <v>0</v>
      </c>
      <c r="BH2045" s="243">
        <f>IF(N2045="sníž. přenesená",J2045,0)</f>
        <v>0</v>
      </c>
      <c r="BI2045" s="243">
        <f>IF(N2045="nulová",J2045,0)</f>
        <v>0</v>
      </c>
      <c r="BJ2045" s="19" t="s">
        <v>91</v>
      </c>
      <c r="BK2045" s="243">
        <f>ROUND(I2045*H2045,2)</f>
        <v>0</v>
      </c>
      <c r="BL2045" s="19" t="s">
        <v>303</v>
      </c>
      <c r="BM2045" s="242" t="s">
        <v>2091</v>
      </c>
    </row>
    <row r="2046" s="2" customFormat="1">
      <c r="A2046" s="41"/>
      <c r="B2046" s="42"/>
      <c r="C2046" s="43"/>
      <c r="D2046" s="244" t="s">
        <v>257</v>
      </c>
      <c r="E2046" s="43"/>
      <c r="F2046" s="245" t="s">
        <v>2092</v>
      </c>
      <c r="G2046" s="43"/>
      <c r="H2046" s="43"/>
      <c r="I2046" s="246"/>
      <c r="J2046" s="43"/>
      <c r="K2046" s="43"/>
      <c r="L2046" s="47"/>
      <c r="M2046" s="247"/>
      <c r="N2046" s="248"/>
      <c r="O2046" s="94"/>
      <c r="P2046" s="94"/>
      <c r="Q2046" s="94"/>
      <c r="R2046" s="94"/>
      <c r="S2046" s="94"/>
      <c r="T2046" s="95"/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T2046" s="19" t="s">
        <v>257</v>
      </c>
      <c r="AU2046" s="19" t="s">
        <v>93</v>
      </c>
    </row>
    <row r="2047" s="12" customFormat="1" ht="22.8" customHeight="1">
      <c r="A2047" s="12"/>
      <c r="B2047" s="214"/>
      <c r="C2047" s="215"/>
      <c r="D2047" s="216" t="s">
        <v>83</v>
      </c>
      <c r="E2047" s="228" t="s">
        <v>2093</v>
      </c>
      <c r="F2047" s="228" t="s">
        <v>2094</v>
      </c>
      <c r="G2047" s="215"/>
      <c r="H2047" s="215"/>
      <c r="I2047" s="218"/>
      <c r="J2047" s="229">
        <f>BK2047</f>
        <v>0</v>
      </c>
      <c r="K2047" s="215"/>
      <c r="L2047" s="220"/>
      <c r="M2047" s="221"/>
      <c r="N2047" s="222"/>
      <c r="O2047" s="222"/>
      <c r="P2047" s="223">
        <f>SUM(P2048:P2130)</f>
        <v>0</v>
      </c>
      <c r="Q2047" s="222"/>
      <c r="R2047" s="223">
        <f>SUM(R2048:R2130)</f>
        <v>0.38030450000000005</v>
      </c>
      <c r="S2047" s="222"/>
      <c r="T2047" s="224">
        <f>SUM(T2048:T2130)</f>
        <v>0</v>
      </c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R2047" s="225" t="s">
        <v>93</v>
      </c>
      <c r="AT2047" s="226" t="s">
        <v>83</v>
      </c>
      <c r="AU2047" s="226" t="s">
        <v>91</v>
      </c>
      <c r="AY2047" s="225" t="s">
        <v>250</v>
      </c>
      <c r="BK2047" s="227">
        <f>SUM(BK2048:BK2130)</f>
        <v>0</v>
      </c>
    </row>
    <row r="2048" s="2" customFormat="1" ht="37.8" customHeight="1">
      <c r="A2048" s="41"/>
      <c r="B2048" s="42"/>
      <c r="C2048" s="230" t="s">
        <v>2095</v>
      </c>
      <c r="D2048" s="230" t="s">
        <v>252</v>
      </c>
      <c r="E2048" s="231" t="s">
        <v>2096</v>
      </c>
      <c r="F2048" s="232" t="s">
        <v>2097</v>
      </c>
      <c r="G2048" s="233" t="s">
        <v>320</v>
      </c>
      <c r="H2048" s="234">
        <v>12.4</v>
      </c>
      <c r="I2048" s="235"/>
      <c r="J2048" s="236">
        <f>ROUND(I2048*H2048,2)</f>
        <v>0</v>
      </c>
      <c r="K2048" s="237"/>
      <c r="L2048" s="47"/>
      <c r="M2048" s="238" t="s">
        <v>1</v>
      </c>
      <c r="N2048" s="239" t="s">
        <v>49</v>
      </c>
      <c r="O2048" s="94"/>
      <c r="P2048" s="240">
        <f>O2048*H2048</f>
        <v>0</v>
      </c>
      <c r="Q2048" s="240">
        <v>0.00025000000000000001</v>
      </c>
      <c r="R2048" s="240">
        <f>Q2048*H2048</f>
        <v>0.0031000000000000003</v>
      </c>
      <c r="S2048" s="240">
        <v>0</v>
      </c>
      <c r="T2048" s="241">
        <f>S2048*H2048</f>
        <v>0</v>
      </c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R2048" s="242" t="s">
        <v>303</v>
      </c>
      <c r="AT2048" s="242" t="s">
        <v>252</v>
      </c>
      <c r="AU2048" s="242" t="s">
        <v>93</v>
      </c>
      <c r="AY2048" s="19" t="s">
        <v>250</v>
      </c>
      <c r="BE2048" s="243">
        <f>IF(N2048="základní",J2048,0)</f>
        <v>0</v>
      </c>
      <c r="BF2048" s="243">
        <f>IF(N2048="snížená",J2048,0)</f>
        <v>0</v>
      </c>
      <c r="BG2048" s="243">
        <f>IF(N2048="zákl. přenesená",J2048,0)</f>
        <v>0</v>
      </c>
      <c r="BH2048" s="243">
        <f>IF(N2048="sníž. přenesená",J2048,0)</f>
        <v>0</v>
      </c>
      <c r="BI2048" s="243">
        <f>IF(N2048="nulová",J2048,0)</f>
        <v>0</v>
      </c>
      <c r="BJ2048" s="19" t="s">
        <v>91</v>
      </c>
      <c r="BK2048" s="243">
        <f>ROUND(I2048*H2048,2)</f>
        <v>0</v>
      </c>
      <c r="BL2048" s="19" t="s">
        <v>303</v>
      </c>
      <c r="BM2048" s="242" t="s">
        <v>2098</v>
      </c>
    </row>
    <row r="2049" s="15" customFormat="1">
      <c r="A2049" s="15"/>
      <c r="B2049" s="272"/>
      <c r="C2049" s="273"/>
      <c r="D2049" s="251" t="s">
        <v>259</v>
      </c>
      <c r="E2049" s="274" t="s">
        <v>1</v>
      </c>
      <c r="F2049" s="275" t="s">
        <v>1397</v>
      </c>
      <c r="G2049" s="273"/>
      <c r="H2049" s="274" t="s">
        <v>1</v>
      </c>
      <c r="I2049" s="276"/>
      <c r="J2049" s="273"/>
      <c r="K2049" s="273"/>
      <c r="L2049" s="277"/>
      <c r="M2049" s="278"/>
      <c r="N2049" s="279"/>
      <c r="O2049" s="279"/>
      <c r="P2049" s="279"/>
      <c r="Q2049" s="279"/>
      <c r="R2049" s="279"/>
      <c r="S2049" s="279"/>
      <c r="T2049" s="280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T2049" s="281" t="s">
        <v>259</v>
      </c>
      <c r="AU2049" s="281" t="s">
        <v>93</v>
      </c>
      <c r="AV2049" s="15" t="s">
        <v>91</v>
      </c>
      <c r="AW2049" s="15" t="s">
        <v>40</v>
      </c>
      <c r="AX2049" s="15" t="s">
        <v>84</v>
      </c>
      <c r="AY2049" s="281" t="s">
        <v>250</v>
      </c>
    </row>
    <row r="2050" s="15" customFormat="1">
      <c r="A2050" s="15"/>
      <c r="B2050" s="272"/>
      <c r="C2050" s="273"/>
      <c r="D2050" s="251" t="s">
        <v>259</v>
      </c>
      <c r="E2050" s="274" t="s">
        <v>1</v>
      </c>
      <c r="F2050" s="275" t="s">
        <v>2099</v>
      </c>
      <c r="G2050" s="273"/>
      <c r="H2050" s="274" t="s">
        <v>1</v>
      </c>
      <c r="I2050" s="276"/>
      <c r="J2050" s="273"/>
      <c r="K2050" s="273"/>
      <c r="L2050" s="277"/>
      <c r="M2050" s="278"/>
      <c r="N2050" s="279"/>
      <c r="O2050" s="279"/>
      <c r="P2050" s="279"/>
      <c r="Q2050" s="279"/>
      <c r="R2050" s="279"/>
      <c r="S2050" s="279"/>
      <c r="T2050" s="280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81" t="s">
        <v>259</v>
      </c>
      <c r="AU2050" s="281" t="s">
        <v>93</v>
      </c>
      <c r="AV2050" s="15" t="s">
        <v>91</v>
      </c>
      <c r="AW2050" s="15" t="s">
        <v>40</v>
      </c>
      <c r="AX2050" s="15" t="s">
        <v>84</v>
      </c>
      <c r="AY2050" s="281" t="s">
        <v>250</v>
      </c>
    </row>
    <row r="2051" s="13" customFormat="1">
      <c r="A2051" s="13"/>
      <c r="B2051" s="249"/>
      <c r="C2051" s="250"/>
      <c r="D2051" s="251" t="s">
        <v>259</v>
      </c>
      <c r="E2051" s="252" t="s">
        <v>1</v>
      </c>
      <c r="F2051" s="253" t="s">
        <v>1418</v>
      </c>
      <c r="G2051" s="250"/>
      <c r="H2051" s="254">
        <v>3.6000000000000001</v>
      </c>
      <c r="I2051" s="255"/>
      <c r="J2051" s="250"/>
      <c r="K2051" s="250"/>
      <c r="L2051" s="256"/>
      <c r="M2051" s="257"/>
      <c r="N2051" s="258"/>
      <c r="O2051" s="258"/>
      <c r="P2051" s="258"/>
      <c r="Q2051" s="258"/>
      <c r="R2051" s="258"/>
      <c r="S2051" s="258"/>
      <c r="T2051" s="259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60" t="s">
        <v>259</v>
      </c>
      <c r="AU2051" s="260" t="s">
        <v>93</v>
      </c>
      <c r="AV2051" s="13" t="s">
        <v>93</v>
      </c>
      <c r="AW2051" s="13" t="s">
        <v>40</v>
      </c>
      <c r="AX2051" s="13" t="s">
        <v>84</v>
      </c>
      <c r="AY2051" s="260" t="s">
        <v>250</v>
      </c>
    </row>
    <row r="2052" s="13" customFormat="1">
      <c r="A2052" s="13"/>
      <c r="B2052" s="249"/>
      <c r="C2052" s="250"/>
      <c r="D2052" s="251" t="s">
        <v>259</v>
      </c>
      <c r="E2052" s="252" t="s">
        <v>1</v>
      </c>
      <c r="F2052" s="253" t="s">
        <v>1419</v>
      </c>
      <c r="G2052" s="250"/>
      <c r="H2052" s="254">
        <v>3.3999999999999999</v>
      </c>
      <c r="I2052" s="255"/>
      <c r="J2052" s="250"/>
      <c r="K2052" s="250"/>
      <c r="L2052" s="256"/>
      <c r="M2052" s="257"/>
      <c r="N2052" s="258"/>
      <c r="O2052" s="258"/>
      <c r="P2052" s="258"/>
      <c r="Q2052" s="258"/>
      <c r="R2052" s="258"/>
      <c r="S2052" s="258"/>
      <c r="T2052" s="259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60" t="s">
        <v>259</v>
      </c>
      <c r="AU2052" s="260" t="s">
        <v>93</v>
      </c>
      <c r="AV2052" s="13" t="s">
        <v>93</v>
      </c>
      <c r="AW2052" s="13" t="s">
        <v>40</v>
      </c>
      <c r="AX2052" s="13" t="s">
        <v>84</v>
      </c>
      <c r="AY2052" s="260" t="s">
        <v>250</v>
      </c>
    </row>
    <row r="2053" s="13" customFormat="1">
      <c r="A2053" s="13"/>
      <c r="B2053" s="249"/>
      <c r="C2053" s="250"/>
      <c r="D2053" s="251" t="s">
        <v>259</v>
      </c>
      <c r="E2053" s="252" t="s">
        <v>1</v>
      </c>
      <c r="F2053" s="253" t="s">
        <v>1420</v>
      </c>
      <c r="G2053" s="250"/>
      <c r="H2053" s="254">
        <v>3</v>
      </c>
      <c r="I2053" s="255"/>
      <c r="J2053" s="250"/>
      <c r="K2053" s="250"/>
      <c r="L2053" s="256"/>
      <c r="M2053" s="257"/>
      <c r="N2053" s="258"/>
      <c r="O2053" s="258"/>
      <c r="P2053" s="258"/>
      <c r="Q2053" s="258"/>
      <c r="R2053" s="258"/>
      <c r="S2053" s="258"/>
      <c r="T2053" s="259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60" t="s">
        <v>259</v>
      </c>
      <c r="AU2053" s="260" t="s">
        <v>93</v>
      </c>
      <c r="AV2053" s="13" t="s">
        <v>93</v>
      </c>
      <c r="AW2053" s="13" t="s">
        <v>40</v>
      </c>
      <c r="AX2053" s="13" t="s">
        <v>84</v>
      </c>
      <c r="AY2053" s="260" t="s">
        <v>250</v>
      </c>
    </row>
    <row r="2054" s="13" customFormat="1">
      <c r="A2054" s="13"/>
      <c r="B2054" s="249"/>
      <c r="C2054" s="250"/>
      <c r="D2054" s="251" t="s">
        <v>259</v>
      </c>
      <c r="E2054" s="252" t="s">
        <v>1</v>
      </c>
      <c r="F2054" s="253" t="s">
        <v>1421</v>
      </c>
      <c r="G2054" s="250"/>
      <c r="H2054" s="254">
        <v>2.3999999999999999</v>
      </c>
      <c r="I2054" s="255"/>
      <c r="J2054" s="250"/>
      <c r="K2054" s="250"/>
      <c r="L2054" s="256"/>
      <c r="M2054" s="257"/>
      <c r="N2054" s="258"/>
      <c r="O2054" s="258"/>
      <c r="P2054" s="258"/>
      <c r="Q2054" s="258"/>
      <c r="R2054" s="258"/>
      <c r="S2054" s="258"/>
      <c r="T2054" s="259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60" t="s">
        <v>259</v>
      </c>
      <c r="AU2054" s="260" t="s">
        <v>93</v>
      </c>
      <c r="AV2054" s="13" t="s">
        <v>93</v>
      </c>
      <c r="AW2054" s="13" t="s">
        <v>40</v>
      </c>
      <c r="AX2054" s="13" t="s">
        <v>84</v>
      </c>
      <c r="AY2054" s="260" t="s">
        <v>250</v>
      </c>
    </row>
    <row r="2055" s="14" customFormat="1">
      <c r="A2055" s="14"/>
      <c r="B2055" s="261"/>
      <c r="C2055" s="262"/>
      <c r="D2055" s="251" t="s">
        <v>259</v>
      </c>
      <c r="E2055" s="263" t="s">
        <v>1</v>
      </c>
      <c r="F2055" s="264" t="s">
        <v>261</v>
      </c>
      <c r="G2055" s="262"/>
      <c r="H2055" s="265">
        <v>12.4</v>
      </c>
      <c r="I2055" s="266"/>
      <c r="J2055" s="262"/>
      <c r="K2055" s="262"/>
      <c r="L2055" s="267"/>
      <c r="M2055" s="268"/>
      <c r="N2055" s="269"/>
      <c r="O2055" s="269"/>
      <c r="P2055" s="269"/>
      <c r="Q2055" s="269"/>
      <c r="R2055" s="269"/>
      <c r="S2055" s="269"/>
      <c r="T2055" s="270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71" t="s">
        <v>259</v>
      </c>
      <c r="AU2055" s="271" t="s">
        <v>93</v>
      </c>
      <c r="AV2055" s="14" t="s">
        <v>256</v>
      </c>
      <c r="AW2055" s="14" t="s">
        <v>40</v>
      </c>
      <c r="AX2055" s="14" t="s">
        <v>91</v>
      </c>
      <c r="AY2055" s="271" t="s">
        <v>250</v>
      </c>
    </row>
    <row r="2056" s="2" customFormat="1" ht="37.8" customHeight="1">
      <c r="A2056" s="41"/>
      <c r="B2056" s="42"/>
      <c r="C2056" s="230" t="s">
        <v>1345</v>
      </c>
      <c r="D2056" s="230" t="s">
        <v>252</v>
      </c>
      <c r="E2056" s="231" t="s">
        <v>2100</v>
      </c>
      <c r="F2056" s="232" t="s">
        <v>2101</v>
      </c>
      <c r="G2056" s="233" t="s">
        <v>320</v>
      </c>
      <c r="H2056" s="234">
        <v>13.800000000000001</v>
      </c>
      <c r="I2056" s="235"/>
      <c r="J2056" s="236">
        <f>ROUND(I2056*H2056,2)</f>
        <v>0</v>
      </c>
      <c r="K2056" s="237"/>
      <c r="L2056" s="47"/>
      <c r="M2056" s="238" t="s">
        <v>1</v>
      </c>
      <c r="N2056" s="239" t="s">
        <v>49</v>
      </c>
      <c r="O2056" s="94"/>
      <c r="P2056" s="240">
        <f>O2056*H2056</f>
        <v>0</v>
      </c>
      <c r="Q2056" s="240">
        <v>0.00087000000000000001</v>
      </c>
      <c r="R2056" s="240">
        <f>Q2056*H2056</f>
        <v>0.012006000000000001</v>
      </c>
      <c r="S2056" s="240">
        <v>0</v>
      </c>
      <c r="T2056" s="241">
        <f>S2056*H2056</f>
        <v>0</v>
      </c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R2056" s="242" t="s">
        <v>303</v>
      </c>
      <c r="AT2056" s="242" t="s">
        <v>252</v>
      </c>
      <c r="AU2056" s="242" t="s">
        <v>93</v>
      </c>
      <c r="AY2056" s="19" t="s">
        <v>250</v>
      </c>
      <c r="BE2056" s="243">
        <f>IF(N2056="základní",J2056,0)</f>
        <v>0</v>
      </c>
      <c r="BF2056" s="243">
        <f>IF(N2056="snížená",J2056,0)</f>
        <v>0</v>
      </c>
      <c r="BG2056" s="243">
        <f>IF(N2056="zákl. přenesená",J2056,0)</f>
        <v>0</v>
      </c>
      <c r="BH2056" s="243">
        <f>IF(N2056="sníž. přenesená",J2056,0)</f>
        <v>0</v>
      </c>
      <c r="BI2056" s="243">
        <f>IF(N2056="nulová",J2056,0)</f>
        <v>0</v>
      </c>
      <c r="BJ2056" s="19" t="s">
        <v>91</v>
      </c>
      <c r="BK2056" s="243">
        <f>ROUND(I2056*H2056,2)</f>
        <v>0</v>
      </c>
      <c r="BL2056" s="19" t="s">
        <v>303</v>
      </c>
      <c r="BM2056" s="242" t="s">
        <v>2102</v>
      </c>
    </row>
    <row r="2057" s="15" customFormat="1">
      <c r="A2057" s="15"/>
      <c r="B2057" s="272"/>
      <c r="C2057" s="273"/>
      <c r="D2057" s="251" t="s">
        <v>259</v>
      </c>
      <c r="E2057" s="274" t="s">
        <v>1</v>
      </c>
      <c r="F2057" s="275" t="s">
        <v>1397</v>
      </c>
      <c r="G2057" s="273"/>
      <c r="H2057" s="274" t="s">
        <v>1</v>
      </c>
      <c r="I2057" s="276"/>
      <c r="J2057" s="273"/>
      <c r="K2057" s="273"/>
      <c r="L2057" s="277"/>
      <c r="M2057" s="278"/>
      <c r="N2057" s="279"/>
      <c r="O2057" s="279"/>
      <c r="P2057" s="279"/>
      <c r="Q2057" s="279"/>
      <c r="R2057" s="279"/>
      <c r="S2057" s="279"/>
      <c r="T2057" s="280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81" t="s">
        <v>259</v>
      </c>
      <c r="AU2057" s="281" t="s">
        <v>93</v>
      </c>
      <c r="AV2057" s="15" t="s">
        <v>91</v>
      </c>
      <c r="AW2057" s="15" t="s">
        <v>40</v>
      </c>
      <c r="AX2057" s="15" t="s">
        <v>84</v>
      </c>
      <c r="AY2057" s="281" t="s">
        <v>250</v>
      </c>
    </row>
    <row r="2058" s="15" customFormat="1">
      <c r="A2058" s="15"/>
      <c r="B2058" s="272"/>
      <c r="C2058" s="273"/>
      <c r="D2058" s="251" t="s">
        <v>259</v>
      </c>
      <c r="E2058" s="274" t="s">
        <v>1</v>
      </c>
      <c r="F2058" s="275" t="s">
        <v>2103</v>
      </c>
      <c r="G2058" s="273"/>
      <c r="H2058" s="274" t="s">
        <v>1</v>
      </c>
      <c r="I2058" s="276"/>
      <c r="J2058" s="273"/>
      <c r="K2058" s="273"/>
      <c r="L2058" s="277"/>
      <c r="M2058" s="278"/>
      <c r="N2058" s="279"/>
      <c r="O2058" s="279"/>
      <c r="P2058" s="279"/>
      <c r="Q2058" s="279"/>
      <c r="R2058" s="279"/>
      <c r="S2058" s="279"/>
      <c r="T2058" s="280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81" t="s">
        <v>259</v>
      </c>
      <c r="AU2058" s="281" t="s">
        <v>93</v>
      </c>
      <c r="AV2058" s="15" t="s">
        <v>91</v>
      </c>
      <c r="AW2058" s="15" t="s">
        <v>40</v>
      </c>
      <c r="AX2058" s="15" t="s">
        <v>84</v>
      </c>
      <c r="AY2058" s="281" t="s">
        <v>250</v>
      </c>
    </row>
    <row r="2059" s="13" customFormat="1">
      <c r="A2059" s="13"/>
      <c r="B2059" s="249"/>
      <c r="C2059" s="250"/>
      <c r="D2059" s="251" t="s">
        <v>259</v>
      </c>
      <c r="E2059" s="252" t="s">
        <v>1</v>
      </c>
      <c r="F2059" s="253" t="s">
        <v>2104</v>
      </c>
      <c r="G2059" s="250"/>
      <c r="H2059" s="254">
        <v>13.800000000000001</v>
      </c>
      <c r="I2059" s="255"/>
      <c r="J2059" s="250"/>
      <c r="K2059" s="250"/>
      <c r="L2059" s="256"/>
      <c r="M2059" s="257"/>
      <c r="N2059" s="258"/>
      <c r="O2059" s="258"/>
      <c r="P2059" s="258"/>
      <c r="Q2059" s="258"/>
      <c r="R2059" s="258"/>
      <c r="S2059" s="258"/>
      <c r="T2059" s="259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60" t="s">
        <v>259</v>
      </c>
      <c r="AU2059" s="260" t="s">
        <v>93</v>
      </c>
      <c r="AV2059" s="13" t="s">
        <v>93</v>
      </c>
      <c r="AW2059" s="13" t="s">
        <v>40</v>
      </c>
      <c r="AX2059" s="13" t="s">
        <v>91</v>
      </c>
      <c r="AY2059" s="260" t="s">
        <v>250</v>
      </c>
    </row>
    <row r="2060" s="2" customFormat="1" ht="37.8" customHeight="1">
      <c r="A2060" s="41"/>
      <c r="B2060" s="42"/>
      <c r="C2060" s="230" t="s">
        <v>2105</v>
      </c>
      <c r="D2060" s="230" t="s">
        <v>252</v>
      </c>
      <c r="E2060" s="231" t="s">
        <v>2106</v>
      </c>
      <c r="F2060" s="232" t="s">
        <v>2107</v>
      </c>
      <c r="G2060" s="233" t="s">
        <v>320</v>
      </c>
      <c r="H2060" s="234">
        <v>18</v>
      </c>
      <c r="I2060" s="235"/>
      <c r="J2060" s="236">
        <f>ROUND(I2060*H2060,2)</f>
        <v>0</v>
      </c>
      <c r="K2060" s="237"/>
      <c r="L2060" s="47"/>
      <c r="M2060" s="238" t="s">
        <v>1</v>
      </c>
      <c r="N2060" s="239" t="s">
        <v>49</v>
      </c>
      <c r="O2060" s="94"/>
      <c r="P2060" s="240">
        <f>O2060*H2060</f>
        <v>0</v>
      </c>
      <c r="Q2060" s="240">
        <v>0.00087000000000000001</v>
      </c>
      <c r="R2060" s="240">
        <f>Q2060*H2060</f>
        <v>0.01566</v>
      </c>
      <c r="S2060" s="240">
        <v>0</v>
      </c>
      <c r="T2060" s="241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42" t="s">
        <v>303</v>
      </c>
      <c r="AT2060" s="242" t="s">
        <v>252</v>
      </c>
      <c r="AU2060" s="242" t="s">
        <v>93</v>
      </c>
      <c r="AY2060" s="19" t="s">
        <v>250</v>
      </c>
      <c r="BE2060" s="243">
        <f>IF(N2060="základní",J2060,0)</f>
        <v>0</v>
      </c>
      <c r="BF2060" s="243">
        <f>IF(N2060="snížená",J2060,0)</f>
        <v>0</v>
      </c>
      <c r="BG2060" s="243">
        <f>IF(N2060="zákl. přenesená",J2060,0)</f>
        <v>0</v>
      </c>
      <c r="BH2060" s="243">
        <f>IF(N2060="sníž. přenesená",J2060,0)</f>
        <v>0</v>
      </c>
      <c r="BI2060" s="243">
        <f>IF(N2060="nulová",J2060,0)</f>
        <v>0</v>
      </c>
      <c r="BJ2060" s="19" t="s">
        <v>91</v>
      </c>
      <c r="BK2060" s="243">
        <f>ROUND(I2060*H2060,2)</f>
        <v>0</v>
      </c>
      <c r="BL2060" s="19" t="s">
        <v>303</v>
      </c>
      <c r="BM2060" s="242" t="s">
        <v>2108</v>
      </c>
    </row>
    <row r="2061" s="15" customFormat="1">
      <c r="A2061" s="15"/>
      <c r="B2061" s="272"/>
      <c r="C2061" s="273"/>
      <c r="D2061" s="251" t="s">
        <v>259</v>
      </c>
      <c r="E2061" s="274" t="s">
        <v>1</v>
      </c>
      <c r="F2061" s="275" t="s">
        <v>1397</v>
      </c>
      <c r="G2061" s="273"/>
      <c r="H2061" s="274" t="s">
        <v>1</v>
      </c>
      <c r="I2061" s="276"/>
      <c r="J2061" s="273"/>
      <c r="K2061" s="273"/>
      <c r="L2061" s="277"/>
      <c r="M2061" s="278"/>
      <c r="N2061" s="279"/>
      <c r="O2061" s="279"/>
      <c r="P2061" s="279"/>
      <c r="Q2061" s="279"/>
      <c r="R2061" s="279"/>
      <c r="S2061" s="279"/>
      <c r="T2061" s="280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81" t="s">
        <v>259</v>
      </c>
      <c r="AU2061" s="281" t="s">
        <v>93</v>
      </c>
      <c r="AV2061" s="15" t="s">
        <v>91</v>
      </c>
      <c r="AW2061" s="15" t="s">
        <v>40</v>
      </c>
      <c r="AX2061" s="15" t="s">
        <v>84</v>
      </c>
      <c r="AY2061" s="281" t="s">
        <v>250</v>
      </c>
    </row>
    <row r="2062" s="15" customFormat="1">
      <c r="A2062" s="15"/>
      <c r="B2062" s="272"/>
      <c r="C2062" s="273"/>
      <c r="D2062" s="251" t="s">
        <v>259</v>
      </c>
      <c r="E2062" s="274" t="s">
        <v>1</v>
      </c>
      <c r="F2062" s="275" t="s">
        <v>2109</v>
      </c>
      <c r="G2062" s="273"/>
      <c r="H2062" s="274" t="s">
        <v>1</v>
      </c>
      <c r="I2062" s="276"/>
      <c r="J2062" s="273"/>
      <c r="K2062" s="273"/>
      <c r="L2062" s="277"/>
      <c r="M2062" s="278"/>
      <c r="N2062" s="279"/>
      <c r="O2062" s="279"/>
      <c r="P2062" s="279"/>
      <c r="Q2062" s="279"/>
      <c r="R2062" s="279"/>
      <c r="S2062" s="279"/>
      <c r="T2062" s="280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81" t="s">
        <v>259</v>
      </c>
      <c r="AU2062" s="281" t="s">
        <v>93</v>
      </c>
      <c r="AV2062" s="15" t="s">
        <v>91</v>
      </c>
      <c r="AW2062" s="15" t="s">
        <v>40</v>
      </c>
      <c r="AX2062" s="15" t="s">
        <v>84</v>
      </c>
      <c r="AY2062" s="281" t="s">
        <v>250</v>
      </c>
    </row>
    <row r="2063" s="13" customFormat="1">
      <c r="A2063" s="13"/>
      <c r="B2063" s="249"/>
      <c r="C2063" s="250"/>
      <c r="D2063" s="251" t="s">
        <v>259</v>
      </c>
      <c r="E2063" s="252" t="s">
        <v>1</v>
      </c>
      <c r="F2063" s="253" t="s">
        <v>2110</v>
      </c>
      <c r="G2063" s="250"/>
      <c r="H2063" s="254">
        <v>18</v>
      </c>
      <c r="I2063" s="255"/>
      <c r="J2063" s="250"/>
      <c r="K2063" s="250"/>
      <c r="L2063" s="256"/>
      <c r="M2063" s="257"/>
      <c r="N2063" s="258"/>
      <c r="O2063" s="258"/>
      <c r="P2063" s="258"/>
      <c r="Q2063" s="258"/>
      <c r="R2063" s="258"/>
      <c r="S2063" s="258"/>
      <c r="T2063" s="259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60" t="s">
        <v>259</v>
      </c>
      <c r="AU2063" s="260" t="s">
        <v>93</v>
      </c>
      <c r="AV2063" s="13" t="s">
        <v>93</v>
      </c>
      <c r="AW2063" s="13" t="s">
        <v>40</v>
      </c>
      <c r="AX2063" s="13" t="s">
        <v>91</v>
      </c>
      <c r="AY2063" s="260" t="s">
        <v>250</v>
      </c>
    </row>
    <row r="2064" s="2" customFormat="1" ht="44.25" customHeight="1">
      <c r="A2064" s="41"/>
      <c r="B2064" s="42"/>
      <c r="C2064" s="230" t="s">
        <v>1349</v>
      </c>
      <c r="D2064" s="230" t="s">
        <v>252</v>
      </c>
      <c r="E2064" s="231" t="s">
        <v>2111</v>
      </c>
      <c r="F2064" s="232" t="s">
        <v>2112</v>
      </c>
      <c r="G2064" s="233" t="s">
        <v>320</v>
      </c>
      <c r="H2064" s="234">
        <v>13.800000000000001</v>
      </c>
      <c r="I2064" s="235"/>
      <c r="J2064" s="236">
        <f>ROUND(I2064*H2064,2)</f>
        <v>0</v>
      </c>
      <c r="K2064" s="237"/>
      <c r="L2064" s="47"/>
      <c r="M2064" s="238" t="s">
        <v>1</v>
      </c>
      <c r="N2064" s="239" t="s">
        <v>49</v>
      </c>
      <c r="O2064" s="94"/>
      <c r="P2064" s="240">
        <f>O2064*H2064</f>
        <v>0</v>
      </c>
      <c r="Q2064" s="240">
        <v>0.00044000000000000002</v>
      </c>
      <c r="R2064" s="240">
        <f>Q2064*H2064</f>
        <v>0.0060720000000000001</v>
      </c>
      <c r="S2064" s="240">
        <v>0</v>
      </c>
      <c r="T2064" s="241">
        <f>S2064*H2064</f>
        <v>0</v>
      </c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R2064" s="242" t="s">
        <v>303</v>
      </c>
      <c r="AT2064" s="242" t="s">
        <v>252</v>
      </c>
      <c r="AU2064" s="242" t="s">
        <v>93</v>
      </c>
      <c r="AY2064" s="19" t="s">
        <v>250</v>
      </c>
      <c r="BE2064" s="243">
        <f>IF(N2064="základní",J2064,0)</f>
        <v>0</v>
      </c>
      <c r="BF2064" s="243">
        <f>IF(N2064="snížená",J2064,0)</f>
        <v>0</v>
      </c>
      <c r="BG2064" s="243">
        <f>IF(N2064="zákl. přenesená",J2064,0)</f>
        <v>0</v>
      </c>
      <c r="BH2064" s="243">
        <f>IF(N2064="sníž. přenesená",J2064,0)</f>
        <v>0</v>
      </c>
      <c r="BI2064" s="243">
        <f>IF(N2064="nulová",J2064,0)</f>
        <v>0</v>
      </c>
      <c r="BJ2064" s="19" t="s">
        <v>91</v>
      </c>
      <c r="BK2064" s="243">
        <f>ROUND(I2064*H2064,2)</f>
        <v>0</v>
      </c>
      <c r="BL2064" s="19" t="s">
        <v>303</v>
      </c>
      <c r="BM2064" s="242" t="s">
        <v>2113</v>
      </c>
    </row>
    <row r="2065" s="15" customFormat="1">
      <c r="A2065" s="15"/>
      <c r="B2065" s="272"/>
      <c r="C2065" s="273"/>
      <c r="D2065" s="251" t="s">
        <v>259</v>
      </c>
      <c r="E2065" s="274" t="s">
        <v>1</v>
      </c>
      <c r="F2065" s="275" t="s">
        <v>1397</v>
      </c>
      <c r="G2065" s="273"/>
      <c r="H2065" s="274" t="s">
        <v>1</v>
      </c>
      <c r="I2065" s="276"/>
      <c r="J2065" s="273"/>
      <c r="K2065" s="273"/>
      <c r="L2065" s="277"/>
      <c r="M2065" s="278"/>
      <c r="N2065" s="279"/>
      <c r="O2065" s="279"/>
      <c r="P2065" s="279"/>
      <c r="Q2065" s="279"/>
      <c r="R2065" s="279"/>
      <c r="S2065" s="279"/>
      <c r="T2065" s="280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81" t="s">
        <v>259</v>
      </c>
      <c r="AU2065" s="281" t="s">
        <v>93</v>
      </c>
      <c r="AV2065" s="15" t="s">
        <v>91</v>
      </c>
      <c r="AW2065" s="15" t="s">
        <v>40</v>
      </c>
      <c r="AX2065" s="15" t="s">
        <v>84</v>
      </c>
      <c r="AY2065" s="281" t="s">
        <v>250</v>
      </c>
    </row>
    <row r="2066" s="15" customFormat="1">
      <c r="A2066" s="15"/>
      <c r="B2066" s="272"/>
      <c r="C2066" s="273"/>
      <c r="D2066" s="251" t="s">
        <v>259</v>
      </c>
      <c r="E2066" s="274" t="s">
        <v>1</v>
      </c>
      <c r="F2066" s="275" t="s">
        <v>2114</v>
      </c>
      <c r="G2066" s="273"/>
      <c r="H2066" s="274" t="s">
        <v>1</v>
      </c>
      <c r="I2066" s="276"/>
      <c r="J2066" s="273"/>
      <c r="K2066" s="273"/>
      <c r="L2066" s="277"/>
      <c r="M2066" s="278"/>
      <c r="N2066" s="279"/>
      <c r="O2066" s="279"/>
      <c r="P2066" s="279"/>
      <c r="Q2066" s="279"/>
      <c r="R2066" s="279"/>
      <c r="S2066" s="279"/>
      <c r="T2066" s="280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81" t="s">
        <v>259</v>
      </c>
      <c r="AU2066" s="281" t="s">
        <v>93</v>
      </c>
      <c r="AV2066" s="15" t="s">
        <v>91</v>
      </c>
      <c r="AW2066" s="15" t="s">
        <v>40</v>
      </c>
      <c r="AX2066" s="15" t="s">
        <v>84</v>
      </c>
      <c r="AY2066" s="281" t="s">
        <v>250</v>
      </c>
    </row>
    <row r="2067" s="13" customFormat="1">
      <c r="A2067" s="13"/>
      <c r="B2067" s="249"/>
      <c r="C2067" s="250"/>
      <c r="D2067" s="251" t="s">
        <v>259</v>
      </c>
      <c r="E2067" s="252" t="s">
        <v>1</v>
      </c>
      <c r="F2067" s="253" t="s">
        <v>2115</v>
      </c>
      <c r="G2067" s="250"/>
      <c r="H2067" s="254">
        <v>13.800000000000001</v>
      </c>
      <c r="I2067" s="255"/>
      <c r="J2067" s="250"/>
      <c r="K2067" s="250"/>
      <c r="L2067" s="256"/>
      <c r="M2067" s="257"/>
      <c r="N2067" s="258"/>
      <c r="O2067" s="258"/>
      <c r="P2067" s="258"/>
      <c r="Q2067" s="258"/>
      <c r="R2067" s="258"/>
      <c r="S2067" s="258"/>
      <c r="T2067" s="259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60" t="s">
        <v>259</v>
      </c>
      <c r="AU2067" s="260" t="s">
        <v>93</v>
      </c>
      <c r="AV2067" s="13" t="s">
        <v>93</v>
      </c>
      <c r="AW2067" s="13" t="s">
        <v>40</v>
      </c>
      <c r="AX2067" s="13" t="s">
        <v>91</v>
      </c>
      <c r="AY2067" s="260" t="s">
        <v>250</v>
      </c>
    </row>
    <row r="2068" s="2" customFormat="1" ht="44.25" customHeight="1">
      <c r="A2068" s="41"/>
      <c r="B2068" s="42"/>
      <c r="C2068" s="230" t="s">
        <v>2116</v>
      </c>
      <c r="D2068" s="230" t="s">
        <v>252</v>
      </c>
      <c r="E2068" s="231" t="s">
        <v>2117</v>
      </c>
      <c r="F2068" s="232" t="s">
        <v>2118</v>
      </c>
      <c r="G2068" s="233" t="s">
        <v>320</v>
      </c>
      <c r="H2068" s="234">
        <v>13.800000000000001</v>
      </c>
      <c r="I2068" s="235"/>
      <c r="J2068" s="236">
        <f>ROUND(I2068*H2068,2)</f>
        <v>0</v>
      </c>
      <c r="K2068" s="237"/>
      <c r="L2068" s="47"/>
      <c r="M2068" s="238" t="s">
        <v>1</v>
      </c>
      <c r="N2068" s="239" t="s">
        <v>49</v>
      </c>
      <c r="O2068" s="94"/>
      <c r="P2068" s="240">
        <f>O2068*H2068</f>
        <v>0</v>
      </c>
      <c r="Q2068" s="240">
        <v>0.00038000000000000002</v>
      </c>
      <c r="R2068" s="240">
        <f>Q2068*H2068</f>
        <v>0.0052440000000000004</v>
      </c>
      <c r="S2068" s="240">
        <v>0</v>
      </c>
      <c r="T2068" s="241">
        <f>S2068*H2068</f>
        <v>0</v>
      </c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R2068" s="242" t="s">
        <v>303</v>
      </c>
      <c r="AT2068" s="242" t="s">
        <v>252</v>
      </c>
      <c r="AU2068" s="242" t="s">
        <v>93</v>
      </c>
      <c r="AY2068" s="19" t="s">
        <v>250</v>
      </c>
      <c r="BE2068" s="243">
        <f>IF(N2068="základní",J2068,0)</f>
        <v>0</v>
      </c>
      <c r="BF2068" s="243">
        <f>IF(N2068="snížená",J2068,0)</f>
        <v>0</v>
      </c>
      <c r="BG2068" s="243">
        <f>IF(N2068="zákl. přenesená",J2068,0)</f>
        <v>0</v>
      </c>
      <c r="BH2068" s="243">
        <f>IF(N2068="sníž. přenesená",J2068,0)</f>
        <v>0</v>
      </c>
      <c r="BI2068" s="243">
        <f>IF(N2068="nulová",J2068,0)</f>
        <v>0</v>
      </c>
      <c r="BJ2068" s="19" t="s">
        <v>91</v>
      </c>
      <c r="BK2068" s="243">
        <f>ROUND(I2068*H2068,2)</f>
        <v>0</v>
      </c>
      <c r="BL2068" s="19" t="s">
        <v>303</v>
      </c>
      <c r="BM2068" s="242" t="s">
        <v>2119</v>
      </c>
    </row>
    <row r="2069" s="15" customFormat="1">
      <c r="A2069" s="15"/>
      <c r="B2069" s="272"/>
      <c r="C2069" s="273"/>
      <c r="D2069" s="251" t="s">
        <v>259</v>
      </c>
      <c r="E2069" s="274" t="s">
        <v>1</v>
      </c>
      <c r="F2069" s="275" t="s">
        <v>1397</v>
      </c>
      <c r="G2069" s="273"/>
      <c r="H2069" s="274" t="s">
        <v>1</v>
      </c>
      <c r="I2069" s="276"/>
      <c r="J2069" s="273"/>
      <c r="K2069" s="273"/>
      <c r="L2069" s="277"/>
      <c r="M2069" s="278"/>
      <c r="N2069" s="279"/>
      <c r="O2069" s="279"/>
      <c r="P2069" s="279"/>
      <c r="Q2069" s="279"/>
      <c r="R2069" s="279"/>
      <c r="S2069" s="279"/>
      <c r="T2069" s="280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81" t="s">
        <v>259</v>
      </c>
      <c r="AU2069" s="281" t="s">
        <v>93</v>
      </c>
      <c r="AV2069" s="15" t="s">
        <v>91</v>
      </c>
      <c r="AW2069" s="15" t="s">
        <v>40</v>
      </c>
      <c r="AX2069" s="15" t="s">
        <v>84</v>
      </c>
      <c r="AY2069" s="281" t="s">
        <v>250</v>
      </c>
    </row>
    <row r="2070" s="15" customFormat="1">
      <c r="A2070" s="15"/>
      <c r="B2070" s="272"/>
      <c r="C2070" s="273"/>
      <c r="D2070" s="251" t="s">
        <v>259</v>
      </c>
      <c r="E2070" s="274" t="s">
        <v>1</v>
      </c>
      <c r="F2070" s="275" t="s">
        <v>2114</v>
      </c>
      <c r="G2070" s="273"/>
      <c r="H2070" s="274" t="s">
        <v>1</v>
      </c>
      <c r="I2070" s="276"/>
      <c r="J2070" s="273"/>
      <c r="K2070" s="273"/>
      <c r="L2070" s="277"/>
      <c r="M2070" s="278"/>
      <c r="N2070" s="279"/>
      <c r="O2070" s="279"/>
      <c r="P2070" s="279"/>
      <c r="Q2070" s="279"/>
      <c r="R2070" s="279"/>
      <c r="S2070" s="279"/>
      <c r="T2070" s="280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81" t="s">
        <v>259</v>
      </c>
      <c r="AU2070" s="281" t="s">
        <v>93</v>
      </c>
      <c r="AV2070" s="15" t="s">
        <v>91</v>
      </c>
      <c r="AW2070" s="15" t="s">
        <v>40</v>
      </c>
      <c r="AX2070" s="15" t="s">
        <v>84</v>
      </c>
      <c r="AY2070" s="281" t="s">
        <v>250</v>
      </c>
    </row>
    <row r="2071" s="13" customFormat="1">
      <c r="A2071" s="13"/>
      <c r="B2071" s="249"/>
      <c r="C2071" s="250"/>
      <c r="D2071" s="251" t="s">
        <v>259</v>
      </c>
      <c r="E2071" s="252" t="s">
        <v>1</v>
      </c>
      <c r="F2071" s="253" t="s">
        <v>2104</v>
      </c>
      <c r="G2071" s="250"/>
      <c r="H2071" s="254">
        <v>13.800000000000001</v>
      </c>
      <c r="I2071" s="255"/>
      <c r="J2071" s="250"/>
      <c r="K2071" s="250"/>
      <c r="L2071" s="256"/>
      <c r="M2071" s="257"/>
      <c r="N2071" s="258"/>
      <c r="O2071" s="258"/>
      <c r="P2071" s="258"/>
      <c r="Q2071" s="258"/>
      <c r="R2071" s="258"/>
      <c r="S2071" s="258"/>
      <c r="T2071" s="259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60" t="s">
        <v>259</v>
      </c>
      <c r="AU2071" s="260" t="s">
        <v>93</v>
      </c>
      <c r="AV2071" s="13" t="s">
        <v>93</v>
      </c>
      <c r="AW2071" s="13" t="s">
        <v>40</v>
      </c>
      <c r="AX2071" s="13" t="s">
        <v>91</v>
      </c>
      <c r="AY2071" s="260" t="s">
        <v>250</v>
      </c>
    </row>
    <row r="2072" s="2" customFormat="1" ht="49.05" customHeight="1">
      <c r="A2072" s="41"/>
      <c r="B2072" s="42"/>
      <c r="C2072" s="230" t="s">
        <v>2120</v>
      </c>
      <c r="D2072" s="230" t="s">
        <v>252</v>
      </c>
      <c r="E2072" s="231" t="s">
        <v>2121</v>
      </c>
      <c r="F2072" s="232" t="s">
        <v>2122</v>
      </c>
      <c r="G2072" s="233" t="s">
        <v>320</v>
      </c>
      <c r="H2072" s="234">
        <v>13.800000000000001</v>
      </c>
      <c r="I2072" s="235"/>
      <c r="J2072" s="236">
        <f>ROUND(I2072*H2072,2)</f>
        <v>0</v>
      </c>
      <c r="K2072" s="237"/>
      <c r="L2072" s="47"/>
      <c r="M2072" s="238" t="s">
        <v>1</v>
      </c>
      <c r="N2072" s="239" t="s">
        <v>49</v>
      </c>
      <c r="O2072" s="94"/>
      <c r="P2072" s="240">
        <f>O2072*H2072</f>
        <v>0</v>
      </c>
      <c r="Q2072" s="240">
        <v>0.00054000000000000001</v>
      </c>
      <c r="R2072" s="240">
        <f>Q2072*H2072</f>
        <v>0.0074520000000000003</v>
      </c>
      <c r="S2072" s="240">
        <v>0</v>
      </c>
      <c r="T2072" s="241">
        <f>S2072*H2072</f>
        <v>0</v>
      </c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R2072" s="242" t="s">
        <v>303</v>
      </c>
      <c r="AT2072" s="242" t="s">
        <v>252</v>
      </c>
      <c r="AU2072" s="242" t="s">
        <v>93</v>
      </c>
      <c r="AY2072" s="19" t="s">
        <v>250</v>
      </c>
      <c r="BE2072" s="243">
        <f>IF(N2072="základní",J2072,0)</f>
        <v>0</v>
      </c>
      <c r="BF2072" s="243">
        <f>IF(N2072="snížená",J2072,0)</f>
        <v>0</v>
      </c>
      <c r="BG2072" s="243">
        <f>IF(N2072="zákl. přenesená",J2072,0)</f>
        <v>0</v>
      </c>
      <c r="BH2072" s="243">
        <f>IF(N2072="sníž. přenesená",J2072,0)</f>
        <v>0</v>
      </c>
      <c r="BI2072" s="243">
        <f>IF(N2072="nulová",J2072,0)</f>
        <v>0</v>
      </c>
      <c r="BJ2072" s="19" t="s">
        <v>91</v>
      </c>
      <c r="BK2072" s="243">
        <f>ROUND(I2072*H2072,2)</f>
        <v>0</v>
      </c>
      <c r="BL2072" s="19" t="s">
        <v>303</v>
      </c>
      <c r="BM2072" s="242" t="s">
        <v>2123</v>
      </c>
    </row>
    <row r="2073" s="15" customFormat="1">
      <c r="A2073" s="15"/>
      <c r="B2073" s="272"/>
      <c r="C2073" s="273"/>
      <c r="D2073" s="251" t="s">
        <v>259</v>
      </c>
      <c r="E2073" s="274" t="s">
        <v>1</v>
      </c>
      <c r="F2073" s="275" t="s">
        <v>1397</v>
      </c>
      <c r="G2073" s="273"/>
      <c r="H2073" s="274" t="s">
        <v>1</v>
      </c>
      <c r="I2073" s="276"/>
      <c r="J2073" s="273"/>
      <c r="K2073" s="273"/>
      <c r="L2073" s="277"/>
      <c r="M2073" s="278"/>
      <c r="N2073" s="279"/>
      <c r="O2073" s="279"/>
      <c r="P2073" s="279"/>
      <c r="Q2073" s="279"/>
      <c r="R2073" s="279"/>
      <c r="S2073" s="279"/>
      <c r="T2073" s="280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81" t="s">
        <v>259</v>
      </c>
      <c r="AU2073" s="281" t="s">
        <v>93</v>
      </c>
      <c r="AV2073" s="15" t="s">
        <v>91</v>
      </c>
      <c r="AW2073" s="15" t="s">
        <v>40</v>
      </c>
      <c r="AX2073" s="15" t="s">
        <v>84</v>
      </c>
      <c r="AY2073" s="281" t="s">
        <v>250</v>
      </c>
    </row>
    <row r="2074" s="15" customFormat="1">
      <c r="A2074" s="15"/>
      <c r="B2074" s="272"/>
      <c r="C2074" s="273"/>
      <c r="D2074" s="251" t="s">
        <v>259</v>
      </c>
      <c r="E2074" s="274" t="s">
        <v>1</v>
      </c>
      <c r="F2074" s="275" t="s">
        <v>2124</v>
      </c>
      <c r="G2074" s="273"/>
      <c r="H2074" s="274" t="s">
        <v>1</v>
      </c>
      <c r="I2074" s="276"/>
      <c r="J2074" s="273"/>
      <c r="K2074" s="273"/>
      <c r="L2074" s="277"/>
      <c r="M2074" s="278"/>
      <c r="N2074" s="279"/>
      <c r="O2074" s="279"/>
      <c r="P2074" s="279"/>
      <c r="Q2074" s="279"/>
      <c r="R2074" s="279"/>
      <c r="S2074" s="279"/>
      <c r="T2074" s="280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81" t="s">
        <v>259</v>
      </c>
      <c r="AU2074" s="281" t="s">
        <v>93</v>
      </c>
      <c r="AV2074" s="15" t="s">
        <v>91</v>
      </c>
      <c r="AW2074" s="15" t="s">
        <v>40</v>
      </c>
      <c r="AX2074" s="15" t="s">
        <v>84</v>
      </c>
      <c r="AY2074" s="281" t="s">
        <v>250</v>
      </c>
    </row>
    <row r="2075" s="13" customFormat="1">
      <c r="A2075" s="13"/>
      <c r="B2075" s="249"/>
      <c r="C2075" s="250"/>
      <c r="D2075" s="251" t="s">
        <v>259</v>
      </c>
      <c r="E2075" s="252" t="s">
        <v>1</v>
      </c>
      <c r="F2075" s="253" t="s">
        <v>2104</v>
      </c>
      <c r="G2075" s="250"/>
      <c r="H2075" s="254">
        <v>13.800000000000001</v>
      </c>
      <c r="I2075" s="255"/>
      <c r="J2075" s="250"/>
      <c r="K2075" s="250"/>
      <c r="L2075" s="256"/>
      <c r="M2075" s="257"/>
      <c r="N2075" s="258"/>
      <c r="O2075" s="258"/>
      <c r="P2075" s="258"/>
      <c r="Q2075" s="258"/>
      <c r="R2075" s="258"/>
      <c r="S2075" s="258"/>
      <c r="T2075" s="259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60" t="s">
        <v>259</v>
      </c>
      <c r="AU2075" s="260" t="s">
        <v>93</v>
      </c>
      <c r="AV2075" s="13" t="s">
        <v>93</v>
      </c>
      <c r="AW2075" s="13" t="s">
        <v>40</v>
      </c>
      <c r="AX2075" s="13" t="s">
        <v>91</v>
      </c>
      <c r="AY2075" s="260" t="s">
        <v>250</v>
      </c>
    </row>
    <row r="2076" s="2" customFormat="1" ht="49.05" customHeight="1">
      <c r="A2076" s="41"/>
      <c r="B2076" s="42"/>
      <c r="C2076" s="230" t="s">
        <v>2125</v>
      </c>
      <c r="D2076" s="230" t="s">
        <v>252</v>
      </c>
      <c r="E2076" s="231" t="s">
        <v>2126</v>
      </c>
      <c r="F2076" s="232" t="s">
        <v>2127</v>
      </c>
      <c r="G2076" s="233" t="s">
        <v>320</v>
      </c>
      <c r="H2076" s="234">
        <v>15.800000000000001</v>
      </c>
      <c r="I2076" s="235"/>
      <c r="J2076" s="236">
        <f>ROUND(I2076*H2076,2)</f>
        <v>0</v>
      </c>
      <c r="K2076" s="237"/>
      <c r="L2076" s="47"/>
      <c r="M2076" s="238" t="s">
        <v>1</v>
      </c>
      <c r="N2076" s="239" t="s">
        <v>49</v>
      </c>
      <c r="O2076" s="94"/>
      <c r="P2076" s="240">
        <f>O2076*H2076</f>
        <v>0</v>
      </c>
      <c r="Q2076" s="240">
        <v>0.00093000000000000005</v>
      </c>
      <c r="R2076" s="240">
        <f>Q2076*H2076</f>
        <v>0.014694000000000002</v>
      </c>
      <c r="S2076" s="240">
        <v>0</v>
      </c>
      <c r="T2076" s="241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42" t="s">
        <v>303</v>
      </c>
      <c r="AT2076" s="242" t="s">
        <v>252</v>
      </c>
      <c r="AU2076" s="242" t="s">
        <v>93</v>
      </c>
      <c r="AY2076" s="19" t="s">
        <v>250</v>
      </c>
      <c r="BE2076" s="243">
        <f>IF(N2076="základní",J2076,0)</f>
        <v>0</v>
      </c>
      <c r="BF2076" s="243">
        <f>IF(N2076="snížená",J2076,0)</f>
        <v>0</v>
      </c>
      <c r="BG2076" s="243">
        <f>IF(N2076="zákl. přenesená",J2076,0)</f>
        <v>0</v>
      </c>
      <c r="BH2076" s="243">
        <f>IF(N2076="sníž. přenesená",J2076,0)</f>
        <v>0</v>
      </c>
      <c r="BI2076" s="243">
        <f>IF(N2076="nulová",J2076,0)</f>
        <v>0</v>
      </c>
      <c r="BJ2076" s="19" t="s">
        <v>91</v>
      </c>
      <c r="BK2076" s="243">
        <f>ROUND(I2076*H2076,2)</f>
        <v>0</v>
      </c>
      <c r="BL2076" s="19" t="s">
        <v>303</v>
      </c>
      <c r="BM2076" s="242" t="s">
        <v>2128</v>
      </c>
    </row>
    <row r="2077" s="15" customFormat="1">
      <c r="A2077" s="15"/>
      <c r="B2077" s="272"/>
      <c r="C2077" s="273"/>
      <c r="D2077" s="251" t="s">
        <v>259</v>
      </c>
      <c r="E2077" s="274" t="s">
        <v>1</v>
      </c>
      <c r="F2077" s="275" t="s">
        <v>1397</v>
      </c>
      <c r="G2077" s="273"/>
      <c r="H2077" s="274" t="s">
        <v>1</v>
      </c>
      <c r="I2077" s="276"/>
      <c r="J2077" s="273"/>
      <c r="K2077" s="273"/>
      <c r="L2077" s="277"/>
      <c r="M2077" s="278"/>
      <c r="N2077" s="279"/>
      <c r="O2077" s="279"/>
      <c r="P2077" s="279"/>
      <c r="Q2077" s="279"/>
      <c r="R2077" s="279"/>
      <c r="S2077" s="279"/>
      <c r="T2077" s="280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T2077" s="281" t="s">
        <v>259</v>
      </c>
      <c r="AU2077" s="281" t="s">
        <v>93</v>
      </c>
      <c r="AV2077" s="15" t="s">
        <v>91</v>
      </c>
      <c r="AW2077" s="15" t="s">
        <v>40</v>
      </c>
      <c r="AX2077" s="15" t="s">
        <v>84</v>
      </c>
      <c r="AY2077" s="281" t="s">
        <v>250</v>
      </c>
    </row>
    <row r="2078" s="13" customFormat="1">
      <c r="A2078" s="13"/>
      <c r="B2078" s="249"/>
      <c r="C2078" s="250"/>
      <c r="D2078" s="251" t="s">
        <v>259</v>
      </c>
      <c r="E2078" s="252" t="s">
        <v>1</v>
      </c>
      <c r="F2078" s="253" t="s">
        <v>2129</v>
      </c>
      <c r="G2078" s="250"/>
      <c r="H2078" s="254">
        <v>15.800000000000001</v>
      </c>
      <c r="I2078" s="255"/>
      <c r="J2078" s="250"/>
      <c r="K2078" s="250"/>
      <c r="L2078" s="256"/>
      <c r="M2078" s="257"/>
      <c r="N2078" s="258"/>
      <c r="O2078" s="258"/>
      <c r="P2078" s="258"/>
      <c r="Q2078" s="258"/>
      <c r="R2078" s="258"/>
      <c r="S2078" s="258"/>
      <c r="T2078" s="259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60" t="s">
        <v>259</v>
      </c>
      <c r="AU2078" s="260" t="s">
        <v>93</v>
      </c>
      <c r="AV2078" s="13" t="s">
        <v>93</v>
      </c>
      <c r="AW2078" s="13" t="s">
        <v>40</v>
      </c>
      <c r="AX2078" s="13" t="s">
        <v>91</v>
      </c>
      <c r="AY2078" s="260" t="s">
        <v>250</v>
      </c>
    </row>
    <row r="2079" s="2" customFormat="1" ht="44.25" customHeight="1">
      <c r="A2079" s="41"/>
      <c r="B2079" s="42"/>
      <c r="C2079" s="230" t="s">
        <v>1356</v>
      </c>
      <c r="D2079" s="230" t="s">
        <v>252</v>
      </c>
      <c r="E2079" s="231" t="s">
        <v>2130</v>
      </c>
      <c r="F2079" s="232" t="s">
        <v>2131</v>
      </c>
      <c r="G2079" s="233" t="s">
        <v>320</v>
      </c>
      <c r="H2079" s="234">
        <v>103</v>
      </c>
      <c r="I2079" s="235"/>
      <c r="J2079" s="236">
        <f>ROUND(I2079*H2079,2)</f>
        <v>0</v>
      </c>
      <c r="K2079" s="237"/>
      <c r="L2079" s="47"/>
      <c r="M2079" s="238" t="s">
        <v>1</v>
      </c>
      <c r="N2079" s="239" t="s">
        <v>49</v>
      </c>
      <c r="O2079" s="94"/>
      <c r="P2079" s="240">
        <f>O2079*H2079</f>
        <v>0</v>
      </c>
      <c r="Q2079" s="240">
        <v>0.00079000000000000001</v>
      </c>
      <c r="R2079" s="240">
        <f>Q2079*H2079</f>
        <v>0.081369999999999998</v>
      </c>
      <c r="S2079" s="240">
        <v>0</v>
      </c>
      <c r="T2079" s="241">
        <f>S2079*H2079</f>
        <v>0</v>
      </c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R2079" s="242" t="s">
        <v>303</v>
      </c>
      <c r="AT2079" s="242" t="s">
        <v>252</v>
      </c>
      <c r="AU2079" s="242" t="s">
        <v>93</v>
      </c>
      <c r="AY2079" s="19" t="s">
        <v>250</v>
      </c>
      <c r="BE2079" s="243">
        <f>IF(N2079="základní",J2079,0)</f>
        <v>0</v>
      </c>
      <c r="BF2079" s="243">
        <f>IF(N2079="snížená",J2079,0)</f>
        <v>0</v>
      </c>
      <c r="BG2079" s="243">
        <f>IF(N2079="zákl. přenesená",J2079,0)</f>
        <v>0</v>
      </c>
      <c r="BH2079" s="243">
        <f>IF(N2079="sníž. přenesená",J2079,0)</f>
        <v>0</v>
      </c>
      <c r="BI2079" s="243">
        <f>IF(N2079="nulová",J2079,0)</f>
        <v>0</v>
      </c>
      <c r="BJ2079" s="19" t="s">
        <v>91</v>
      </c>
      <c r="BK2079" s="243">
        <f>ROUND(I2079*H2079,2)</f>
        <v>0</v>
      </c>
      <c r="BL2079" s="19" t="s">
        <v>303</v>
      </c>
      <c r="BM2079" s="242" t="s">
        <v>2132</v>
      </c>
    </row>
    <row r="2080" s="15" customFormat="1">
      <c r="A2080" s="15"/>
      <c r="B2080" s="272"/>
      <c r="C2080" s="273"/>
      <c r="D2080" s="251" t="s">
        <v>259</v>
      </c>
      <c r="E2080" s="274" t="s">
        <v>1</v>
      </c>
      <c r="F2080" s="275" t="s">
        <v>2133</v>
      </c>
      <c r="G2080" s="273"/>
      <c r="H2080" s="274" t="s">
        <v>1</v>
      </c>
      <c r="I2080" s="276"/>
      <c r="J2080" s="273"/>
      <c r="K2080" s="273"/>
      <c r="L2080" s="277"/>
      <c r="M2080" s="278"/>
      <c r="N2080" s="279"/>
      <c r="O2080" s="279"/>
      <c r="P2080" s="279"/>
      <c r="Q2080" s="279"/>
      <c r="R2080" s="279"/>
      <c r="S2080" s="279"/>
      <c r="T2080" s="280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81" t="s">
        <v>259</v>
      </c>
      <c r="AU2080" s="281" t="s">
        <v>93</v>
      </c>
      <c r="AV2080" s="15" t="s">
        <v>91</v>
      </c>
      <c r="AW2080" s="15" t="s">
        <v>40</v>
      </c>
      <c r="AX2080" s="15" t="s">
        <v>84</v>
      </c>
      <c r="AY2080" s="281" t="s">
        <v>250</v>
      </c>
    </row>
    <row r="2081" s="15" customFormat="1">
      <c r="A2081" s="15"/>
      <c r="B2081" s="272"/>
      <c r="C2081" s="273"/>
      <c r="D2081" s="251" t="s">
        <v>259</v>
      </c>
      <c r="E2081" s="274" t="s">
        <v>1</v>
      </c>
      <c r="F2081" s="275" t="s">
        <v>2134</v>
      </c>
      <c r="G2081" s="273"/>
      <c r="H2081" s="274" t="s">
        <v>1</v>
      </c>
      <c r="I2081" s="276"/>
      <c r="J2081" s="273"/>
      <c r="K2081" s="273"/>
      <c r="L2081" s="277"/>
      <c r="M2081" s="278"/>
      <c r="N2081" s="279"/>
      <c r="O2081" s="279"/>
      <c r="P2081" s="279"/>
      <c r="Q2081" s="279"/>
      <c r="R2081" s="279"/>
      <c r="S2081" s="279"/>
      <c r="T2081" s="280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81" t="s">
        <v>259</v>
      </c>
      <c r="AU2081" s="281" t="s">
        <v>93</v>
      </c>
      <c r="AV2081" s="15" t="s">
        <v>91</v>
      </c>
      <c r="AW2081" s="15" t="s">
        <v>40</v>
      </c>
      <c r="AX2081" s="15" t="s">
        <v>84</v>
      </c>
      <c r="AY2081" s="281" t="s">
        <v>250</v>
      </c>
    </row>
    <row r="2082" s="13" customFormat="1">
      <c r="A2082" s="13"/>
      <c r="B2082" s="249"/>
      <c r="C2082" s="250"/>
      <c r="D2082" s="251" t="s">
        <v>259</v>
      </c>
      <c r="E2082" s="252" t="s">
        <v>1</v>
      </c>
      <c r="F2082" s="253" t="s">
        <v>2135</v>
      </c>
      <c r="G2082" s="250"/>
      <c r="H2082" s="254">
        <v>22</v>
      </c>
      <c r="I2082" s="255"/>
      <c r="J2082" s="250"/>
      <c r="K2082" s="250"/>
      <c r="L2082" s="256"/>
      <c r="M2082" s="257"/>
      <c r="N2082" s="258"/>
      <c r="O2082" s="258"/>
      <c r="P2082" s="258"/>
      <c r="Q2082" s="258"/>
      <c r="R2082" s="258"/>
      <c r="S2082" s="258"/>
      <c r="T2082" s="259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60" t="s">
        <v>259</v>
      </c>
      <c r="AU2082" s="260" t="s">
        <v>93</v>
      </c>
      <c r="AV2082" s="13" t="s">
        <v>93</v>
      </c>
      <c r="AW2082" s="13" t="s">
        <v>40</v>
      </c>
      <c r="AX2082" s="13" t="s">
        <v>84</v>
      </c>
      <c r="AY2082" s="260" t="s">
        <v>250</v>
      </c>
    </row>
    <row r="2083" s="13" customFormat="1">
      <c r="A2083" s="13"/>
      <c r="B2083" s="249"/>
      <c r="C2083" s="250"/>
      <c r="D2083" s="251" t="s">
        <v>259</v>
      </c>
      <c r="E2083" s="252" t="s">
        <v>1</v>
      </c>
      <c r="F2083" s="253" t="s">
        <v>2136</v>
      </c>
      <c r="G2083" s="250"/>
      <c r="H2083" s="254">
        <v>22</v>
      </c>
      <c r="I2083" s="255"/>
      <c r="J2083" s="250"/>
      <c r="K2083" s="250"/>
      <c r="L2083" s="256"/>
      <c r="M2083" s="257"/>
      <c r="N2083" s="258"/>
      <c r="O2083" s="258"/>
      <c r="P2083" s="258"/>
      <c r="Q2083" s="258"/>
      <c r="R2083" s="258"/>
      <c r="S2083" s="258"/>
      <c r="T2083" s="259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60" t="s">
        <v>259</v>
      </c>
      <c r="AU2083" s="260" t="s">
        <v>93</v>
      </c>
      <c r="AV2083" s="13" t="s">
        <v>93</v>
      </c>
      <c r="AW2083" s="13" t="s">
        <v>40</v>
      </c>
      <c r="AX2083" s="13" t="s">
        <v>84</v>
      </c>
      <c r="AY2083" s="260" t="s">
        <v>250</v>
      </c>
    </row>
    <row r="2084" s="13" customFormat="1">
      <c r="A2084" s="13"/>
      <c r="B2084" s="249"/>
      <c r="C2084" s="250"/>
      <c r="D2084" s="251" t="s">
        <v>259</v>
      </c>
      <c r="E2084" s="252" t="s">
        <v>1</v>
      </c>
      <c r="F2084" s="253" t="s">
        <v>2137</v>
      </c>
      <c r="G2084" s="250"/>
      <c r="H2084" s="254">
        <v>29.5</v>
      </c>
      <c r="I2084" s="255"/>
      <c r="J2084" s="250"/>
      <c r="K2084" s="250"/>
      <c r="L2084" s="256"/>
      <c r="M2084" s="257"/>
      <c r="N2084" s="258"/>
      <c r="O2084" s="258"/>
      <c r="P2084" s="258"/>
      <c r="Q2084" s="258"/>
      <c r="R2084" s="258"/>
      <c r="S2084" s="258"/>
      <c r="T2084" s="259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60" t="s">
        <v>259</v>
      </c>
      <c r="AU2084" s="260" t="s">
        <v>93</v>
      </c>
      <c r="AV2084" s="13" t="s">
        <v>93</v>
      </c>
      <c r="AW2084" s="13" t="s">
        <v>40</v>
      </c>
      <c r="AX2084" s="13" t="s">
        <v>84</v>
      </c>
      <c r="AY2084" s="260" t="s">
        <v>250</v>
      </c>
    </row>
    <row r="2085" s="13" customFormat="1">
      <c r="A2085" s="13"/>
      <c r="B2085" s="249"/>
      <c r="C2085" s="250"/>
      <c r="D2085" s="251" t="s">
        <v>259</v>
      </c>
      <c r="E2085" s="252" t="s">
        <v>1</v>
      </c>
      <c r="F2085" s="253" t="s">
        <v>2138</v>
      </c>
      <c r="G2085" s="250"/>
      <c r="H2085" s="254">
        <v>29.5</v>
      </c>
      <c r="I2085" s="255"/>
      <c r="J2085" s="250"/>
      <c r="K2085" s="250"/>
      <c r="L2085" s="256"/>
      <c r="M2085" s="257"/>
      <c r="N2085" s="258"/>
      <c r="O2085" s="258"/>
      <c r="P2085" s="258"/>
      <c r="Q2085" s="258"/>
      <c r="R2085" s="258"/>
      <c r="S2085" s="258"/>
      <c r="T2085" s="259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60" t="s">
        <v>259</v>
      </c>
      <c r="AU2085" s="260" t="s">
        <v>93</v>
      </c>
      <c r="AV2085" s="13" t="s">
        <v>93</v>
      </c>
      <c r="AW2085" s="13" t="s">
        <v>40</v>
      </c>
      <c r="AX2085" s="13" t="s">
        <v>84</v>
      </c>
      <c r="AY2085" s="260" t="s">
        <v>250</v>
      </c>
    </row>
    <row r="2086" s="14" customFormat="1">
      <c r="A2086" s="14"/>
      <c r="B2086" s="261"/>
      <c r="C2086" s="262"/>
      <c r="D2086" s="251" t="s">
        <v>259</v>
      </c>
      <c r="E2086" s="263" t="s">
        <v>1</v>
      </c>
      <c r="F2086" s="264" t="s">
        <v>261</v>
      </c>
      <c r="G2086" s="262"/>
      <c r="H2086" s="265">
        <v>103</v>
      </c>
      <c r="I2086" s="266"/>
      <c r="J2086" s="262"/>
      <c r="K2086" s="262"/>
      <c r="L2086" s="267"/>
      <c r="M2086" s="268"/>
      <c r="N2086" s="269"/>
      <c r="O2086" s="269"/>
      <c r="P2086" s="269"/>
      <c r="Q2086" s="269"/>
      <c r="R2086" s="269"/>
      <c r="S2086" s="269"/>
      <c r="T2086" s="270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71" t="s">
        <v>259</v>
      </c>
      <c r="AU2086" s="271" t="s">
        <v>93</v>
      </c>
      <c r="AV2086" s="14" t="s">
        <v>256</v>
      </c>
      <c r="AW2086" s="14" t="s">
        <v>40</v>
      </c>
      <c r="AX2086" s="14" t="s">
        <v>91</v>
      </c>
      <c r="AY2086" s="271" t="s">
        <v>250</v>
      </c>
    </row>
    <row r="2087" s="2" customFormat="1" ht="44.25" customHeight="1">
      <c r="A2087" s="41"/>
      <c r="B2087" s="42"/>
      <c r="C2087" s="230" t="s">
        <v>2139</v>
      </c>
      <c r="D2087" s="230" t="s">
        <v>252</v>
      </c>
      <c r="E2087" s="231" t="s">
        <v>2140</v>
      </c>
      <c r="F2087" s="232" t="s">
        <v>2141</v>
      </c>
      <c r="G2087" s="233" t="s">
        <v>320</v>
      </c>
      <c r="H2087" s="234">
        <v>16.399999999999999</v>
      </c>
      <c r="I2087" s="235"/>
      <c r="J2087" s="236">
        <f>ROUND(I2087*H2087,2)</f>
        <v>0</v>
      </c>
      <c r="K2087" s="237"/>
      <c r="L2087" s="47"/>
      <c r="M2087" s="238" t="s">
        <v>1</v>
      </c>
      <c r="N2087" s="239" t="s">
        <v>49</v>
      </c>
      <c r="O2087" s="94"/>
      <c r="P2087" s="240">
        <f>O2087*H2087</f>
        <v>0</v>
      </c>
      <c r="Q2087" s="240">
        <v>0.00079000000000000001</v>
      </c>
      <c r="R2087" s="240">
        <f>Q2087*H2087</f>
        <v>0.012955999999999999</v>
      </c>
      <c r="S2087" s="240">
        <v>0</v>
      </c>
      <c r="T2087" s="241">
        <f>S2087*H2087</f>
        <v>0</v>
      </c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R2087" s="242" t="s">
        <v>303</v>
      </c>
      <c r="AT2087" s="242" t="s">
        <v>252</v>
      </c>
      <c r="AU2087" s="242" t="s">
        <v>93</v>
      </c>
      <c r="AY2087" s="19" t="s">
        <v>250</v>
      </c>
      <c r="BE2087" s="243">
        <f>IF(N2087="základní",J2087,0)</f>
        <v>0</v>
      </c>
      <c r="BF2087" s="243">
        <f>IF(N2087="snížená",J2087,0)</f>
        <v>0</v>
      </c>
      <c r="BG2087" s="243">
        <f>IF(N2087="zákl. přenesená",J2087,0)</f>
        <v>0</v>
      </c>
      <c r="BH2087" s="243">
        <f>IF(N2087="sníž. přenesená",J2087,0)</f>
        <v>0</v>
      </c>
      <c r="BI2087" s="243">
        <f>IF(N2087="nulová",J2087,0)</f>
        <v>0</v>
      </c>
      <c r="BJ2087" s="19" t="s">
        <v>91</v>
      </c>
      <c r="BK2087" s="243">
        <f>ROUND(I2087*H2087,2)</f>
        <v>0</v>
      </c>
      <c r="BL2087" s="19" t="s">
        <v>303</v>
      </c>
      <c r="BM2087" s="242" t="s">
        <v>2142</v>
      </c>
    </row>
    <row r="2088" s="15" customFormat="1">
      <c r="A2088" s="15"/>
      <c r="B2088" s="272"/>
      <c r="C2088" s="273"/>
      <c r="D2088" s="251" t="s">
        <v>259</v>
      </c>
      <c r="E2088" s="274" t="s">
        <v>1</v>
      </c>
      <c r="F2088" s="275" t="s">
        <v>2143</v>
      </c>
      <c r="G2088" s="273"/>
      <c r="H2088" s="274" t="s">
        <v>1</v>
      </c>
      <c r="I2088" s="276"/>
      <c r="J2088" s="273"/>
      <c r="K2088" s="273"/>
      <c r="L2088" s="277"/>
      <c r="M2088" s="278"/>
      <c r="N2088" s="279"/>
      <c r="O2088" s="279"/>
      <c r="P2088" s="279"/>
      <c r="Q2088" s="279"/>
      <c r="R2088" s="279"/>
      <c r="S2088" s="279"/>
      <c r="T2088" s="280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81" t="s">
        <v>259</v>
      </c>
      <c r="AU2088" s="281" t="s">
        <v>93</v>
      </c>
      <c r="AV2088" s="15" t="s">
        <v>91</v>
      </c>
      <c r="AW2088" s="15" t="s">
        <v>40</v>
      </c>
      <c r="AX2088" s="15" t="s">
        <v>84</v>
      </c>
      <c r="AY2088" s="281" t="s">
        <v>250</v>
      </c>
    </row>
    <row r="2089" s="15" customFormat="1">
      <c r="A2089" s="15"/>
      <c r="B2089" s="272"/>
      <c r="C2089" s="273"/>
      <c r="D2089" s="251" t="s">
        <v>259</v>
      </c>
      <c r="E2089" s="274" t="s">
        <v>1</v>
      </c>
      <c r="F2089" s="275" t="s">
        <v>2144</v>
      </c>
      <c r="G2089" s="273"/>
      <c r="H2089" s="274" t="s">
        <v>1</v>
      </c>
      <c r="I2089" s="276"/>
      <c r="J2089" s="273"/>
      <c r="K2089" s="273"/>
      <c r="L2089" s="277"/>
      <c r="M2089" s="278"/>
      <c r="N2089" s="279"/>
      <c r="O2089" s="279"/>
      <c r="P2089" s="279"/>
      <c r="Q2089" s="279"/>
      <c r="R2089" s="279"/>
      <c r="S2089" s="279"/>
      <c r="T2089" s="280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81" t="s">
        <v>259</v>
      </c>
      <c r="AU2089" s="281" t="s">
        <v>93</v>
      </c>
      <c r="AV2089" s="15" t="s">
        <v>91</v>
      </c>
      <c r="AW2089" s="15" t="s">
        <v>40</v>
      </c>
      <c r="AX2089" s="15" t="s">
        <v>84</v>
      </c>
      <c r="AY2089" s="281" t="s">
        <v>250</v>
      </c>
    </row>
    <row r="2090" s="13" customFormat="1">
      <c r="A2090" s="13"/>
      <c r="B2090" s="249"/>
      <c r="C2090" s="250"/>
      <c r="D2090" s="251" t="s">
        <v>259</v>
      </c>
      <c r="E2090" s="252" t="s">
        <v>1</v>
      </c>
      <c r="F2090" s="253" t="s">
        <v>2145</v>
      </c>
      <c r="G2090" s="250"/>
      <c r="H2090" s="254">
        <v>16.399999999999999</v>
      </c>
      <c r="I2090" s="255"/>
      <c r="J2090" s="250"/>
      <c r="K2090" s="250"/>
      <c r="L2090" s="256"/>
      <c r="M2090" s="257"/>
      <c r="N2090" s="258"/>
      <c r="O2090" s="258"/>
      <c r="P2090" s="258"/>
      <c r="Q2090" s="258"/>
      <c r="R2090" s="258"/>
      <c r="S2090" s="258"/>
      <c r="T2090" s="259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60" t="s">
        <v>259</v>
      </c>
      <c r="AU2090" s="260" t="s">
        <v>93</v>
      </c>
      <c r="AV2090" s="13" t="s">
        <v>93</v>
      </c>
      <c r="AW2090" s="13" t="s">
        <v>40</v>
      </c>
      <c r="AX2090" s="13" t="s">
        <v>91</v>
      </c>
      <c r="AY2090" s="260" t="s">
        <v>250</v>
      </c>
    </row>
    <row r="2091" s="2" customFormat="1" ht="44.25" customHeight="1">
      <c r="A2091" s="41"/>
      <c r="B2091" s="42"/>
      <c r="C2091" s="230" t="s">
        <v>2146</v>
      </c>
      <c r="D2091" s="230" t="s">
        <v>252</v>
      </c>
      <c r="E2091" s="231" t="s">
        <v>2147</v>
      </c>
      <c r="F2091" s="232" t="s">
        <v>2148</v>
      </c>
      <c r="G2091" s="233" t="s">
        <v>320</v>
      </c>
      <c r="H2091" s="234">
        <v>259.39999999999998</v>
      </c>
      <c r="I2091" s="235"/>
      <c r="J2091" s="236">
        <f>ROUND(I2091*H2091,2)</f>
        <v>0</v>
      </c>
      <c r="K2091" s="237"/>
      <c r="L2091" s="47"/>
      <c r="M2091" s="238" t="s">
        <v>1</v>
      </c>
      <c r="N2091" s="239" t="s">
        <v>49</v>
      </c>
      <c r="O2091" s="94"/>
      <c r="P2091" s="240">
        <f>O2091*H2091</f>
        <v>0</v>
      </c>
      <c r="Q2091" s="240">
        <v>0.00024000000000000001</v>
      </c>
      <c r="R2091" s="240">
        <f>Q2091*H2091</f>
        <v>0.062255999999999999</v>
      </c>
      <c r="S2091" s="240">
        <v>0</v>
      </c>
      <c r="T2091" s="241">
        <f>S2091*H2091</f>
        <v>0</v>
      </c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R2091" s="242" t="s">
        <v>303</v>
      </c>
      <c r="AT2091" s="242" t="s">
        <v>252</v>
      </c>
      <c r="AU2091" s="242" t="s">
        <v>93</v>
      </c>
      <c r="AY2091" s="19" t="s">
        <v>250</v>
      </c>
      <c r="BE2091" s="243">
        <f>IF(N2091="základní",J2091,0)</f>
        <v>0</v>
      </c>
      <c r="BF2091" s="243">
        <f>IF(N2091="snížená",J2091,0)</f>
        <v>0</v>
      </c>
      <c r="BG2091" s="243">
        <f>IF(N2091="zákl. přenesená",J2091,0)</f>
        <v>0</v>
      </c>
      <c r="BH2091" s="243">
        <f>IF(N2091="sníž. přenesená",J2091,0)</f>
        <v>0</v>
      </c>
      <c r="BI2091" s="243">
        <f>IF(N2091="nulová",J2091,0)</f>
        <v>0</v>
      </c>
      <c r="BJ2091" s="19" t="s">
        <v>91</v>
      </c>
      <c r="BK2091" s="243">
        <f>ROUND(I2091*H2091,2)</f>
        <v>0</v>
      </c>
      <c r="BL2091" s="19" t="s">
        <v>303</v>
      </c>
      <c r="BM2091" s="242" t="s">
        <v>2149</v>
      </c>
    </row>
    <row r="2092" s="15" customFormat="1">
      <c r="A2092" s="15"/>
      <c r="B2092" s="272"/>
      <c r="C2092" s="273"/>
      <c r="D2092" s="251" t="s">
        <v>259</v>
      </c>
      <c r="E2092" s="274" t="s">
        <v>1</v>
      </c>
      <c r="F2092" s="275" t="s">
        <v>2150</v>
      </c>
      <c r="G2092" s="273"/>
      <c r="H2092" s="274" t="s">
        <v>1</v>
      </c>
      <c r="I2092" s="276"/>
      <c r="J2092" s="273"/>
      <c r="K2092" s="273"/>
      <c r="L2092" s="277"/>
      <c r="M2092" s="278"/>
      <c r="N2092" s="279"/>
      <c r="O2092" s="279"/>
      <c r="P2092" s="279"/>
      <c r="Q2092" s="279"/>
      <c r="R2092" s="279"/>
      <c r="S2092" s="279"/>
      <c r="T2092" s="280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T2092" s="281" t="s">
        <v>259</v>
      </c>
      <c r="AU2092" s="281" t="s">
        <v>93</v>
      </c>
      <c r="AV2092" s="15" t="s">
        <v>91</v>
      </c>
      <c r="AW2092" s="15" t="s">
        <v>40</v>
      </c>
      <c r="AX2092" s="15" t="s">
        <v>84</v>
      </c>
      <c r="AY2092" s="281" t="s">
        <v>250</v>
      </c>
    </row>
    <row r="2093" s="15" customFormat="1">
      <c r="A2093" s="15"/>
      <c r="B2093" s="272"/>
      <c r="C2093" s="273"/>
      <c r="D2093" s="251" t="s">
        <v>259</v>
      </c>
      <c r="E2093" s="274" t="s">
        <v>1</v>
      </c>
      <c r="F2093" s="275" t="s">
        <v>2151</v>
      </c>
      <c r="G2093" s="273"/>
      <c r="H2093" s="274" t="s">
        <v>1</v>
      </c>
      <c r="I2093" s="276"/>
      <c r="J2093" s="273"/>
      <c r="K2093" s="273"/>
      <c r="L2093" s="277"/>
      <c r="M2093" s="278"/>
      <c r="N2093" s="279"/>
      <c r="O2093" s="279"/>
      <c r="P2093" s="279"/>
      <c r="Q2093" s="279"/>
      <c r="R2093" s="279"/>
      <c r="S2093" s="279"/>
      <c r="T2093" s="280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81" t="s">
        <v>259</v>
      </c>
      <c r="AU2093" s="281" t="s">
        <v>93</v>
      </c>
      <c r="AV2093" s="15" t="s">
        <v>91</v>
      </c>
      <c r="AW2093" s="15" t="s">
        <v>40</v>
      </c>
      <c r="AX2093" s="15" t="s">
        <v>84</v>
      </c>
      <c r="AY2093" s="281" t="s">
        <v>250</v>
      </c>
    </row>
    <row r="2094" s="13" customFormat="1">
      <c r="A2094" s="13"/>
      <c r="B2094" s="249"/>
      <c r="C2094" s="250"/>
      <c r="D2094" s="251" t="s">
        <v>259</v>
      </c>
      <c r="E2094" s="252" t="s">
        <v>1</v>
      </c>
      <c r="F2094" s="253" t="s">
        <v>2152</v>
      </c>
      <c r="G2094" s="250"/>
      <c r="H2094" s="254">
        <v>60.5</v>
      </c>
      <c r="I2094" s="255"/>
      <c r="J2094" s="250"/>
      <c r="K2094" s="250"/>
      <c r="L2094" s="256"/>
      <c r="M2094" s="257"/>
      <c r="N2094" s="258"/>
      <c r="O2094" s="258"/>
      <c r="P2094" s="258"/>
      <c r="Q2094" s="258"/>
      <c r="R2094" s="258"/>
      <c r="S2094" s="258"/>
      <c r="T2094" s="259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60" t="s">
        <v>259</v>
      </c>
      <c r="AU2094" s="260" t="s">
        <v>93</v>
      </c>
      <c r="AV2094" s="13" t="s">
        <v>93</v>
      </c>
      <c r="AW2094" s="13" t="s">
        <v>40</v>
      </c>
      <c r="AX2094" s="13" t="s">
        <v>84</v>
      </c>
      <c r="AY2094" s="260" t="s">
        <v>250</v>
      </c>
    </row>
    <row r="2095" s="13" customFormat="1">
      <c r="A2095" s="13"/>
      <c r="B2095" s="249"/>
      <c r="C2095" s="250"/>
      <c r="D2095" s="251" t="s">
        <v>259</v>
      </c>
      <c r="E2095" s="252" t="s">
        <v>1</v>
      </c>
      <c r="F2095" s="253" t="s">
        <v>2153</v>
      </c>
      <c r="G2095" s="250"/>
      <c r="H2095" s="254">
        <v>60.5</v>
      </c>
      <c r="I2095" s="255"/>
      <c r="J2095" s="250"/>
      <c r="K2095" s="250"/>
      <c r="L2095" s="256"/>
      <c r="M2095" s="257"/>
      <c r="N2095" s="258"/>
      <c r="O2095" s="258"/>
      <c r="P2095" s="258"/>
      <c r="Q2095" s="258"/>
      <c r="R2095" s="258"/>
      <c r="S2095" s="258"/>
      <c r="T2095" s="259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60" t="s">
        <v>259</v>
      </c>
      <c r="AU2095" s="260" t="s">
        <v>93</v>
      </c>
      <c r="AV2095" s="13" t="s">
        <v>93</v>
      </c>
      <c r="AW2095" s="13" t="s">
        <v>40</v>
      </c>
      <c r="AX2095" s="13" t="s">
        <v>84</v>
      </c>
      <c r="AY2095" s="260" t="s">
        <v>250</v>
      </c>
    </row>
    <row r="2096" s="13" customFormat="1">
      <c r="A2096" s="13"/>
      <c r="B2096" s="249"/>
      <c r="C2096" s="250"/>
      <c r="D2096" s="251" t="s">
        <v>259</v>
      </c>
      <c r="E2096" s="252" t="s">
        <v>1</v>
      </c>
      <c r="F2096" s="253" t="s">
        <v>2154</v>
      </c>
      <c r="G2096" s="250"/>
      <c r="H2096" s="254">
        <v>69.200000000000003</v>
      </c>
      <c r="I2096" s="255"/>
      <c r="J2096" s="250"/>
      <c r="K2096" s="250"/>
      <c r="L2096" s="256"/>
      <c r="M2096" s="257"/>
      <c r="N2096" s="258"/>
      <c r="O2096" s="258"/>
      <c r="P2096" s="258"/>
      <c r="Q2096" s="258"/>
      <c r="R2096" s="258"/>
      <c r="S2096" s="258"/>
      <c r="T2096" s="259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60" t="s">
        <v>259</v>
      </c>
      <c r="AU2096" s="260" t="s">
        <v>93</v>
      </c>
      <c r="AV2096" s="13" t="s">
        <v>93</v>
      </c>
      <c r="AW2096" s="13" t="s">
        <v>40</v>
      </c>
      <c r="AX2096" s="13" t="s">
        <v>84</v>
      </c>
      <c r="AY2096" s="260" t="s">
        <v>250</v>
      </c>
    </row>
    <row r="2097" s="13" customFormat="1">
      <c r="A2097" s="13"/>
      <c r="B2097" s="249"/>
      <c r="C2097" s="250"/>
      <c r="D2097" s="251" t="s">
        <v>259</v>
      </c>
      <c r="E2097" s="252" t="s">
        <v>1</v>
      </c>
      <c r="F2097" s="253" t="s">
        <v>2155</v>
      </c>
      <c r="G2097" s="250"/>
      <c r="H2097" s="254">
        <v>69.200000000000003</v>
      </c>
      <c r="I2097" s="255"/>
      <c r="J2097" s="250"/>
      <c r="K2097" s="250"/>
      <c r="L2097" s="256"/>
      <c r="M2097" s="257"/>
      <c r="N2097" s="258"/>
      <c r="O2097" s="258"/>
      <c r="P2097" s="258"/>
      <c r="Q2097" s="258"/>
      <c r="R2097" s="258"/>
      <c r="S2097" s="258"/>
      <c r="T2097" s="259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60" t="s">
        <v>259</v>
      </c>
      <c r="AU2097" s="260" t="s">
        <v>93</v>
      </c>
      <c r="AV2097" s="13" t="s">
        <v>93</v>
      </c>
      <c r="AW2097" s="13" t="s">
        <v>40</v>
      </c>
      <c r="AX2097" s="13" t="s">
        <v>84</v>
      </c>
      <c r="AY2097" s="260" t="s">
        <v>250</v>
      </c>
    </row>
    <row r="2098" s="14" customFormat="1">
      <c r="A2098" s="14"/>
      <c r="B2098" s="261"/>
      <c r="C2098" s="262"/>
      <c r="D2098" s="251" t="s">
        <v>259</v>
      </c>
      <c r="E2098" s="263" t="s">
        <v>1</v>
      </c>
      <c r="F2098" s="264" t="s">
        <v>261</v>
      </c>
      <c r="G2098" s="262"/>
      <c r="H2098" s="265">
        <v>259.39999999999998</v>
      </c>
      <c r="I2098" s="266"/>
      <c r="J2098" s="262"/>
      <c r="K2098" s="262"/>
      <c r="L2098" s="267"/>
      <c r="M2098" s="268"/>
      <c r="N2098" s="269"/>
      <c r="O2098" s="269"/>
      <c r="P2098" s="269"/>
      <c r="Q2098" s="269"/>
      <c r="R2098" s="269"/>
      <c r="S2098" s="269"/>
      <c r="T2098" s="270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71" t="s">
        <v>259</v>
      </c>
      <c r="AU2098" s="271" t="s">
        <v>93</v>
      </c>
      <c r="AV2098" s="14" t="s">
        <v>256</v>
      </c>
      <c r="AW2098" s="14" t="s">
        <v>40</v>
      </c>
      <c r="AX2098" s="14" t="s">
        <v>91</v>
      </c>
      <c r="AY2098" s="271" t="s">
        <v>250</v>
      </c>
    </row>
    <row r="2099" s="2" customFormat="1" ht="44.25" customHeight="1">
      <c r="A2099" s="41"/>
      <c r="B2099" s="42"/>
      <c r="C2099" s="230" t="s">
        <v>2156</v>
      </c>
      <c r="D2099" s="230" t="s">
        <v>252</v>
      </c>
      <c r="E2099" s="231" t="s">
        <v>2157</v>
      </c>
      <c r="F2099" s="232" t="s">
        <v>2158</v>
      </c>
      <c r="G2099" s="233" t="s">
        <v>320</v>
      </c>
      <c r="H2099" s="234">
        <v>55</v>
      </c>
      <c r="I2099" s="235"/>
      <c r="J2099" s="236">
        <f>ROUND(I2099*H2099,2)</f>
        <v>0</v>
      </c>
      <c r="K2099" s="237"/>
      <c r="L2099" s="47"/>
      <c r="M2099" s="238" t="s">
        <v>1</v>
      </c>
      <c r="N2099" s="239" t="s">
        <v>49</v>
      </c>
      <c r="O2099" s="94"/>
      <c r="P2099" s="240">
        <f>O2099*H2099</f>
        <v>0</v>
      </c>
      <c r="Q2099" s="240">
        <v>0.0013500000000000001</v>
      </c>
      <c r="R2099" s="240">
        <f>Q2099*H2099</f>
        <v>0.07425000000000001</v>
      </c>
      <c r="S2099" s="240">
        <v>0</v>
      </c>
      <c r="T2099" s="241">
        <f>S2099*H2099</f>
        <v>0</v>
      </c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R2099" s="242" t="s">
        <v>303</v>
      </c>
      <c r="AT2099" s="242" t="s">
        <v>252</v>
      </c>
      <c r="AU2099" s="242" t="s">
        <v>93</v>
      </c>
      <c r="AY2099" s="19" t="s">
        <v>250</v>
      </c>
      <c r="BE2099" s="243">
        <f>IF(N2099="základní",J2099,0)</f>
        <v>0</v>
      </c>
      <c r="BF2099" s="243">
        <f>IF(N2099="snížená",J2099,0)</f>
        <v>0</v>
      </c>
      <c r="BG2099" s="243">
        <f>IF(N2099="zákl. přenesená",J2099,0)</f>
        <v>0</v>
      </c>
      <c r="BH2099" s="243">
        <f>IF(N2099="sníž. přenesená",J2099,0)</f>
        <v>0</v>
      </c>
      <c r="BI2099" s="243">
        <f>IF(N2099="nulová",J2099,0)</f>
        <v>0</v>
      </c>
      <c r="BJ2099" s="19" t="s">
        <v>91</v>
      </c>
      <c r="BK2099" s="243">
        <f>ROUND(I2099*H2099,2)</f>
        <v>0</v>
      </c>
      <c r="BL2099" s="19" t="s">
        <v>303</v>
      </c>
      <c r="BM2099" s="242" t="s">
        <v>2159</v>
      </c>
    </row>
    <row r="2100" s="15" customFormat="1">
      <c r="A2100" s="15"/>
      <c r="B2100" s="272"/>
      <c r="C2100" s="273"/>
      <c r="D2100" s="251" t="s">
        <v>259</v>
      </c>
      <c r="E2100" s="274" t="s">
        <v>1</v>
      </c>
      <c r="F2100" s="275" t="s">
        <v>1397</v>
      </c>
      <c r="G2100" s="273"/>
      <c r="H2100" s="274" t="s">
        <v>1</v>
      </c>
      <c r="I2100" s="276"/>
      <c r="J2100" s="273"/>
      <c r="K2100" s="273"/>
      <c r="L2100" s="277"/>
      <c r="M2100" s="278"/>
      <c r="N2100" s="279"/>
      <c r="O2100" s="279"/>
      <c r="P2100" s="279"/>
      <c r="Q2100" s="279"/>
      <c r="R2100" s="279"/>
      <c r="S2100" s="279"/>
      <c r="T2100" s="280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81" t="s">
        <v>259</v>
      </c>
      <c r="AU2100" s="281" t="s">
        <v>93</v>
      </c>
      <c r="AV2100" s="15" t="s">
        <v>91</v>
      </c>
      <c r="AW2100" s="15" t="s">
        <v>40</v>
      </c>
      <c r="AX2100" s="15" t="s">
        <v>84</v>
      </c>
      <c r="AY2100" s="281" t="s">
        <v>250</v>
      </c>
    </row>
    <row r="2101" s="13" customFormat="1">
      <c r="A2101" s="13"/>
      <c r="B2101" s="249"/>
      <c r="C2101" s="250"/>
      <c r="D2101" s="251" t="s">
        <v>259</v>
      </c>
      <c r="E2101" s="252" t="s">
        <v>1</v>
      </c>
      <c r="F2101" s="253" t="s">
        <v>2160</v>
      </c>
      <c r="G2101" s="250"/>
      <c r="H2101" s="254">
        <v>55</v>
      </c>
      <c r="I2101" s="255"/>
      <c r="J2101" s="250"/>
      <c r="K2101" s="250"/>
      <c r="L2101" s="256"/>
      <c r="M2101" s="257"/>
      <c r="N2101" s="258"/>
      <c r="O2101" s="258"/>
      <c r="P2101" s="258"/>
      <c r="Q2101" s="258"/>
      <c r="R2101" s="258"/>
      <c r="S2101" s="258"/>
      <c r="T2101" s="259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60" t="s">
        <v>259</v>
      </c>
      <c r="AU2101" s="260" t="s">
        <v>93</v>
      </c>
      <c r="AV2101" s="13" t="s">
        <v>93</v>
      </c>
      <c r="AW2101" s="13" t="s">
        <v>40</v>
      </c>
      <c r="AX2101" s="13" t="s">
        <v>91</v>
      </c>
      <c r="AY2101" s="260" t="s">
        <v>250</v>
      </c>
    </row>
    <row r="2102" s="2" customFormat="1" ht="44.25" customHeight="1">
      <c r="A2102" s="41"/>
      <c r="B2102" s="42"/>
      <c r="C2102" s="230" t="s">
        <v>1438</v>
      </c>
      <c r="D2102" s="230" t="s">
        <v>252</v>
      </c>
      <c r="E2102" s="231" t="s">
        <v>2161</v>
      </c>
      <c r="F2102" s="232" t="s">
        <v>2162</v>
      </c>
      <c r="G2102" s="233" t="s">
        <v>320</v>
      </c>
      <c r="H2102" s="234">
        <v>0.55000000000000004</v>
      </c>
      <c r="I2102" s="235"/>
      <c r="J2102" s="236">
        <f>ROUND(I2102*H2102,2)</f>
        <v>0</v>
      </c>
      <c r="K2102" s="237"/>
      <c r="L2102" s="47"/>
      <c r="M2102" s="238" t="s">
        <v>1</v>
      </c>
      <c r="N2102" s="239" t="s">
        <v>49</v>
      </c>
      <c r="O2102" s="94"/>
      <c r="P2102" s="240">
        <f>O2102*H2102</f>
        <v>0</v>
      </c>
      <c r="Q2102" s="240">
        <v>0.00059000000000000003</v>
      </c>
      <c r="R2102" s="240">
        <f>Q2102*H2102</f>
        <v>0.00032450000000000003</v>
      </c>
      <c r="S2102" s="240">
        <v>0</v>
      </c>
      <c r="T2102" s="241">
        <f>S2102*H2102</f>
        <v>0</v>
      </c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R2102" s="242" t="s">
        <v>303</v>
      </c>
      <c r="AT2102" s="242" t="s">
        <v>252</v>
      </c>
      <c r="AU2102" s="242" t="s">
        <v>93</v>
      </c>
      <c r="AY2102" s="19" t="s">
        <v>250</v>
      </c>
      <c r="BE2102" s="243">
        <f>IF(N2102="základní",J2102,0)</f>
        <v>0</v>
      </c>
      <c r="BF2102" s="243">
        <f>IF(N2102="snížená",J2102,0)</f>
        <v>0</v>
      </c>
      <c r="BG2102" s="243">
        <f>IF(N2102="zákl. přenesená",J2102,0)</f>
        <v>0</v>
      </c>
      <c r="BH2102" s="243">
        <f>IF(N2102="sníž. přenesená",J2102,0)</f>
        <v>0</v>
      </c>
      <c r="BI2102" s="243">
        <f>IF(N2102="nulová",J2102,0)</f>
        <v>0</v>
      </c>
      <c r="BJ2102" s="19" t="s">
        <v>91</v>
      </c>
      <c r="BK2102" s="243">
        <f>ROUND(I2102*H2102,2)</f>
        <v>0</v>
      </c>
      <c r="BL2102" s="19" t="s">
        <v>303</v>
      </c>
      <c r="BM2102" s="242" t="s">
        <v>2163</v>
      </c>
    </row>
    <row r="2103" s="15" customFormat="1">
      <c r="A2103" s="15"/>
      <c r="B2103" s="272"/>
      <c r="C2103" s="273"/>
      <c r="D2103" s="251" t="s">
        <v>259</v>
      </c>
      <c r="E2103" s="274" t="s">
        <v>1</v>
      </c>
      <c r="F2103" s="275" t="s">
        <v>2164</v>
      </c>
      <c r="G2103" s="273"/>
      <c r="H2103" s="274" t="s">
        <v>1</v>
      </c>
      <c r="I2103" s="276"/>
      <c r="J2103" s="273"/>
      <c r="K2103" s="273"/>
      <c r="L2103" s="277"/>
      <c r="M2103" s="278"/>
      <c r="N2103" s="279"/>
      <c r="O2103" s="279"/>
      <c r="P2103" s="279"/>
      <c r="Q2103" s="279"/>
      <c r="R2103" s="279"/>
      <c r="S2103" s="279"/>
      <c r="T2103" s="280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T2103" s="281" t="s">
        <v>259</v>
      </c>
      <c r="AU2103" s="281" t="s">
        <v>93</v>
      </c>
      <c r="AV2103" s="15" t="s">
        <v>91</v>
      </c>
      <c r="AW2103" s="15" t="s">
        <v>40</v>
      </c>
      <c r="AX2103" s="15" t="s">
        <v>84</v>
      </c>
      <c r="AY2103" s="281" t="s">
        <v>250</v>
      </c>
    </row>
    <row r="2104" s="13" customFormat="1">
      <c r="A2104" s="13"/>
      <c r="B2104" s="249"/>
      <c r="C2104" s="250"/>
      <c r="D2104" s="251" t="s">
        <v>259</v>
      </c>
      <c r="E2104" s="252" t="s">
        <v>1</v>
      </c>
      <c r="F2104" s="253" t="s">
        <v>2165</v>
      </c>
      <c r="G2104" s="250"/>
      <c r="H2104" s="254">
        <v>0.55000000000000004</v>
      </c>
      <c r="I2104" s="255"/>
      <c r="J2104" s="250"/>
      <c r="K2104" s="250"/>
      <c r="L2104" s="256"/>
      <c r="M2104" s="257"/>
      <c r="N2104" s="258"/>
      <c r="O2104" s="258"/>
      <c r="P2104" s="258"/>
      <c r="Q2104" s="258"/>
      <c r="R2104" s="258"/>
      <c r="S2104" s="258"/>
      <c r="T2104" s="259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60" t="s">
        <v>259</v>
      </c>
      <c r="AU2104" s="260" t="s">
        <v>93</v>
      </c>
      <c r="AV2104" s="13" t="s">
        <v>93</v>
      </c>
      <c r="AW2104" s="13" t="s">
        <v>40</v>
      </c>
      <c r="AX2104" s="13" t="s">
        <v>91</v>
      </c>
      <c r="AY2104" s="260" t="s">
        <v>250</v>
      </c>
    </row>
    <row r="2105" s="2" customFormat="1" ht="37.8" customHeight="1">
      <c r="A2105" s="41"/>
      <c r="B2105" s="42"/>
      <c r="C2105" s="230" t="s">
        <v>2166</v>
      </c>
      <c r="D2105" s="230" t="s">
        <v>252</v>
      </c>
      <c r="E2105" s="231" t="s">
        <v>2167</v>
      </c>
      <c r="F2105" s="232" t="s">
        <v>2168</v>
      </c>
      <c r="G2105" s="233" t="s">
        <v>570</v>
      </c>
      <c r="H2105" s="234">
        <v>46</v>
      </c>
      <c r="I2105" s="235"/>
      <c r="J2105" s="236">
        <f>ROUND(I2105*H2105,2)</f>
        <v>0</v>
      </c>
      <c r="K2105" s="237"/>
      <c r="L2105" s="47"/>
      <c r="M2105" s="238" t="s">
        <v>1</v>
      </c>
      <c r="N2105" s="239" t="s">
        <v>49</v>
      </c>
      <c r="O2105" s="94"/>
      <c r="P2105" s="240">
        <f>O2105*H2105</f>
        <v>0</v>
      </c>
      <c r="Q2105" s="240">
        <v>0.00031</v>
      </c>
      <c r="R2105" s="240">
        <f>Q2105*H2105</f>
        <v>0.01426</v>
      </c>
      <c r="S2105" s="240">
        <v>0</v>
      </c>
      <c r="T2105" s="241">
        <f>S2105*H2105</f>
        <v>0</v>
      </c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R2105" s="242" t="s">
        <v>303</v>
      </c>
      <c r="AT2105" s="242" t="s">
        <v>252</v>
      </c>
      <c r="AU2105" s="242" t="s">
        <v>93</v>
      </c>
      <c r="AY2105" s="19" t="s">
        <v>250</v>
      </c>
      <c r="BE2105" s="243">
        <f>IF(N2105="základní",J2105,0)</f>
        <v>0</v>
      </c>
      <c r="BF2105" s="243">
        <f>IF(N2105="snížená",J2105,0)</f>
        <v>0</v>
      </c>
      <c r="BG2105" s="243">
        <f>IF(N2105="zákl. přenesená",J2105,0)</f>
        <v>0</v>
      </c>
      <c r="BH2105" s="243">
        <f>IF(N2105="sníž. přenesená",J2105,0)</f>
        <v>0</v>
      </c>
      <c r="BI2105" s="243">
        <f>IF(N2105="nulová",J2105,0)</f>
        <v>0</v>
      </c>
      <c r="BJ2105" s="19" t="s">
        <v>91</v>
      </c>
      <c r="BK2105" s="243">
        <f>ROUND(I2105*H2105,2)</f>
        <v>0</v>
      </c>
      <c r="BL2105" s="19" t="s">
        <v>303</v>
      </c>
      <c r="BM2105" s="242" t="s">
        <v>2169</v>
      </c>
    </row>
    <row r="2106" s="15" customFormat="1">
      <c r="A2106" s="15"/>
      <c r="B2106" s="272"/>
      <c r="C2106" s="273"/>
      <c r="D2106" s="251" t="s">
        <v>259</v>
      </c>
      <c r="E2106" s="274" t="s">
        <v>1</v>
      </c>
      <c r="F2106" s="275" t="s">
        <v>1382</v>
      </c>
      <c r="G2106" s="273"/>
      <c r="H2106" s="274" t="s">
        <v>1</v>
      </c>
      <c r="I2106" s="276"/>
      <c r="J2106" s="273"/>
      <c r="K2106" s="273"/>
      <c r="L2106" s="277"/>
      <c r="M2106" s="278"/>
      <c r="N2106" s="279"/>
      <c r="O2106" s="279"/>
      <c r="P2106" s="279"/>
      <c r="Q2106" s="279"/>
      <c r="R2106" s="279"/>
      <c r="S2106" s="279"/>
      <c r="T2106" s="280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81" t="s">
        <v>259</v>
      </c>
      <c r="AU2106" s="281" t="s">
        <v>93</v>
      </c>
      <c r="AV2106" s="15" t="s">
        <v>91</v>
      </c>
      <c r="AW2106" s="15" t="s">
        <v>40</v>
      </c>
      <c r="AX2106" s="15" t="s">
        <v>84</v>
      </c>
      <c r="AY2106" s="281" t="s">
        <v>250</v>
      </c>
    </row>
    <row r="2107" s="13" customFormat="1">
      <c r="A2107" s="13"/>
      <c r="B2107" s="249"/>
      <c r="C2107" s="250"/>
      <c r="D2107" s="251" t="s">
        <v>259</v>
      </c>
      <c r="E2107" s="252" t="s">
        <v>1</v>
      </c>
      <c r="F2107" s="253" t="s">
        <v>2170</v>
      </c>
      <c r="G2107" s="250"/>
      <c r="H2107" s="254">
        <v>46</v>
      </c>
      <c r="I2107" s="255"/>
      <c r="J2107" s="250"/>
      <c r="K2107" s="250"/>
      <c r="L2107" s="256"/>
      <c r="M2107" s="257"/>
      <c r="N2107" s="258"/>
      <c r="O2107" s="258"/>
      <c r="P2107" s="258"/>
      <c r="Q2107" s="258"/>
      <c r="R2107" s="258"/>
      <c r="S2107" s="258"/>
      <c r="T2107" s="259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60" t="s">
        <v>259</v>
      </c>
      <c r="AU2107" s="260" t="s">
        <v>93</v>
      </c>
      <c r="AV2107" s="13" t="s">
        <v>93</v>
      </c>
      <c r="AW2107" s="13" t="s">
        <v>40</v>
      </c>
      <c r="AX2107" s="13" t="s">
        <v>91</v>
      </c>
      <c r="AY2107" s="260" t="s">
        <v>250</v>
      </c>
    </row>
    <row r="2108" s="2" customFormat="1" ht="44.25" customHeight="1">
      <c r="A2108" s="41"/>
      <c r="B2108" s="42"/>
      <c r="C2108" s="230" t="s">
        <v>2171</v>
      </c>
      <c r="D2108" s="230" t="s">
        <v>252</v>
      </c>
      <c r="E2108" s="231" t="s">
        <v>2172</v>
      </c>
      <c r="F2108" s="232" t="s">
        <v>2173</v>
      </c>
      <c r="G2108" s="233" t="s">
        <v>320</v>
      </c>
      <c r="H2108" s="234">
        <v>21</v>
      </c>
      <c r="I2108" s="235"/>
      <c r="J2108" s="236">
        <f>ROUND(I2108*H2108,2)</f>
        <v>0</v>
      </c>
      <c r="K2108" s="237"/>
      <c r="L2108" s="47"/>
      <c r="M2108" s="238" t="s">
        <v>1</v>
      </c>
      <c r="N2108" s="239" t="s">
        <v>49</v>
      </c>
      <c r="O2108" s="94"/>
      <c r="P2108" s="240">
        <f>O2108*H2108</f>
        <v>0</v>
      </c>
      <c r="Q2108" s="240">
        <v>0.0014300000000000001</v>
      </c>
      <c r="R2108" s="240">
        <f>Q2108*H2108</f>
        <v>0.030030000000000001</v>
      </c>
      <c r="S2108" s="240">
        <v>0</v>
      </c>
      <c r="T2108" s="241">
        <f>S2108*H2108</f>
        <v>0</v>
      </c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R2108" s="242" t="s">
        <v>303</v>
      </c>
      <c r="AT2108" s="242" t="s">
        <v>252</v>
      </c>
      <c r="AU2108" s="242" t="s">
        <v>93</v>
      </c>
      <c r="AY2108" s="19" t="s">
        <v>250</v>
      </c>
      <c r="BE2108" s="243">
        <f>IF(N2108="základní",J2108,0)</f>
        <v>0</v>
      </c>
      <c r="BF2108" s="243">
        <f>IF(N2108="snížená",J2108,0)</f>
        <v>0</v>
      </c>
      <c r="BG2108" s="243">
        <f>IF(N2108="zákl. přenesená",J2108,0)</f>
        <v>0</v>
      </c>
      <c r="BH2108" s="243">
        <f>IF(N2108="sníž. přenesená",J2108,0)</f>
        <v>0</v>
      </c>
      <c r="BI2108" s="243">
        <f>IF(N2108="nulová",J2108,0)</f>
        <v>0</v>
      </c>
      <c r="BJ2108" s="19" t="s">
        <v>91</v>
      </c>
      <c r="BK2108" s="243">
        <f>ROUND(I2108*H2108,2)</f>
        <v>0</v>
      </c>
      <c r="BL2108" s="19" t="s">
        <v>303</v>
      </c>
      <c r="BM2108" s="242" t="s">
        <v>2174</v>
      </c>
    </row>
    <row r="2109" s="15" customFormat="1">
      <c r="A2109" s="15"/>
      <c r="B2109" s="272"/>
      <c r="C2109" s="273"/>
      <c r="D2109" s="251" t="s">
        <v>259</v>
      </c>
      <c r="E2109" s="274" t="s">
        <v>1</v>
      </c>
      <c r="F2109" s="275" t="s">
        <v>1382</v>
      </c>
      <c r="G2109" s="273"/>
      <c r="H2109" s="274" t="s">
        <v>1</v>
      </c>
      <c r="I2109" s="276"/>
      <c r="J2109" s="273"/>
      <c r="K2109" s="273"/>
      <c r="L2109" s="277"/>
      <c r="M2109" s="278"/>
      <c r="N2109" s="279"/>
      <c r="O2109" s="279"/>
      <c r="P2109" s="279"/>
      <c r="Q2109" s="279"/>
      <c r="R2109" s="279"/>
      <c r="S2109" s="279"/>
      <c r="T2109" s="280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T2109" s="281" t="s">
        <v>259</v>
      </c>
      <c r="AU2109" s="281" t="s">
        <v>93</v>
      </c>
      <c r="AV2109" s="15" t="s">
        <v>91</v>
      </c>
      <c r="AW2109" s="15" t="s">
        <v>40</v>
      </c>
      <c r="AX2109" s="15" t="s">
        <v>84</v>
      </c>
      <c r="AY2109" s="281" t="s">
        <v>250</v>
      </c>
    </row>
    <row r="2110" s="13" customFormat="1">
      <c r="A2110" s="13"/>
      <c r="B2110" s="249"/>
      <c r="C2110" s="250"/>
      <c r="D2110" s="251" t="s">
        <v>259</v>
      </c>
      <c r="E2110" s="252" t="s">
        <v>1</v>
      </c>
      <c r="F2110" s="253" t="s">
        <v>2175</v>
      </c>
      <c r="G2110" s="250"/>
      <c r="H2110" s="254">
        <v>21</v>
      </c>
      <c r="I2110" s="255"/>
      <c r="J2110" s="250"/>
      <c r="K2110" s="250"/>
      <c r="L2110" s="256"/>
      <c r="M2110" s="257"/>
      <c r="N2110" s="258"/>
      <c r="O2110" s="258"/>
      <c r="P2110" s="258"/>
      <c r="Q2110" s="258"/>
      <c r="R2110" s="258"/>
      <c r="S2110" s="258"/>
      <c r="T2110" s="25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60" t="s">
        <v>259</v>
      </c>
      <c r="AU2110" s="260" t="s">
        <v>93</v>
      </c>
      <c r="AV2110" s="13" t="s">
        <v>93</v>
      </c>
      <c r="AW2110" s="13" t="s">
        <v>40</v>
      </c>
      <c r="AX2110" s="13" t="s">
        <v>91</v>
      </c>
      <c r="AY2110" s="260" t="s">
        <v>250</v>
      </c>
    </row>
    <row r="2111" s="2" customFormat="1" ht="44.25" customHeight="1">
      <c r="A2111" s="41"/>
      <c r="B2111" s="42"/>
      <c r="C2111" s="230" t="s">
        <v>2176</v>
      </c>
      <c r="D2111" s="230" t="s">
        <v>252</v>
      </c>
      <c r="E2111" s="231" t="s">
        <v>2177</v>
      </c>
      <c r="F2111" s="232" t="s">
        <v>2178</v>
      </c>
      <c r="G2111" s="233" t="s">
        <v>320</v>
      </c>
      <c r="H2111" s="234">
        <v>14</v>
      </c>
      <c r="I2111" s="235"/>
      <c r="J2111" s="236">
        <f>ROUND(I2111*H2111,2)</f>
        <v>0</v>
      </c>
      <c r="K2111" s="237"/>
      <c r="L2111" s="47"/>
      <c r="M2111" s="238" t="s">
        <v>1</v>
      </c>
      <c r="N2111" s="239" t="s">
        <v>49</v>
      </c>
      <c r="O2111" s="94"/>
      <c r="P2111" s="240">
        <f>O2111*H2111</f>
        <v>0</v>
      </c>
      <c r="Q2111" s="240">
        <v>0.0011900000000000001</v>
      </c>
      <c r="R2111" s="240">
        <f>Q2111*H2111</f>
        <v>0.016660000000000001</v>
      </c>
      <c r="S2111" s="240">
        <v>0</v>
      </c>
      <c r="T2111" s="241">
        <f>S2111*H2111</f>
        <v>0</v>
      </c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R2111" s="242" t="s">
        <v>303</v>
      </c>
      <c r="AT2111" s="242" t="s">
        <v>252</v>
      </c>
      <c r="AU2111" s="242" t="s">
        <v>93</v>
      </c>
      <c r="AY2111" s="19" t="s">
        <v>250</v>
      </c>
      <c r="BE2111" s="243">
        <f>IF(N2111="základní",J2111,0)</f>
        <v>0</v>
      </c>
      <c r="BF2111" s="243">
        <f>IF(N2111="snížená",J2111,0)</f>
        <v>0</v>
      </c>
      <c r="BG2111" s="243">
        <f>IF(N2111="zákl. přenesená",J2111,0)</f>
        <v>0</v>
      </c>
      <c r="BH2111" s="243">
        <f>IF(N2111="sníž. přenesená",J2111,0)</f>
        <v>0</v>
      </c>
      <c r="BI2111" s="243">
        <f>IF(N2111="nulová",J2111,0)</f>
        <v>0</v>
      </c>
      <c r="BJ2111" s="19" t="s">
        <v>91</v>
      </c>
      <c r="BK2111" s="243">
        <f>ROUND(I2111*H2111,2)</f>
        <v>0</v>
      </c>
      <c r="BL2111" s="19" t="s">
        <v>303</v>
      </c>
      <c r="BM2111" s="242" t="s">
        <v>2179</v>
      </c>
    </row>
    <row r="2112" s="15" customFormat="1">
      <c r="A2112" s="15"/>
      <c r="B2112" s="272"/>
      <c r="C2112" s="273"/>
      <c r="D2112" s="251" t="s">
        <v>259</v>
      </c>
      <c r="E2112" s="274" t="s">
        <v>1</v>
      </c>
      <c r="F2112" s="275" t="s">
        <v>1397</v>
      </c>
      <c r="G2112" s="273"/>
      <c r="H2112" s="274" t="s">
        <v>1</v>
      </c>
      <c r="I2112" s="276"/>
      <c r="J2112" s="273"/>
      <c r="K2112" s="273"/>
      <c r="L2112" s="277"/>
      <c r="M2112" s="278"/>
      <c r="N2112" s="279"/>
      <c r="O2112" s="279"/>
      <c r="P2112" s="279"/>
      <c r="Q2112" s="279"/>
      <c r="R2112" s="279"/>
      <c r="S2112" s="279"/>
      <c r="T2112" s="280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81" t="s">
        <v>259</v>
      </c>
      <c r="AU2112" s="281" t="s">
        <v>93</v>
      </c>
      <c r="AV2112" s="15" t="s">
        <v>91</v>
      </c>
      <c r="AW2112" s="15" t="s">
        <v>40</v>
      </c>
      <c r="AX2112" s="15" t="s">
        <v>84</v>
      </c>
      <c r="AY2112" s="281" t="s">
        <v>250</v>
      </c>
    </row>
    <row r="2113" s="13" customFormat="1">
      <c r="A2113" s="13"/>
      <c r="B2113" s="249"/>
      <c r="C2113" s="250"/>
      <c r="D2113" s="251" t="s">
        <v>259</v>
      </c>
      <c r="E2113" s="252" t="s">
        <v>1</v>
      </c>
      <c r="F2113" s="253" t="s">
        <v>2180</v>
      </c>
      <c r="G2113" s="250"/>
      <c r="H2113" s="254">
        <v>14</v>
      </c>
      <c r="I2113" s="255"/>
      <c r="J2113" s="250"/>
      <c r="K2113" s="250"/>
      <c r="L2113" s="256"/>
      <c r="M2113" s="257"/>
      <c r="N2113" s="258"/>
      <c r="O2113" s="258"/>
      <c r="P2113" s="258"/>
      <c r="Q2113" s="258"/>
      <c r="R2113" s="258"/>
      <c r="S2113" s="258"/>
      <c r="T2113" s="259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60" t="s">
        <v>259</v>
      </c>
      <c r="AU2113" s="260" t="s">
        <v>93</v>
      </c>
      <c r="AV2113" s="13" t="s">
        <v>93</v>
      </c>
      <c r="AW2113" s="13" t="s">
        <v>40</v>
      </c>
      <c r="AX2113" s="13" t="s">
        <v>91</v>
      </c>
      <c r="AY2113" s="260" t="s">
        <v>250</v>
      </c>
    </row>
    <row r="2114" s="2" customFormat="1" ht="33" customHeight="1">
      <c r="A2114" s="41"/>
      <c r="B2114" s="42"/>
      <c r="C2114" s="230" t="s">
        <v>1447</v>
      </c>
      <c r="D2114" s="230" t="s">
        <v>252</v>
      </c>
      <c r="E2114" s="231" t="s">
        <v>2181</v>
      </c>
      <c r="F2114" s="232" t="s">
        <v>2182</v>
      </c>
      <c r="G2114" s="233" t="s">
        <v>570</v>
      </c>
      <c r="H2114" s="234">
        <v>24</v>
      </c>
      <c r="I2114" s="235"/>
      <c r="J2114" s="236">
        <f>ROUND(I2114*H2114,2)</f>
        <v>0</v>
      </c>
      <c r="K2114" s="237"/>
      <c r="L2114" s="47"/>
      <c r="M2114" s="238" t="s">
        <v>1</v>
      </c>
      <c r="N2114" s="239" t="s">
        <v>49</v>
      </c>
      <c r="O2114" s="94"/>
      <c r="P2114" s="240">
        <f>O2114*H2114</f>
        <v>0</v>
      </c>
      <c r="Q2114" s="240">
        <v>0.00031</v>
      </c>
      <c r="R2114" s="240">
        <f>Q2114*H2114</f>
        <v>0.0074400000000000004</v>
      </c>
      <c r="S2114" s="240">
        <v>0</v>
      </c>
      <c r="T2114" s="241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42" t="s">
        <v>303</v>
      </c>
      <c r="AT2114" s="242" t="s">
        <v>252</v>
      </c>
      <c r="AU2114" s="242" t="s">
        <v>93</v>
      </c>
      <c r="AY2114" s="19" t="s">
        <v>250</v>
      </c>
      <c r="BE2114" s="243">
        <f>IF(N2114="základní",J2114,0)</f>
        <v>0</v>
      </c>
      <c r="BF2114" s="243">
        <f>IF(N2114="snížená",J2114,0)</f>
        <v>0</v>
      </c>
      <c r="BG2114" s="243">
        <f>IF(N2114="zákl. přenesená",J2114,0)</f>
        <v>0</v>
      </c>
      <c r="BH2114" s="243">
        <f>IF(N2114="sníž. přenesená",J2114,0)</f>
        <v>0</v>
      </c>
      <c r="BI2114" s="243">
        <f>IF(N2114="nulová",J2114,0)</f>
        <v>0</v>
      </c>
      <c r="BJ2114" s="19" t="s">
        <v>91</v>
      </c>
      <c r="BK2114" s="243">
        <f>ROUND(I2114*H2114,2)</f>
        <v>0</v>
      </c>
      <c r="BL2114" s="19" t="s">
        <v>303</v>
      </c>
      <c r="BM2114" s="242" t="s">
        <v>2183</v>
      </c>
    </row>
    <row r="2115" s="15" customFormat="1">
      <c r="A2115" s="15"/>
      <c r="B2115" s="272"/>
      <c r="C2115" s="273"/>
      <c r="D2115" s="251" t="s">
        <v>259</v>
      </c>
      <c r="E2115" s="274" t="s">
        <v>1</v>
      </c>
      <c r="F2115" s="275" t="s">
        <v>1397</v>
      </c>
      <c r="G2115" s="273"/>
      <c r="H2115" s="274" t="s">
        <v>1</v>
      </c>
      <c r="I2115" s="276"/>
      <c r="J2115" s="273"/>
      <c r="K2115" s="273"/>
      <c r="L2115" s="277"/>
      <c r="M2115" s="278"/>
      <c r="N2115" s="279"/>
      <c r="O2115" s="279"/>
      <c r="P2115" s="279"/>
      <c r="Q2115" s="279"/>
      <c r="R2115" s="279"/>
      <c r="S2115" s="279"/>
      <c r="T2115" s="280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T2115" s="281" t="s">
        <v>259</v>
      </c>
      <c r="AU2115" s="281" t="s">
        <v>93</v>
      </c>
      <c r="AV2115" s="15" t="s">
        <v>91</v>
      </c>
      <c r="AW2115" s="15" t="s">
        <v>40</v>
      </c>
      <c r="AX2115" s="15" t="s">
        <v>84</v>
      </c>
      <c r="AY2115" s="281" t="s">
        <v>250</v>
      </c>
    </row>
    <row r="2116" s="13" customFormat="1">
      <c r="A2116" s="13"/>
      <c r="B2116" s="249"/>
      <c r="C2116" s="250"/>
      <c r="D2116" s="251" t="s">
        <v>259</v>
      </c>
      <c r="E2116" s="252" t="s">
        <v>1</v>
      </c>
      <c r="F2116" s="253" t="s">
        <v>2184</v>
      </c>
      <c r="G2116" s="250"/>
      <c r="H2116" s="254">
        <v>24</v>
      </c>
      <c r="I2116" s="255"/>
      <c r="J2116" s="250"/>
      <c r="K2116" s="250"/>
      <c r="L2116" s="256"/>
      <c r="M2116" s="257"/>
      <c r="N2116" s="258"/>
      <c r="O2116" s="258"/>
      <c r="P2116" s="258"/>
      <c r="Q2116" s="258"/>
      <c r="R2116" s="258"/>
      <c r="S2116" s="258"/>
      <c r="T2116" s="259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60" t="s">
        <v>259</v>
      </c>
      <c r="AU2116" s="260" t="s">
        <v>93</v>
      </c>
      <c r="AV2116" s="13" t="s">
        <v>93</v>
      </c>
      <c r="AW2116" s="13" t="s">
        <v>40</v>
      </c>
      <c r="AX2116" s="13" t="s">
        <v>91</v>
      </c>
      <c r="AY2116" s="260" t="s">
        <v>250</v>
      </c>
    </row>
    <row r="2117" s="2" customFormat="1" ht="44.25" customHeight="1">
      <c r="A2117" s="41"/>
      <c r="B2117" s="42"/>
      <c r="C2117" s="230" t="s">
        <v>2185</v>
      </c>
      <c r="D2117" s="230" t="s">
        <v>252</v>
      </c>
      <c r="E2117" s="231" t="s">
        <v>2186</v>
      </c>
      <c r="F2117" s="232" t="s">
        <v>2187</v>
      </c>
      <c r="G2117" s="233" t="s">
        <v>320</v>
      </c>
      <c r="H2117" s="234">
        <v>4</v>
      </c>
      <c r="I2117" s="235"/>
      <c r="J2117" s="236">
        <f>ROUND(I2117*H2117,2)</f>
        <v>0</v>
      </c>
      <c r="K2117" s="237"/>
      <c r="L2117" s="47"/>
      <c r="M2117" s="238" t="s">
        <v>1</v>
      </c>
      <c r="N2117" s="239" t="s">
        <v>49</v>
      </c>
      <c r="O2117" s="94"/>
      <c r="P2117" s="240">
        <f>O2117*H2117</f>
        <v>0</v>
      </c>
      <c r="Q2117" s="240">
        <v>0.0011900000000000001</v>
      </c>
      <c r="R2117" s="240">
        <f>Q2117*H2117</f>
        <v>0.0047600000000000003</v>
      </c>
      <c r="S2117" s="240">
        <v>0</v>
      </c>
      <c r="T2117" s="241">
        <f>S2117*H2117</f>
        <v>0</v>
      </c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R2117" s="242" t="s">
        <v>303</v>
      </c>
      <c r="AT2117" s="242" t="s">
        <v>252</v>
      </c>
      <c r="AU2117" s="242" t="s">
        <v>93</v>
      </c>
      <c r="AY2117" s="19" t="s">
        <v>250</v>
      </c>
      <c r="BE2117" s="243">
        <f>IF(N2117="základní",J2117,0)</f>
        <v>0</v>
      </c>
      <c r="BF2117" s="243">
        <f>IF(N2117="snížená",J2117,0)</f>
        <v>0</v>
      </c>
      <c r="BG2117" s="243">
        <f>IF(N2117="zákl. přenesená",J2117,0)</f>
        <v>0</v>
      </c>
      <c r="BH2117" s="243">
        <f>IF(N2117="sníž. přenesená",J2117,0)</f>
        <v>0</v>
      </c>
      <c r="BI2117" s="243">
        <f>IF(N2117="nulová",J2117,0)</f>
        <v>0</v>
      </c>
      <c r="BJ2117" s="19" t="s">
        <v>91</v>
      </c>
      <c r="BK2117" s="243">
        <f>ROUND(I2117*H2117,2)</f>
        <v>0</v>
      </c>
      <c r="BL2117" s="19" t="s">
        <v>303</v>
      </c>
      <c r="BM2117" s="242" t="s">
        <v>2188</v>
      </c>
    </row>
    <row r="2118" s="15" customFormat="1">
      <c r="A2118" s="15"/>
      <c r="B2118" s="272"/>
      <c r="C2118" s="273"/>
      <c r="D2118" s="251" t="s">
        <v>259</v>
      </c>
      <c r="E2118" s="274" t="s">
        <v>1</v>
      </c>
      <c r="F2118" s="275" t="s">
        <v>1397</v>
      </c>
      <c r="G2118" s="273"/>
      <c r="H2118" s="274" t="s">
        <v>1</v>
      </c>
      <c r="I2118" s="276"/>
      <c r="J2118" s="273"/>
      <c r="K2118" s="273"/>
      <c r="L2118" s="277"/>
      <c r="M2118" s="278"/>
      <c r="N2118" s="279"/>
      <c r="O2118" s="279"/>
      <c r="P2118" s="279"/>
      <c r="Q2118" s="279"/>
      <c r="R2118" s="279"/>
      <c r="S2118" s="279"/>
      <c r="T2118" s="280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81" t="s">
        <v>259</v>
      </c>
      <c r="AU2118" s="281" t="s">
        <v>93</v>
      </c>
      <c r="AV2118" s="15" t="s">
        <v>91</v>
      </c>
      <c r="AW2118" s="15" t="s">
        <v>40</v>
      </c>
      <c r="AX2118" s="15" t="s">
        <v>84</v>
      </c>
      <c r="AY2118" s="281" t="s">
        <v>250</v>
      </c>
    </row>
    <row r="2119" s="13" customFormat="1">
      <c r="A2119" s="13"/>
      <c r="B2119" s="249"/>
      <c r="C2119" s="250"/>
      <c r="D2119" s="251" t="s">
        <v>259</v>
      </c>
      <c r="E2119" s="252" t="s">
        <v>1</v>
      </c>
      <c r="F2119" s="253" t="s">
        <v>1430</v>
      </c>
      <c r="G2119" s="250"/>
      <c r="H2119" s="254">
        <v>4</v>
      </c>
      <c r="I2119" s="255"/>
      <c r="J2119" s="250"/>
      <c r="K2119" s="250"/>
      <c r="L2119" s="256"/>
      <c r="M2119" s="257"/>
      <c r="N2119" s="258"/>
      <c r="O2119" s="258"/>
      <c r="P2119" s="258"/>
      <c r="Q2119" s="258"/>
      <c r="R2119" s="258"/>
      <c r="S2119" s="258"/>
      <c r="T2119" s="259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60" t="s">
        <v>259</v>
      </c>
      <c r="AU2119" s="260" t="s">
        <v>93</v>
      </c>
      <c r="AV2119" s="13" t="s">
        <v>93</v>
      </c>
      <c r="AW2119" s="13" t="s">
        <v>40</v>
      </c>
      <c r="AX2119" s="13" t="s">
        <v>91</v>
      </c>
      <c r="AY2119" s="260" t="s">
        <v>250</v>
      </c>
    </row>
    <row r="2120" s="2" customFormat="1" ht="33" customHeight="1">
      <c r="A2120" s="41"/>
      <c r="B2120" s="42"/>
      <c r="C2120" s="230" t="s">
        <v>2189</v>
      </c>
      <c r="D2120" s="230" t="s">
        <v>252</v>
      </c>
      <c r="E2120" s="231" t="s">
        <v>2190</v>
      </c>
      <c r="F2120" s="232" t="s">
        <v>2191</v>
      </c>
      <c r="G2120" s="233" t="s">
        <v>570</v>
      </c>
      <c r="H2120" s="234">
        <v>11</v>
      </c>
      <c r="I2120" s="235"/>
      <c r="J2120" s="236">
        <f>ROUND(I2120*H2120,2)</f>
        <v>0</v>
      </c>
      <c r="K2120" s="237"/>
      <c r="L2120" s="47"/>
      <c r="M2120" s="238" t="s">
        <v>1</v>
      </c>
      <c r="N2120" s="239" t="s">
        <v>49</v>
      </c>
      <c r="O2120" s="94"/>
      <c r="P2120" s="240">
        <f>O2120*H2120</f>
        <v>0</v>
      </c>
      <c r="Q2120" s="240">
        <v>0.00031</v>
      </c>
      <c r="R2120" s="240">
        <f>Q2120*H2120</f>
        <v>0.0034099999999999998</v>
      </c>
      <c r="S2120" s="240">
        <v>0</v>
      </c>
      <c r="T2120" s="241">
        <f>S2120*H2120</f>
        <v>0</v>
      </c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R2120" s="242" t="s">
        <v>303</v>
      </c>
      <c r="AT2120" s="242" t="s">
        <v>252</v>
      </c>
      <c r="AU2120" s="242" t="s">
        <v>93</v>
      </c>
      <c r="AY2120" s="19" t="s">
        <v>250</v>
      </c>
      <c r="BE2120" s="243">
        <f>IF(N2120="základní",J2120,0)</f>
        <v>0</v>
      </c>
      <c r="BF2120" s="243">
        <f>IF(N2120="snížená",J2120,0)</f>
        <v>0</v>
      </c>
      <c r="BG2120" s="243">
        <f>IF(N2120="zákl. přenesená",J2120,0)</f>
        <v>0</v>
      </c>
      <c r="BH2120" s="243">
        <f>IF(N2120="sníž. přenesená",J2120,0)</f>
        <v>0</v>
      </c>
      <c r="BI2120" s="243">
        <f>IF(N2120="nulová",J2120,0)</f>
        <v>0</v>
      </c>
      <c r="BJ2120" s="19" t="s">
        <v>91</v>
      </c>
      <c r="BK2120" s="243">
        <f>ROUND(I2120*H2120,2)</f>
        <v>0</v>
      </c>
      <c r="BL2120" s="19" t="s">
        <v>303</v>
      </c>
      <c r="BM2120" s="242" t="s">
        <v>2192</v>
      </c>
    </row>
    <row r="2121" s="15" customFormat="1">
      <c r="A2121" s="15"/>
      <c r="B2121" s="272"/>
      <c r="C2121" s="273"/>
      <c r="D2121" s="251" t="s">
        <v>259</v>
      </c>
      <c r="E2121" s="274" t="s">
        <v>1</v>
      </c>
      <c r="F2121" s="275" t="s">
        <v>1397</v>
      </c>
      <c r="G2121" s="273"/>
      <c r="H2121" s="274" t="s">
        <v>1</v>
      </c>
      <c r="I2121" s="276"/>
      <c r="J2121" s="273"/>
      <c r="K2121" s="273"/>
      <c r="L2121" s="277"/>
      <c r="M2121" s="278"/>
      <c r="N2121" s="279"/>
      <c r="O2121" s="279"/>
      <c r="P2121" s="279"/>
      <c r="Q2121" s="279"/>
      <c r="R2121" s="279"/>
      <c r="S2121" s="279"/>
      <c r="T2121" s="280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81" t="s">
        <v>259</v>
      </c>
      <c r="AU2121" s="281" t="s">
        <v>93</v>
      </c>
      <c r="AV2121" s="15" t="s">
        <v>91</v>
      </c>
      <c r="AW2121" s="15" t="s">
        <v>40</v>
      </c>
      <c r="AX2121" s="15" t="s">
        <v>84</v>
      </c>
      <c r="AY2121" s="281" t="s">
        <v>250</v>
      </c>
    </row>
    <row r="2122" s="13" customFormat="1">
      <c r="A2122" s="13"/>
      <c r="B2122" s="249"/>
      <c r="C2122" s="250"/>
      <c r="D2122" s="251" t="s">
        <v>259</v>
      </c>
      <c r="E2122" s="252" t="s">
        <v>1</v>
      </c>
      <c r="F2122" s="253" t="s">
        <v>2193</v>
      </c>
      <c r="G2122" s="250"/>
      <c r="H2122" s="254">
        <v>11</v>
      </c>
      <c r="I2122" s="255"/>
      <c r="J2122" s="250"/>
      <c r="K2122" s="250"/>
      <c r="L2122" s="256"/>
      <c r="M2122" s="257"/>
      <c r="N2122" s="258"/>
      <c r="O2122" s="258"/>
      <c r="P2122" s="258"/>
      <c r="Q2122" s="258"/>
      <c r="R2122" s="258"/>
      <c r="S2122" s="258"/>
      <c r="T2122" s="259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60" t="s">
        <v>259</v>
      </c>
      <c r="AU2122" s="260" t="s">
        <v>93</v>
      </c>
      <c r="AV2122" s="13" t="s">
        <v>93</v>
      </c>
      <c r="AW2122" s="13" t="s">
        <v>40</v>
      </c>
      <c r="AX2122" s="13" t="s">
        <v>91</v>
      </c>
      <c r="AY2122" s="260" t="s">
        <v>250</v>
      </c>
    </row>
    <row r="2123" s="2" customFormat="1" ht="49.05" customHeight="1">
      <c r="A2123" s="41"/>
      <c r="B2123" s="42"/>
      <c r="C2123" s="230" t="s">
        <v>2194</v>
      </c>
      <c r="D2123" s="230" t="s">
        <v>252</v>
      </c>
      <c r="E2123" s="231" t="s">
        <v>2195</v>
      </c>
      <c r="F2123" s="232" t="s">
        <v>2196</v>
      </c>
      <c r="G2123" s="233" t="s">
        <v>320</v>
      </c>
      <c r="H2123" s="234">
        <v>5</v>
      </c>
      <c r="I2123" s="235"/>
      <c r="J2123" s="236">
        <f>ROUND(I2123*H2123,2)</f>
        <v>0</v>
      </c>
      <c r="K2123" s="237"/>
      <c r="L2123" s="47"/>
      <c r="M2123" s="238" t="s">
        <v>1</v>
      </c>
      <c r="N2123" s="239" t="s">
        <v>49</v>
      </c>
      <c r="O2123" s="94"/>
      <c r="P2123" s="240">
        <f>O2123*H2123</f>
        <v>0</v>
      </c>
      <c r="Q2123" s="240">
        <v>0.0015200000000000001</v>
      </c>
      <c r="R2123" s="240">
        <f>Q2123*H2123</f>
        <v>0.0076000000000000009</v>
      </c>
      <c r="S2123" s="240">
        <v>0</v>
      </c>
      <c r="T2123" s="241">
        <f>S2123*H2123</f>
        <v>0</v>
      </c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R2123" s="242" t="s">
        <v>303</v>
      </c>
      <c r="AT2123" s="242" t="s">
        <v>252</v>
      </c>
      <c r="AU2123" s="242" t="s">
        <v>93</v>
      </c>
      <c r="AY2123" s="19" t="s">
        <v>250</v>
      </c>
      <c r="BE2123" s="243">
        <f>IF(N2123="základní",J2123,0)</f>
        <v>0</v>
      </c>
      <c r="BF2123" s="243">
        <f>IF(N2123="snížená",J2123,0)</f>
        <v>0</v>
      </c>
      <c r="BG2123" s="243">
        <f>IF(N2123="zákl. přenesená",J2123,0)</f>
        <v>0</v>
      </c>
      <c r="BH2123" s="243">
        <f>IF(N2123="sníž. přenesená",J2123,0)</f>
        <v>0</v>
      </c>
      <c r="BI2123" s="243">
        <f>IF(N2123="nulová",J2123,0)</f>
        <v>0</v>
      </c>
      <c r="BJ2123" s="19" t="s">
        <v>91</v>
      </c>
      <c r="BK2123" s="243">
        <f>ROUND(I2123*H2123,2)</f>
        <v>0</v>
      </c>
      <c r="BL2123" s="19" t="s">
        <v>303</v>
      </c>
      <c r="BM2123" s="242" t="s">
        <v>2197</v>
      </c>
    </row>
    <row r="2124" s="15" customFormat="1">
      <c r="A2124" s="15"/>
      <c r="B2124" s="272"/>
      <c r="C2124" s="273"/>
      <c r="D2124" s="251" t="s">
        <v>259</v>
      </c>
      <c r="E2124" s="274" t="s">
        <v>1</v>
      </c>
      <c r="F2124" s="275" t="s">
        <v>1397</v>
      </c>
      <c r="G2124" s="273"/>
      <c r="H2124" s="274" t="s">
        <v>1</v>
      </c>
      <c r="I2124" s="276"/>
      <c r="J2124" s="273"/>
      <c r="K2124" s="273"/>
      <c r="L2124" s="277"/>
      <c r="M2124" s="278"/>
      <c r="N2124" s="279"/>
      <c r="O2124" s="279"/>
      <c r="P2124" s="279"/>
      <c r="Q2124" s="279"/>
      <c r="R2124" s="279"/>
      <c r="S2124" s="279"/>
      <c r="T2124" s="280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T2124" s="281" t="s">
        <v>259</v>
      </c>
      <c r="AU2124" s="281" t="s">
        <v>93</v>
      </c>
      <c r="AV2124" s="15" t="s">
        <v>91</v>
      </c>
      <c r="AW2124" s="15" t="s">
        <v>40</v>
      </c>
      <c r="AX2124" s="15" t="s">
        <v>84</v>
      </c>
      <c r="AY2124" s="281" t="s">
        <v>250</v>
      </c>
    </row>
    <row r="2125" s="13" customFormat="1">
      <c r="A2125" s="13"/>
      <c r="B2125" s="249"/>
      <c r="C2125" s="250"/>
      <c r="D2125" s="251" t="s">
        <v>259</v>
      </c>
      <c r="E2125" s="252" t="s">
        <v>1</v>
      </c>
      <c r="F2125" s="253" t="s">
        <v>2198</v>
      </c>
      <c r="G2125" s="250"/>
      <c r="H2125" s="254">
        <v>5</v>
      </c>
      <c r="I2125" s="255"/>
      <c r="J2125" s="250"/>
      <c r="K2125" s="250"/>
      <c r="L2125" s="256"/>
      <c r="M2125" s="257"/>
      <c r="N2125" s="258"/>
      <c r="O2125" s="258"/>
      <c r="P2125" s="258"/>
      <c r="Q2125" s="258"/>
      <c r="R2125" s="258"/>
      <c r="S2125" s="258"/>
      <c r="T2125" s="259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60" t="s">
        <v>259</v>
      </c>
      <c r="AU2125" s="260" t="s">
        <v>93</v>
      </c>
      <c r="AV2125" s="13" t="s">
        <v>93</v>
      </c>
      <c r="AW2125" s="13" t="s">
        <v>40</v>
      </c>
      <c r="AX2125" s="13" t="s">
        <v>91</v>
      </c>
      <c r="AY2125" s="260" t="s">
        <v>250</v>
      </c>
    </row>
    <row r="2126" s="2" customFormat="1" ht="49.05" customHeight="1">
      <c r="A2126" s="41"/>
      <c r="B2126" s="42"/>
      <c r="C2126" s="230" t="s">
        <v>1454</v>
      </c>
      <c r="D2126" s="230" t="s">
        <v>252</v>
      </c>
      <c r="E2126" s="231" t="s">
        <v>2199</v>
      </c>
      <c r="F2126" s="232" t="s">
        <v>2200</v>
      </c>
      <c r="G2126" s="233" t="s">
        <v>320</v>
      </c>
      <c r="H2126" s="234">
        <v>0.5</v>
      </c>
      <c r="I2126" s="235"/>
      <c r="J2126" s="236">
        <f>ROUND(I2126*H2126,2)</f>
        <v>0</v>
      </c>
      <c r="K2126" s="237"/>
      <c r="L2126" s="47"/>
      <c r="M2126" s="238" t="s">
        <v>1</v>
      </c>
      <c r="N2126" s="239" t="s">
        <v>49</v>
      </c>
      <c r="O2126" s="94"/>
      <c r="P2126" s="240">
        <f>O2126*H2126</f>
        <v>0</v>
      </c>
      <c r="Q2126" s="240">
        <v>0.0015200000000000001</v>
      </c>
      <c r="R2126" s="240">
        <f>Q2126*H2126</f>
        <v>0.00076000000000000004</v>
      </c>
      <c r="S2126" s="240">
        <v>0</v>
      </c>
      <c r="T2126" s="241">
        <f>S2126*H2126</f>
        <v>0</v>
      </c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R2126" s="242" t="s">
        <v>303</v>
      </c>
      <c r="AT2126" s="242" t="s">
        <v>252</v>
      </c>
      <c r="AU2126" s="242" t="s">
        <v>93</v>
      </c>
      <c r="AY2126" s="19" t="s">
        <v>250</v>
      </c>
      <c r="BE2126" s="243">
        <f>IF(N2126="základní",J2126,0)</f>
        <v>0</v>
      </c>
      <c r="BF2126" s="243">
        <f>IF(N2126="snížená",J2126,0)</f>
        <v>0</v>
      </c>
      <c r="BG2126" s="243">
        <f>IF(N2126="zákl. přenesená",J2126,0)</f>
        <v>0</v>
      </c>
      <c r="BH2126" s="243">
        <f>IF(N2126="sníž. přenesená",J2126,0)</f>
        <v>0</v>
      </c>
      <c r="BI2126" s="243">
        <f>IF(N2126="nulová",J2126,0)</f>
        <v>0</v>
      </c>
      <c r="BJ2126" s="19" t="s">
        <v>91</v>
      </c>
      <c r="BK2126" s="243">
        <f>ROUND(I2126*H2126,2)</f>
        <v>0</v>
      </c>
      <c r="BL2126" s="19" t="s">
        <v>303</v>
      </c>
      <c r="BM2126" s="242" t="s">
        <v>2201</v>
      </c>
    </row>
    <row r="2127" s="15" customFormat="1">
      <c r="A2127" s="15"/>
      <c r="B2127" s="272"/>
      <c r="C2127" s="273"/>
      <c r="D2127" s="251" t="s">
        <v>259</v>
      </c>
      <c r="E2127" s="274" t="s">
        <v>1</v>
      </c>
      <c r="F2127" s="275" t="s">
        <v>1397</v>
      </c>
      <c r="G2127" s="273"/>
      <c r="H2127" s="274" t="s">
        <v>1</v>
      </c>
      <c r="I2127" s="276"/>
      <c r="J2127" s="273"/>
      <c r="K2127" s="273"/>
      <c r="L2127" s="277"/>
      <c r="M2127" s="278"/>
      <c r="N2127" s="279"/>
      <c r="O2127" s="279"/>
      <c r="P2127" s="279"/>
      <c r="Q2127" s="279"/>
      <c r="R2127" s="279"/>
      <c r="S2127" s="279"/>
      <c r="T2127" s="280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81" t="s">
        <v>259</v>
      </c>
      <c r="AU2127" s="281" t="s">
        <v>93</v>
      </c>
      <c r="AV2127" s="15" t="s">
        <v>91</v>
      </c>
      <c r="AW2127" s="15" t="s">
        <v>40</v>
      </c>
      <c r="AX2127" s="15" t="s">
        <v>84</v>
      </c>
      <c r="AY2127" s="281" t="s">
        <v>250</v>
      </c>
    </row>
    <row r="2128" s="13" customFormat="1">
      <c r="A2128" s="13"/>
      <c r="B2128" s="249"/>
      <c r="C2128" s="250"/>
      <c r="D2128" s="251" t="s">
        <v>259</v>
      </c>
      <c r="E2128" s="252" t="s">
        <v>1</v>
      </c>
      <c r="F2128" s="253" t="s">
        <v>2202</v>
      </c>
      <c r="G2128" s="250"/>
      <c r="H2128" s="254">
        <v>0.5</v>
      </c>
      <c r="I2128" s="255"/>
      <c r="J2128" s="250"/>
      <c r="K2128" s="250"/>
      <c r="L2128" s="256"/>
      <c r="M2128" s="257"/>
      <c r="N2128" s="258"/>
      <c r="O2128" s="258"/>
      <c r="P2128" s="258"/>
      <c r="Q2128" s="258"/>
      <c r="R2128" s="258"/>
      <c r="S2128" s="258"/>
      <c r="T2128" s="259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60" t="s">
        <v>259</v>
      </c>
      <c r="AU2128" s="260" t="s">
        <v>93</v>
      </c>
      <c r="AV2128" s="13" t="s">
        <v>93</v>
      </c>
      <c r="AW2128" s="13" t="s">
        <v>40</v>
      </c>
      <c r="AX2128" s="13" t="s">
        <v>91</v>
      </c>
      <c r="AY2128" s="260" t="s">
        <v>250</v>
      </c>
    </row>
    <row r="2129" s="2" customFormat="1" ht="24.15" customHeight="1">
      <c r="A2129" s="41"/>
      <c r="B2129" s="42"/>
      <c r="C2129" s="230" t="s">
        <v>2203</v>
      </c>
      <c r="D2129" s="230" t="s">
        <v>252</v>
      </c>
      <c r="E2129" s="231" t="s">
        <v>2204</v>
      </c>
      <c r="F2129" s="232" t="s">
        <v>2205</v>
      </c>
      <c r="G2129" s="233" t="s">
        <v>1329</v>
      </c>
      <c r="H2129" s="305"/>
      <c r="I2129" s="235"/>
      <c r="J2129" s="236">
        <f>ROUND(I2129*H2129,2)</f>
        <v>0</v>
      </c>
      <c r="K2129" s="237"/>
      <c r="L2129" s="47"/>
      <c r="M2129" s="238" t="s">
        <v>1</v>
      </c>
      <c r="N2129" s="239" t="s">
        <v>49</v>
      </c>
      <c r="O2129" s="94"/>
      <c r="P2129" s="240">
        <f>O2129*H2129</f>
        <v>0</v>
      </c>
      <c r="Q2129" s="240">
        <v>0</v>
      </c>
      <c r="R2129" s="240">
        <f>Q2129*H2129</f>
        <v>0</v>
      </c>
      <c r="S2129" s="240">
        <v>0</v>
      </c>
      <c r="T2129" s="241">
        <f>S2129*H2129</f>
        <v>0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42" t="s">
        <v>303</v>
      </c>
      <c r="AT2129" s="242" t="s">
        <v>252</v>
      </c>
      <c r="AU2129" s="242" t="s">
        <v>93</v>
      </c>
      <c r="AY2129" s="19" t="s">
        <v>250</v>
      </c>
      <c r="BE2129" s="243">
        <f>IF(N2129="základní",J2129,0)</f>
        <v>0</v>
      </c>
      <c r="BF2129" s="243">
        <f>IF(N2129="snížená",J2129,0)</f>
        <v>0</v>
      </c>
      <c r="BG2129" s="243">
        <f>IF(N2129="zákl. přenesená",J2129,0)</f>
        <v>0</v>
      </c>
      <c r="BH2129" s="243">
        <f>IF(N2129="sníž. přenesená",J2129,0)</f>
        <v>0</v>
      </c>
      <c r="BI2129" s="243">
        <f>IF(N2129="nulová",J2129,0)</f>
        <v>0</v>
      </c>
      <c r="BJ2129" s="19" t="s">
        <v>91</v>
      </c>
      <c r="BK2129" s="243">
        <f>ROUND(I2129*H2129,2)</f>
        <v>0</v>
      </c>
      <c r="BL2129" s="19" t="s">
        <v>303</v>
      </c>
      <c r="BM2129" s="242" t="s">
        <v>2206</v>
      </c>
    </row>
    <row r="2130" s="2" customFormat="1">
      <c r="A2130" s="41"/>
      <c r="B2130" s="42"/>
      <c r="C2130" s="43"/>
      <c r="D2130" s="244" t="s">
        <v>257</v>
      </c>
      <c r="E2130" s="43"/>
      <c r="F2130" s="245" t="s">
        <v>2207</v>
      </c>
      <c r="G2130" s="43"/>
      <c r="H2130" s="43"/>
      <c r="I2130" s="246"/>
      <c r="J2130" s="43"/>
      <c r="K2130" s="43"/>
      <c r="L2130" s="47"/>
      <c r="M2130" s="247"/>
      <c r="N2130" s="248"/>
      <c r="O2130" s="94"/>
      <c r="P2130" s="94"/>
      <c r="Q2130" s="94"/>
      <c r="R2130" s="94"/>
      <c r="S2130" s="94"/>
      <c r="T2130" s="95"/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T2130" s="19" t="s">
        <v>257</v>
      </c>
      <c r="AU2130" s="19" t="s">
        <v>93</v>
      </c>
    </row>
    <row r="2131" s="12" customFormat="1" ht="22.8" customHeight="1">
      <c r="A2131" s="12"/>
      <c r="B2131" s="214"/>
      <c r="C2131" s="215"/>
      <c r="D2131" s="216" t="s">
        <v>83</v>
      </c>
      <c r="E2131" s="228" t="s">
        <v>2208</v>
      </c>
      <c r="F2131" s="228" t="s">
        <v>2209</v>
      </c>
      <c r="G2131" s="215"/>
      <c r="H2131" s="215"/>
      <c r="I2131" s="218"/>
      <c r="J2131" s="229">
        <f>BK2131</f>
        <v>0</v>
      </c>
      <c r="K2131" s="215"/>
      <c r="L2131" s="220"/>
      <c r="M2131" s="221"/>
      <c r="N2131" s="222"/>
      <c r="O2131" s="222"/>
      <c r="P2131" s="223">
        <f>SUM(P2132:P2564)</f>
        <v>0</v>
      </c>
      <c r="Q2131" s="222"/>
      <c r="R2131" s="223">
        <f>SUM(R2132:R2564)</f>
        <v>39.388827130000017</v>
      </c>
      <c r="S2131" s="222"/>
      <c r="T2131" s="224">
        <f>SUM(T2132:T2564)</f>
        <v>0</v>
      </c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R2131" s="225" t="s">
        <v>93</v>
      </c>
      <c r="AT2131" s="226" t="s">
        <v>83</v>
      </c>
      <c r="AU2131" s="226" t="s">
        <v>91</v>
      </c>
      <c r="AY2131" s="225" t="s">
        <v>250</v>
      </c>
      <c r="BK2131" s="227">
        <f>SUM(BK2132:BK2564)</f>
        <v>0</v>
      </c>
    </row>
    <row r="2132" s="2" customFormat="1" ht="33" customHeight="1">
      <c r="A2132" s="41"/>
      <c r="B2132" s="42"/>
      <c r="C2132" s="230" t="s">
        <v>1458</v>
      </c>
      <c r="D2132" s="230" t="s">
        <v>252</v>
      </c>
      <c r="E2132" s="231" t="s">
        <v>2210</v>
      </c>
      <c r="F2132" s="232" t="s">
        <v>2211</v>
      </c>
      <c r="G2132" s="233" t="s">
        <v>388</v>
      </c>
      <c r="H2132" s="234">
        <v>632.26800000000003</v>
      </c>
      <c r="I2132" s="235"/>
      <c r="J2132" s="236">
        <f>ROUND(I2132*H2132,2)</f>
        <v>0</v>
      </c>
      <c r="K2132" s="237"/>
      <c r="L2132" s="47"/>
      <c r="M2132" s="238" t="s">
        <v>1</v>
      </c>
      <c r="N2132" s="239" t="s">
        <v>49</v>
      </c>
      <c r="O2132" s="94"/>
      <c r="P2132" s="240">
        <f>O2132*H2132</f>
        <v>0</v>
      </c>
      <c r="Q2132" s="240">
        <v>0.00025999999999999998</v>
      </c>
      <c r="R2132" s="240">
        <f>Q2132*H2132</f>
        <v>0.16438967999999998</v>
      </c>
      <c r="S2132" s="240">
        <v>0</v>
      </c>
      <c r="T2132" s="241">
        <f>S2132*H2132</f>
        <v>0</v>
      </c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R2132" s="242" t="s">
        <v>303</v>
      </c>
      <c r="AT2132" s="242" t="s">
        <v>252</v>
      </c>
      <c r="AU2132" s="242" t="s">
        <v>93</v>
      </c>
      <c r="AY2132" s="19" t="s">
        <v>250</v>
      </c>
      <c r="BE2132" s="243">
        <f>IF(N2132="základní",J2132,0)</f>
        <v>0</v>
      </c>
      <c r="BF2132" s="243">
        <f>IF(N2132="snížená",J2132,0)</f>
        <v>0</v>
      </c>
      <c r="BG2132" s="243">
        <f>IF(N2132="zákl. přenesená",J2132,0)</f>
        <v>0</v>
      </c>
      <c r="BH2132" s="243">
        <f>IF(N2132="sníž. přenesená",J2132,0)</f>
        <v>0</v>
      </c>
      <c r="BI2132" s="243">
        <f>IF(N2132="nulová",J2132,0)</f>
        <v>0</v>
      </c>
      <c r="BJ2132" s="19" t="s">
        <v>91</v>
      </c>
      <c r="BK2132" s="243">
        <f>ROUND(I2132*H2132,2)</f>
        <v>0</v>
      </c>
      <c r="BL2132" s="19" t="s">
        <v>303</v>
      </c>
      <c r="BM2132" s="242" t="s">
        <v>2212</v>
      </c>
    </row>
    <row r="2133" s="15" customFormat="1">
      <c r="A2133" s="15"/>
      <c r="B2133" s="272"/>
      <c r="C2133" s="273"/>
      <c r="D2133" s="251" t="s">
        <v>259</v>
      </c>
      <c r="E2133" s="274" t="s">
        <v>1</v>
      </c>
      <c r="F2133" s="275" t="s">
        <v>2213</v>
      </c>
      <c r="G2133" s="273"/>
      <c r="H2133" s="274" t="s">
        <v>1</v>
      </c>
      <c r="I2133" s="276"/>
      <c r="J2133" s="273"/>
      <c r="K2133" s="273"/>
      <c r="L2133" s="277"/>
      <c r="M2133" s="278"/>
      <c r="N2133" s="279"/>
      <c r="O2133" s="279"/>
      <c r="P2133" s="279"/>
      <c r="Q2133" s="279"/>
      <c r="R2133" s="279"/>
      <c r="S2133" s="279"/>
      <c r="T2133" s="280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81" t="s">
        <v>259</v>
      </c>
      <c r="AU2133" s="281" t="s">
        <v>93</v>
      </c>
      <c r="AV2133" s="15" t="s">
        <v>91</v>
      </c>
      <c r="AW2133" s="15" t="s">
        <v>40</v>
      </c>
      <c r="AX2133" s="15" t="s">
        <v>84</v>
      </c>
      <c r="AY2133" s="281" t="s">
        <v>250</v>
      </c>
    </row>
    <row r="2134" s="15" customFormat="1">
      <c r="A2134" s="15"/>
      <c r="B2134" s="272"/>
      <c r="C2134" s="273"/>
      <c r="D2134" s="251" t="s">
        <v>259</v>
      </c>
      <c r="E2134" s="274" t="s">
        <v>1</v>
      </c>
      <c r="F2134" s="275" t="s">
        <v>2214</v>
      </c>
      <c r="G2134" s="273"/>
      <c r="H2134" s="274" t="s">
        <v>1</v>
      </c>
      <c r="I2134" s="276"/>
      <c r="J2134" s="273"/>
      <c r="K2134" s="273"/>
      <c r="L2134" s="277"/>
      <c r="M2134" s="278"/>
      <c r="N2134" s="279"/>
      <c r="O2134" s="279"/>
      <c r="P2134" s="279"/>
      <c r="Q2134" s="279"/>
      <c r="R2134" s="279"/>
      <c r="S2134" s="279"/>
      <c r="T2134" s="280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81" t="s">
        <v>259</v>
      </c>
      <c r="AU2134" s="281" t="s">
        <v>93</v>
      </c>
      <c r="AV2134" s="15" t="s">
        <v>91</v>
      </c>
      <c r="AW2134" s="15" t="s">
        <v>40</v>
      </c>
      <c r="AX2134" s="15" t="s">
        <v>84</v>
      </c>
      <c r="AY2134" s="281" t="s">
        <v>250</v>
      </c>
    </row>
    <row r="2135" s="13" customFormat="1">
      <c r="A2135" s="13"/>
      <c r="B2135" s="249"/>
      <c r="C2135" s="250"/>
      <c r="D2135" s="251" t="s">
        <v>259</v>
      </c>
      <c r="E2135" s="252" t="s">
        <v>1</v>
      </c>
      <c r="F2135" s="253" t="s">
        <v>2215</v>
      </c>
      <c r="G2135" s="250"/>
      <c r="H2135" s="254">
        <v>147.231</v>
      </c>
      <c r="I2135" s="255"/>
      <c r="J2135" s="250"/>
      <c r="K2135" s="250"/>
      <c r="L2135" s="256"/>
      <c r="M2135" s="257"/>
      <c r="N2135" s="258"/>
      <c r="O2135" s="258"/>
      <c r="P2135" s="258"/>
      <c r="Q2135" s="258"/>
      <c r="R2135" s="258"/>
      <c r="S2135" s="258"/>
      <c r="T2135" s="259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60" t="s">
        <v>259</v>
      </c>
      <c r="AU2135" s="260" t="s">
        <v>93</v>
      </c>
      <c r="AV2135" s="13" t="s">
        <v>93</v>
      </c>
      <c r="AW2135" s="13" t="s">
        <v>40</v>
      </c>
      <c r="AX2135" s="13" t="s">
        <v>84</v>
      </c>
      <c r="AY2135" s="260" t="s">
        <v>250</v>
      </c>
    </row>
    <row r="2136" s="13" customFormat="1">
      <c r="A2136" s="13"/>
      <c r="B2136" s="249"/>
      <c r="C2136" s="250"/>
      <c r="D2136" s="251" t="s">
        <v>259</v>
      </c>
      <c r="E2136" s="252" t="s">
        <v>1</v>
      </c>
      <c r="F2136" s="253" t="s">
        <v>2216</v>
      </c>
      <c r="G2136" s="250"/>
      <c r="H2136" s="254">
        <v>147.231</v>
      </c>
      <c r="I2136" s="255"/>
      <c r="J2136" s="250"/>
      <c r="K2136" s="250"/>
      <c r="L2136" s="256"/>
      <c r="M2136" s="257"/>
      <c r="N2136" s="258"/>
      <c r="O2136" s="258"/>
      <c r="P2136" s="258"/>
      <c r="Q2136" s="258"/>
      <c r="R2136" s="258"/>
      <c r="S2136" s="258"/>
      <c r="T2136" s="25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60" t="s">
        <v>259</v>
      </c>
      <c r="AU2136" s="260" t="s">
        <v>93</v>
      </c>
      <c r="AV2136" s="13" t="s">
        <v>93</v>
      </c>
      <c r="AW2136" s="13" t="s">
        <v>40</v>
      </c>
      <c r="AX2136" s="13" t="s">
        <v>84</v>
      </c>
      <c r="AY2136" s="260" t="s">
        <v>250</v>
      </c>
    </row>
    <row r="2137" s="13" customFormat="1">
      <c r="A2137" s="13"/>
      <c r="B2137" s="249"/>
      <c r="C2137" s="250"/>
      <c r="D2137" s="251" t="s">
        <v>259</v>
      </c>
      <c r="E2137" s="252" t="s">
        <v>1</v>
      </c>
      <c r="F2137" s="253" t="s">
        <v>2217</v>
      </c>
      <c r="G2137" s="250"/>
      <c r="H2137" s="254">
        <v>147.231</v>
      </c>
      <c r="I2137" s="255"/>
      <c r="J2137" s="250"/>
      <c r="K2137" s="250"/>
      <c r="L2137" s="256"/>
      <c r="M2137" s="257"/>
      <c r="N2137" s="258"/>
      <c r="O2137" s="258"/>
      <c r="P2137" s="258"/>
      <c r="Q2137" s="258"/>
      <c r="R2137" s="258"/>
      <c r="S2137" s="258"/>
      <c r="T2137" s="259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60" t="s">
        <v>259</v>
      </c>
      <c r="AU2137" s="260" t="s">
        <v>93</v>
      </c>
      <c r="AV2137" s="13" t="s">
        <v>93</v>
      </c>
      <c r="AW2137" s="13" t="s">
        <v>40</v>
      </c>
      <c r="AX2137" s="13" t="s">
        <v>84</v>
      </c>
      <c r="AY2137" s="260" t="s">
        <v>250</v>
      </c>
    </row>
    <row r="2138" s="13" customFormat="1">
      <c r="A2138" s="13"/>
      <c r="B2138" s="249"/>
      <c r="C2138" s="250"/>
      <c r="D2138" s="251" t="s">
        <v>259</v>
      </c>
      <c r="E2138" s="252" t="s">
        <v>1</v>
      </c>
      <c r="F2138" s="253" t="s">
        <v>2218</v>
      </c>
      <c r="G2138" s="250"/>
      <c r="H2138" s="254">
        <v>147.231</v>
      </c>
      <c r="I2138" s="255"/>
      <c r="J2138" s="250"/>
      <c r="K2138" s="250"/>
      <c r="L2138" s="256"/>
      <c r="M2138" s="257"/>
      <c r="N2138" s="258"/>
      <c r="O2138" s="258"/>
      <c r="P2138" s="258"/>
      <c r="Q2138" s="258"/>
      <c r="R2138" s="258"/>
      <c r="S2138" s="258"/>
      <c r="T2138" s="25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60" t="s">
        <v>259</v>
      </c>
      <c r="AU2138" s="260" t="s">
        <v>93</v>
      </c>
      <c r="AV2138" s="13" t="s">
        <v>93</v>
      </c>
      <c r="AW2138" s="13" t="s">
        <v>40</v>
      </c>
      <c r="AX2138" s="13" t="s">
        <v>84</v>
      </c>
      <c r="AY2138" s="260" t="s">
        <v>250</v>
      </c>
    </row>
    <row r="2139" s="16" customFormat="1">
      <c r="A2139" s="16"/>
      <c r="B2139" s="283"/>
      <c r="C2139" s="284"/>
      <c r="D2139" s="251" t="s">
        <v>259</v>
      </c>
      <c r="E2139" s="285" t="s">
        <v>1</v>
      </c>
      <c r="F2139" s="286" t="s">
        <v>328</v>
      </c>
      <c r="G2139" s="284"/>
      <c r="H2139" s="287">
        <v>588.92399999999998</v>
      </c>
      <c r="I2139" s="288"/>
      <c r="J2139" s="284"/>
      <c r="K2139" s="284"/>
      <c r="L2139" s="289"/>
      <c r="M2139" s="290"/>
      <c r="N2139" s="291"/>
      <c r="O2139" s="291"/>
      <c r="P2139" s="291"/>
      <c r="Q2139" s="291"/>
      <c r="R2139" s="291"/>
      <c r="S2139" s="291"/>
      <c r="T2139" s="292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T2139" s="293" t="s">
        <v>259</v>
      </c>
      <c r="AU2139" s="293" t="s">
        <v>93</v>
      </c>
      <c r="AV2139" s="16" t="s">
        <v>272</v>
      </c>
      <c r="AW2139" s="16" t="s">
        <v>40</v>
      </c>
      <c r="AX2139" s="16" t="s">
        <v>84</v>
      </c>
      <c r="AY2139" s="293" t="s">
        <v>250</v>
      </c>
    </row>
    <row r="2140" s="15" customFormat="1">
      <c r="A2140" s="15"/>
      <c r="B2140" s="272"/>
      <c r="C2140" s="273"/>
      <c r="D2140" s="251" t="s">
        <v>259</v>
      </c>
      <c r="E2140" s="274" t="s">
        <v>1</v>
      </c>
      <c r="F2140" s="275" t="s">
        <v>2219</v>
      </c>
      <c r="G2140" s="273"/>
      <c r="H2140" s="274" t="s">
        <v>1</v>
      </c>
      <c r="I2140" s="276"/>
      <c r="J2140" s="273"/>
      <c r="K2140" s="273"/>
      <c r="L2140" s="277"/>
      <c r="M2140" s="278"/>
      <c r="N2140" s="279"/>
      <c r="O2140" s="279"/>
      <c r="P2140" s="279"/>
      <c r="Q2140" s="279"/>
      <c r="R2140" s="279"/>
      <c r="S2140" s="279"/>
      <c r="T2140" s="280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81" t="s">
        <v>259</v>
      </c>
      <c r="AU2140" s="281" t="s">
        <v>93</v>
      </c>
      <c r="AV2140" s="15" t="s">
        <v>91</v>
      </c>
      <c r="AW2140" s="15" t="s">
        <v>40</v>
      </c>
      <c r="AX2140" s="15" t="s">
        <v>84</v>
      </c>
      <c r="AY2140" s="281" t="s">
        <v>250</v>
      </c>
    </row>
    <row r="2141" s="13" customFormat="1">
      <c r="A2141" s="13"/>
      <c r="B2141" s="249"/>
      <c r="C2141" s="250"/>
      <c r="D2141" s="251" t="s">
        <v>259</v>
      </c>
      <c r="E2141" s="252" t="s">
        <v>1</v>
      </c>
      <c r="F2141" s="253" t="s">
        <v>2220</v>
      </c>
      <c r="G2141" s="250"/>
      <c r="H2141" s="254">
        <v>10.836</v>
      </c>
      <c r="I2141" s="255"/>
      <c r="J2141" s="250"/>
      <c r="K2141" s="250"/>
      <c r="L2141" s="256"/>
      <c r="M2141" s="257"/>
      <c r="N2141" s="258"/>
      <c r="O2141" s="258"/>
      <c r="P2141" s="258"/>
      <c r="Q2141" s="258"/>
      <c r="R2141" s="258"/>
      <c r="S2141" s="258"/>
      <c r="T2141" s="259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60" t="s">
        <v>259</v>
      </c>
      <c r="AU2141" s="260" t="s">
        <v>93</v>
      </c>
      <c r="AV2141" s="13" t="s">
        <v>93</v>
      </c>
      <c r="AW2141" s="13" t="s">
        <v>40</v>
      </c>
      <c r="AX2141" s="13" t="s">
        <v>84</v>
      </c>
      <c r="AY2141" s="260" t="s">
        <v>250</v>
      </c>
    </row>
    <row r="2142" s="13" customFormat="1">
      <c r="A2142" s="13"/>
      <c r="B2142" s="249"/>
      <c r="C2142" s="250"/>
      <c r="D2142" s="251" t="s">
        <v>259</v>
      </c>
      <c r="E2142" s="252" t="s">
        <v>1</v>
      </c>
      <c r="F2142" s="253" t="s">
        <v>2221</v>
      </c>
      <c r="G2142" s="250"/>
      <c r="H2142" s="254">
        <v>10.836</v>
      </c>
      <c r="I2142" s="255"/>
      <c r="J2142" s="250"/>
      <c r="K2142" s="250"/>
      <c r="L2142" s="256"/>
      <c r="M2142" s="257"/>
      <c r="N2142" s="258"/>
      <c r="O2142" s="258"/>
      <c r="P2142" s="258"/>
      <c r="Q2142" s="258"/>
      <c r="R2142" s="258"/>
      <c r="S2142" s="258"/>
      <c r="T2142" s="259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60" t="s">
        <v>259</v>
      </c>
      <c r="AU2142" s="260" t="s">
        <v>93</v>
      </c>
      <c r="AV2142" s="13" t="s">
        <v>93</v>
      </c>
      <c r="AW2142" s="13" t="s">
        <v>40</v>
      </c>
      <c r="AX2142" s="13" t="s">
        <v>84</v>
      </c>
      <c r="AY2142" s="260" t="s">
        <v>250</v>
      </c>
    </row>
    <row r="2143" s="13" customFormat="1">
      <c r="A2143" s="13"/>
      <c r="B2143" s="249"/>
      <c r="C2143" s="250"/>
      <c r="D2143" s="251" t="s">
        <v>259</v>
      </c>
      <c r="E2143" s="252" t="s">
        <v>1</v>
      </c>
      <c r="F2143" s="253" t="s">
        <v>2222</v>
      </c>
      <c r="G2143" s="250"/>
      <c r="H2143" s="254">
        <v>10.836</v>
      </c>
      <c r="I2143" s="255"/>
      <c r="J2143" s="250"/>
      <c r="K2143" s="250"/>
      <c r="L2143" s="256"/>
      <c r="M2143" s="257"/>
      <c r="N2143" s="258"/>
      <c r="O2143" s="258"/>
      <c r="P2143" s="258"/>
      <c r="Q2143" s="258"/>
      <c r="R2143" s="258"/>
      <c r="S2143" s="258"/>
      <c r="T2143" s="259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60" t="s">
        <v>259</v>
      </c>
      <c r="AU2143" s="260" t="s">
        <v>93</v>
      </c>
      <c r="AV2143" s="13" t="s">
        <v>93</v>
      </c>
      <c r="AW2143" s="13" t="s">
        <v>40</v>
      </c>
      <c r="AX2143" s="13" t="s">
        <v>84</v>
      </c>
      <c r="AY2143" s="260" t="s">
        <v>250</v>
      </c>
    </row>
    <row r="2144" s="13" customFormat="1">
      <c r="A2144" s="13"/>
      <c r="B2144" s="249"/>
      <c r="C2144" s="250"/>
      <c r="D2144" s="251" t="s">
        <v>259</v>
      </c>
      <c r="E2144" s="252" t="s">
        <v>1</v>
      </c>
      <c r="F2144" s="253" t="s">
        <v>2223</v>
      </c>
      <c r="G2144" s="250"/>
      <c r="H2144" s="254">
        <v>10.836</v>
      </c>
      <c r="I2144" s="255"/>
      <c r="J2144" s="250"/>
      <c r="K2144" s="250"/>
      <c r="L2144" s="256"/>
      <c r="M2144" s="257"/>
      <c r="N2144" s="258"/>
      <c r="O2144" s="258"/>
      <c r="P2144" s="258"/>
      <c r="Q2144" s="258"/>
      <c r="R2144" s="258"/>
      <c r="S2144" s="258"/>
      <c r="T2144" s="259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60" t="s">
        <v>259</v>
      </c>
      <c r="AU2144" s="260" t="s">
        <v>93</v>
      </c>
      <c r="AV2144" s="13" t="s">
        <v>93</v>
      </c>
      <c r="AW2144" s="13" t="s">
        <v>40</v>
      </c>
      <c r="AX2144" s="13" t="s">
        <v>84</v>
      </c>
      <c r="AY2144" s="260" t="s">
        <v>250</v>
      </c>
    </row>
    <row r="2145" s="16" customFormat="1">
      <c r="A2145" s="16"/>
      <c r="B2145" s="283"/>
      <c r="C2145" s="284"/>
      <c r="D2145" s="251" t="s">
        <v>259</v>
      </c>
      <c r="E2145" s="285" t="s">
        <v>1</v>
      </c>
      <c r="F2145" s="286" t="s">
        <v>328</v>
      </c>
      <c r="G2145" s="284"/>
      <c r="H2145" s="287">
        <v>43.344000000000001</v>
      </c>
      <c r="I2145" s="288"/>
      <c r="J2145" s="284"/>
      <c r="K2145" s="284"/>
      <c r="L2145" s="289"/>
      <c r="M2145" s="290"/>
      <c r="N2145" s="291"/>
      <c r="O2145" s="291"/>
      <c r="P2145" s="291"/>
      <c r="Q2145" s="291"/>
      <c r="R2145" s="291"/>
      <c r="S2145" s="291"/>
      <c r="T2145" s="292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T2145" s="293" t="s">
        <v>259</v>
      </c>
      <c r="AU2145" s="293" t="s">
        <v>93</v>
      </c>
      <c r="AV2145" s="16" t="s">
        <v>272</v>
      </c>
      <c r="AW2145" s="16" t="s">
        <v>40</v>
      </c>
      <c r="AX2145" s="16" t="s">
        <v>84</v>
      </c>
      <c r="AY2145" s="293" t="s">
        <v>250</v>
      </c>
    </row>
    <row r="2146" s="14" customFormat="1">
      <c r="A2146" s="14"/>
      <c r="B2146" s="261"/>
      <c r="C2146" s="262"/>
      <c r="D2146" s="251" t="s">
        <v>259</v>
      </c>
      <c r="E2146" s="263" t="s">
        <v>1</v>
      </c>
      <c r="F2146" s="264" t="s">
        <v>261</v>
      </c>
      <c r="G2146" s="262"/>
      <c r="H2146" s="265">
        <v>632.26800000000003</v>
      </c>
      <c r="I2146" s="266"/>
      <c r="J2146" s="262"/>
      <c r="K2146" s="262"/>
      <c r="L2146" s="267"/>
      <c r="M2146" s="268"/>
      <c r="N2146" s="269"/>
      <c r="O2146" s="269"/>
      <c r="P2146" s="269"/>
      <c r="Q2146" s="269"/>
      <c r="R2146" s="269"/>
      <c r="S2146" s="269"/>
      <c r="T2146" s="270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71" t="s">
        <v>259</v>
      </c>
      <c r="AU2146" s="271" t="s">
        <v>93</v>
      </c>
      <c r="AV2146" s="14" t="s">
        <v>256</v>
      </c>
      <c r="AW2146" s="14" t="s">
        <v>40</v>
      </c>
      <c r="AX2146" s="14" t="s">
        <v>91</v>
      </c>
      <c r="AY2146" s="271" t="s">
        <v>250</v>
      </c>
    </row>
    <row r="2147" s="2" customFormat="1" ht="66.75" customHeight="1">
      <c r="A2147" s="41"/>
      <c r="B2147" s="42"/>
      <c r="C2147" s="294" t="s">
        <v>2224</v>
      </c>
      <c r="D2147" s="294" t="s">
        <v>337</v>
      </c>
      <c r="E2147" s="295" t="s">
        <v>2225</v>
      </c>
      <c r="F2147" s="296" t="s">
        <v>2226</v>
      </c>
      <c r="G2147" s="297" t="s">
        <v>570</v>
      </c>
      <c r="H2147" s="298">
        <v>76</v>
      </c>
      <c r="I2147" s="299"/>
      <c r="J2147" s="300">
        <f>ROUND(I2147*H2147,2)</f>
        <v>0</v>
      </c>
      <c r="K2147" s="301"/>
      <c r="L2147" s="302"/>
      <c r="M2147" s="303" t="s">
        <v>1</v>
      </c>
      <c r="N2147" s="304" t="s">
        <v>49</v>
      </c>
      <c r="O2147" s="94"/>
      <c r="P2147" s="240">
        <f>O2147*H2147</f>
        <v>0</v>
      </c>
      <c r="Q2147" s="240">
        <v>0.26611000000000001</v>
      </c>
      <c r="R2147" s="240">
        <f>Q2147*H2147</f>
        <v>20.224360000000001</v>
      </c>
      <c r="S2147" s="240">
        <v>0</v>
      </c>
      <c r="T2147" s="241">
        <f>S2147*H2147</f>
        <v>0</v>
      </c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R2147" s="242" t="s">
        <v>363</v>
      </c>
      <c r="AT2147" s="242" t="s">
        <v>337</v>
      </c>
      <c r="AU2147" s="242" t="s">
        <v>93</v>
      </c>
      <c r="AY2147" s="19" t="s">
        <v>250</v>
      </c>
      <c r="BE2147" s="243">
        <f>IF(N2147="základní",J2147,0)</f>
        <v>0</v>
      </c>
      <c r="BF2147" s="243">
        <f>IF(N2147="snížená",J2147,0)</f>
        <v>0</v>
      </c>
      <c r="BG2147" s="243">
        <f>IF(N2147="zákl. přenesená",J2147,0)</f>
        <v>0</v>
      </c>
      <c r="BH2147" s="243">
        <f>IF(N2147="sníž. přenesená",J2147,0)</f>
        <v>0</v>
      </c>
      <c r="BI2147" s="243">
        <f>IF(N2147="nulová",J2147,0)</f>
        <v>0</v>
      </c>
      <c r="BJ2147" s="19" t="s">
        <v>91</v>
      </c>
      <c r="BK2147" s="243">
        <f>ROUND(I2147*H2147,2)</f>
        <v>0</v>
      </c>
      <c r="BL2147" s="19" t="s">
        <v>303</v>
      </c>
      <c r="BM2147" s="242" t="s">
        <v>2227</v>
      </c>
    </row>
    <row r="2148" s="15" customFormat="1">
      <c r="A2148" s="15"/>
      <c r="B2148" s="272"/>
      <c r="C2148" s="273"/>
      <c r="D2148" s="251" t="s">
        <v>259</v>
      </c>
      <c r="E2148" s="274" t="s">
        <v>1</v>
      </c>
      <c r="F2148" s="275" t="s">
        <v>2213</v>
      </c>
      <c r="G2148" s="273"/>
      <c r="H2148" s="274" t="s">
        <v>1</v>
      </c>
      <c r="I2148" s="276"/>
      <c r="J2148" s="273"/>
      <c r="K2148" s="273"/>
      <c r="L2148" s="277"/>
      <c r="M2148" s="278"/>
      <c r="N2148" s="279"/>
      <c r="O2148" s="279"/>
      <c r="P2148" s="279"/>
      <c r="Q2148" s="279"/>
      <c r="R2148" s="279"/>
      <c r="S2148" s="279"/>
      <c r="T2148" s="280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81" t="s">
        <v>259</v>
      </c>
      <c r="AU2148" s="281" t="s">
        <v>93</v>
      </c>
      <c r="AV2148" s="15" t="s">
        <v>91</v>
      </c>
      <c r="AW2148" s="15" t="s">
        <v>40</v>
      </c>
      <c r="AX2148" s="15" t="s">
        <v>84</v>
      </c>
      <c r="AY2148" s="281" t="s">
        <v>250</v>
      </c>
    </row>
    <row r="2149" s="13" customFormat="1">
      <c r="A2149" s="13"/>
      <c r="B2149" s="249"/>
      <c r="C2149" s="250"/>
      <c r="D2149" s="251" t="s">
        <v>259</v>
      </c>
      <c r="E2149" s="252" t="s">
        <v>1</v>
      </c>
      <c r="F2149" s="253" t="s">
        <v>2052</v>
      </c>
      <c r="G2149" s="250"/>
      <c r="H2149" s="254">
        <v>19</v>
      </c>
      <c r="I2149" s="255"/>
      <c r="J2149" s="250"/>
      <c r="K2149" s="250"/>
      <c r="L2149" s="256"/>
      <c r="M2149" s="257"/>
      <c r="N2149" s="258"/>
      <c r="O2149" s="258"/>
      <c r="P2149" s="258"/>
      <c r="Q2149" s="258"/>
      <c r="R2149" s="258"/>
      <c r="S2149" s="258"/>
      <c r="T2149" s="259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60" t="s">
        <v>259</v>
      </c>
      <c r="AU2149" s="260" t="s">
        <v>93</v>
      </c>
      <c r="AV2149" s="13" t="s">
        <v>93</v>
      </c>
      <c r="AW2149" s="13" t="s">
        <v>40</v>
      </c>
      <c r="AX2149" s="13" t="s">
        <v>84</v>
      </c>
      <c r="AY2149" s="260" t="s">
        <v>250</v>
      </c>
    </row>
    <row r="2150" s="13" customFormat="1">
      <c r="A2150" s="13"/>
      <c r="B2150" s="249"/>
      <c r="C2150" s="250"/>
      <c r="D2150" s="251" t="s">
        <v>259</v>
      </c>
      <c r="E2150" s="252" t="s">
        <v>1</v>
      </c>
      <c r="F2150" s="253" t="s">
        <v>2053</v>
      </c>
      <c r="G2150" s="250"/>
      <c r="H2150" s="254">
        <v>19</v>
      </c>
      <c r="I2150" s="255"/>
      <c r="J2150" s="250"/>
      <c r="K2150" s="250"/>
      <c r="L2150" s="256"/>
      <c r="M2150" s="257"/>
      <c r="N2150" s="258"/>
      <c r="O2150" s="258"/>
      <c r="P2150" s="258"/>
      <c r="Q2150" s="258"/>
      <c r="R2150" s="258"/>
      <c r="S2150" s="258"/>
      <c r="T2150" s="259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60" t="s">
        <v>259</v>
      </c>
      <c r="AU2150" s="260" t="s">
        <v>93</v>
      </c>
      <c r="AV2150" s="13" t="s">
        <v>93</v>
      </c>
      <c r="AW2150" s="13" t="s">
        <v>40</v>
      </c>
      <c r="AX2150" s="13" t="s">
        <v>84</v>
      </c>
      <c r="AY2150" s="260" t="s">
        <v>250</v>
      </c>
    </row>
    <row r="2151" s="13" customFormat="1">
      <c r="A2151" s="13"/>
      <c r="B2151" s="249"/>
      <c r="C2151" s="250"/>
      <c r="D2151" s="251" t="s">
        <v>259</v>
      </c>
      <c r="E2151" s="252" t="s">
        <v>1</v>
      </c>
      <c r="F2151" s="253" t="s">
        <v>2054</v>
      </c>
      <c r="G2151" s="250"/>
      <c r="H2151" s="254">
        <v>19</v>
      </c>
      <c r="I2151" s="255"/>
      <c r="J2151" s="250"/>
      <c r="K2151" s="250"/>
      <c r="L2151" s="256"/>
      <c r="M2151" s="257"/>
      <c r="N2151" s="258"/>
      <c r="O2151" s="258"/>
      <c r="P2151" s="258"/>
      <c r="Q2151" s="258"/>
      <c r="R2151" s="258"/>
      <c r="S2151" s="258"/>
      <c r="T2151" s="25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60" t="s">
        <v>259</v>
      </c>
      <c r="AU2151" s="260" t="s">
        <v>93</v>
      </c>
      <c r="AV2151" s="13" t="s">
        <v>93</v>
      </c>
      <c r="AW2151" s="13" t="s">
        <v>40</v>
      </c>
      <c r="AX2151" s="13" t="s">
        <v>84</v>
      </c>
      <c r="AY2151" s="260" t="s">
        <v>250</v>
      </c>
    </row>
    <row r="2152" s="13" customFormat="1">
      <c r="A2152" s="13"/>
      <c r="B2152" s="249"/>
      <c r="C2152" s="250"/>
      <c r="D2152" s="251" t="s">
        <v>259</v>
      </c>
      <c r="E2152" s="252" t="s">
        <v>1</v>
      </c>
      <c r="F2152" s="253" t="s">
        <v>2055</v>
      </c>
      <c r="G2152" s="250"/>
      <c r="H2152" s="254">
        <v>19</v>
      </c>
      <c r="I2152" s="255"/>
      <c r="J2152" s="250"/>
      <c r="K2152" s="250"/>
      <c r="L2152" s="256"/>
      <c r="M2152" s="257"/>
      <c r="N2152" s="258"/>
      <c r="O2152" s="258"/>
      <c r="P2152" s="258"/>
      <c r="Q2152" s="258"/>
      <c r="R2152" s="258"/>
      <c r="S2152" s="258"/>
      <c r="T2152" s="259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60" t="s">
        <v>259</v>
      </c>
      <c r="AU2152" s="260" t="s">
        <v>93</v>
      </c>
      <c r="AV2152" s="13" t="s">
        <v>93</v>
      </c>
      <c r="AW2152" s="13" t="s">
        <v>40</v>
      </c>
      <c r="AX2152" s="13" t="s">
        <v>84</v>
      </c>
      <c r="AY2152" s="260" t="s">
        <v>250</v>
      </c>
    </row>
    <row r="2153" s="14" customFormat="1">
      <c r="A2153" s="14"/>
      <c r="B2153" s="261"/>
      <c r="C2153" s="262"/>
      <c r="D2153" s="251" t="s">
        <v>259</v>
      </c>
      <c r="E2153" s="263" t="s">
        <v>1</v>
      </c>
      <c r="F2153" s="264" t="s">
        <v>261</v>
      </c>
      <c r="G2153" s="262"/>
      <c r="H2153" s="265">
        <v>76</v>
      </c>
      <c r="I2153" s="266"/>
      <c r="J2153" s="262"/>
      <c r="K2153" s="262"/>
      <c r="L2153" s="267"/>
      <c r="M2153" s="268"/>
      <c r="N2153" s="269"/>
      <c r="O2153" s="269"/>
      <c r="P2153" s="269"/>
      <c r="Q2153" s="269"/>
      <c r="R2153" s="269"/>
      <c r="S2153" s="269"/>
      <c r="T2153" s="270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71" t="s">
        <v>259</v>
      </c>
      <c r="AU2153" s="271" t="s">
        <v>93</v>
      </c>
      <c r="AV2153" s="14" t="s">
        <v>256</v>
      </c>
      <c r="AW2153" s="14" t="s">
        <v>40</v>
      </c>
      <c r="AX2153" s="14" t="s">
        <v>91</v>
      </c>
      <c r="AY2153" s="271" t="s">
        <v>250</v>
      </c>
    </row>
    <row r="2154" s="2" customFormat="1" ht="66.75" customHeight="1">
      <c r="A2154" s="41"/>
      <c r="B2154" s="42"/>
      <c r="C2154" s="294" t="s">
        <v>1463</v>
      </c>
      <c r="D2154" s="294" t="s">
        <v>337</v>
      </c>
      <c r="E2154" s="295" t="s">
        <v>2228</v>
      </c>
      <c r="F2154" s="296" t="s">
        <v>2229</v>
      </c>
      <c r="G2154" s="297" t="s">
        <v>570</v>
      </c>
      <c r="H2154" s="298">
        <v>4</v>
      </c>
      <c r="I2154" s="299"/>
      <c r="J2154" s="300">
        <f>ROUND(I2154*H2154,2)</f>
        <v>0</v>
      </c>
      <c r="K2154" s="301"/>
      <c r="L2154" s="302"/>
      <c r="M2154" s="303" t="s">
        <v>1</v>
      </c>
      <c r="N2154" s="304" t="s">
        <v>49</v>
      </c>
      <c r="O2154" s="94"/>
      <c r="P2154" s="240">
        <f>O2154*H2154</f>
        <v>0</v>
      </c>
      <c r="Q2154" s="240">
        <v>0.37511</v>
      </c>
      <c r="R2154" s="240">
        <f>Q2154*H2154</f>
        <v>1.50044</v>
      </c>
      <c r="S2154" s="240">
        <v>0</v>
      </c>
      <c r="T2154" s="241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42" t="s">
        <v>363</v>
      </c>
      <c r="AT2154" s="242" t="s">
        <v>337</v>
      </c>
      <c r="AU2154" s="242" t="s">
        <v>93</v>
      </c>
      <c r="AY2154" s="19" t="s">
        <v>250</v>
      </c>
      <c r="BE2154" s="243">
        <f>IF(N2154="základní",J2154,0)</f>
        <v>0</v>
      </c>
      <c r="BF2154" s="243">
        <f>IF(N2154="snížená",J2154,0)</f>
        <v>0</v>
      </c>
      <c r="BG2154" s="243">
        <f>IF(N2154="zákl. přenesená",J2154,0)</f>
        <v>0</v>
      </c>
      <c r="BH2154" s="243">
        <f>IF(N2154="sníž. přenesená",J2154,0)</f>
        <v>0</v>
      </c>
      <c r="BI2154" s="243">
        <f>IF(N2154="nulová",J2154,0)</f>
        <v>0</v>
      </c>
      <c r="BJ2154" s="19" t="s">
        <v>91</v>
      </c>
      <c r="BK2154" s="243">
        <f>ROUND(I2154*H2154,2)</f>
        <v>0</v>
      </c>
      <c r="BL2154" s="19" t="s">
        <v>303</v>
      </c>
      <c r="BM2154" s="242" t="s">
        <v>2230</v>
      </c>
    </row>
    <row r="2155" s="15" customFormat="1">
      <c r="A2155" s="15"/>
      <c r="B2155" s="272"/>
      <c r="C2155" s="273"/>
      <c r="D2155" s="251" t="s">
        <v>259</v>
      </c>
      <c r="E2155" s="274" t="s">
        <v>1</v>
      </c>
      <c r="F2155" s="275" t="s">
        <v>2213</v>
      </c>
      <c r="G2155" s="273"/>
      <c r="H2155" s="274" t="s">
        <v>1</v>
      </c>
      <c r="I2155" s="276"/>
      <c r="J2155" s="273"/>
      <c r="K2155" s="273"/>
      <c r="L2155" s="277"/>
      <c r="M2155" s="278"/>
      <c r="N2155" s="279"/>
      <c r="O2155" s="279"/>
      <c r="P2155" s="279"/>
      <c r="Q2155" s="279"/>
      <c r="R2155" s="279"/>
      <c r="S2155" s="279"/>
      <c r="T2155" s="280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T2155" s="281" t="s">
        <v>259</v>
      </c>
      <c r="AU2155" s="281" t="s">
        <v>93</v>
      </c>
      <c r="AV2155" s="15" t="s">
        <v>91</v>
      </c>
      <c r="AW2155" s="15" t="s">
        <v>40</v>
      </c>
      <c r="AX2155" s="15" t="s">
        <v>84</v>
      </c>
      <c r="AY2155" s="281" t="s">
        <v>250</v>
      </c>
    </row>
    <row r="2156" s="13" customFormat="1">
      <c r="A2156" s="13"/>
      <c r="B2156" s="249"/>
      <c r="C2156" s="250"/>
      <c r="D2156" s="251" t="s">
        <v>259</v>
      </c>
      <c r="E2156" s="252" t="s">
        <v>1</v>
      </c>
      <c r="F2156" s="253" t="s">
        <v>2060</v>
      </c>
      <c r="G2156" s="250"/>
      <c r="H2156" s="254">
        <v>1</v>
      </c>
      <c r="I2156" s="255"/>
      <c r="J2156" s="250"/>
      <c r="K2156" s="250"/>
      <c r="L2156" s="256"/>
      <c r="M2156" s="257"/>
      <c r="N2156" s="258"/>
      <c r="O2156" s="258"/>
      <c r="P2156" s="258"/>
      <c r="Q2156" s="258"/>
      <c r="R2156" s="258"/>
      <c r="S2156" s="258"/>
      <c r="T2156" s="259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60" t="s">
        <v>259</v>
      </c>
      <c r="AU2156" s="260" t="s">
        <v>93</v>
      </c>
      <c r="AV2156" s="13" t="s">
        <v>93</v>
      </c>
      <c r="AW2156" s="13" t="s">
        <v>40</v>
      </c>
      <c r="AX2156" s="13" t="s">
        <v>84</v>
      </c>
      <c r="AY2156" s="260" t="s">
        <v>250</v>
      </c>
    </row>
    <row r="2157" s="13" customFormat="1">
      <c r="A2157" s="13"/>
      <c r="B2157" s="249"/>
      <c r="C2157" s="250"/>
      <c r="D2157" s="251" t="s">
        <v>259</v>
      </c>
      <c r="E2157" s="252" t="s">
        <v>1</v>
      </c>
      <c r="F2157" s="253" t="s">
        <v>2061</v>
      </c>
      <c r="G2157" s="250"/>
      <c r="H2157" s="254">
        <v>1</v>
      </c>
      <c r="I2157" s="255"/>
      <c r="J2157" s="250"/>
      <c r="K2157" s="250"/>
      <c r="L2157" s="256"/>
      <c r="M2157" s="257"/>
      <c r="N2157" s="258"/>
      <c r="O2157" s="258"/>
      <c r="P2157" s="258"/>
      <c r="Q2157" s="258"/>
      <c r="R2157" s="258"/>
      <c r="S2157" s="258"/>
      <c r="T2157" s="259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60" t="s">
        <v>259</v>
      </c>
      <c r="AU2157" s="260" t="s">
        <v>93</v>
      </c>
      <c r="AV2157" s="13" t="s">
        <v>93</v>
      </c>
      <c r="AW2157" s="13" t="s">
        <v>40</v>
      </c>
      <c r="AX2157" s="13" t="s">
        <v>84</v>
      </c>
      <c r="AY2157" s="260" t="s">
        <v>250</v>
      </c>
    </row>
    <row r="2158" s="13" customFormat="1">
      <c r="A2158" s="13"/>
      <c r="B2158" s="249"/>
      <c r="C2158" s="250"/>
      <c r="D2158" s="251" t="s">
        <v>259</v>
      </c>
      <c r="E2158" s="252" t="s">
        <v>1</v>
      </c>
      <c r="F2158" s="253" t="s">
        <v>2062</v>
      </c>
      <c r="G2158" s="250"/>
      <c r="H2158" s="254">
        <v>1</v>
      </c>
      <c r="I2158" s="255"/>
      <c r="J2158" s="250"/>
      <c r="K2158" s="250"/>
      <c r="L2158" s="256"/>
      <c r="M2158" s="257"/>
      <c r="N2158" s="258"/>
      <c r="O2158" s="258"/>
      <c r="P2158" s="258"/>
      <c r="Q2158" s="258"/>
      <c r="R2158" s="258"/>
      <c r="S2158" s="258"/>
      <c r="T2158" s="259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60" t="s">
        <v>259</v>
      </c>
      <c r="AU2158" s="260" t="s">
        <v>93</v>
      </c>
      <c r="AV2158" s="13" t="s">
        <v>93</v>
      </c>
      <c r="AW2158" s="13" t="s">
        <v>40</v>
      </c>
      <c r="AX2158" s="13" t="s">
        <v>84</v>
      </c>
      <c r="AY2158" s="260" t="s">
        <v>250</v>
      </c>
    </row>
    <row r="2159" s="13" customFormat="1">
      <c r="A2159" s="13"/>
      <c r="B2159" s="249"/>
      <c r="C2159" s="250"/>
      <c r="D2159" s="251" t="s">
        <v>259</v>
      </c>
      <c r="E2159" s="252" t="s">
        <v>1</v>
      </c>
      <c r="F2159" s="253" t="s">
        <v>2063</v>
      </c>
      <c r="G2159" s="250"/>
      <c r="H2159" s="254">
        <v>1</v>
      </c>
      <c r="I2159" s="255"/>
      <c r="J2159" s="250"/>
      <c r="K2159" s="250"/>
      <c r="L2159" s="256"/>
      <c r="M2159" s="257"/>
      <c r="N2159" s="258"/>
      <c r="O2159" s="258"/>
      <c r="P2159" s="258"/>
      <c r="Q2159" s="258"/>
      <c r="R2159" s="258"/>
      <c r="S2159" s="258"/>
      <c r="T2159" s="259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60" t="s">
        <v>259</v>
      </c>
      <c r="AU2159" s="260" t="s">
        <v>93</v>
      </c>
      <c r="AV2159" s="13" t="s">
        <v>93</v>
      </c>
      <c r="AW2159" s="13" t="s">
        <v>40</v>
      </c>
      <c r="AX2159" s="13" t="s">
        <v>84</v>
      </c>
      <c r="AY2159" s="260" t="s">
        <v>250</v>
      </c>
    </row>
    <row r="2160" s="14" customFormat="1">
      <c r="A2160" s="14"/>
      <c r="B2160" s="261"/>
      <c r="C2160" s="262"/>
      <c r="D2160" s="251" t="s">
        <v>259</v>
      </c>
      <c r="E2160" s="263" t="s">
        <v>1</v>
      </c>
      <c r="F2160" s="264" t="s">
        <v>261</v>
      </c>
      <c r="G2160" s="262"/>
      <c r="H2160" s="265">
        <v>4</v>
      </c>
      <c r="I2160" s="266"/>
      <c r="J2160" s="262"/>
      <c r="K2160" s="262"/>
      <c r="L2160" s="267"/>
      <c r="M2160" s="268"/>
      <c r="N2160" s="269"/>
      <c r="O2160" s="269"/>
      <c r="P2160" s="269"/>
      <c r="Q2160" s="269"/>
      <c r="R2160" s="269"/>
      <c r="S2160" s="269"/>
      <c r="T2160" s="270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71" t="s">
        <v>259</v>
      </c>
      <c r="AU2160" s="271" t="s">
        <v>93</v>
      </c>
      <c r="AV2160" s="14" t="s">
        <v>256</v>
      </c>
      <c r="AW2160" s="14" t="s">
        <v>40</v>
      </c>
      <c r="AX2160" s="14" t="s">
        <v>91</v>
      </c>
      <c r="AY2160" s="271" t="s">
        <v>250</v>
      </c>
    </row>
    <row r="2161" s="2" customFormat="1" ht="33" customHeight="1">
      <c r="A2161" s="41"/>
      <c r="B2161" s="42"/>
      <c r="C2161" s="230" t="s">
        <v>2231</v>
      </c>
      <c r="D2161" s="230" t="s">
        <v>252</v>
      </c>
      <c r="E2161" s="231" t="s">
        <v>2232</v>
      </c>
      <c r="F2161" s="232" t="s">
        <v>2233</v>
      </c>
      <c r="G2161" s="233" t="s">
        <v>388</v>
      </c>
      <c r="H2161" s="234">
        <v>166.185</v>
      </c>
      <c r="I2161" s="235"/>
      <c r="J2161" s="236">
        <f>ROUND(I2161*H2161,2)</f>
        <v>0</v>
      </c>
      <c r="K2161" s="237"/>
      <c r="L2161" s="47"/>
      <c r="M2161" s="238" t="s">
        <v>1</v>
      </c>
      <c r="N2161" s="239" t="s">
        <v>49</v>
      </c>
      <c r="O2161" s="94"/>
      <c r="P2161" s="240">
        <f>O2161*H2161</f>
        <v>0</v>
      </c>
      <c r="Q2161" s="240">
        <v>0.00027</v>
      </c>
      <c r="R2161" s="240">
        <f>Q2161*H2161</f>
        <v>0.044869949999999999</v>
      </c>
      <c r="S2161" s="240">
        <v>0</v>
      </c>
      <c r="T2161" s="241">
        <f>S2161*H2161</f>
        <v>0</v>
      </c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R2161" s="242" t="s">
        <v>303</v>
      </c>
      <c r="AT2161" s="242" t="s">
        <v>252</v>
      </c>
      <c r="AU2161" s="242" t="s">
        <v>93</v>
      </c>
      <c r="AY2161" s="19" t="s">
        <v>250</v>
      </c>
      <c r="BE2161" s="243">
        <f>IF(N2161="základní",J2161,0)</f>
        <v>0</v>
      </c>
      <c r="BF2161" s="243">
        <f>IF(N2161="snížená",J2161,0)</f>
        <v>0</v>
      </c>
      <c r="BG2161" s="243">
        <f>IF(N2161="zákl. přenesená",J2161,0)</f>
        <v>0</v>
      </c>
      <c r="BH2161" s="243">
        <f>IF(N2161="sníž. přenesená",J2161,0)</f>
        <v>0</v>
      </c>
      <c r="BI2161" s="243">
        <f>IF(N2161="nulová",J2161,0)</f>
        <v>0</v>
      </c>
      <c r="BJ2161" s="19" t="s">
        <v>91</v>
      </c>
      <c r="BK2161" s="243">
        <f>ROUND(I2161*H2161,2)</f>
        <v>0</v>
      </c>
      <c r="BL2161" s="19" t="s">
        <v>303</v>
      </c>
      <c r="BM2161" s="242" t="s">
        <v>2234</v>
      </c>
    </row>
    <row r="2162" s="15" customFormat="1">
      <c r="A2162" s="15"/>
      <c r="B2162" s="272"/>
      <c r="C2162" s="273"/>
      <c r="D2162" s="251" t="s">
        <v>259</v>
      </c>
      <c r="E2162" s="274" t="s">
        <v>1</v>
      </c>
      <c r="F2162" s="275" t="s">
        <v>2213</v>
      </c>
      <c r="G2162" s="273"/>
      <c r="H2162" s="274" t="s">
        <v>1</v>
      </c>
      <c r="I2162" s="276"/>
      <c r="J2162" s="273"/>
      <c r="K2162" s="273"/>
      <c r="L2162" s="277"/>
      <c r="M2162" s="278"/>
      <c r="N2162" s="279"/>
      <c r="O2162" s="279"/>
      <c r="P2162" s="279"/>
      <c r="Q2162" s="279"/>
      <c r="R2162" s="279"/>
      <c r="S2162" s="279"/>
      <c r="T2162" s="280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81" t="s">
        <v>259</v>
      </c>
      <c r="AU2162" s="281" t="s">
        <v>93</v>
      </c>
      <c r="AV2162" s="15" t="s">
        <v>91</v>
      </c>
      <c r="AW2162" s="15" t="s">
        <v>40</v>
      </c>
      <c r="AX2162" s="15" t="s">
        <v>84</v>
      </c>
      <c r="AY2162" s="281" t="s">
        <v>250</v>
      </c>
    </row>
    <row r="2163" s="15" customFormat="1">
      <c r="A2163" s="15"/>
      <c r="B2163" s="272"/>
      <c r="C2163" s="273"/>
      <c r="D2163" s="251" t="s">
        <v>259</v>
      </c>
      <c r="E2163" s="274" t="s">
        <v>1</v>
      </c>
      <c r="F2163" s="275" t="s">
        <v>2235</v>
      </c>
      <c r="G2163" s="273"/>
      <c r="H2163" s="274" t="s">
        <v>1</v>
      </c>
      <c r="I2163" s="276"/>
      <c r="J2163" s="273"/>
      <c r="K2163" s="273"/>
      <c r="L2163" s="277"/>
      <c r="M2163" s="278"/>
      <c r="N2163" s="279"/>
      <c r="O2163" s="279"/>
      <c r="P2163" s="279"/>
      <c r="Q2163" s="279"/>
      <c r="R2163" s="279"/>
      <c r="S2163" s="279"/>
      <c r="T2163" s="280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T2163" s="281" t="s">
        <v>259</v>
      </c>
      <c r="AU2163" s="281" t="s">
        <v>93</v>
      </c>
      <c r="AV2163" s="15" t="s">
        <v>91</v>
      </c>
      <c r="AW2163" s="15" t="s">
        <v>40</v>
      </c>
      <c r="AX2163" s="15" t="s">
        <v>84</v>
      </c>
      <c r="AY2163" s="281" t="s">
        <v>250</v>
      </c>
    </row>
    <row r="2164" s="13" customFormat="1">
      <c r="A2164" s="13"/>
      <c r="B2164" s="249"/>
      <c r="C2164" s="250"/>
      <c r="D2164" s="251" t="s">
        <v>259</v>
      </c>
      <c r="E2164" s="252" t="s">
        <v>1</v>
      </c>
      <c r="F2164" s="253" t="s">
        <v>2236</v>
      </c>
      <c r="G2164" s="250"/>
      <c r="H2164" s="254">
        <v>72.509</v>
      </c>
      <c r="I2164" s="255"/>
      <c r="J2164" s="250"/>
      <c r="K2164" s="250"/>
      <c r="L2164" s="256"/>
      <c r="M2164" s="257"/>
      <c r="N2164" s="258"/>
      <c r="O2164" s="258"/>
      <c r="P2164" s="258"/>
      <c r="Q2164" s="258"/>
      <c r="R2164" s="258"/>
      <c r="S2164" s="258"/>
      <c r="T2164" s="259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60" t="s">
        <v>259</v>
      </c>
      <c r="AU2164" s="260" t="s">
        <v>93</v>
      </c>
      <c r="AV2164" s="13" t="s">
        <v>93</v>
      </c>
      <c r="AW2164" s="13" t="s">
        <v>40</v>
      </c>
      <c r="AX2164" s="13" t="s">
        <v>84</v>
      </c>
      <c r="AY2164" s="260" t="s">
        <v>250</v>
      </c>
    </row>
    <row r="2165" s="16" customFormat="1">
      <c r="A2165" s="16"/>
      <c r="B2165" s="283"/>
      <c r="C2165" s="284"/>
      <c r="D2165" s="251" t="s">
        <v>259</v>
      </c>
      <c r="E2165" s="285" t="s">
        <v>1</v>
      </c>
      <c r="F2165" s="286" t="s">
        <v>328</v>
      </c>
      <c r="G2165" s="284"/>
      <c r="H2165" s="287">
        <v>72.509</v>
      </c>
      <c r="I2165" s="288"/>
      <c r="J2165" s="284"/>
      <c r="K2165" s="284"/>
      <c r="L2165" s="289"/>
      <c r="M2165" s="290"/>
      <c r="N2165" s="291"/>
      <c r="O2165" s="291"/>
      <c r="P2165" s="291"/>
      <c r="Q2165" s="291"/>
      <c r="R2165" s="291"/>
      <c r="S2165" s="291"/>
      <c r="T2165" s="292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T2165" s="293" t="s">
        <v>259</v>
      </c>
      <c r="AU2165" s="293" t="s">
        <v>93</v>
      </c>
      <c r="AV2165" s="16" t="s">
        <v>272</v>
      </c>
      <c r="AW2165" s="16" t="s">
        <v>40</v>
      </c>
      <c r="AX2165" s="16" t="s">
        <v>84</v>
      </c>
      <c r="AY2165" s="293" t="s">
        <v>250</v>
      </c>
    </row>
    <row r="2166" s="15" customFormat="1">
      <c r="A2166" s="15"/>
      <c r="B2166" s="272"/>
      <c r="C2166" s="273"/>
      <c r="D2166" s="251" t="s">
        <v>259</v>
      </c>
      <c r="E2166" s="274" t="s">
        <v>1</v>
      </c>
      <c r="F2166" s="275" t="s">
        <v>2237</v>
      </c>
      <c r="G2166" s="273"/>
      <c r="H2166" s="274" t="s">
        <v>1</v>
      </c>
      <c r="I2166" s="276"/>
      <c r="J2166" s="273"/>
      <c r="K2166" s="273"/>
      <c r="L2166" s="277"/>
      <c r="M2166" s="278"/>
      <c r="N2166" s="279"/>
      <c r="O2166" s="279"/>
      <c r="P2166" s="279"/>
      <c r="Q2166" s="279"/>
      <c r="R2166" s="279"/>
      <c r="S2166" s="279"/>
      <c r="T2166" s="280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81" t="s">
        <v>259</v>
      </c>
      <c r="AU2166" s="281" t="s">
        <v>93</v>
      </c>
      <c r="AV2166" s="15" t="s">
        <v>91</v>
      </c>
      <c r="AW2166" s="15" t="s">
        <v>40</v>
      </c>
      <c r="AX2166" s="15" t="s">
        <v>84</v>
      </c>
      <c r="AY2166" s="281" t="s">
        <v>250</v>
      </c>
    </row>
    <row r="2167" s="13" customFormat="1">
      <c r="A2167" s="13"/>
      <c r="B2167" s="249"/>
      <c r="C2167" s="250"/>
      <c r="D2167" s="251" t="s">
        <v>259</v>
      </c>
      <c r="E2167" s="252" t="s">
        <v>1</v>
      </c>
      <c r="F2167" s="253" t="s">
        <v>2238</v>
      </c>
      <c r="G2167" s="250"/>
      <c r="H2167" s="254">
        <v>82.409999999999997</v>
      </c>
      <c r="I2167" s="255"/>
      <c r="J2167" s="250"/>
      <c r="K2167" s="250"/>
      <c r="L2167" s="256"/>
      <c r="M2167" s="257"/>
      <c r="N2167" s="258"/>
      <c r="O2167" s="258"/>
      <c r="P2167" s="258"/>
      <c r="Q2167" s="258"/>
      <c r="R2167" s="258"/>
      <c r="S2167" s="258"/>
      <c r="T2167" s="259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60" t="s">
        <v>259</v>
      </c>
      <c r="AU2167" s="260" t="s">
        <v>93</v>
      </c>
      <c r="AV2167" s="13" t="s">
        <v>93</v>
      </c>
      <c r="AW2167" s="13" t="s">
        <v>40</v>
      </c>
      <c r="AX2167" s="13" t="s">
        <v>84</v>
      </c>
      <c r="AY2167" s="260" t="s">
        <v>250</v>
      </c>
    </row>
    <row r="2168" s="16" customFormat="1">
      <c r="A2168" s="16"/>
      <c r="B2168" s="283"/>
      <c r="C2168" s="284"/>
      <c r="D2168" s="251" t="s">
        <v>259</v>
      </c>
      <c r="E2168" s="285" t="s">
        <v>1</v>
      </c>
      <c r="F2168" s="286" t="s">
        <v>328</v>
      </c>
      <c r="G2168" s="284"/>
      <c r="H2168" s="287">
        <v>82.409999999999997</v>
      </c>
      <c r="I2168" s="288"/>
      <c r="J2168" s="284"/>
      <c r="K2168" s="284"/>
      <c r="L2168" s="289"/>
      <c r="M2168" s="290"/>
      <c r="N2168" s="291"/>
      <c r="O2168" s="291"/>
      <c r="P2168" s="291"/>
      <c r="Q2168" s="291"/>
      <c r="R2168" s="291"/>
      <c r="S2168" s="291"/>
      <c r="T2168" s="292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T2168" s="293" t="s">
        <v>259</v>
      </c>
      <c r="AU2168" s="293" t="s">
        <v>93</v>
      </c>
      <c r="AV2168" s="16" t="s">
        <v>272</v>
      </c>
      <c r="AW2168" s="16" t="s">
        <v>40</v>
      </c>
      <c r="AX2168" s="16" t="s">
        <v>84</v>
      </c>
      <c r="AY2168" s="293" t="s">
        <v>250</v>
      </c>
    </row>
    <row r="2169" s="15" customFormat="1">
      <c r="A2169" s="15"/>
      <c r="B2169" s="272"/>
      <c r="C2169" s="273"/>
      <c r="D2169" s="251" t="s">
        <v>259</v>
      </c>
      <c r="E2169" s="274" t="s">
        <v>1</v>
      </c>
      <c r="F2169" s="275" t="s">
        <v>2239</v>
      </c>
      <c r="G2169" s="273"/>
      <c r="H2169" s="274" t="s">
        <v>1</v>
      </c>
      <c r="I2169" s="276"/>
      <c r="J2169" s="273"/>
      <c r="K2169" s="273"/>
      <c r="L2169" s="277"/>
      <c r="M2169" s="278"/>
      <c r="N2169" s="279"/>
      <c r="O2169" s="279"/>
      <c r="P2169" s="279"/>
      <c r="Q2169" s="279"/>
      <c r="R2169" s="279"/>
      <c r="S2169" s="279"/>
      <c r="T2169" s="280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T2169" s="281" t="s">
        <v>259</v>
      </c>
      <c r="AU2169" s="281" t="s">
        <v>93</v>
      </c>
      <c r="AV2169" s="15" t="s">
        <v>91</v>
      </c>
      <c r="AW2169" s="15" t="s">
        <v>40</v>
      </c>
      <c r="AX2169" s="15" t="s">
        <v>84</v>
      </c>
      <c r="AY2169" s="281" t="s">
        <v>250</v>
      </c>
    </row>
    <row r="2170" s="13" customFormat="1">
      <c r="A2170" s="13"/>
      <c r="B2170" s="249"/>
      <c r="C2170" s="250"/>
      <c r="D2170" s="251" t="s">
        <v>259</v>
      </c>
      <c r="E2170" s="252" t="s">
        <v>1</v>
      </c>
      <c r="F2170" s="253" t="s">
        <v>2240</v>
      </c>
      <c r="G2170" s="250"/>
      <c r="H2170" s="254">
        <v>11.266</v>
      </c>
      <c r="I2170" s="255"/>
      <c r="J2170" s="250"/>
      <c r="K2170" s="250"/>
      <c r="L2170" s="256"/>
      <c r="M2170" s="257"/>
      <c r="N2170" s="258"/>
      <c r="O2170" s="258"/>
      <c r="P2170" s="258"/>
      <c r="Q2170" s="258"/>
      <c r="R2170" s="258"/>
      <c r="S2170" s="258"/>
      <c r="T2170" s="259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60" t="s">
        <v>259</v>
      </c>
      <c r="AU2170" s="260" t="s">
        <v>93</v>
      </c>
      <c r="AV2170" s="13" t="s">
        <v>93</v>
      </c>
      <c r="AW2170" s="13" t="s">
        <v>40</v>
      </c>
      <c r="AX2170" s="13" t="s">
        <v>84</v>
      </c>
      <c r="AY2170" s="260" t="s">
        <v>250</v>
      </c>
    </row>
    <row r="2171" s="16" customFormat="1">
      <c r="A2171" s="16"/>
      <c r="B2171" s="283"/>
      <c r="C2171" s="284"/>
      <c r="D2171" s="251" t="s">
        <v>259</v>
      </c>
      <c r="E2171" s="285" t="s">
        <v>1</v>
      </c>
      <c r="F2171" s="286" t="s">
        <v>328</v>
      </c>
      <c r="G2171" s="284"/>
      <c r="H2171" s="287">
        <v>11.266</v>
      </c>
      <c r="I2171" s="288"/>
      <c r="J2171" s="284"/>
      <c r="K2171" s="284"/>
      <c r="L2171" s="289"/>
      <c r="M2171" s="290"/>
      <c r="N2171" s="291"/>
      <c r="O2171" s="291"/>
      <c r="P2171" s="291"/>
      <c r="Q2171" s="291"/>
      <c r="R2171" s="291"/>
      <c r="S2171" s="291"/>
      <c r="T2171" s="292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T2171" s="293" t="s">
        <v>259</v>
      </c>
      <c r="AU2171" s="293" t="s">
        <v>93</v>
      </c>
      <c r="AV2171" s="16" t="s">
        <v>272</v>
      </c>
      <c r="AW2171" s="16" t="s">
        <v>40</v>
      </c>
      <c r="AX2171" s="16" t="s">
        <v>84</v>
      </c>
      <c r="AY2171" s="293" t="s">
        <v>250</v>
      </c>
    </row>
    <row r="2172" s="14" customFormat="1">
      <c r="A2172" s="14"/>
      <c r="B2172" s="261"/>
      <c r="C2172" s="262"/>
      <c r="D2172" s="251" t="s">
        <v>259</v>
      </c>
      <c r="E2172" s="263" t="s">
        <v>1</v>
      </c>
      <c r="F2172" s="264" t="s">
        <v>261</v>
      </c>
      <c r="G2172" s="262"/>
      <c r="H2172" s="265">
        <v>166.185</v>
      </c>
      <c r="I2172" s="266"/>
      <c r="J2172" s="262"/>
      <c r="K2172" s="262"/>
      <c r="L2172" s="267"/>
      <c r="M2172" s="268"/>
      <c r="N2172" s="269"/>
      <c r="O2172" s="269"/>
      <c r="P2172" s="269"/>
      <c r="Q2172" s="269"/>
      <c r="R2172" s="269"/>
      <c r="S2172" s="269"/>
      <c r="T2172" s="270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71" t="s">
        <v>259</v>
      </c>
      <c r="AU2172" s="271" t="s">
        <v>93</v>
      </c>
      <c r="AV2172" s="14" t="s">
        <v>256</v>
      </c>
      <c r="AW2172" s="14" t="s">
        <v>40</v>
      </c>
      <c r="AX2172" s="14" t="s">
        <v>91</v>
      </c>
      <c r="AY2172" s="271" t="s">
        <v>250</v>
      </c>
    </row>
    <row r="2173" s="2" customFormat="1" ht="66.75" customHeight="1">
      <c r="A2173" s="41"/>
      <c r="B2173" s="42"/>
      <c r="C2173" s="294" t="s">
        <v>1466</v>
      </c>
      <c r="D2173" s="294" t="s">
        <v>337</v>
      </c>
      <c r="E2173" s="295" t="s">
        <v>2241</v>
      </c>
      <c r="F2173" s="296" t="s">
        <v>2242</v>
      </c>
      <c r="G2173" s="297" t="s">
        <v>570</v>
      </c>
      <c r="H2173" s="298">
        <v>9</v>
      </c>
      <c r="I2173" s="299"/>
      <c r="J2173" s="300">
        <f>ROUND(I2173*H2173,2)</f>
        <v>0</v>
      </c>
      <c r="K2173" s="301"/>
      <c r="L2173" s="302"/>
      <c r="M2173" s="303" t="s">
        <v>1</v>
      </c>
      <c r="N2173" s="304" t="s">
        <v>49</v>
      </c>
      <c r="O2173" s="94"/>
      <c r="P2173" s="240">
        <f>O2173*H2173</f>
        <v>0</v>
      </c>
      <c r="Q2173" s="240">
        <v>0.27600000000000002</v>
      </c>
      <c r="R2173" s="240">
        <f>Q2173*H2173</f>
        <v>2.484</v>
      </c>
      <c r="S2173" s="240">
        <v>0</v>
      </c>
      <c r="T2173" s="241">
        <f>S2173*H2173</f>
        <v>0</v>
      </c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R2173" s="242" t="s">
        <v>363</v>
      </c>
      <c r="AT2173" s="242" t="s">
        <v>337</v>
      </c>
      <c r="AU2173" s="242" t="s">
        <v>93</v>
      </c>
      <c r="AY2173" s="19" t="s">
        <v>250</v>
      </c>
      <c r="BE2173" s="243">
        <f>IF(N2173="základní",J2173,0)</f>
        <v>0</v>
      </c>
      <c r="BF2173" s="243">
        <f>IF(N2173="snížená",J2173,0)</f>
        <v>0</v>
      </c>
      <c r="BG2173" s="243">
        <f>IF(N2173="zákl. přenesená",J2173,0)</f>
        <v>0</v>
      </c>
      <c r="BH2173" s="243">
        <f>IF(N2173="sníž. přenesená",J2173,0)</f>
        <v>0</v>
      </c>
      <c r="BI2173" s="243">
        <f>IF(N2173="nulová",J2173,0)</f>
        <v>0</v>
      </c>
      <c r="BJ2173" s="19" t="s">
        <v>91</v>
      </c>
      <c r="BK2173" s="243">
        <f>ROUND(I2173*H2173,2)</f>
        <v>0</v>
      </c>
      <c r="BL2173" s="19" t="s">
        <v>303</v>
      </c>
      <c r="BM2173" s="242" t="s">
        <v>2243</v>
      </c>
    </row>
    <row r="2174" s="2" customFormat="1">
      <c r="A2174" s="41"/>
      <c r="B2174" s="42"/>
      <c r="C2174" s="43"/>
      <c r="D2174" s="251" t="s">
        <v>288</v>
      </c>
      <c r="E2174" s="43"/>
      <c r="F2174" s="282" t="s">
        <v>2244</v>
      </c>
      <c r="G2174" s="43"/>
      <c r="H2174" s="43"/>
      <c r="I2174" s="246"/>
      <c r="J2174" s="43"/>
      <c r="K2174" s="43"/>
      <c r="L2174" s="47"/>
      <c r="M2174" s="247"/>
      <c r="N2174" s="248"/>
      <c r="O2174" s="94"/>
      <c r="P2174" s="94"/>
      <c r="Q2174" s="94"/>
      <c r="R2174" s="94"/>
      <c r="S2174" s="94"/>
      <c r="T2174" s="95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T2174" s="19" t="s">
        <v>288</v>
      </c>
      <c r="AU2174" s="19" t="s">
        <v>93</v>
      </c>
    </row>
    <row r="2175" s="15" customFormat="1">
      <c r="A2175" s="15"/>
      <c r="B2175" s="272"/>
      <c r="C2175" s="273"/>
      <c r="D2175" s="251" t="s">
        <v>259</v>
      </c>
      <c r="E2175" s="274" t="s">
        <v>1</v>
      </c>
      <c r="F2175" s="275" t="s">
        <v>2213</v>
      </c>
      <c r="G2175" s="273"/>
      <c r="H2175" s="274" t="s">
        <v>1</v>
      </c>
      <c r="I2175" s="276"/>
      <c r="J2175" s="273"/>
      <c r="K2175" s="273"/>
      <c r="L2175" s="277"/>
      <c r="M2175" s="278"/>
      <c r="N2175" s="279"/>
      <c r="O2175" s="279"/>
      <c r="P2175" s="279"/>
      <c r="Q2175" s="279"/>
      <c r="R2175" s="279"/>
      <c r="S2175" s="279"/>
      <c r="T2175" s="280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T2175" s="281" t="s">
        <v>259</v>
      </c>
      <c r="AU2175" s="281" t="s">
        <v>93</v>
      </c>
      <c r="AV2175" s="15" t="s">
        <v>91</v>
      </c>
      <c r="AW2175" s="15" t="s">
        <v>40</v>
      </c>
      <c r="AX2175" s="15" t="s">
        <v>84</v>
      </c>
      <c r="AY2175" s="281" t="s">
        <v>250</v>
      </c>
    </row>
    <row r="2176" s="13" customFormat="1">
      <c r="A2176" s="13"/>
      <c r="B2176" s="249"/>
      <c r="C2176" s="250"/>
      <c r="D2176" s="251" t="s">
        <v>259</v>
      </c>
      <c r="E2176" s="252" t="s">
        <v>1</v>
      </c>
      <c r="F2176" s="253" t="s">
        <v>2245</v>
      </c>
      <c r="G2176" s="250"/>
      <c r="H2176" s="254">
        <v>9</v>
      </c>
      <c r="I2176" s="255"/>
      <c r="J2176" s="250"/>
      <c r="K2176" s="250"/>
      <c r="L2176" s="256"/>
      <c r="M2176" s="257"/>
      <c r="N2176" s="258"/>
      <c r="O2176" s="258"/>
      <c r="P2176" s="258"/>
      <c r="Q2176" s="258"/>
      <c r="R2176" s="258"/>
      <c r="S2176" s="258"/>
      <c r="T2176" s="259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60" t="s">
        <v>259</v>
      </c>
      <c r="AU2176" s="260" t="s">
        <v>93</v>
      </c>
      <c r="AV2176" s="13" t="s">
        <v>93</v>
      </c>
      <c r="AW2176" s="13" t="s">
        <v>40</v>
      </c>
      <c r="AX2176" s="13" t="s">
        <v>91</v>
      </c>
      <c r="AY2176" s="260" t="s">
        <v>250</v>
      </c>
    </row>
    <row r="2177" s="2" customFormat="1" ht="66.75" customHeight="1">
      <c r="A2177" s="41"/>
      <c r="B2177" s="42"/>
      <c r="C2177" s="294" t="s">
        <v>2246</v>
      </c>
      <c r="D2177" s="294" t="s">
        <v>337</v>
      </c>
      <c r="E2177" s="295" t="s">
        <v>2247</v>
      </c>
      <c r="F2177" s="296" t="s">
        <v>2248</v>
      </c>
      <c r="G2177" s="297" t="s">
        <v>570</v>
      </c>
      <c r="H2177" s="298">
        <v>10</v>
      </c>
      <c r="I2177" s="299"/>
      <c r="J2177" s="300">
        <f>ROUND(I2177*H2177,2)</f>
        <v>0</v>
      </c>
      <c r="K2177" s="301"/>
      <c r="L2177" s="302"/>
      <c r="M2177" s="303" t="s">
        <v>1</v>
      </c>
      <c r="N2177" s="304" t="s">
        <v>49</v>
      </c>
      <c r="O2177" s="94"/>
      <c r="P2177" s="240">
        <f>O2177*H2177</f>
        <v>0</v>
      </c>
      <c r="Q2177" s="240">
        <v>0.27600000000000002</v>
      </c>
      <c r="R2177" s="240">
        <f>Q2177*H2177</f>
        <v>2.7600000000000002</v>
      </c>
      <c r="S2177" s="240">
        <v>0</v>
      </c>
      <c r="T2177" s="241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42" t="s">
        <v>363</v>
      </c>
      <c r="AT2177" s="242" t="s">
        <v>337</v>
      </c>
      <c r="AU2177" s="242" t="s">
        <v>93</v>
      </c>
      <c r="AY2177" s="19" t="s">
        <v>250</v>
      </c>
      <c r="BE2177" s="243">
        <f>IF(N2177="základní",J2177,0)</f>
        <v>0</v>
      </c>
      <c r="BF2177" s="243">
        <f>IF(N2177="snížená",J2177,0)</f>
        <v>0</v>
      </c>
      <c r="BG2177" s="243">
        <f>IF(N2177="zákl. přenesená",J2177,0)</f>
        <v>0</v>
      </c>
      <c r="BH2177" s="243">
        <f>IF(N2177="sníž. přenesená",J2177,0)</f>
        <v>0</v>
      </c>
      <c r="BI2177" s="243">
        <f>IF(N2177="nulová",J2177,0)</f>
        <v>0</v>
      </c>
      <c r="BJ2177" s="19" t="s">
        <v>91</v>
      </c>
      <c r="BK2177" s="243">
        <f>ROUND(I2177*H2177,2)</f>
        <v>0</v>
      </c>
      <c r="BL2177" s="19" t="s">
        <v>303</v>
      </c>
      <c r="BM2177" s="242" t="s">
        <v>2249</v>
      </c>
    </row>
    <row r="2178" s="2" customFormat="1">
      <c r="A2178" s="41"/>
      <c r="B2178" s="42"/>
      <c r="C2178" s="43"/>
      <c r="D2178" s="251" t="s">
        <v>288</v>
      </c>
      <c r="E2178" s="43"/>
      <c r="F2178" s="282" t="s">
        <v>2244</v>
      </c>
      <c r="G2178" s="43"/>
      <c r="H2178" s="43"/>
      <c r="I2178" s="246"/>
      <c r="J2178" s="43"/>
      <c r="K2178" s="43"/>
      <c r="L2178" s="47"/>
      <c r="M2178" s="247"/>
      <c r="N2178" s="248"/>
      <c r="O2178" s="94"/>
      <c r="P2178" s="94"/>
      <c r="Q2178" s="94"/>
      <c r="R2178" s="94"/>
      <c r="S2178" s="94"/>
      <c r="T2178" s="95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T2178" s="19" t="s">
        <v>288</v>
      </c>
      <c r="AU2178" s="19" t="s">
        <v>93</v>
      </c>
    </row>
    <row r="2179" s="15" customFormat="1">
      <c r="A2179" s="15"/>
      <c r="B2179" s="272"/>
      <c r="C2179" s="273"/>
      <c r="D2179" s="251" t="s">
        <v>259</v>
      </c>
      <c r="E2179" s="274" t="s">
        <v>1</v>
      </c>
      <c r="F2179" s="275" t="s">
        <v>2213</v>
      </c>
      <c r="G2179" s="273"/>
      <c r="H2179" s="274" t="s">
        <v>1</v>
      </c>
      <c r="I2179" s="276"/>
      <c r="J2179" s="273"/>
      <c r="K2179" s="273"/>
      <c r="L2179" s="277"/>
      <c r="M2179" s="278"/>
      <c r="N2179" s="279"/>
      <c r="O2179" s="279"/>
      <c r="P2179" s="279"/>
      <c r="Q2179" s="279"/>
      <c r="R2179" s="279"/>
      <c r="S2179" s="279"/>
      <c r="T2179" s="280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T2179" s="281" t="s">
        <v>259</v>
      </c>
      <c r="AU2179" s="281" t="s">
        <v>93</v>
      </c>
      <c r="AV2179" s="15" t="s">
        <v>91</v>
      </c>
      <c r="AW2179" s="15" t="s">
        <v>40</v>
      </c>
      <c r="AX2179" s="15" t="s">
        <v>84</v>
      </c>
      <c r="AY2179" s="281" t="s">
        <v>250</v>
      </c>
    </row>
    <row r="2180" s="13" customFormat="1">
      <c r="A2180" s="13"/>
      <c r="B2180" s="249"/>
      <c r="C2180" s="250"/>
      <c r="D2180" s="251" t="s">
        <v>259</v>
      </c>
      <c r="E2180" s="252" t="s">
        <v>1</v>
      </c>
      <c r="F2180" s="253" t="s">
        <v>2250</v>
      </c>
      <c r="G2180" s="250"/>
      <c r="H2180" s="254">
        <v>10</v>
      </c>
      <c r="I2180" s="255"/>
      <c r="J2180" s="250"/>
      <c r="K2180" s="250"/>
      <c r="L2180" s="256"/>
      <c r="M2180" s="257"/>
      <c r="N2180" s="258"/>
      <c r="O2180" s="258"/>
      <c r="P2180" s="258"/>
      <c r="Q2180" s="258"/>
      <c r="R2180" s="258"/>
      <c r="S2180" s="258"/>
      <c r="T2180" s="259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60" t="s">
        <v>259</v>
      </c>
      <c r="AU2180" s="260" t="s">
        <v>93</v>
      </c>
      <c r="AV2180" s="13" t="s">
        <v>93</v>
      </c>
      <c r="AW2180" s="13" t="s">
        <v>40</v>
      </c>
      <c r="AX2180" s="13" t="s">
        <v>91</v>
      </c>
      <c r="AY2180" s="260" t="s">
        <v>250</v>
      </c>
    </row>
    <row r="2181" s="2" customFormat="1" ht="66.75" customHeight="1">
      <c r="A2181" s="41"/>
      <c r="B2181" s="42"/>
      <c r="C2181" s="294" t="s">
        <v>1471</v>
      </c>
      <c r="D2181" s="294" t="s">
        <v>337</v>
      </c>
      <c r="E2181" s="295" t="s">
        <v>2251</v>
      </c>
      <c r="F2181" s="296" t="s">
        <v>2252</v>
      </c>
      <c r="G2181" s="297" t="s">
        <v>570</v>
      </c>
      <c r="H2181" s="298">
        <v>1</v>
      </c>
      <c r="I2181" s="299"/>
      <c r="J2181" s="300">
        <f>ROUND(I2181*H2181,2)</f>
        <v>0</v>
      </c>
      <c r="K2181" s="301"/>
      <c r="L2181" s="302"/>
      <c r="M2181" s="303" t="s">
        <v>1</v>
      </c>
      <c r="N2181" s="304" t="s">
        <v>49</v>
      </c>
      <c r="O2181" s="94"/>
      <c r="P2181" s="240">
        <f>O2181*H2181</f>
        <v>0</v>
      </c>
      <c r="Q2181" s="240">
        <v>0.37511</v>
      </c>
      <c r="R2181" s="240">
        <f>Q2181*H2181</f>
        <v>0.37511</v>
      </c>
      <c r="S2181" s="240">
        <v>0</v>
      </c>
      <c r="T2181" s="241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42" t="s">
        <v>363</v>
      </c>
      <c r="AT2181" s="242" t="s">
        <v>337</v>
      </c>
      <c r="AU2181" s="242" t="s">
        <v>93</v>
      </c>
      <c r="AY2181" s="19" t="s">
        <v>250</v>
      </c>
      <c r="BE2181" s="243">
        <f>IF(N2181="základní",J2181,0)</f>
        <v>0</v>
      </c>
      <c r="BF2181" s="243">
        <f>IF(N2181="snížená",J2181,0)</f>
        <v>0</v>
      </c>
      <c r="BG2181" s="243">
        <f>IF(N2181="zákl. přenesená",J2181,0)</f>
        <v>0</v>
      </c>
      <c r="BH2181" s="243">
        <f>IF(N2181="sníž. přenesená",J2181,0)</f>
        <v>0</v>
      </c>
      <c r="BI2181" s="243">
        <f>IF(N2181="nulová",J2181,0)</f>
        <v>0</v>
      </c>
      <c r="BJ2181" s="19" t="s">
        <v>91</v>
      </c>
      <c r="BK2181" s="243">
        <f>ROUND(I2181*H2181,2)</f>
        <v>0</v>
      </c>
      <c r="BL2181" s="19" t="s">
        <v>303</v>
      </c>
      <c r="BM2181" s="242" t="s">
        <v>2253</v>
      </c>
    </row>
    <row r="2182" s="2" customFormat="1">
      <c r="A2182" s="41"/>
      <c r="B2182" s="42"/>
      <c r="C2182" s="43"/>
      <c r="D2182" s="251" t="s">
        <v>288</v>
      </c>
      <c r="E2182" s="43"/>
      <c r="F2182" s="282" t="s">
        <v>2244</v>
      </c>
      <c r="G2182" s="43"/>
      <c r="H2182" s="43"/>
      <c r="I2182" s="246"/>
      <c r="J2182" s="43"/>
      <c r="K2182" s="43"/>
      <c r="L2182" s="47"/>
      <c r="M2182" s="247"/>
      <c r="N2182" s="248"/>
      <c r="O2182" s="94"/>
      <c r="P2182" s="94"/>
      <c r="Q2182" s="94"/>
      <c r="R2182" s="94"/>
      <c r="S2182" s="94"/>
      <c r="T2182" s="95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19" t="s">
        <v>288</v>
      </c>
      <c r="AU2182" s="19" t="s">
        <v>93</v>
      </c>
    </row>
    <row r="2183" s="15" customFormat="1">
      <c r="A2183" s="15"/>
      <c r="B2183" s="272"/>
      <c r="C2183" s="273"/>
      <c r="D2183" s="251" t="s">
        <v>259</v>
      </c>
      <c r="E2183" s="274" t="s">
        <v>1</v>
      </c>
      <c r="F2183" s="275" t="s">
        <v>2213</v>
      </c>
      <c r="G2183" s="273"/>
      <c r="H2183" s="274" t="s">
        <v>1</v>
      </c>
      <c r="I2183" s="276"/>
      <c r="J2183" s="273"/>
      <c r="K2183" s="273"/>
      <c r="L2183" s="277"/>
      <c r="M2183" s="278"/>
      <c r="N2183" s="279"/>
      <c r="O2183" s="279"/>
      <c r="P2183" s="279"/>
      <c r="Q2183" s="279"/>
      <c r="R2183" s="279"/>
      <c r="S2183" s="279"/>
      <c r="T2183" s="280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T2183" s="281" t="s">
        <v>259</v>
      </c>
      <c r="AU2183" s="281" t="s">
        <v>93</v>
      </c>
      <c r="AV2183" s="15" t="s">
        <v>91</v>
      </c>
      <c r="AW2183" s="15" t="s">
        <v>40</v>
      </c>
      <c r="AX2183" s="15" t="s">
        <v>84</v>
      </c>
      <c r="AY2183" s="281" t="s">
        <v>250</v>
      </c>
    </row>
    <row r="2184" s="13" customFormat="1">
      <c r="A2184" s="13"/>
      <c r="B2184" s="249"/>
      <c r="C2184" s="250"/>
      <c r="D2184" s="251" t="s">
        <v>259</v>
      </c>
      <c r="E2184" s="252" t="s">
        <v>1</v>
      </c>
      <c r="F2184" s="253" t="s">
        <v>1128</v>
      </c>
      <c r="G2184" s="250"/>
      <c r="H2184" s="254">
        <v>1</v>
      </c>
      <c r="I2184" s="255"/>
      <c r="J2184" s="250"/>
      <c r="K2184" s="250"/>
      <c r="L2184" s="256"/>
      <c r="M2184" s="257"/>
      <c r="N2184" s="258"/>
      <c r="O2184" s="258"/>
      <c r="P2184" s="258"/>
      <c r="Q2184" s="258"/>
      <c r="R2184" s="258"/>
      <c r="S2184" s="258"/>
      <c r="T2184" s="259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60" t="s">
        <v>259</v>
      </c>
      <c r="AU2184" s="260" t="s">
        <v>93</v>
      </c>
      <c r="AV2184" s="13" t="s">
        <v>93</v>
      </c>
      <c r="AW2184" s="13" t="s">
        <v>40</v>
      </c>
      <c r="AX2184" s="13" t="s">
        <v>91</v>
      </c>
      <c r="AY2184" s="260" t="s">
        <v>250</v>
      </c>
    </row>
    <row r="2185" s="2" customFormat="1" ht="24.15" customHeight="1">
      <c r="A2185" s="41"/>
      <c r="B2185" s="42"/>
      <c r="C2185" s="230" t="s">
        <v>2254</v>
      </c>
      <c r="D2185" s="230" t="s">
        <v>252</v>
      </c>
      <c r="E2185" s="231" t="s">
        <v>2255</v>
      </c>
      <c r="F2185" s="232" t="s">
        <v>2256</v>
      </c>
      <c r="G2185" s="233" t="s">
        <v>320</v>
      </c>
      <c r="H2185" s="234">
        <v>1127.25</v>
      </c>
      <c r="I2185" s="235"/>
      <c r="J2185" s="236">
        <f>ROUND(I2185*H2185,2)</f>
        <v>0</v>
      </c>
      <c r="K2185" s="237"/>
      <c r="L2185" s="47"/>
      <c r="M2185" s="238" t="s">
        <v>1</v>
      </c>
      <c r="N2185" s="239" t="s">
        <v>49</v>
      </c>
      <c r="O2185" s="94"/>
      <c r="P2185" s="240">
        <f>O2185*H2185</f>
        <v>0</v>
      </c>
      <c r="Q2185" s="240">
        <v>0.00014999999999999999</v>
      </c>
      <c r="R2185" s="240">
        <f>Q2185*H2185</f>
        <v>0.16908749999999997</v>
      </c>
      <c r="S2185" s="240">
        <v>0</v>
      </c>
      <c r="T2185" s="241">
        <f>S2185*H2185</f>
        <v>0</v>
      </c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R2185" s="242" t="s">
        <v>303</v>
      </c>
      <c r="AT2185" s="242" t="s">
        <v>252</v>
      </c>
      <c r="AU2185" s="242" t="s">
        <v>93</v>
      </c>
      <c r="AY2185" s="19" t="s">
        <v>250</v>
      </c>
      <c r="BE2185" s="243">
        <f>IF(N2185="základní",J2185,0)</f>
        <v>0</v>
      </c>
      <c r="BF2185" s="243">
        <f>IF(N2185="snížená",J2185,0)</f>
        <v>0</v>
      </c>
      <c r="BG2185" s="243">
        <f>IF(N2185="zákl. přenesená",J2185,0)</f>
        <v>0</v>
      </c>
      <c r="BH2185" s="243">
        <f>IF(N2185="sníž. přenesená",J2185,0)</f>
        <v>0</v>
      </c>
      <c r="BI2185" s="243">
        <f>IF(N2185="nulová",J2185,0)</f>
        <v>0</v>
      </c>
      <c r="BJ2185" s="19" t="s">
        <v>91</v>
      </c>
      <c r="BK2185" s="243">
        <f>ROUND(I2185*H2185,2)</f>
        <v>0</v>
      </c>
      <c r="BL2185" s="19" t="s">
        <v>303</v>
      </c>
      <c r="BM2185" s="242" t="s">
        <v>2257</v>
      </c>
    </row>
    <row r="2186" s="2" customFormat="1">
      <c r="A2186" s="41"/>
      <c r="B2186" s="42"/>
      <c r="C2186" s="43"/>
      <c r="D2186" s="244" t="s">
        <v>257</v>
      </c>
      <c r="E2186" s="43"/>
      <c r="F2186" s="245" t="s">
        <v>2258</v>
      </c>
      <c r="G2186" s="43"/>
      <c r="H2186" s="43"/>
      <c r="I2186" s="246"/>
      <c r="J2186" s="43"/>
      <c r="K2186" s="43"/>
      <c r="L2186" s="47"/>
      <c r="M2186" s="247"/>
      <c r="N2186" s="248"/>
      <c r="O2186" s="94"/>
      <c r="P2186" s="94"/>
      <c r="Q2186" s="94"/>
      <c r="R2186" s="94"/>
      <c r="S2186" s="94"/>
      <c r="T2186" s="95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T2186" s="19" t="s">
        <v>257</v>
      </c>
      <c r="AU2186" s="19" t="s">
        <v>93</v>
      </c>
    </row>
    <row r="2187" s="2" customFormat="1">
      <c r="A2187" s="41"/>
      <c r="B2187" s="42"/>
      <c r="C2187" s="43"/>
      <c r="D2187" s="251" t="s">
        <v>288</v>
      </c>
      <c r="E2187" s="43"/>
      <c r="F2187" s="282" t="s">
        <v>2259</v>
      </c>
      <c r="G2187" s="43"/>
      <c r="H2187" s="43"/>
      <c r="I2187" s="246"/>
      <c r="J2187" s="43"/>
      <c r="K2187" s="43"/>
      <c r="L2187" s="47"/>
      <c r="M2187" s="247"/>
      <c r="N2187" s="248"/>
      <c r="O2187" s="94"/>
      <c r="P2187" s="94"/>
      <c r="Q2187" s="94"/>
      <c r="R2187" s="94"/>
      <c r="S2187" s="94"/>
      <c r="T2187" s="95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19" t="s">
        <v>288</v>
      </c>
      <c r="AU2187" s="19" t="s">
        <v>93</v>
      </c>
    </row>
    <row r="2188" s="15" customFormat="1">
      <c r="A2188" s="15"/>
      <c r="B2188" s="272"/>
      <c r="C2188" s="273"/>
      <c r="D2188" s="251" t="s">
        <v>259</v>
      </c>
      <c r="E2188" s="274" t="s">
        <v>1</v>
      </c>
      <c r="F2188" s="275" t="s">
        <v>2213</v>
      </c>
      <c r="G2188" s="273"/>
      <c r="H2188" s="274" t="s">
        <v>1</v>
      </c>
      <c r="I2188" s="276"/>
      <c r="J2188" s="273"/>
      <c r="K2188" s="273"/>
      <c r="L2188" s="277"/>
      <c r="M2188" s="278"/>
      <c r="N2188" s="279"/>
      <c r="O2188" s="279"/>
      <c r="P2188" s="279"/>
      <c r="Q2188" s="279"/>
      <c r="R2188" s="279"/>
      <c r="S2188" s="279"/>
      <c r="T2188" s="280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T2188" s="281" t="s">
        <v>259</v>
      </c>
      <c r="AU2188" s="281" t="s">
        <v>93</v>
      </c>
      <c r="AV2188" s="15" t="s">
        <v>91</v>
      </c>
      <c r="AW2188" s="15" t="s">
        <v>40</v>
      </c>
      <c r="AX2188" s="15" t="s">
        <v>84</v>
      </c>
      <c r="AY2188" s="281" t="s">
        <v>250</v>
      </c>
    </row>
    <row r="2189" s="15" customFormat="1">
      <c r="A2189" s="15"/>
      <c r="B2189" s="272"/>
      <c r="C2189" s="273"/>
      <c r="D2189" s="251" t="s">
        <v>259</v>
      </c>
      <c r="E2189" s="274" t="s">
        <v>1</v>
      </c>
      <c r="F2189" s="275" t="s">
        <v>2214</v>
      </c>
      <c r="G2189" s="273"/>
      <c r="H2189" s="274" t="s">
        <v>1</v>
      </c>
      <c r="I2189" s="276"/>
      <c r="J2189" s="273"/>
      <c r="K2189" s="273"/>
      <c r="L2189" s="277"/>
      <c r="M2189" s="278"/>
      <c r="N2189" s="279"/>
      <c r="O2189" s="279"/>
      <c r="P2189" s="279"/>
      <c r="Q2189" s="279"/>
      <c r="R2189" s="279"/>
      <c r="S2189" s="279"/>
      <c r="T2189" s="280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81" t="s">
        <v>259</v>
      </c>
      <c r="AU2189" s="281" t="s">
        <v>93</v>
      </c>
      <c r="AV2189" s="15" t="s">
        <v>91</v>
      </c>
      <c r="AW2189" s="15" t="s">
        <v>40</v>
      </c>
      <c r="AX2189" s="15" t="s">
        <v>84</v>
      </c>
      <c r="AY2189" s="281" t="s">
        <v>250</v>
      </c>
    </row>
    <row r="2190" s="13" customFormat="1">
      <c r="A2190" s="13"/>
      <c r="B2190" s="249"/>
      <c r="C2190" s="250"/>
      <c r="D2190" s="251" t="s">
        <v>259</v>
      </c>
      <c r="E2190" s="252" t="s">
        <v>1</v>
      </c>
      <c r="F2190" s="253" t="s">
        <v>2260</v>
      </c>
      <c r="G2190" s="250"/>
      <c r="H2190" s="254">
        <v>211.09</v>
      </c>
      <c r="I2190" s="255"/>
      <c r="J2190" s="250"/>
      <c r="K2190" s="250"/>
      <c r="L2190" s="256"/>
      <c r="M2190" s="257"/>
      <c r="N2190" s="258"/>
      <c r="O2190" s="258"/>
      <c r="P2190" s="258"/>
      <c r="Q2190" s="258"/>
      <c r="R2190" s="258"/>
      <c r="S2190" s="258"/>
      <c r="T2190" s="259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60" t="s">
        <v>259</v>
      </c>
      <c r="AU2190" s="260" t="s">
        <v>93</v>
      </c>
      <c r="AV2190" s="13" t="s">
        <v>93</v>
      </c>
      <c r="AW2190" s="13" t="s">
        <v>40</v>
      </c>
      <c r="AX2190" s="13" t="s">
        <v>84</v>
      </c>
      <c r="AY2190" s="260" t="s">
        <v>250</v>
      </c>
    </row>
    <row r="2191" s="13" customFormat="1">
      <c r="A2191" s="13"/>
      <c r="B2191" s="249"/>
      <c r="C2191" s="250"/>
      <c r="D2191" s="251" t="s">
        <v>259</v>
      </c>
      <c r="E2191" s="252" t="s">
        <v>1</v>
      </c>
      <c r="F2191" s="253" t="s">
        <v>2261</v>
      </c>
      <c r="G2191" s="250"/>
      <c r="H2191" s="254">
        <v>211.09</v>
      </c>
      <c r="I2191" s="255"/>
      <c r="J2191" s="250"/>
      <c r="K2191" s="250"/>
      <c r="L2191" s="256"/>
      <c r="M2191" s="257"/>
      <c r="N2191" s="258"/>
      <c r="O2191" s="258"/>
      <c r="P2191" s="258"/>
      <c r="Q2191" s="258"/>
      <c r="R2191" s="258"/>
      <c r="S2191" s="258"/>
      <c r="T2191" s="25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60" t="s">
        <v>259</v>
      </c>
      <c r="AU2191" s="260" t="s">
        <v>93</v>
      </c>
      <c r="AV2191" s="13" t="s">
        <v>93</v>
      </c>
      <c r="AW2191" s="13" t="s">
        <v>40</v>
      </c>
      <c r="AX2191" s="13" t="s">
        <v>84</v>
      </c>
      <c r="AY2191" s="260" t="s">
        <v>250</v>
      </c>
    </row>
    <row r="2192" s="13" customFormat="1">
      <c r="A2192" s="13"/>
      <c r="B2192" s="249"/>
      <c r="C2192" s="250"/>
      <c r="D2192" s="251" t="s">
        <v>259</v>
      </c>
      <c r="E2192" s="252" t="s">
        <v>1</v>
      </c>
      <c r="F2192" s="253" t="s">
        <v>2262</v>
      </c>
      <c r="G2192" s="250"/>
      <c r="H2192" s="254">
        <v>211.09</v>
      </c>
      <c r="I2192" s="255"/>
      <c r="J2192" s="250"/>
      <c r="K2192" s="250"/>
      <c r="L2192" s="256"/>
      <c r="M2192" s="257"/>
      <c r="N2192" s="258"/>
      <c r="O2192" s="258"/>
      <c r="P2192" s="258"/>
      <c r="Q2192" s="258"/>
      <c r="R2192" s="258"/>
      <c r="S2192" s="258"/>
      <c r="T2192" s="259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60" t="s">
        <v>259</v>
      </c>
      <c r="AU2192" s="260" t="s">
        <v>93</v>
      </c>
      <c r="AV2192" s="13" t="s">
        <v>93</v>
      </c>
      <c r="AW2192" s="13" t="s">
        <v>40</v>
      </c>
      <c r="AX2192" s="13" t="s">
        <v>84</v>
      </c>
      <c r="AY2192" s="260" t="s">
        <v>250</v>
      </c>
    </row>
    <row r="2193" s="13" customFormat="1">
      <c r="A2193" s="13"/>
      <c r="B2193" s="249"/>
      <c r="C2193" s="250"/>
      <c r="D2193" s="251" t="s">
        <v>259</v>
      </c>
      <c r="E2193" s="252" t="s">
        <v>1</v>
      </c>
      <c r="F2193" s="253" t="s">
        <v>2263</v>
      </c>
      <c r="G2193" s="250"/>
      <c r="H2193" s="254">
        <v>211.09</v>
      </c>
      <c r="I2193" s="255"/>
      <c r="J2193" s="250"/>
      <c r="K2193" s="250"/>
      <c r="L2193" s="256"/>
      <c r="M2193" s="257"/>
      <c r="N2193" s="258"/>
      <c r="O2193" s="258"/>
      <c r="P2193" s="258"/>
      <c r="Q2193" s="258"/>
      <c r="R2193" s="258"/>
      <c r="S2193" s="258"/>
      <c r="T2193" s="25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60" t="s">
        <v>259</v>
      </c>
      <c r="AU2193" s="260" t="s">
        <v>93</v>
      </c>
      <c r="AV2193" s="13" t="s">
        <v>93</v>
      </c>
      <c r="AW2193" s="13" t="s">
        <v>40</v>
      </c>
      <c r="AX2193" s="13" t="s">
        <v>84</v>
      </c>
      <c r="AY2193" s="260" t="s">
        <v>250</v>
      </c>
    </row>
    <row r="2194" s="16" customFormat="1">
      <c r="A2194" s="16"/>
      <c r="B2194" s="283"/>
      <c r="C2194" s="284"/>
      <c r="D2194" s="251" t="s">
        <v>259</v>
      </c>
      <c r="E2194" s="285" t="s">
        <v>1</v>
      </c>
      <c r="F2194" s="286" t="s">
        <v>328</v>
      </c>
      <c r="G2194" s="284"/>
      <c r="H2194" s="287">
        <v>844.36000000000001</v>
      </c>
      <c r="I2194" s="288"/>
      <c r="J2194" s="284"/>
      <c r="K2194" s="284"/>
      <c r="L2194" s="289"/>
      <c r="M2194" s="290"/>
      <c r="N2194" s="291"/>
      <c r="O2194" s="291"/>
      <c r="P2194" s="291"/>
      <c r="Q2194" s="291"/>
      <c r="R2194" s="291"/>
      <c r="S2194" s="291"/>
      <c r="T2194" s="292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T2194" s="293" t="s">
        <v>259</v>
      </c>
      <c r="AU2194" s="293" t="s">
        <v>93</v>
      </c>
      <c r="AV2194" s="16" t="s">
        <v>272</v>
      </c>
      <c r="AW2194" s="16" t="s">
        <v>40</v>
      </c>
      <c r="AX2194" s="16" t="s">
        <v>84</v>
      </c>
      <c r="AY2194" s="293" t="s">
        <v>250</v>
      </c>
    </row>
    <row r="2195" s="15" customFormat="1">
      <c r="A2195" s="15"/>
      <c r="B2195" s="272"/>
      <c r="C2195" s="273"/>
      <c r="D2195" s="251" t="s">
        <v>259</v>
      </c>
      <c r="E2195" s="274" t="s">
        <v>1</v>
      </c>
      <c r="F2195" s="275" t="s">
        <v>2219</v>
      </c>
      <c r="G2195" s="273"/>
      <c r="H2195" s="274" t="s">
        <v>1</v>
      </c>
      <c r="I2195" s="276"/>
      <c r="J2195" s="273"/>
      <c r="K2195" s="273"/>
      <c r="L2195" s="277"/>
      <c r="M2195" s="278"/>
      <c r="N2195" s="279"/>
      <c r="O2195" s="279"/>
      <c r="P2195" s="279"/>
      <c r="Q2195" s="279"/>
      <c r="R2195" s="279"/>
      <c r="S2195" s="279"/>
      <c r="T2195" s="280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T2195" s="281" t="s">
        <v>259</v>
      </c>
      <c r="AU2195" s="281" t="s">
        <v>93</v>
      </c>
      <c r="AV2195" s="15" t="s">
        <v>91</v>
      </c>
      <c r="AW2195" s="15" t="s">
        <v>40</v>
      </c>
      <c r="AX2195" s="15" t="s">
        <v>84</v>
      </c>
      <c r="AY2195" s="281" t="s">
        <v>250</v>
      </c>
    </row>
    <row r="2196" s="13" customFormat="1">
      <c r="A2196" s="13"/>
      <c r="B2196" s="249"/>
      <c r="C2196" s="250"/>
      <c r="D2196" s="251" t="s">
        <v>259</v>
      </c>
      <c r="E2196" s="252" t="s">
        <v>1</v>
      </c>
      <c r="F2196" s="253" t="s">
        <v>2264</v>
      </c>
      <c r="G2196" s="250"/>
      <c r="H2196" s="254">
        <v>13.560000000000001</v>
      </c>
      <c r="I2196" s="255"/>
      <c r="J2196" s="250"/>
      <c r="K2196" s="250"/>
      <c r="L2196" s="256"/>
      <c r="M2196" s="257"/>
      <c r="N2196" s="258"/>
      <c r="O2196" s="258"/>
      <c r="P2196" s="258"/>
      <c r="Q2196" s="258"/>
      <c r="R2196" s="258"/>
      <c r="S2196" s="258"/>
      <c r="T2196" s="259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60" t="s">
        <v>259</v>
      </c>
      <c r="AU2196" s="260" t="s">
        <v>93</v>
      </c>
      <c r="AV2196" s="13" t="s">
        <v>93</v>
      </c>
      <c r="AW2196" s="13" t="s">
        <v>40</v>
      </c>
      <c r="AX2196" s="13" t="s">
        <v>84</v>
      </c>
      <c r="AY2196" s="260" t="s">
        <v>250</v>
      </c>
    </row>
    <row r="2197" s="13" customFormat="1">
      <c r="A2197" s="13"/>
      <c r="B2197" s="249"/>
      <c r="C2197" s="250"/>
      <c r="D2197" s="251" t="s">
        <v>259</v>
      </c>
      <c r="E2197" s="252" t="s">
        <v>1</v>
      </c>
      <c r="F2197" s="253" t="s">
        <v>2265</v>
      </c>
      <c r="G2197" s="250"/>
      <c r="H2197" s="254">
        <v>13.560000000000001</v>
      </c>
      <c r="I2197" s="255"/>
      <c r="J2197" s="250"/>
      <c r="K2197" s="250"/>
      <c r="L2197" s="256"/>
      <c r="M2197" s="257"/>
      <c r="N2197" s="258"/>
      <c r="O2197" s="258"/>
      <c r="P2197" s="258"/>
      <c r="Q2197" s="258"/>
      <c r="R2197" s="258"/>
      <c r="S2197" s="258"/>
      <c r="T2197" s="25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60" t="s">
        <v>259</v>
      </c>
      <c r="AU2197" s="260" t="s">
        <v>93</v>
      </c>
      <c r="AV2197" s="13" t="s">
        <v>93</v>
      </c>
      <c r="AW2197" s="13" t="s">
        <v>40</v>
      </c>
      <c r="AX2197" s="13" t="s">
        <v>84</v>
      </c>
      <c r="AY2197" s="260" t="s">
        <v>250</v>
      </c>
    </row>
    <row r="2198" s="13" customFormat="1">
      <c r="A2198" s="13"/>
      <c r="B2198" s="249"/>
      <c r="C2198" s="250"/>
      <c r="D2198" s="251" t="s">
        <v>259</v>
      </c>
      <c r="E2198" s="252" t="s">
        <v>1</v>
      </c>
      <c r="F2198" s="253" t="s">
        <v>2266</v>
      </c>
      <c r="G2198" s="250"/>
      <c r="H2198" s="254">
        <v>13.560000000000001</v>
      </c>
      <c r="I2198" s="255"/>
      <c r="J2198" s="250"/>
      <c r="K2198" s="250"/>
      <c r="L2198" s="256"/>
      <c r="M2198" s="257"/>
      <c r="N2198" s="258"/>
      <c r="O2198" s="258"/>
      <c r="P2198" s="258"/>
      <c r="Q2198" s="258"/>
      <c r="R2198" s="258"/>
      <c r="S2198" s="258"/>
      <c r="T2198" s="259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60" t="s">
        <v>259</v>
      </c>
      <c r="AU2198" s="260" t="s">
        <v>93</v>
      </c>
      <c r="AV2198" s="13" t="s">
        <v>93</v>
      </c>
      <c r="AW2198" s="13" t="s">
        <v>40</v>
      </c>
      <c r="AX2198" s="13" t="s">
        <v>84</v>
      </c>
      <c r="AY2198" s="260" t="s">
        <v>250</v>
      </c>
    </row>
    <row r="2199" s="13" customFormat="1">
      <c r="A2199" s="13"/>
      <c r="B2199" s="249"/>
      <c r="C2199" s="250"/>
      <c r="D2199" s="251" t="s">
        <v>259</v>
      </c>
      <c r="E2199" s="252" t="s">
        <v>1</v>
      </c>
      <c r="F2199" s="253" t="s">
        <v>2267</v>
      </c>
      <c r="G2199" s="250"/>
      <c r="H2199" s="254">
        <v>13.560000000000001</v>
      </c>
      <c r="I2199" s="255"/>
      <c r="J2199" s="250"/>
      <c r="K2199" s="250"/>
      <c r="L2199" s="256"/>
      <c r="M2199" s="257"/>
      <c r="N2199" s="258"/>
      <c r="O2199" s="258"/>
      <c r="P2199" s="258"/>
      <c r="Q2199" s="258"/>
      <c r="R2199" s="258"/>
      <c r="S2199" s="258"/>
      <c r="T2199" s="259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60" t="s">
        <v>259</v>
      </c>
      <c r="AU2199" s="260" t="s">
        <v>93</v>
      </c>
      <c r="AV2199" s="13" t="s">
        <v>93</v>
      </c>
      <c r="AW2199" s="13" t="s">
        <v>40</v>
      </c>
      <c r="AX2199" s="13" t="s">
        <v>84</v>
      </c>
      <c r="AY2199" s="260" t="s">
        <v>250</v>
      </c>
    </row>
    <row r="2200" s="16" customFormat="1">
      <c r="A2200" s="16"/>
      <c r="B2200" s="283"/>
      <c r="C2200" s="284"/>
      <c r="D2200" s="251" t="s">
        <v>259</v>
      </c>
      <c r="E2200" s="285" t="s">
        <v>1</v>
      </c>
      <c r="F2200" s="286" t="s">
        <v>328</v>
      </c>
      <c r="G2200" s="284"/>
      <c r="H2200" s="287">
        <v>54.240000000000002</v>
      </c>
      <c r="I2200" s="288"/>
      <c r="J2200" s="284"/>
      <c r="K2200" s="284"/>
      <c r="L2200" s="289"/>
      <c r="M2200" s="290"/>
      <c r="N2200" s="291"/>
      <c r="O2200" s="291"/>
      <c r="P2200" s="291"/>
      <c r="Q2200" s="291"/>
      <c r="R2200" s="291"/>
      <c r="S2200" s="291"/>
      <c r="T2200" s="292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T2200" s="293" t="s">
        <v>259</v>
      </c>
      <c r="AU2200" s="293" t="s">
        <v>93</v>
      </c>
      <c r="AV2200" s="16" t="s">
        <v>272</v>
      </c>
      <c r="AW2200" s="16" t="s">
        <v>40</v>
      </c>
      <c r="AX2200" s="16" t="s">
        <v>84</v>
      </c>
      <c r="AY2200" s="293" t="s">
        <v>250</v>
      </c>
    </row>
    <row r="2201" s="15" customFormat="1">
      <c r="A2201" s="15"/>
      <c r="B2201" s="272"/>
      <c r="C2201" s="273"/>
      <c r="D2201" s="251" t="s">
        <v>259</v>
      </c>
      <c r="E2201" s="274" t="s">
        <v>1</v>
      </c>
      <c r="F2201" s="275" t="s">
        <v>2268</v>
      </c>
      <c r="G2201" s="273"/>
      <c r="H2201" s="274" t="s">
        <v>1</v>
      </c>
      <c r="I2201" s="276"/>
      <c r="J2201" s="273"/>
      <c r="K2201" s="273"/>
      <c r="L2201" s="277"/>
      <c r="M2201" s="278"/>
      <c r="N2201" s="279"/>
      <c r="O2201" s="279"/>
      <c r="P2201" s="279"/>
      <c r="Q2201" s="279"/>
      <c r="R2201" s="279"/>
      <c r="S2201" s="279"/>
      <c r="T2201" s="280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T2201" s="281" t="s">
        <v>259</v>
      </c>
      <c r="AU2201" s="281" t="s">
        <v>93</v>
      </c>
      <c r="AV2201" s="15" t="s">
        <v>91</v>
      </c>
      <c r="AW2201" s="15" t="s">
        <v>40</v>
      </c>
      <c r="AX2201" s="15" t="s">
        <v>84</v>
      </c>
      <c r="AY2201" s="281" t="s">
        <v>250</v>
      </c>
    </row>
    <row r="2202" s="13" customFormat="1">
      <c r="A2202" s="13"/>
      <c r="B2202" s="249"/>
      <c r="C2202" s="250"/>
      <c r="D2202" s="251" t="s">
        <v>259</v>
      </c>
      <c r="E2202" s="252" t="s">
        <v>1</v>
      </c>
      <c r="F2202" s="253" t="s">
        <v>2269</v>
      </c>
      <c r="G2202" s="250"/>
      <c r="H2202" s="254">
        <v>214.88999999999999</v>
      </c>
      <c r="I2202" s="255"/>
      <c r="J2202" s="250"/>
      <c r="K2202" s="250"/>
      <c r="L2202" s="256"/>
      <c r="M2202" s="257"/>
      <c r="N2202" s="258"/>
      <c r="O2202" s="258"/>
      <c r="P2202" s="258"/>
      <c r="Q2202" s="258"/>
      <c r="R2202" s="258"/>
      <c r="S2202" s="258"/>
      <c r="T2202" s="259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60" t="s">
        <v>259</v>
      </c>
      <c r="AU2202" s="260" t="s">
        <v>93</v>
      </c>
      <c r="AV2202" s="13" t="s">
        <v>93</v>
      </c>
      <c r="AW2202" s="13" t="s">
        <v>40</v>
      </c>
      <c r="AX2202" s="13" t="s">
        <v>84</v>
      </c>
      <c r="AY2202" s="260" t="s">
        <v>250</v>
      </c>
    </row>
    <row r="2203" s="16" customFormat="1">
      <c r="A2203" s="16"/>
      <c r="B2203" s="283"/>
      <c r="C2203" s="284"/>
      <c r="D2203" s="251" t="s">
        <v>259</v>
      </c>
      <c r="E2203" s="285" t="s">
        <v>1</v>
      </c>
      <c r="F2203" s="286" t="s">
        <v>328</v>
      </c>
      <c r="G2203" s="284"/>
      <c r="H2203" s="287">
        <v>214.88999999999999</v>
      </c>
      <c r="I2203" s="288"/>
      <c r="J2203" s="284"/>
      <c r="K2203" s="284"/>
      <c r="L2203" s="289"/>
      <c r="M2203" s="290"/>
      <c r="N2203" s="291"/>
      <c r="O2203" s="291"/>
      <c r="P2203" s="291"/>
      <c r="Q2203" s="291"/>
      <c r="R2203" s="291"/>
      <c r="S2203" s="291"/>
      <c r="T2203" s="292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T2203" s="293" t="s">
        <v>259</v>
      </c>
      <c r="AU2203" s="293" t="s">
        <v>93</v>
      </c>
      <c r="AV2203" s="16" t="s">
        <v>272</v>
      </c>
      <c r="AW2203" s="16" t="s">
        <v>40</v>
      </c>
      <c r="AX2203" s="16" t="s">
        <v>84</v>
      </c>
      <c r="AY2203" s="293" t="s">
        <v>250</v>
      </c>
    </row>
    <row r="2204" s="15" customFormat="1">
      <c r="A2204" s="15"/>
      <c r="B2204" s="272"/>
      <c r="C2204" s="273"/>
      <c r="D2204" s="251" t="s">
        <v>259</v>
      </c>
      <c r="E2204" s="274" t="s">
        <v>1</v>
      </c>
      <c r="F2204" s="275" t="s">
        <v>2239</v>
      </c>
      <c r="G2204" s="273"/>
      <c r="H2204" s="274" t="s">
        <v>1</v>
      </c>
      <c r="I2204" s="276"/>
      <c r="J2204" s="273"/>
      <c r="K2204" s="273"/>
      <c r="L2204" s="277"/>
      <c r="M2204" s="278"/>
      <c r="N2204" s="279"/>
      <c r="O2204" s="279"/>
      <c r="P2204" s="279"/>
      <c r="Q2204" s="279"/>
      <c r="R2204" s="279"/>
      <c r="S2204" s="279"/>
      <c r="T2204" s="280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T2204" s="281" t="s">
        <v>259</v>
      </c>
      <c r="AU2204" s="281" t="s">
        <v>93</v>
      </c>
      <c r="AV2204" s="15" t="s">
        <v>91</v>
      </c>
      <c r="AW2204" s="15" t="s">
        <v>40</v>
      </c>
      <c r="AX2204" s="15" t="s">
        <v>84</v>
      </c>
      <c r="AY2204" s="281" t="s">
        <v>250</v>
      </c>
    </row>
    <row r="2205" s="13" customFormat="1">
      <c r="A2205" s="13"/>
      <c r="B2205" s="249"/>
      <c r="C2205" s="250"/>
      <c r="D2205" s="251" t="s">
        <v>259</v>
      </c>
      <c r="E2205" s="252" t="s">
        <v>1</v>
      </c>
      <c r="F2205" s="253" t="s">
        <v>2270</v>
      </c>
      <c r="G2205" s="250"/>
      <c r="H2205" s="254">
        <v>13.76</v>
      </c>
      <c r="I2205" s="255"/>
      <c r="J2205" s="250"/>
      <c r="K2205" s="250"/>
      <c r="L2205" s="256"/>
      <c r="M2205" s="257"/>
      <c r="N2205" s="258"/>
      <c r="O2205" s="258"/>
      <c r="P2205" s="258"/>
      <c r="Q2205" s="258"/>
      <c r="R2205" s="258"/>
      <c r="S2205" s="258"/>
      <c r="T2205" s="259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60" t="s">
        <v>259</v>
      </c>
      <c r="AU2205" s="260" t="s">
        <v>93</v>
      </c>
      <c r="AV2205" s="13" t="s">
        <v>93</v>
      </c>
      <c r="AW2205" s="13" t="s">
        <v>40</v>
      </c>
      <c r="AX2205" s="13" t="s">
        <v>84</v>
      </c>
      <c r="AY2205" s="260" t="s">
        <v>250</v>
      </c>
    </row>
    <row r="2206" s="16" customFormat="1">
      <c r="A2206" s="16"/>
      <c r="B2206" s="283"/>
      <c r="C2206" s="284"/>
      <c r="D2206" s="251" t="s">
        <v>259</v>
      </c>
      <c r="E2206" s="285" t="s">
        <v>1</v>
      </c>
      <c r="F2206" s="286" t="s">
        <v>328</v>
      </c>
      <c r="G2206" s="284"/>
      <c r="H2206" s="287">
        <v>13.76</v>
      </c>
      <c r="I2206" s="288"/>
      <c r="J2206" s="284"/>
      <c r="K2206" s="284"/>
      <c r="L2206" s="289"/>
      <c r="M2206" s="290"/>
      <c r="N2206" s="291"/>
      <c r="O2206" s="291"/>
      <c r="P2206" s="291"/>
      <c r="Q2206" s="291"/>
      <c r="R2206" s="291"/>
      <c r="S2206" s="291"/>
      <c r="T2206" s="292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T2206" s="293" t="s">
        <v>259</v>
      </c>
      <c r="AU2206" s="293" t="s">
        <v>93</v>
      </c>
      <c r="AV2206" s="16" t="s">
        <v>272</v>
      </c>
      <c r="AW2206" s="16" t="s">
        <v>40</v>
      </c>
      <c r="AX2206" s="16" t="s">
        <v>84</v>
      </c>
      <c r="AY2206" s="293" t="s">
        <v>250</v>
      </c>
    </row>
    <row r="2207" s="14" customFormat="1">
      <c r="A2207" s="14"/>
      <c r="B2207" s="261"/>
      <c r="C2207" s="262"/>
      <c r="D2207" s="251" t="s">
        <v>259</v>
      </c>
      <c r="E2207" s="263" t="s">
        <v>1</v>
      </c>
      <c r="F2207" s="264" t="s">
        <v>261</v>
      </c>
      <c r="G2207" s="262"/>
      <c r="H2207" s="265">
        <v>1127.25</v>
      </c>
      <c r="I2207" s="266"/>
      <c r="J2207" s="262"/>
      <c r="K2207" s="262"/>
      <c r="L2207" s="267"/>
      <c r="M2207" s="268"/>
      <c r="N2207" s="269"/>
      <c r="O2207" s="269"/>
      <c r="P2207" s="269"/>
      <c r="Q2207" s="269"/>
      <c r="R2207" s="269"/>
      <c r="S2207" s="269"/>
      <c r="T2207" s="270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71" t="s">
        <v>259</v>
      </c>
      <c r="AU2207" s="271" t="s">
        <v>93</v>
      </c>
      <c r="AV2207" s="14" t="s">
        <v>256</v>
      </c>
      <c r="AW2207" s="14" t="s">
        <v>40</v>
      </c>
      <c r="AX2207" s="14" t="s">
        <v>91</v>
      </c>
      <c r="AY2207" s="271" t="s">
        <v>250</v>
      </c>
    </row>
    <row r="2208" s="2" customFormat="1" ht="24.15" customHeight="1">
      <c r="A2208" s="41"/>
      <c r="B2208" s="42"/>
      <c r="C2208" s="230" t="s">
        <v>1476</v>
      </c>
      <c r="D2208" s="230" t="s">
        <v>252</v>
      </c>
      <c r="E2208" s="231" t="s">
        <v>2271</v>
      </c>
      <c r="F2208" s="232" t="s">
        <v>2272</v>
      </c>
      <c r="G2208" s="233" t="s">
        <v>570</v>
      </c>
      <c r="H2208" s="234">
        <v>2</v>
      </c>
      <c r="I2208" s="235"/>
      <c r="J2208" s="236">
        <f>ROUND(I2208*H2208,2)</f>
        <v>0</v>
      </c>
      <c r="K2208" s="237"/>
      <c r="L2208" s="47"/>
      <c r="M2208" s="238" t="s">
        <v>1</v>
      </c>
      <c r="N2208" s="239" t="s">
        <v>49</v>
      </c>
      <c r="O2208" s="94"/>
      <c r="P2208" s="240">
        <f>O2208*H2208</f>
        <v>0</v>
      </c>
      <c r="Q2208" s="240">
        <v>0</v>
      </c>
      <c r="R2208" s="240">
        <f>Q2208*H2208</f>
        <v>0</v>
      </c>
      <c r="S2208" s="240">
        <v>0</v>
      </c>
      <c r="T2208" s="241">
        <f>S2208*H2208</f>
        <v>0</v>
      </c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R2208" s="242" t="s">
        <v>303</v>
      </c>
      <c r="AT2208" s="242" t="s">
        <v>252</v>
      </c>
      <c r="AU2208" s="242" t="s">
        <v>93</v>
      </c>
      <c r="AY2208" s="19" t="s">
        <v>250</v>
      </c>
      <c r="BE2208" s="243">
        <f>IF(N2208="základní",J2208,0)</f>
        <v>0</v>
      </c>
      <c r="BF2208" s="243">
        <f>IF(N2208="snížená",J2208,0)</f>
        <v>0</v>
      </c>
      <c r="BG2208" s="243">
        <f>IF(N2208="zákl. přenesená",J2208,0)</f>
        <v>0</v>
      </c>
      <c r="BH2208" s="243">
        <f>IF(N2208="sníž. přenesená",J2208,0)</f>
        <v>0</v>
      </c>
      <c r="BI2208" s="243">
        <f>IF(N2208="nulová",J2208,0)</f>
        <v>0</v>
      </c>
      <c r="BJ2208" s="19" t="s">
        <v>91</v>
      </c>
      <c r="BK2208" s="243">
        <f>ROUND(I2208*H2208,2)</f>
        <v>0</v>
      </c>
      <c r="BL2208" s="19" t="s">
        <v>303</v>
      </c>
      <c r="BM2208" s="242" t="s">
        <v>2273</v>
      </c>
    </row>
    <row r="2209" s="2" customFormat="1">
      <c r="A2209" s="41"/>
      <c r="B2209" s="42"/>
      <c r="C2209" s="43"/>
      <c r="D2209" s="244" t="s">
        <v>257</v>
      </c>
      <c r="E2209" s="43"/>
      <c r="F2209" s="245" t="s">
        <v>2274</v>
      </c>
      <c r="G2209" s="43"/>
      <c r="H2209" s="43"/>
      <c r="I2209" s="246"/>
      <c r="J2209" s="43"/>
      <c r="K2209" s="43"/>
      <c r="L2209" s="47"/>
      <c r="M2209" s="247"/>
      <c r="N2209" s="248"/>
      <c r="O2209" s="94"/>
      <c r="P2209" s="94"/>
      <c r="Q2209" s="94"/>
      <c r="R2209" s="94"/>
      <c r="S2209" s="94"/>
      <c r="T2209" s="95"/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T2209" s="19" t="s">
        <v>257</v>
      </c>
      <c r="AU2209" s="19" t="s">
        <v>93</v>
      </c>
    </row>
    <row r="2210" s="15" customFormat="1">
      <c r="A2210" s="15"/>
      <c r="B2210" s="272"/>
      <c r="C2210" s="273"/>
      <c r="D2210" s="251" t="s">
        <v>259</v>
      </c>
      <c r="E2210" s="274" t="s">
        <v>1</v>
      </c>
      <c r="F2210" s="275" t="s">
        <v>1007</v>
      </c>
      <c r="G2210" s="273"/>
      <c r="H2210" s="274" t="s">
        <v>1</v>
      </c>
      <c r="I2210" s="276"/>
      <c r="J2210" s="273"/>
      <c r="K2210" s="273"/>
      <c r="L2210" s="277"/>
      <c r="M2210" s="278"/>
      <c r="N2210" s="279"/>
      <c r="O2210" s="279"/>
      <c r="P2210" s="279"/>
      <c r="Q2210" s="279"/>
      <c r="R2210" s="279"/>
      <c r="S2210" s="279"/>
      <c r="T2210" s="280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T2210" s="281" t="s">
        <v>259</v>
      </c>
      <c r="AU2210" s="281" t="s">
        <v>93</v>
      </c>
      <c r="AV2210" s="15" t="s">
        <v>91</v>
      </c>
      <c r="AW2210" s="15" t="s">
        <v>40</v>
      </c>
      <c r="AX2210" s="15" t="s">
        <v>84</v>
      </c>
      <c r="AY2210" s="281" t="s">
        <v>250</v>
      </c>
    </row>
    <row r="2211" s="15" customFormat="1">
      <c r="A2211" s="15"/>
      <c r="B2211" s="272"/>
      <c r="C2211" s="273"/>
      <c r="D2211" s="251" t="s">
        <v>259</v>
      </c>
      <c r="E2211" s="274" t="s">
        <v>1</v>
      </c>
      <c r="F2211" s="275" t="s">
        <v>1012</v>
      </c>
      <c r="G2211" s="273"/>
      <c r="H2211" s="274" t="s">
        <v>1</v>
      </c>
      <c r="I2211" s="276"/>
      <c r="J2211" s="273"/>
      <c r="K2211" s="273"/>
      <c r="L2211" s="277"/>
      <c r="M2211" s="278"/>
      <c r="N2211" s="279"/>
      <c r="O2211" s="279"/>
      <c r="P2211" s="279"/>
      <c r="Q2211" s="279"/>
      <c r="R2211" s="279"/>
      <c r="S2211" s="279"/>
      <c r="T2211" s="280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T2211" s="281" t="s">
        <v>259</v>
      </c>
      <c r="AU2211" s="281" t="s">
        <v>93</v>
      </c>
      <c r="AV2211" s="15" t="s">
        <v>91</v>
      </c>
      <c r="AW2211" s="15" t="s">
        <v>40</v>
      </c>
      <c r="AX2211" s="15" t="s">
        <v>84</v>
      </c>
      <c r="AY2211" s="281" t="s">
        <v>250</v>
      </c>
    </row>
    <row r="2212" s="13" customFormat="1">
      <c r="A2212" s="13"/>
      <c r="B2212" s="249"/>
      <c r="C2212" s="250"/>
      <c r="D2212" s="251" t="s">
        <v>259</v>
      </c>
      <c r="E2212" s="252" t="s">
        <v>1</v>
      </c>
      <c r="F2212" s="253" t="s">
        <v>1013</v>
      </c>
      <c r="G2212" s="250"/>
      <c r="H2212" s="254">
        <v>2</v>
      </c>
      <c r="I2212" s="255"/>
      <c r="J2212" s="250"/>
      <c r="K2212" s="250"/>
      <c r="L2212" s="256"/>
      <c r="M2212" s="257"/>
      <c r="N2212" s="258"/>
      <c r="O2212" s="258"/>
      <c r="P2212" s="258"/>
      <c r="Q2212" s="258"/>
      <c r="R2212" s="258"/>
      <c r="S2212" s="258"/>
      <c r="T2212" s="259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60" t="s">
        <v>259</v>
      </c>
      <c r="AU2212" s="260" t="s">
        <v>93</v>
      </c>
      <c r="AV2212" s="13" t="s">
        <v>93</v>
      </c>
      <c r="AW2212" s="13" t="s">
        <v>40</v>
      </c>
      <c r="AX2212" s="13" t="s">
        <v>91</v>
      </c>
      <c r="AY2212" s="260" t="s">
        <v>250</v>
      </c>
    </row>
    <row r="2213" s="2" customFormat="1" ht="24.15" customHeight="1">
      <c r="A2213" s="41"/>
      <c r="B2213" s="42"/>
      <c r="C2213" s="230" t="s">
        <v>2275</v>
      </c>
      <c r="D2213" s="230" t="s">
        <v>252</v>
      </c>
      <c r="E2213" s="231" t="s">
        <v>2276</v>
      </c>
      <c r="F2213" s="232" t="s">
        <v>2277</v>
      </c>
      <c r="G2213" s="233" t="s">
        <v>570</v>
      </c>
      <c r="H2213" s="234">
        <v>191</v>
      </c>
      <c r="I2213" s="235"/>
      <c r="J2213" s="236">
        <f>ROUND(I2213*H2213,2)</f>
        <v>0</v>
      </c>
      <c r="K2213" s="237"/>
      <c r="L2213" s="47"/>
      <c r="M2213" s="238" t="s">
        <v>1</v>
      </c>
      <c r="N2213" s="239" t="s">
        <v>49</v>
      </c>
      <c r="O2213" s="94"/>
      <c r="P2213" s="240">
        <f>O2213*H2213</f>
        <v>0</v>
      </c>
      <c r="Q2213" s="240">
        <v>0</v>
      </c>
      <c r="R2213" s="240">
        <f>Q2213*H2213</f>
        <v>0</v>
      </c>
      <c r="S2213" s="240">
        <v>0</v>
      </c>
      <c r="T2213" s="241">
        <f>S2213*H2213</f>
        <v>0</v>
      </c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R2213" s="242" t="s">
        <v>303</v>
      </c>
      <c r="AT2213" s="242" t="s">
        <v>252</v>
      </c>
      <c r="AU2213" s="242" t="s">
        <v>93</v>
      </c>
      <c r="AY2213" s="19" t="s">
        <v>250</v>
      </c>
      <c r="BE2213" s="243">
        <f>IF(N2213="základní",J2213,0)</f>
        <v>0</v>
      </c>
      <c r="BF2213" s="243">
        <f>IF(N2213="snížená",J2213,0)</f>
        <v>0</v>
      </c>
      <c r="BG2213" s="243">
        <f>IF(N2213="zákl. přenesená",J2213,0)</f>
        <v>0</v>
      </c>
      <c r="BH2213" s="243">
        <f>IF(N2213="sníž. přenesená",J2213,0)</f>
        <v>0</v>
      </c>
      <c r="BI2213" s="243">
        <f>IF(N2213="nulová",J2213,0)</f>
        <v>0</v>
      </c>
      <c r="BJ2213" s="19" t="s">
        <v>91</v>
      </c>
      <c r="BK2213" s="243">
        <f>ROUND(I2213*H2213,2)</f>
        <v>0</v>
      </c>
      <c r="BL2213" s="19" t="s">
        <v>303</v>
      </c>
      <c r="BM2213" s="242" t="s">
        <v>2278</v>
      </c>
    </row>
    <row r="2214" s="2" customFormat="1">
      <c r="A2214" s="41"/>
      <c r="B2214" s="42"/>
      <c r="C2214" s="43"/>
      <c r="D2214" s="244" t="s">
        <v>257</v>
      </c>
      <c r="E2214" s="43"/>
      <c r="F2214" s="245" t="s">
        <v>2279</v>
      </c>
      <c r="G2214" s="43"/>
      <c r="H2214" s="43"/>
      <c r="I2214" s="246"/>
      <c r="J2214" s="43"/>
      <c r="K2214" s="43"/>
      <c r="L2214" s="47"/>
      <c r="M2214" s="247"/>
      <c r="N2214" s="248"/>
      <c r="O2214" s="94"/>
      <c r="P2214" s="94"/>
      <c r="Q2214" s="94"/>
      <c r="R2214" s="94"/>
      <c r="S2214" s="94"/>
      <c r="T2214" s="95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T2214" s="19" t="s">
        <v>257</v>
      </c>
      <c r="AU2214" s="19" t="s">
        <v>93</v>
      </c>
    </row>
    <row r="2215" s="15" customFormat="1">
      <c r="A2215" s="15"/>
      <c r="B2215" s="272"/>
      <c r="C2215" s="273"/>
      <c r="D2215" s="251" t="s">
        <v>259</v>
      </c>
      <c r="E2215" s="274" t="s">
        <v>1</v>
      </c>
      <c r="F2215" s="275" t="s">
        <v>1007</v>
      </c>
      <c r="G2215" s="273"/>
      <c r="H2215" s="274" t="s">
        <v>1</v>
      </c>
      <c r="I2215" s="276"/>
      <c r="J2215" s="273"/>
      <c r="K2215" s="273"/>
      <c r="L2215" s="277"/>
      <c r="M2215" s="278"/>
      <c r="N2215" s="279"/>
      <c r="O2215" s="279"/>
      <c r="P2215" s="279"/>
      <c r="Q2215" s="279"/>
      <c r="R2215" s="279"/>
      <c r="S2215" s="279"/>
      <c r="T2215" s="280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81" t="s">
        <v>259</v>
      </c>
      <c r="AU2215" s="281" t="s">
        <v>93</v>
      </c>
      <c r="AV2215" s="15" t="s">
        <v>91</v>
      </c>
      <c r="AW2215" s="15" t="s">
        <v>40</v>
      </c>
      <c r="AX2215" s="15" t="s">
        <v>84</v>
      </c>
      <c r="AY2215" s="281" t="s">
        <v>250</v>
      </c>
    </row>
    <row r="2216" s="15" customFormat="1">
      <c r="A2216" s="15"/>
      <c r="B2216" s="272"/>
      <c r="C2216" s="273"/>
      <c r="D2216" s="251" t="s">
        <v>259</v>
      </c>
      <c r="E2216" s="274" t="s">
        <v>1</v>
      </c>
      <c r="F2216" s="275" t="s">
        <v>2050</v>
      </c>
      <c r="G2216" s="273"/>
      <c r="H2216" s="274" t="s">
        <v>1</v>
      </c>
      <c r="I2216" s="276"/>
      <c r="J2216" s="273"/>
      <c r="K2216" s="273"/>
      <c r="L2216" s="277"/>
      <c r="M2216" s="278"/>
      <c r="N2216" s="279"/>
      <c r="O2216" s="279"/>
      <c r="P2216" s="279"/>
      <c r="Q2216" s="279"/>
      <c r="R2216" s="279"/>
      <c r="S2216" s="279"/>
      <c r="T2216" s="280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T2216" s="281" t="s">
        <v>259</v>
      </c>
      <c r="AU2216" s="281" t="s">
        <v>93</v>
      </c>
      <c r="AV2216" s="15" t="s">
        <v>91</v>
      </c>
      <c r="AW2216" s="15" t="s">
        <v>40</v>
      </c>
      <c r="AX2216" s="15" t="s">
        <v>84</v>
      </c>
      <c r="AY2216" s="281" t="s">
        <v>250</v>
      </c>
    </row>
    <row r="2217" s="13" customFormat="1">
      <c r="A2217" s="13"/>
      <c r="B2217" s="249"/>
      <c r="C2217" s="250"/>
      <c r="D2217" s="251" t="s">
        <v>259</v>
      </c>
      <c r="E2217" s="252" t="s">
        <v>1</v>
      </c>
      <c r="F2217" s="253" t="s">
        <v>2051</v>
      </c>
      <c r="G2217" s="250"/>
      <c r="H2217" s="254">
        <v>20</v>
      </c>
      <c r="I2217" s="255"/>
      <c r="J2217" s="250"/>
      <c r="K2217" s="250"/>
      <c r="L2217" s="256"/>
      <c r="M2217" s="257"/>
      <c r="N2217" s="258"/>
      <c r="O2217" s="258"/>
      <c r="P2217" s="258"/>
      <c r="Q2217" s="258"/>
      <c r="R2217" s="258"/>
      <c r="S2217" s="258"/>
      <c r="T2217" s="259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60" t="s">
        <v>259</v>
      </c>
      <c r="AU2217" s="260" t="s">
        <v>93</v>
      </c>
      <c r="AV2217" s="13" t="s">
        <v>93</v>
      </c>
      <c r="AW2217" s="13" t="s">
        <v>40</v>
      </c>
      <c r="AX2217" s="13" t="s">
        <v>84</v>
      </c>
      <c r="AY2217" s="260" t="s">
        <v>250</v>
      </c>
    </row>
    <row r="2218" s="13" customFormat="1">
      <c r="A2218" s="13"/>
      <c r="B2218" s="249"/>
      <c r="C2218" s="250"/>
      <c r="D2218" s="251" t="s">
        <v>259</v>
      </c>
      <c r="E2218" s="252" t="s">
        <v>1</v>
      </c>
      <c r="F2218" s="253" t="s">
        <v>2052</v>
      </c>
      <c r="G2218" s="250"/>
      <c r="H2218" s="254">
        <v>19</v>
      </c>
      <c r="I2218" s="255"/>
      <c r="J2218" s="250"/>
      <c r="K2218" s="250"/>
      <c r="L2218" s="256"/>
      <c r="M2218" s="257"/>
      <c r="N2218" s="258"/>
      <c r="O2218" s="258"/>
      <c r="P2218" s="258"/>
      <c r="Q2218" s="258"/>
      <c r="R2218" s="258"/>
      <c r="S2218" s="258"/>
      <c r="T2218" s="25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60" t="s">
        <v>259</v>
      </c>
      <c r="AU2218" s="260" t="s">
        <v>93</v>
      </c>
      <c r="AV2218" s="13" t="s">
        <v>93</v>
      </c>
      <c r="AW2218" s="13" t="s">
        <v>40</v>
      </c>
      <c r="AX2218" s="13" t="s">
        <v>84</v>
      </c>
      <c r="AY2218" s="260" t="s">
        <v>250</v>
      </c>
    </row>
    <row r="2219" s="13" customFormat="1">
      <c r="A2219" s="13"/>
      <c r="B2219" s="249"/>
      <c r="C2219" s="250"/>
      <c r="D2219" s="251" t="s">
        <v>259</v>
      </c>
      <c r="E2219" s="252" t="s">
        <v>1</v>
      </c>
      <c r="F2219" s="253" t="s">
        <v>2053</v>
      </c>
      <c r="G2219" s="250"/>
      <c r="H2219" s="254">
        <v>19</v>
      </c>
      <c r="I2219" s="255"/>
      <c r="J2219" s="250"/>
      <c r="K2219" s="250"/>
      <c r="L2219" s="256"/>
      <c r="M2219" s="257"/>
      <c r="N2219" s="258"/>
      <c r="O2219" s="258"/>
      <c r="P2219" s="258"/>
      <c r="Q2219" s="258"/>
      <c r="R2219" s="258"/>
      <c r="S2219" s="258"/>
      <c r="T2219" s="259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60" t="s">
        <v>259</v>
      </c>
      <c r="AU2219" s="260" t="s">
        <v>93</v>
      </c>
      <c r="AV2219" s="13" t="s">
        <v>93</v>
      </c>
      <c r="AW2219" s="13" t="s">
        <v>40</v>
      </c>
      <c r="AX2219" s="13" t="s">
        <v>84</v>
      </c>
      <c r="AY2219" s="260" t="s">
        <v>250</v>
      </c>
    </row>
    <row r="2220" s="13" customFormat="1">
      <c r="A2220" s="13"/>
      <c r="B2220" s="249"/>
      <c r="C2220" s="250"/>
      <c r="D2220" s="251" t="s">
        <v>259</v>
      </c>
      <c r="E2220" s="252" t="s">
        <v>1</v>
      </c>
      <c r="F2220" s="253" t="s">
        <v>2054</v>
      </c>
      <c r="G2220" s="250"/>
      <c r="H2220" s="254">
        <v>19</v>
      </c>
      <c r="I2220" s="255"/>
      <c r="J2220" s="250"/>
      <c r="K2220" s="250"/>
      <c r="L2220" s="256"/>
      <c r="M2220" s="257"/>
      <c r="N2220" s="258"/>
      <c r="O2220" s="258"/>
      <c r="P2220" s="258"/>
      <c r="Q2220" s="258"/>
      <c r="R2220" s="258"/>
      <c r="S2220" s="258"/>
      <c r="T2220" s="25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60" t="s">
        <v>259</v>
      </c>
      <c r="AU2220" s="260" t="s">
        <v>93</v>
      </c>
      <c r="AV2220" s="13" t="s">
        <v>93</v>
      </c>
      <c r="AW2220" s="13" t="s">
        <v>40</v>
      </c>
      <c r="AX2220" s="13" t="s">
        <v>84</v>
      </c>
      <c r="AY2220" s="260" t="s">
        <v>250</v>
      </c>
    </row>
    <row r="2221" s="13" customFormat="1">
      <c r="A2221" s="13"/>
      <c r="B2221" s="249"/>
      <c r="C2221" s="250"/>
      <c r="D2221" s="251" t="s">
        <v>259</v>
      </c>
      <c r="E2221" s="252" t="s">
        <v>1</v>
      </c>
      <c r="F2221" s="253" t="s">
        <v>2055</v>
      </c>
      <c r="G2221" s="250"/>
      <c r="H2221" s="254">
        <v>19</v>
      </c>
      <c r="I2221" s="255"/>
      <c r="J2221" s="250"/>
      <c r="K2221" s="250"/>
      <c r="L2221" s="256"/>
      <c r="M2221" s="257"/>
      <c r="N2221" s="258"/>
      <c r="O2221" s="258"/>
      <c r="P2221" s="258"/>
      <c r="Q2221" s="258"/>
      <c r="R2221" s="258"/>
      <c r="S2221" s="258"/>
      <c r="T2221" s="259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60" t="s">
        <v>259</v>
      </c>
      <c r="AU2221" s="260" t="s">
        <v>93</v>
      </c>
      <c r="AV2221" s="13" t="s">
        <v>93</v>
      </c>
      <c r="AW2221" s="13" t="s">
        <v>40</v>
      </c>
      <c r="AX2221" s="13" t="s">
        <v>84</v>
      </c>
      <c r="AY2221" s="260" t="s">
        <v>250</v>
      </c>
    </row>
    <row r="2222" s="16" customFormat="1">
      <c r="A2222" s="16"/>
      <c r="B2222" s="283"/>
      <c r="C2222" s="284"/>
      <c r="D2222" s="251" t="s">
        <v>259</v>
      </c>
      <c r="E2222" s="285" t="s">
        <v>1</v>
      </c>
      <c r="F2222" s="286" t="s">
        <v>328</v>
      </c>
      <c r="G2222" s="284"/>
      <c r="H2222" s="287">
        <v>96</v>
      </c>
      <c r="I2222" s="288"/>
      <c r="J2222" s="284"/>
      <c r="K2222" s="284"/>
      <c r="L2222" s="289"/>
      <c r="M2222" s="290"/>
      <c r="N2222" s="291"/>
      <c r="O2222" s="291"/>
      <c r="P2222" s="291"/>
      <c r="Q2222" s="291"/>
      <c r="R2222" s="291"/>
      <c r="S2222" s="291"/>
      <c r="T2222" s="292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T2222" s="293" t="s">
        <v>259</v>
      </c>
      <c r="AU2222" s="293" t="s">
        <v>93</v>
      </c>
      <c r="AV2222" s="16" t="s">
        <v>272</v>
      </c>
      <c r="AW2222" s="16" t="s">
        <v>40</v>
      </c>
      <c r="AX2222" s="16" t="s">
        <v>84</v>
      </c>
      <c r="AY2222" s="293" t="s">
        <v>250</v>
      </c>
    </row>
    <row r="2223" s="15" customFormat="1">
      <c r="A2223" s="15"/>
      <c r="B2223" s="272"/>
      <c r="C2223" s="273"/>
      <c r="D2223" s="251" t="s">
        <v>259</v>
      </c>
      <c r="E2223" s="274" t="s">
        <v>1</v>
      </c>
      <c r="F2223" s="275" t="s">
        <v>2056</v>
      </c>
      <c r="G2223" s="273"/>
      <c r="H2223" s="274" t="s">
        <v>1</v>
      </c>
      <c r="I2223" s="276"/>
      <c r="J2223" s="273"/>
      <c r="K2223" s="273"/>
      <c r="L2223" s="277"/>
      <c r="M2223" s="278"/>
      <c r="N2223" s="279"/>
      <c r="O2223" s="279"/>
      <c r="P2223" s="279"/>
      <c r="Q2223" s="279"/>
      <c r="R2223" s="279"/>
      <c r="S2223" s="279"/>
      <c r="T2223" s="280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T2223" s="281" t="s">
        <v>259</v>
      </c>
      <c r="AU2223" s="281" t="s">
        <v>93</v>
      </c>
      <c r="AV2223" s="15" t="s">
        <v>91</v>
      </c>
      <c r="AW2223" s="15" t="s">
        <v>40</v>
      </c>
      <c r="AX2223" s="15" t="s">
        <v>84</v>
      </c>
      <c r="AY2223" s="281" t="s">
        <v>250</v>
      </c>
    </row>
    <row r="2224" s="13" customFormat="1">
      <c r="A2224" s="13"/>
      <c r="B2224" s="249"/>
      <c r="C2224" s="250"/>
      <c r="D2224" s="251" t="s">
        <v>259</v>
      </c>
      <c r="E2224" s="252" t="s">
        <v>1</v>
      </c>
      <c r="F2224" s="253" t="s">
        <v>2057</v>
      </c>
      <c r="G2224" s="250"/>
      <c r="H2224" s="254">
        <v>19</v>
      </c>
      <c r="I2224" s="255"/>
      <c r="J2224" s="250"/>
      <c r="K2224" s="250"/>
      <c r="L2224" s="256"/>
      <c r="M2224" s="257"/>
      <c r="N2224" s="258"/>
      <c r="O2224" s="258"/>
      <c r="P2224" s="258"/>
      <c r="Q2224" s="258"/>
      <c r="R2224" s="258"/>
      <c r="S2224" s="258"/>
      <c r="T2224" s="259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60" t="s">
        <v>259</v>
      </c>
      <c r="AU2224" s="260" t="s">
        <v>93</v>
      </c>
      <c r="AV2224" s="13" t="s">
        <v>93</v>
      </c>
      <c r="AW2224" s="13" t="s">
        <v>40</v>
      </c>
      <c r="AX2224" s="13" t="s">
        <v>84</v>
      </c>
      <c r="AY2224" s="260" t="s">
        <v>250</v>
      </c>
    </row>
    <row r="2225" s="13" customFormat="1">
      <c r="A2225" s="13"/>
      <c r="B2225" s="249"/>
      <c r="C2225" s="250"/>
      <c r="D2225" s="251" t="s">
        <v>259</v>
      </c>
      <c r="E2225" s="252" t="s">
        <v>1</v>
      </c>
      <c r="F2225" s="253" t="s">
        <v>2052</v>
      </c>
      <c r="G2225" s="250"/>
      <c r="H2225" s="254">
        <v>19</v>
      </c>
      <c r="I2225" s="255"/>
      <c r="J2225" s="250"/>
      <c r="K2225" s="250"/>
      <c r="L2225" s="256"/>
      <c r="M2225" s="257"/>
      <c r="N2225" s="258"/>
      <c r="O2225" s="258"/>
      <c r="P2225" s="258"/>
      <c r="Q2225" s="258"/>
      <c r="R2225" s="258"/>
      <c r="S2225" s="258"/>
      <c r="T2225" s="259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60" t="s">
        <v>259</v>
      </c>
      <c r="AU2225" s="260" t="s">
        <v>93</v>
      </c>
      <c r="AV2225" s="13" t="s">
        <v>93</v>
      </c>
      <c r="AW2225" s="13" t="s">
        <v>40</v>
      </c>
      <c r="AX2225" s="13" t="s">
        <v>84</v>
      </c>
      <c r="AY2225" s="260" t="s">
        <v>250</v>
      </c>
    </row>
    <row r="2226" s="13" customFormat="1">
      <c r="A2226" s="13"/>
      <c r="B2226" s="249"/>
      <c r="C2226" s="250"/>
      <c r="D2226" s="251" t="s">
        <v>259</v>
      </c>
      <c r="E2226" s="252" t="s">
        <v>1</v>
      </c>
      <c r="F2226" s="253" t="s">
        <v>2053</v>
      </c>
      <c r="G2226" s="250"/>
      <c r="H2226" s="254">
        <v>19</v>
      </c>
      <c r="I2226" s="255"/>
      <c r="J2226" s="250"/>
      <c r="K2226" s="250"/>
      <c r="L2226" s="256"/>
      <c r="M2226" s="257"/>
      <c r="N2226" s="258"/>
      <c r="O2226" s="258"/>
      <c r="P2226" s="258"/>
      <c r="Q2226" s="258"/>
      <c r="R2226" s="258"/>
      <c r="S2226" s="258"/>
      <c r="T2226" s="259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60" t="s">
        <v>259</v>
      </c>
      <c r="AU2226" s="260" t="s">
        <v>93</v>
      </c>
      <c r="AV2226" s="13" t="s">
        <v>93</v>
      </c>
      <c r="AW2226" s="13" t="s">
        <v>40</v>
      </c>
      <c r="AX2226" s="13" t="s">
        <v>84</v>
      </c>
      <c r="AY2226" s="260" t="s">
        <v>250</v>
      </c>
    </row>
    <row r="2227" s="13" customFormat="1">
      <c r="A2227" s="13"/>
      <c r="B2227" s="249"/>
      <c r="C2227" s="250"/>
      <c r="D2227" s="251" t="s">
        <v>259</v>
      </c>
      <c r="E2227" s="252" t="s">
        <v>1</v>
      </c>
      <c r="F2227" s="253" t="s">
        <v>2054</v>
      </c>
      <c r="G2227" s="250"/>
      <c r="H2227" s="254">
        <v>19</v>
      </c>
      <c r="I2227" s="255"/>
      <c r="J2227" s="250"/>
      <c r="K2227" s="250"/>
      <c r="L2227" s="256"/>
      <c r="M2227" s="257"/>
      <c r="N2227" s="258"/>
      <c r="O2227" s="258"/>
      <c r="P2227" s="258"/>
      <c r="Q2227" s="258"/>
      <c r="R2227" s="258"/>
      <c r="S2227" s="258"/>
      <c r="T2227" s="259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60" t="s">
        <v>259</v>
      </c>
      <c r="AU2227" s="260" t="s">
        <v>93</v>
      </c>
      <c r="AV2227" s="13" t="s">
        <v>93</v>
      </c>
      <c r="AW2227" s="13" t="s">
        <v>40</v>
      </c>
      <c r="AX2227" s="13" t="s">
        <v>84</v>
      </c>
      <c r="AY2227" s="260" t="s">
        <v>250</v>
      </c>
    </row>
    <row r="2228" s="13" customFormat="1">
      <c r="A2228" s="13"/>
      <c r="B2228" s="249"/>
      <c r="C2228" s="250"/>
      <c r="D2228" s="251" t="s">
        <v>259</v>
      </c>
      <c r="E2228" s="252" t="s">
        <v>1</v>
      </c>
      <c r="F2228" s="253" t="s">
        <v>2055</v>
      </c>
      <c r="G2228" s="250"/>
      <c r="H2228" s="254">
        <v>19</v>
      </c>
      <c r="I2228" s="255"/>
      <c r="J2228" s="250"/>
      <c r="K2228" s="250"/>
      <c r="L2228" s="256"/>
      <c r="M2228" s="257"/>
      <c r="N2228" s="258"/>
      <c r="O2228" s="258"/>
      <c r="P2228" s="258"/>
      <c r="Q2228" s="258"/>
      <c r="R2228" s="258"/>
      <c r="S2228" s="258"/>
      <c r="T2228" s="259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60" t="s">
        <v>259</v>
      </c>
      <c r="AU2228" s="260" t="s">
        <v>93</v>
      </c>
      <c r="AV2228" s="13" t="s">
        <v>93</v>
      </c>
      <c r="AW2228" s="13" t="s">
        <v>40</v>
      </c>
      <c r="AX2228" s="13" t="s">
        <v>84</v>
      </c>
      <c r="AY2228" s="260" t="s">
        <v>250</v>
      </c>
    </row>
    <row r="2229" s="16" customFormat="1">
      <c r="A2229" s="16"/>
      <c r="B2229" s="283"/>
      <c r="C2229" s="284"/>
      <c r="D2229" s="251" t="s">
        <v>259</v>
      </c>
      <c r="E2229" s="285" t="s">
        <v>1</v>
      </c>
      <c r="F2229" s="286" t="s">
        <v>328</v>
      </c>
      <c r="G2229" s="284"/>
      <c r="H2229" s="287">
        <v>95</v>
      </c>
      <c r="I2229" s="288"/>
      <c r="J2229" s="284"/>
      <c r="K2229" s="284"/>
      <c r="L2229" s="289"/>
      <c r="M2229" s="290"/>
      <c r="N2229" s="291"/>
      <c r="O2229" s="291"/>
      <c r="P2229" s="291"/>
      <c r="Q2229" s="291"/>
      <c r="R2229" s="291"/>
      <c r="S2229" s="291"/>
      <c r="T2229" s="292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T2229" s="293" t="s">
        <v>259</v>
      </c>
      <c r="AU2229" s="293" t="s">
        <v>93</v>
      </c>
      <c r="AV2229" s="16" t="s">
        <v>272</v>
      </c>
      <c r="AW2229" s="16" t="s">
        <v>40</v>
      </c>
      <c r="AX2229" s="16" t="s">
        <v>84</v>
      </c>
      <c r="AY2229" s="293" t="s">
        <v>250</v>
      </c>
    </row>
    <row r="2230" s="14" customFormat="1">
      <c r="A2230" s="14"/>
      <c r="B2230" s="261"/>
      <c r="C2230" s="262"/>
      <c r="D2230" s="251" t="s">
        <v>259</v>
      </c>
      <c r="E2230" s="263" t="s">
        <v>1</v>
      </c>
      <c r="F2230" s="264" t="s">
        <v>261</v>
      </c>
      <c r="G2230" s="262"/>
      <c r="H2230" s="265">
        <v>191</v>
      </c>
      <c r="I2230" s="266"/>
      <c r="J2230" s="262"/>
      <c r="K2230" s="262"/>
      <c r="L2230" s="267"/>
      <c r="M2230" s="268"/>
      <c r="N2230" s="269"/>
      <c r="O2230" s="269"/>
      <c r="P2230" s="269"/>
      <c r="Q2230" s="269"/>
      <c r="R2230" s="269"/>
      <c r="S2230" s="269"/>
      <c r="T2230" s="270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71" t="s">
        <v>259</v>
      </c>
      <c r="AU2230" s="271" t="s">
        <v>93</v>
      </c>
      <c r="AV2230" s="14" t="s">
        <v>256</v>
      </c>
      <c r="AW2230" s="14" t="s">
        <v>40</v>
      </c>
      <c r="AX2230" s="14" t="s">
        <v>91</v>
      </c>
      <c r="AY2230" s="271" t="s">
        <v>250</v>
      </c>
    </row>
    <row r="2231" s="2" customFormat="1" ht="33" customHeight="1">
      <c r="A2231" s="41"/>
      <c r="B2231" s="42"/>
      <c r="C2231" s="294" t="s">
        <v>1481</v>
      </c>
      <c r="D2231" s="294" t="s">
        <v>337</v>
      </c>
      <c r="E2231" s="295" t="s">
        <v>2280</v>
      </c>
      <c r="F2231" s="296" t="s">
        <v>2281</v>
      </c>
      <c r="G2231" s="297" t="s">
        <v>570</v>
      </c>
      <c r="H2231" s="298">
        <v>98</v>
      </c>
      <c r="I2231" s="299"/>
      <c r="J2231" s="300">
        <f>ROUND(I2231*H2231,2)</f>
        <v>0</v>
      </c>
      <c r="K2231" s="301"/>
      <c r="L2231" s="302"/>
      <c r="M2231" s="303" t="s">
        <v>1</v>
      </c>
      <c r="N2231" s="304" t="s">
        <v>49</v>
      </c>
      <c r="O2231" s="94"/>
      <c r="P2231" s="240">
        <f>O2231*H2231</f>
        <v>0</v>
      </c>
      <c r="Q2231" s="240">
        <v>0.017500000000000002</v>
      </c>
      <c r="R2231" s="240">
        <f>Q2231*H2231</f>
        <v>1.7150000000000001</v>
      </c>
      <c r="S2231" s="240">
        <v>0</v>
      </c>
      <c r="T2231" s="241">
        <f>S2231*H2231</f>
        <v>0</v>
      </c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R2231" s="242" t="s">
        <v>363</v>
      </c>
      <c r="AT2231" s="242" t="s">
        <v>337</v>
      </c>
      <c r="AU2231" s="242" t="s">
        <v>93</v>
      </c>
      <c r="AY2231" s="19" t="s">
        <v>250</v>
      </c>
      <c r="BE2231" s="243">
        <f>IF(N2231="základní",J2231,0)</f>
        <v>0</v>
      </c>
      <c r="BF2231" s="243">
        <f>IF(N2231="snížená",J2231,0)</f>
        <v>0</v>
      </c>
      <c r="BG2231" s="243">
        <f>IF(N2231="zákl. přenesená",J2231,0)</f>
        <v>0</v>
      </c>
      <c r="BH2231" s="243">
        <f>IF(N2231="sníž. přenesená",J2231,0)</f>
        <v>0</v>
      </c>
      <c r="BI2231" s="243">
        <f>IF(N2231="nulová",J2231,0)</f>
        <v>0</v>
      </c>
      <c r="BJ2231" s="19" t="s">
        <v>91</v>
      </c>
      <c r="BK2231" s="243">
        <f>ROUND(I2231*H2231,2)</f>
        <v>0</v>
      </c>
      <c r="BL2231" s="19" t="s">
        <v>303</v>
      </c>
      <c r="BM2231" s="242" t="s">
        <v>2282</v>
      </c>
    </row>
    <row r="2232" s="15" customFormat="1">
      <c r="A2232" s="15"/>
      <c r="B2232" s="272"/>
      <c r="C2232" s="273"/>
      <c r="D2232" s="251" t="s">
        <v>259</v>
      </c>
      <c r="E2232" s="274" t="s">
        <v>1</v>
      </c>
      <c r="F2232" s="275" t="s">
        <v>1007</v>
      </c>
      <c r="G2232" s="273"/>
      <c r="H2232" s="274" t="s">
        <v>1</v>
      </c>
      <c r="I2232" s="276"/>
      <c r="J2232" s="273"/>
      <c r="K2232" s="273"/>
      <c r="L2232" s="277"/>
      <c r="M2232" s="278"/>
      <c r="N2232" s="279"/>
      <c r="O2232" s="279"/>
      <c r="P2232" s="279"/>
      <c r="Q2232" s="279"/>
      <c r="R2232" s="279"/>
      <c r="S2232" s="279"/>
      <c r="T2232" s="280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T2232" s="281" t="s">
        <v>259</v>
      </c>
      <c r="AU2232" s="281" t="s">
        <v>93</v>
      </c>
      <c r="AV2232" s="15" t="s">
        <v>91</v>
      </c>
      <c r="AW2232" s="15" t="s">
        <v>40</v>
      </c>
      <c r="AX2232" s="15" t="s">
        <v>84</v>
      </c>
      <c r="AY2232" s="281" t="s">
        <v>250</v>
      </c>
    </row>
    <row r="2233" s="15" customFormat="1">
      <c r="A2233" s="15"/>
      <c r="B2233" s="272"/>
      <c r="C2233" s="273"/>
      <c r="D2233" s="251" t="s">
        <v>259</v>
      </c>
      <c r="E2233" s="274" t="s">
        <v>1</v>
      </c>
      <c r="F2233" s="275" t="s">
        <v>2050</v>
      </c>
      <c r="G2233" s="273"/>
      <c r="H2233" s="274" t="s">
        <v>1</v>
      </c>
      <c r="I2233" s="276"/>
      <c r="J2233" s="273"/>
      <c r="K2233" s="273"/>
      <c r="L2233" s="277"/>
      <c r="M2233" s="278"/>
      <c r="N2233" s="279"/>
      <c r="O2233" s="279"/>
      <c r="P2233" s="279"/>
      <c r="Q2233" s="279"/>
      <c r="R2233" s="279"/>
      <c r="S2233" s="279"/>
      <c r="T2233" s="280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81" t="s">
        <v>259</v>
      </c>
      <c r="AU2233" s="281" t="s">
        <v>93</v>
      </c>
      <c r="AV2233" s="15" t="s">
        <v>91</v>
      </c>
      <c r="AW2233" s="15" t="s">
        <v>40</v>
      </c>
      <c r="AX2233" s="15" t="s">
        <v>84</v>
      </c>
      <c r="AY2233" s="281" t="s">
        <v>250</v>
      </c>
    </row>
    <row r="2234" s="13" customFormat="1">
      <c r="A2234" s="13"/>
      <c r="B2234" s="249"/>
      <c r="C2234" s="250"/>
      <c r="D2234" s="251" t="s">
        <v>259</v>
      </c>
      <c r="E2234" s="252" t="s">
        <v>1</v>
      </c>
      <c r="F2234" s="253" t="s">
        <v>2051</v>
      </c>
      <c r="G2234" s="250"/>
      <c r="H2234" s="254">
        <v>20</v>
      </c>
      <c r="I2234" s="255"/>
      <c r="J2234" s="250"/>
      <c r="K2234" s="250"/>
      <c r="L2234" s="256"/>
      <c r="M2234" s="257"/>
      <c r="N2234" s="258"/>
      <c r="O2234" s="258"/>
      <c r="P2234" s="258"/>
      <c r="Q2234" s="258"/>
      <c r="R2234" s="258"/>
      <c r="S2234" s="258"/>
      <c r="T2234" s="259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60" t="s">
        <v>259</v>
      </c>
      <c r="AU2234" s="260" t="s">
        <v>93</v>
      </c>
      <c r="AV2234" s="13" t="s">
        <v>93</v>
      </c>
      <c r="AW2234" s="13" t="s">
        <v>40</v>
      </c>
      <c r="AX2234" s="13" t="s">
        <v>84</v>
      </c>
      <c r="AY2234" s="260" t="s">
        <v>250</v>
      </c>
    </row>
    <row r="2235" s="13" customFormat="1">
      <c r="A2235" s="13"/>
      <c r="B2235" s="249"/>
      <c r="C2235" s="250"/>
      <c r="D2235" s="251" t="s">
        <v>259</v>
      </c>
      <c r="E2235" s="252" t="s">
        <v>1</v>
      </c>
      <c r="F2235" s="253" t="s">
        <v>2052</v>
      </c>
      <c r="G2235" s="250"/>
      <c r="H2235" s="254">
        <v>19</v>
      </c>
      <c r="I2235" s="255"/>
      <c r="J2235" s="250"/>
      <c r="K2235" s="250"/>
      <c r="L2235" s="256"/>
      <c r="M2235" s="257"/>
      <c r="N2235" s="258"/>
      <c r="O2235" s="258"/>
      <c r="P2235" s="258"/>
      <c r="Q2235" s="258"/>
      <c r="R2235" s="258"/>
      <c r="S2235" s="258"/>
      <c r="T2235" s="259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60" t="s">
        <v>259</v>
      </c>
      <c r="AU2235" s="260" t="s">
        <v>93</v>
      </c>
      <c r="AV2235" s="13" t="s">
        <v>93</v>
      </c>
      <c r="AW2235" s="13" t="s">
        <v>40</v>
      </c>
      <c r="AX2235" s="13" t="s">
        <v>84</v>
      </c>
      <c r="AY2235" s="260" t="s">
        <v>250</v>
      </c>
    </row>
    <row r="2236" s="13" customFormat="1">
      <c r="A2236" s="13"/>
      <c r="B2236" s="249"/>
      <c r="C2236" s="250"/>
      <c r="D2236" s="251" t="s">
        <v>259</v>
      </c>
      <c r="E2236" s="252" t="s">
        <v>1</v>
      </c>
      <c r="F2236" s="253" t="s">
        <v>2053</v>
      </c>
      <c r="G2236" s="250"/>
      <c r="H2236" s="254">
        <v>19</v>
      </c>
      <c r="I2236" s="255"/>
      <c r="J2236" s="250"/>
      <c r="K2236" s="250"/>
      <c r="L2236" s="256"/>
      <c r="M2236" s="257"/>
      <c r="N2236" s="258"/>
      <c r="O2236" s="258"/>
      <c r="P2236" s="258"/>
      <c r="Q2236" s="258"/>
      <c r="R2236" s="258"/>
      <c r="S2236" s="258"/>
      <c r="T2236" s="259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60" t="s">
        <v>259</v>
      </c>
      <c r="AU2236" s="260" t="s">
        <v>93</v>
      </c>
      <c r="AV2236" s="13" t="s">
        <v>93</v>
      </c>
      <c r="AW2236" s="13" t="s">
        <v>40</v>
      </c>
      <c r="AX2236" s="13" t="s">
        <v>84</v>
      </c>
      <c r="AY2236" s="260" t="s">
        <v>250</v>
      </c>
    </row>
    <row r="2237" s="13" customFormat="1">
      <c r="A2237" s="13"/>
      <c r="B2237" s="249"/>
      <c r="C2237" s="250"/>
      <c r="D2237" s="251" t="s">
        <v>259</v>
      </c>
      <c r="E2237" s="252" t="s">
        <v>1</v>
      </c>
      <c r="F2237" s="253" t="s">
        <v>2054</v>
      </c>
      <c r="G2237" s="250"/>
      <c r="H2237" s="254">
        <v>19</v>
      </c>
      <c r="I2237" s="255"/>
      <c r="J2237" s="250"/>
      <c r="K2237" s="250"/>
      <c r="L2237" s="256"/>
      <c r="M2237" s="257"/>
      <c r="N2237" s="258"/>
      <c r="O2237" s="258"/>
      <c r="P2237" s="258"/>
      <c r="Q2237" s="258"/>
      <c r="R2237" s="258"/>
      <c r="S2237" s="258"/>
      <c r="T2237" s="259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60" t="s">
        <v>259</v>
      </c>
      <c r="AU2237" s="260" t="s">
        <v>93</v>
      </c>
      <c r="AV2237" s="13" t="s">
        <v>93</v>
      </c>
      <c r="AW2237" s="13" t="s">
        <v>40</v>
      </c>
      <c r="AX2237" s="13" t="s">
        <v>84</v>
      </c>
      <c r="AY2237" s="260" t="s">
        <v>250</v>
      </c>
    </row>
    <row r="2238" s="13" customFormat="1">
      <c r="A2238" s="13"/>
      <c r="B2238" s="249"/>
      <c r="C2238" s="250"/>
      <c r="D2238" s="251" t="s">
        <v>259</v>
      </c>
      <c r="E2238" s="252" t="s">
        <v>1</v>
      </c>
      <c r="F2238" s="253" t="s">
        <v>2055</v>
      </c>
      <c r="G2238" s="250"/>
      <c r="H2238" s="254">
        <v>19</v>
      </c>
      <c r="I2238" s="255"/>
      <c r="J2238" s="250"/>
      <c r="K2238" s="250"/>
      <c r="L2238" s="256"/>
      <c r="M2238" s="257"/>
      <c r="N2238" s="258"/>
      <c r="O2238" s="258"/>
      <c r="P2238" s="258"/>
      <c r="Q2238" s="258"/>
      <c r="R2238" s="258"/>
      <c r="S2238" s="258"/>
      <c r="T2238" s="259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60" t="s">
        <v>259</v>
      </c>
      <c r="AU2238" s="260" t="s">
        <v>93</v>
      </c>
      <c r="AV2238" s="13" t="s">
        <v>93</v>
      </c>
      <c r="AW2238" s="13" t="s">
        <v>40</v>
      </c>
      <c r="AX2238" s="13" t="s">
        <v>84</v>
      </c>
      <c r="AY2238" s="260" t="s">
        <v>250</v>
      </c>
    </row>
    <row r="2239" s="16" customFormat="1">
      <c r="A2239" s="16"/>
      <c r="B2239" s="283"/>
      <c r="C2239" s="284"/>
      <c r="D2239" s="251" t="s">
        <v>259</v>
      </c>
      <c r="E2239" s="285" t="s">
        <v>1</v>
      </c>
      <c r="F2239" s="286" t="s">
        <v>328</v>
      </c>
      <c r="G2239" s="284"/>
      <c r="H2239" s="287">
        <v>96</v>
      </c>
      <c r="I2239" s="288"/>
      <c r="J2239" s="284"/>
      <c r="K2239" s="284"/>
      <c r="L2239" s="289"/>
      <c r="M2239" s="290"/>
      <c r="N2239" s="291"/>
      <c r="O2239" s="291"/>
      <c r="P2239" s="291"/>
      <c r="Q2239" s="291"/>
      <c r="R2239" s="291"/>
      <c r="S2239" s="291"/>
      <c r="T2239" s="292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T2239" s="293" t="s">
        <v>259</v>
      </c>
      <c r="AU2239" s="293" t="s">
        <v>93</v>
      </c>
      <c r="AV2239" s="16" t="s">
        <v>272</v>
      </c>
      <c r="AW2239" s="16" t="s">
        <v>40</v>
      </c>
      <c r="AX2239" s="16" t="s">
        <v>84</v>
      </c>
      <c r="AY2239" s="293" t="s">
        <v>250</v>
      </c>
    </row>
    <row r="2240" s="15" customFormat="1">
      <c r="A2240" s="15"/>
      <c r="B2240" s="272"/>
      <c r="C2240" s="273"/>
      <c r="D2240" s="251" t="s">
        <v>259</v>
      </c>
      <c r="E2240" s="274" t="s">
        <v>1</v>
      </c>
      <c r="F2240" s="275" t="s">
        <v>1012</v>
      </c>
      <c r="G2240" s="273"/>
      <c r="H2240" s="274" t="s">
        <v>1</v>
      </c>
      <c r="I2240" s="276"/>
      <c r="J2240" s="273"/>
      <c r="K2240" s="273"/>
      <c r="L2240" s="277"/>
      <c r="M2240" s="278"/>
      <c r="N2240" s="279"/>
      <c r="O2240" s="279"/>
      <c r="P2240" s="279"/>
      <c r="Q2240" s="279"/>
      <c r="R2240" s="279"/>
      <c r="S2240" s="279"/>
      <c r="T2240" s="280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81" t="s">
        <v>259</v>
      </c>
      <c r="AU2240" s="281" t="s">
        <v>93</v>
      </c>
      <c r="AV2240" s="15" t="s">
        <v>91</v>
      </c>
      <c r="AW2240" s="15" t="s">
        <v>40</v>
      </c>
      <c r="AX2240" s="15" t="s">
        <v>84</v>
      </c>
      <c r="AY2240" s="281" t="s">
        <v>250</v>
      </c>
    </row>
    <row r="2241" s="13" customFormat="1">
      <c r="A2241" s="13"/>
      <c r="B2241" s="249"/>
      <c r="C2241" s="250"/>
      <c r="D2241" s="251" t="s">
        <v>259</v>
      </c>
      <c r="E2241" s="252" t="s">
        <v>1</v>
      </c>
      <c r="F2241" s="253" t="s">
        <v>1013</v>
      </c>
      <c r="G2241" s="250"/>
      <c r="H2241" s="254">
        <v>2</v>
      </c>
      <c r="I2241" s="255"/>
      <c r="J2241" s="250"/>
      <c r="K2241" s="250"/>
      <c r="L2241" s="256"/>
      <c r="M2241" s="257"/>
      <c r="N2241" s="258"/>
      <c r="O2241" s="258"/>
      <c r="P2241" s="258"/>
      <c r="Q2241" s="258"/>
      <c r="R2241" s="258"/>
      <c r="S2241" s="258"/>
      <c r="T2241" s="259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60" t="s">
        <v>259</v>
      </c>
      <c r="AU2241" s="260" t="s">
        <v>93</v>
      </c>
      <c r="AV2241" s="13" t="s">
        <v>93</v>
      </c>
      <c r="AW2241" s="13" t="s">
        <v>40</v>
      </c>
      <c r="AX2241" s="13" t="s">
        <v>84</v>
      </c>
      <c r="AY2241" s="260" t="s">
        <v>250</v>
      </c>
    </row>
    <row r="2242" s="16" customFormat="1">
      <c r="A2242" s="16"/>
      <c r="B2242" s="283"/>
      <c r="C2242" s="284"/>
      <c r="D2242" s="251" t="s">
        <v>259</v>
      </c>
      <c r="E2242" s="285" t="s">
        <v>1</v>
      </c>
      <c r="F2242" s="286" t="s">
        <v>328</v>
      </c>
      <c r="G2242" s="284"/>
      <c r="H2242" s="287">
        <v>2</v>
      </c>
      <c r="I2242" s="288"/>
      <c r="J2242" s="284"/>
      <c r="K2242" s="284"/>
      <c r="L2242" s="289"/>
      <c r="M2242" s="290"/>
      <c r="N2242" s="291"/>
      <c r="O2242" s="291"/>
      <c r="P2242" s="291"/>
      <c r="Q2242" s="291"/>
      <c r="R2242" s="291"/>
      <c r="S2242" s="291"/>
      <c r="T2242" s="292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T2242" s="293" t="s">
        <v>259</v>
      </c>
      <c r="AU2242" s="293" t="s">
        <v>93</v>
      </c>
      <c r="AV2242" s="16" t="s">
        <v>272</v>
      </c>
      <c r="AW2242" s="16" t="s">
        <v>40</v>
      </c>
      <c r="AX2242" s="16" t="s">
        <v>84</v>
      </c>
      <c r="AY2242" s="293" t="s">
        <v>250</v>
      </c>
    </row>
    <row r="2243" s="14" customFormat="1">
      <c r="A2243" s="14"/>
      <c r="B2243" s="261"/>
      <c r="C2243" s="262"/>
      <c r="D2243" s="251" t="s">
        <v>259</v>
      </c>
      <c r="E2243" s="263" t="s">
        <v>1</v>
      </c>
      <c r="F2243" s="264" t="s">
        <v>261</v>
      </c>
      <c r="G2243" s="262"/>
      <c r="H2243" s="265">
        <v>98</v>
      </c>
      <c r="I2243" s="266"/>
      <c r="J2243" s="262"/>
      <c r="K2243" s="262"/>
      <c r="L2243" s="267"/>
      <c r="M2243" s="268"/>
      <c r="N2243" s="269"/>
      <c r="O2243" s="269"/>
      <c r="P2243" s="269"/>
      <c r="Q2243" s="269"/>
      <c r="R2243" s="269"/>
      <c r="S2243" s="269"/>
      <c r="T2243" s="270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71" t="s">
        <v>259</v>
      </c>
      <c r="AU2243" s="271" t="s">
        <v>93</v>
      </c>
      <c r="AV2243" s="14" t="s">
        <v>256</v>
      </c>
      <c r="AW2243" s="14" t="s">
        <v>40</v>
      </c>
      <c r="AX2243" s="14" t="s">
        <v>91</v>
      </c>
      <c r="AY2243" s="271" t="s">
        <v>250</v>
      </c>
    </row>
    <row r="2244" s="2" customFormat="1" ht="33" customHeight="1">
      <c r="A2244" s="41"/>
      <c r="B2244" s="42"/>
      <c r="C2244" s="294" t="s">
        <v>2283</v>
      </c>
      <c r="D2244" s="294" t="s">
        <v>337</v>
      </c>
      <c r="E2244" s="295" t="s">
        <v>2284</v>
      </c>
      <c r="F2244" s="296" t="s">
        <v>2285</v>
      </c>
      <c r="G2244" s="297" t="s">
        <v>570</v>
      </c>
      <c r="H2244" s="298">
        <v>95</v>
      </c>
      <c r="I2244" s="299"/>
      <c r="J2244" s="300">
        <f>ROUND(I2244*H2244,2)</f>
        <v>0</v>
      </c>
      <c r="K2244" s="301"/>
      <c r="L2244" s="302"/>
      <c r="M2244" s="303" t="s">
        <v>1</v>
      </c>
      <c r="N2244" s="304" t="s">
        <v>49</v>
      </c>
      <c r="O2244" s="94"/>
      <c r="P2244" s="240">
        <f>O2244*H2244</f>
        <v>0</v>
      </c>
      <c r="Q2244" s="240">
        <v>0.0195</v>
      </c>
      <c r="R2244" s="240">
        <f>Q2244*H2244</f>
        <v>1.8525</v>
      </c>
      <c r="S2244" s="240">
        <v>0</v>
      </c>
      <c r="T2244" s="241">
        <f>S2244*H2244</f>
        <v>0</v>
      </c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R2244" s="242" t="s">
        <v>363</v>
      </c>
      <c r="AT2244" s="242" t="s">
        <v>337</v>
      </c>
      <c r="AU2244" s="242" t="s">
        <v>93</v>
      </c>
      <c r="AY2244" s="19" t="s">
        <v>250</v>
      </c>
      <c r="BE2244" s="243">
        <f>IF(N2244="základní",J2244,0)</f>
        <v>0</v>
      </c>
      <c r="BF2244" s="243">
        <f>IF(N2244="snížená",J2244,0)</f>
        <v>0</v>
      </c>
      <c r="BG2244" s="243">
        <f>IF(N2244="zákl. přenesená",J2244,0)</f>
        <v>0</v>
      </c>
      <c r="BH2244" s="243">
        <f>IF(N2244="sníž. přenesená",J2244,0)</f>
        <v>0</v>
      </c>
      <c r="BI2244" s="243">
        <f>IF(N2244="nulová",J2244,0)</f>
        <v>0</v>
      </c>
      <c r="BJ2244" s="19" t="s">
        <v>91</v>
      </c>
      <c r="BK2244" s="243">
        <f>ROUND(I2244*H2244,2)</f>
        <v>0</v>
      </c>
      <c r="BL2244" s="19" t="s">
        <v>303</v>
      </c>
      <c r="BM2244" s="242" t="s">
        <v>2286</v>
      </c>
    </row>
    <row r="2245" s="15" customFormat="1">
      <c r="A2245" s="15"/>
      <c r="B2245" s="272"/>
      <c r="C2245" s="273"/>
      <c r="D2245" s="251" t="s">
        <v>259</v>
      </c>
      <c r="E2245" s="274" t="s">
        <v>1</v>
      </c>
      <c r="F2245" s="275" t="s">
        <v>1007</v>
      </c>
      <c r="G2245" s="273"/>
      <c r="H2245" s="274" t="s">
        <v>1</v>
      </c>
      <c r="I2245" s="276"/>
      <c r="J2245" s="273"/>
      <c r="K2245" s="273"/>
      <c r="L2245" s="277"/>
      <c r="M2245" s="278"/>
      <c r="N2245" s="279"/>
      <c r="O2245" s="279"/>
      <c r="P2245" s="279"/>
      <c r="Q2245" s="279"/>
      <c r="R2245" s="279"/>
      <c r="S2245" s="279"/>
      <c r="T2245" s="280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T2245" s="281" t="s">
        <v>259</v>
      </c>
      <c r="AU2245" s="281" t="s">
        <v>93</v>
      </c>
      <c r="AV2245" s="15" t="s">
        <v>91</v>
      </c>
      <c r="AW2245" s="15" t="s">
        <v>40</v>
      </c>
      <c r="AX2245" s="15" t="s">
        <v>84</v>
      </c>
      <c r="AY2245" s="281" t="s">
        <v>250</v>
      </c>
    </row>
    <row r="2246" s="15" customFormat="1">
      <c r="A2246" s="15"/>
      <c r="B2246" s="272"/>
      <c r="C2246" s="273"/>
      <c r="D2246" s="251" t="s">
        <v>259</v>
      </c>
      <c r="E2246" s="274" t="s">
        <v>1</v>
      </c>
      <c r="F2246" s="275" t="s">
        <v>2056</v>
      </c>
      <c r="G2246" s="273"/>
      <c r="H2246" s="274" t="s">
        <v>1</v>
      </c>
      <c r="I2246" s="276"/>
      <c r="J2246" s="273"/>
      <c r="K2246" s="273"/>
      <c r="L2246" s="277"/>
      <c r="M2246" s="278"/>
      <c r="N2246" s="279"/>
      <c r="O2246" s="279"/>
      <c r="P2246" s="279"/>
      <c r="Q2246" s="279"/>
      <c r="R2246" s="279"/>
      <c r="S2246" s="279"/>
      <c r="T2246" s="280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81" t="s">
        <v>259</v>
      </c>
      <c r="AU2246" s="281" t="s">
        <v>93</v>
      </c>
      <c r="AV2246" s="15" t="s">
        <v>91</v>
      </c>
      <c r="AW2246" s="15" t="s">
        <v>40</v>
      </c>
      <c r="AX2246" s="15" t="s">
        <v>84</v>
      </c>
      <c r="AY2246" s="281" t="s">
        <v>250</v>
      </c>
    </row>
    <row r="2247" s="13" customFormat="1">
      <c r="A2247" s="13"/>
      <c r="B2247" s="249"/>
      <c r="C2247" s="250"/>
      <c r="D2247" s="251" t="s">
        <v>259</v>
      </c>
      <c r="E2247" s="252" t="s">
        <v>1</v>
      </c>
      <c r="F2247" s="253" t="s">
        <v>2057</v>
      </c>
      <c r="G2247" s="250"/>
      <c r="H2247" s="254">
        <v>19</v>
      </c>
      <c r="I2247" s="255"/>
      <c r="J2247" s="250"/>
      <c r="K2247" s="250"/>
      <c r="L2247" s="256"/>
      <c r="M2247" s="257"/>
      <c r="N2247" s="258"/>
      <c r="O2247" s="258"/>
      <c r="P2247" s="258"/>
      <c r="Q2247" s="258"/>
      <c r="R2247" s="258"/>
      <c r="S2247" s="258"/>
      <c r="T2247" s="259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60" t="s">
        <v>259</v>
      </c>
      <c r="AU2247" s="260" t="s">
        <v>93</v>
      </c>
      <c r="AV2247" s="13" t="s">
        <v>93</v>
      </c>
      <c r="AW2247" s="13" t="s">
        <v>40</v>
      </c>
      <c r="AX2247" s="13" t="s">
        <v>84</v>
      </c>
      <c r="AY2247" s="260" t="s">
        <v>250</v>
      </c>
    </row>
    <row r="2248" s="13" customFormat="1">
      <c r="A2248" s="13"/>
      <c r="B2248" s="249"/>
      <c r="C2248" s="250"/>
      <c r="D2248" s="251" t="s">
        <v>259</v>
      </c>
      <c r="E2248" s="252" t="s">
        <v>1</v>
      </c>
      <c r="F2248" s="253" t="s">
        <v>2052</v>
      </c>
      <c r="G2248" s="250"/>
      <c r="H2248" s="254">
        <v>19</v>
      </c>
      <c r="I2248" s="255"/>
      <c r="J2248" s="250"/>
      <c r="K2248" s="250"/>
      <c r="L2248" s="256"/>
      <c r="M2248" s="257"/>
      <c r="N2248" s="258"/>
      <c r="O2248" s="258"/>
      <c r="P2248" s="258"/>
      <c r="Q2248" s="258"/>
      <c r="R2248" s="258"/>
      <c r="S2248" s="258"/>
      <c r="T2248" s="259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60" t="s">
        <v>259</v>
      </c>
      <c r="AU2248" s="260" t="s">
        <v>93</v>
      </c>
      <c r="AV2248" s="13" t="s">
        <v>93</v>
      </c>
      <c r="AW2248" s="13" t="s">
        <v>40</v>
      </c>
      <c r="AX2248" s="13" t="s">
        <v>84</v>
      </c>
      <c r="AY2248" s="260" t="s">
        <v>250</v>
      </c>
    </row>
    <row r="2249" s="13" customFormat="1">
      <c r="A2249" s="13"/>
      <c r="B2249" s="249"/>
      <c r="C2249" s="250"/>
      <c r="D2249" s="251" t="s">
        <v>259</v>
      </c>
      <c r="E2249" s="252" t="s">
        <v>1</v>
      </c>
      <c r="F2249" s="253" t="s">
        <v>2053</v>
      </c>
      <c r="G2249" s="250"/>
      <c r="H2249" s="254">
        <v>19</v>
      </c>
      <c r="I2249" s="255"/>
      <c r="J2249" s="250"/>
      <c r="K2249" s="250"/>
      <c r="L2249" s="256"/>
      <c r="M2249" s="257"/>
      <c r="N2249" s="258"/>
      <c r="O2249" s="258"/>
      <c r="P2249" s="258"/>
      <c r="Q2249" s="258"/>
      <c r="R2249" s="258"/>
      <c r="S2249" s="258"/>
      <c r="T2249" s="259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60" t="s">
        <v>259</v>
      </c>
      <c r="AU2249" s="260" t="s">
        <v>93</v>
      </c>
      <c r="AV2249" s="13" t="s">
        <v>93</v>
      </c>
      <c r="AW2249" s="13" t="s">
        <v>40</v>
      </c>
      <c r="AX2249" s="13" t="s">
        <v>84</v>
      </c>
      <c r="AY2249" s="260" t="s">
        <v>250</v>
      </c>
    </row>
    <row r="2250" s="13" customFormat="1">
      <c r="A2250" s="13"/>
      <c r="B2250" s="249"/>
      <c r="C2250" s="250"/>
      <c r="D2250" s="251" t="s">
        <v>259</v>
      </c>
      <c r="E2250" s="252" t="s">
        <v>1</v>
      </c>
      <c r="F2250" s="253" t="s">
        <v>2054</v>
      </c>
      <c r="G2250" s="250"/>
      <c r="H2250" s="254">
        <v>19</v>
      </c>
      <c r="I2250" s="255"/>
      <c r="J2250" s="250"/>
      <c r="K2250" s="250"/>
      <c r="L2250" s="256"/>
      <c r="M2250" s="257"/>
      <c r="N2250" s="258"/>
      <c r="O2250" s="258"/>
      <c r="P2250" s="258"/>
      <c r="Q2250" s="258"/>
      <c r="R2250" s="258"/>
      <c r="S2250" s="258"/>
      <c r="T2250" s="259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60" t="s">
        <v>259</v>
      </c>
      <c r="AU2250" s="260" t="s">
        <v>93</v>
      </c>
      <c r="AV2250" s="13" t="s">
        <v>93</v>
      </c>
      <c r="AW2250" s="13" t="s">
        <v>40</v>
      </c>
      <c r="AX2250" s="13" t="s">
        <v>84</v>
      </c>
      <c r="AY2250" s="260" t="s">
        <v>250</v>
      </c>
    </row>
    <row r="2251" s="13" customFormat="1">
      <c r="A2251" s="13"/>
      <c r="B2251" s="249"/>
      <c r="C2251" s="250"/>
      <c r="D2251" s="251" t="s">
        <v>259</v>
      </c>
      <c r="E2251" s="252" t="s">
        <v>1</v>
      </c>
      <c r="F2251" s="253" t="s">
        <v>2055</v>
      </c>
      <c r="G2251" s="250"/>
      <c r="H2251" s="254">
        <v>19</v>
      </c>
      <c r="I2251" s="255"/>
      <c r="J2251" s="250"/>
      <c r="K2251" s="250"/>
      <c r="L2251" s="256"/>
      <c r="M2251" s="257"/>
      <c r="N2251" s="258"/>
      <c r="O2251" s="258"/>
      <c r="P2251" s="258"/>
      <c r="Q2251" s="258"/>
      <c r="R2251" s="258"/>
      <c r="S2251" s="258"/>
      <c r="T2251" s="259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60" t="s">
        <v>259</v>
      </c>
      <c r="AU2251" s="260" t="s">
        <v>93</v>
      </c>
      <c r="AV2251" s="13" t="s">
        <v>93</v>
      </c>
      <c r="AW2251" s="13" t="s">
        <v>40</v>
      </c>
      <c r="AX2251" s="13" t="s">
        <v>84</v>
      </c>
      <c r="AY2251" s="260" t="s">
        <v>250</v>
      </c>
    </row>
    <row r="2252" s="14" customFormat="1">
      <c r="A2252" s="14"/>
      <c r="B2252" s="261"/>
      <c r="C2252" s="262"/>
      <c r="D2252" s="251" t="s">
        <v>259</v>
      </c>
      <c r="E2252" s="263" t="s">
        <v>1</v>
      </c>
      <c r="F2252" s="264" t="s">
        <v>261</v>
      </c>
      <c r="G2252" s="262"/>
      <c r="H2252" s="265">
        <v>95</v>
      </c>
      <c r="I2252" s="266"/>
      <c r="J2252" s="262"/>
      <c r="K2252" s="262"/>
      <c r="L2252" s="267"/>
      <c r="M2252" s="268"/>
      <c r="N2252" s="269"/>
      <c r="O2252" s="269"/>
      <c r="P2252" s="269"/>
      <c r="Q2252" s="269"/>
      <c r="R2252" s="269"/>
      <c r="S2252" s="269"/>
      <c r="T2252" s="270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71" t="s">
        <v>259</v>
      </c>
      <c r="AU2252" s="271" t="s">
        <v>93</v>
      </c>
      <c r="AV2252" s="14" t="s">
        <v>256</v>
      </c>
      <c r="AW2252" s="14" t="s">
        <v>40</v>
      </c>
      <c r="AX2252" s="14" t="s">
        <v>91</v>
      </c>
      <c r="AY2252" s="271" t="s">
        <v>250</v>
      </c>
    </row>
    <row r="2253" s="2" customFormat="1" ht="24.15" customHeight="1">
      <c r="A2253" s="41"/>
      <c r="B2253" s="42"/>
      <c r="C2253" s="230" t="s">
        <v>1485</v>
      </c>
      <c r="D2253" s="230" t="s">
        <v>252</v>
      </c>
      <c r="E2253" s="231" t="s">
        <v>2287</v>
      </c>
      <c r="F2253" s="232" t="s">
        <v>2288</v>
      </c>
      <c r="G2253" s="233" t="s">
        <v>570</v>
      </c>
      <c r="H2253" s="234">
        <v>95</v>
      </c>
      <c r="I2253" s="235"/>
      <c r="J2253" s="236">
        <f>ROUND(I2253*H2253,2)</f>
        <v>0</v>
      </c>
      <c r="K2253" s="237"/>
      <c r="L2253" s="47"/>
      <c r="M2253" s="238" t="s">
        <v>1</v>
      </c>
      <c r="N2253" s="239" t="s">
        <v>49</v>
      </c>
      <c r="O2253" s="94"/>
      <c r="P2253" s="240">
        <f>O2253*H2253</f>
        <v>0</v>
      </c>
      <c r="Q2253" s="240">
        <v>0</v>
      </c>
      <c r="R2253" s="240">
        <f>Q2253*H2253</f>
        <v>0</v>
      </c>
      <c r="S2253" s="240">
        <v>0</v>
      </c>
      <c r="T2253" s="241">
        <f>S2253*H2253</f>
        <v>0</v>
      </c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R2253" s="242" t="s">
        <v>303</v>
      </c>
      <c r="AT2253" s="242" t="s">
        <v>252</v>
      </c>
      <c r="AU2253" s="242" t="s">
        <v>93</v>
      </c>
      <c r="AY2253" s="19" t="s">
        <v>250</v>
      </c>
      <c r="BE2253" s="243">
        <f>IF(N2253="základní",J2253,0)</f>
        <v>0</v>
      </c>
      <c r="BF2253" s="243">
        <f>IF(N2253="snížená",J2253,0)</f>
        <v>0</v>
      </c>
      <c r="BG2253" s="243">
        <f>IF(N2253="zákl. přenesená",J2253,0)</f>
        <v>0</v>
      </c>
      <c r="BH2253" s="243">
        <f>IF(N2253="sníž. přenesená",J2253,0)</f>
        <v>0</v>
      </c>
      <c r="BI2253" s="243">
        <f>IF(N2253="nulová",J2253,0)</f>
        <v>0</v>
      </c>
      <c r="BJ2253" s="19" t="s">
        <v>91</v>
      </c>
      <c r="BK2253" s="243">
        <f>ROUND(I2253*H2253,2)</f>
        <v>0</v>
      </c>
      <c r="BL2253" s="19" t="s">
        <v>303</v>
      </c>
      <c r="BM2253" s="242" t="s">
        <v>2289</v>
      </c>
    </row>
    <row r="2254" s="2" customFormat="1">
      <c r="A2254" s="41"/>
      <c r="B2254" s="42"/>
      <c r="C2254" s="43"/>
      <c r="D2254" s="244" t="s">
        <v>257</v>
      </c>
      <c r="E2254" s="43"/>
      <c r="F2254" s="245" t="s">
        <v>2290</v>
      </c>
      <c r="G2254" s="43"/>
      <c r="H2254" s="43"/>
      <c r="I2254" s="246"/>
      <c r="J2254" s="43"/>
      <c r="K2254" s="43"/>
      <c r="L2254" s="47"/>
      <c r="M2254" s="247"/>
      <c r="N2254" s="248"/>
      <c r="O2254" s="94"/>
      <c r="P2254" s="94"/>
      <c r="Q2254" s="94"/>
      <c r="R2254" s="94"/>
      <c r="S2254" s="94"/>
      <c r="T2254" s="95"/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T2254" s="19" t="s">
        <v>257</v>
      </c>
      <c r="AU2254" s="19" t="s">
        <v>93</v>
      </c>
    </row>
    <row r="2255" s="15" customFormat="1">
      <c r="A2255" s="15"/>
      <c r="B2255" s="272"/>
      <c r="C2255" s="273"/>
      <c r="D2255" s="251" t="s">
        <v>259</v>
      </c>
      <c r="E2255" s="274" t="s">
        <v>1</v>
      </c>
      <c r="F2255" s="275" t="s">
        <v>1007</v>
      </c>
      <c r="G2255" s="273"/>
      <c r="H2255" s="274" t="s">
        <v>1</v>
      </c>
      <c r="I2255" s="276"/>
      <c r="J2255" s="273"/>
      <c r="K2255" s="273"/>
      <c r="L2255" s="277"/>
      <c r="M2255" s="278"/>
      <c r="N2255" s="279"/>
      <c r="O2255" s="279"/>
      <c r="P2255" s="279"/>
      <c r="Q2255" s="279"/>
      <c r="R2255" s="279"/>
      <c r="S2255" s="279"/>
      <c r="T2255" s="280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81" t="s">
        <v>259</v>
      </c>
      <c r="AU2255" s="281" t="s">
        <v>93</v>
      </c>
      <c r="AV2255" s="15" t="s">
        <v>91</v>
      </c>
      <c r="AW2255" s="15" t="s">
        <v>40</v>
      </c>
      <c r="AX2255" s="15" t="s">
        <v>84</v>
      </c>
      <c r="AY2255" s="281" t="s">
        <v>250</v>
      </c>
    </row>
    <row r="2256" s="15" customFormat="1">
      <c r="A2256" s="15"/>
      <c r="B2256" s="272"/>
      <c r="C2256" s="273"/>
      <c r="D2256" s="251" t="s">
        <v>259</v>
      </c>
      <c r="E2256" s="274" t="s">
        <v>1</v>
      </c>
      <c r="F2256" s="275" t="s">
        <v>2058</v>
      </c>
      <c r="G2256" s="273"/>
      <c r="H2256" s="274" t="s">
        <v>1</v>
      </c>
      <c r="I2256" s="276"/>
      <c r="J2256" s="273"/>
      <c r="K2256" s="273"/>
      <c r="L2256" s="277"/>
      <c r="M2256" s="278"/>
      <c r="N2256" s="279"/>
      <c r="O2256" s="279"/>
      <c r="P2256" s="279"/>
      <c r="Q2256" s="279"/>
      <c r="R2256" s="279"/>
      <c r="S2256" s="279"/>
      <c r="T2256" s="280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81" t="s">
        <v>259</v>
      </c>
      <c r="AU2256" s="281" t="s">
        <v>93</v>
      </c>
      <c r="AV2256" s="15" t="s">
        <v>91</v>
      </c>
      <c r="AW2256" s="15" t="s">
        <v>40</v>
      </c>
      <c r="AX2256" s="15" t="s">
        <v>84</v>
      </c>
      <c r="AY2256" s="281" t="s">
        <v>250</v>
      </c>
    </row>
    <row r="2257" s="13" customFormat="1">
      <c r="A2257" s="13"/>
      <c r="B2257" s="249"/>
      <c r="C2257" s="250"/>
      <c r="D2257" s="251" t="s">
        <v>259</v>
      </c>
      <c r="E2257" s="252" t="s">
        <v>1</v>
      </c>
      <c r="F2257" s="253" t="s">
        <v>2057</v>
      </c>
      <c r="G2257" s="250"/>
      <c r="H2257" s="254">
        <v>19</v>
      </c>
      <c r="I2257" s="255"/>
      <c r="J2257" s="250"/>
      <c r="K2257" s="250"/>
      <c r="L2257" s="256"/>
      <c r="M2257" s="257"/>
      <c r="N2257" s="258"/>
      <c r="O2257" s="258"/>
      <c r="P2257" s="258"/>
      <c r="Q2257" s="258"/>
      <c r="R2257" s="258"/>
      <c r="S2257" s="258"/>
      <c r="T2257" s="259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60" t="s">
        <v>259</v>
      </c>
      <c r="AU2257" s="260" t="s">
        <v>93</v>
      </c>
      <c r="AV2257" s="13" t="s">
        <v>93</v>
      </c>
      <c r="AW2257" s="13" t="s">
        <v>40</v>
      </c>
      <c r="AX2257" s="13" t="s">
        <v>84</v>
      </c>
      <c r="AY2257" s="260" t="s">
        <v>250</v>
      </c>
    </row>
    <row r="2258" s="13" customFormat="1">
      <c r="A2258" s="13"/>
      <c r="B2258" s="249"/>
      <c r="C2258" s="250"/>
      <c r="D2258" s="251" t="s">
        <v>259</v>
      </c>
      <c r="E2258" s="252" t="s">
        <v>1</v>
      </c>
      <c r="F2258" s="253" t="s">
        <v>2052</v>
      </c>
      <c r="G2258" s="250"/>
      <c r="H2258" s="254">
        <v>19</v>
      </c>
      <c r="I2258" s="255"/>
      <c r="J2258" s="250"/>
      <c r="K2258" s="250"/>
      <c r="L2258" s="256"/>
      <c r="M2258" s="257"/>
      <c r="N2258" s="258"/>
      <c r="O2258" s="258"/>
      <c r="P2258" s="258"/>
      <c r="Q2258" s="258"/>
      <c r="R2258" s="258"/>
      <c r="S2258" s="258"/>
      <c r="T2258" s="259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60" t="s">
        <v>259</v>
      </c>
      <c r="AU2258" s="260" t="s">
        <v>93</v>
      </c>
      <c r="AV2258" s="13" t="s">
        <v>93</v>
      </c>
      <c r="AW2258" s="13" t="s">
        <v>40</v>
      </c>
      <c r="AX2258" s="13" t="s">
        <v>84</v>
      </c>
      <c r="AY2258" s="260" t="s">
        <v>250</v>
      </c>
    </row>
    <row r="2259" s="13" customFormat="1">
      <c r="A2259" s="13"/>
      <c r="B2259" s="249"/>
      <c r="C2259" s="250"/>
      <c r="D2259" s="251" t="s">
        <v>259</v>
      </c>
      <c r="E2259" s="252" t="s">
        <v>1</v>
      </c>
      <c r="F2259" s="253" t="s">
        <v>2053</v>
      </c>
      <c r="G2259" s="250"/>
      <c r="H2259" s="254">
        <v>19</v>
      </c>
      <c r="I2259" s="255"/>
      <c r="J2259" s="250"/>
      <c r="K2259" s="250"/>
      <c r="L2259" s="256"/>
      <c r="M2259" s="257"/>
      <c r="N2259" s="258"/>
      <c r="O2259" s="258"/>
      <c r="P2259" s="258"/>
      <c r="Q2259" s="258"/>
      <c r="R2259" s="258"/>
      <c r="S2259" s="258"/>
      <c r="T2259" s="259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60" t="s">
        <v>259</v>
      </c>
      <c r="AU2259" s="260" t="s">
        <v>93</v>
      </c>
      <c r="AV2259" s="13" t="s">
        <v>93</v>
      </c>
      <c r="AW2259" s="13" t="s">
        <v>40</v>
      </c>
      <c r="AX2259" s="13" t="s">
        <v>84</v>
      </c>
      <c r="AY2259" s="260" t="s">
        <v>250</v>
      </c>
    </row>
    <row r="2260" s="13" customFormat="1">
      <c r="A2260" s="13"/>
      <c r="B2260" s="249"/>
      <c r="C2260" s="250"/>
      <c r="D2260" s="251" t="s">
        <v>259</v>
      </c>
      <c r="E2260" s="252" t="s">
        <v>1</v>
      </c>
      <c r="F2260" s="253" t="s">
        <v>2054</v>
      </c>
      <c r="G2260" s="250"/>
      <c r="H2260" s="254">
        <v>19</v>
      </c>
      <c r="I2260" s="255"/>
      <c r="J2260" s="250"/>
      <c r="K2260" s="250"/>
      <c r="L2260" s="256"/>
      <c r="M2260" s="257"/>
      <c r="N2260" s="258"/>
      <c r="O2260" s="258"/>
      <c r="P2260" s="258"/>
      <c r="Q2260" s="258"/>
      <c r="R2260" s="258"/>
      <c r="S2260" s="258"/>
      <c r="T2260" s="259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60" t="s">
        <v>259</v>
      </c>
      <c r="AU2260" s="260" t="s">
        <v>93</v>
      </c>
      <c r="AV2260" s="13" t="s">
        <v>93</v>
      </c>
      <c r="AW2260" s="13" t="s">
        <v>40</v>
      </c>
      <c r="AX2260" s="13" t="s">
        <v>84</v>
      </c>
      <c r="AY2260" s="260" t="s">
        <v>250</v>
      </c>
    </row>
    <row r="2261" s="13" customFormat="1">
      <c r="A2261" s="13"/>
      <c r="B2261" s="249"/>
      <c r="C2261" s="250"/>
      <c r="D2261" s="251" t="s">
        <v>259</v>
      </c>
      <c r="E2261" s="252" t="s">
        <v>1</v>
      </c>
      <c r="F2261" s="253" t="s">
        <v>2055</v>
      </c>
      <c r="G2261" s="250"/>
      <c r="H2261" s="254">
        <v>19</v>
      </c>
      <c r="I2261" s="255"/>
      <c r="J2261" s="250"/>
      <c r="K2261" s="250"/>
      <c r="L2261" s="256"/>
      <c r="M2261" s="257"/>
      <c r="N2261" s="258"/>
      <c r="O2261" s="258"/>
      <c r="P2261" s="258"/>
      <c r="Q2261" s="258"/>
      <c r="R2261" s="258"/>
      <c r="S2261" s="258"/>
      <c r="T2261" s="25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60" t="s">
        <v>259</v>
      </c>
      <c r="AU2261" s="260" t="s">
        <v>93</v>
      </c>
      <c r="AV2261" s="13" t="s">
        <v>93</v>
      </c>
      <c r="AW2261" s="13" t="s">
        <v>40</v>
      </c>
      <c r="AX2261" s="13" t="s">
        <v>84</v>
      </c>
      <c r="AY2261" s="260" t="s">
        <v>250</v>
      </c>
    </row>
    <row r="2262" s="14" customFormat="1">
      <c r="A2262" s="14"/>
      <c r="B2262" s="261"/>
      <c r="C2262" s="262"/>
      <c r="D2262" s="251" t="s">
        <v>259</v>
      </c>
      <c r="E2262" s="263" t="s">
        <v>1</v>
      </c>
      <c r="F2262" s="264" t="s">
        <v>261</v>
      </c>
      <c r="G2262" s="262"/>
      <c r="H2262" s="265">
        <v>95</v>
      </c>
      <c r="I2262" s="266"/>
      <c r="J2262" s="262"/>
      <c r="K2262" s="262"/>
      <c r="L2262" s="267"/>
      <c r="M2262" s="268"/>
      <c r="N2262" s="269"/>
      <c r="O2262" s="269"/>
      <c r="P2262" s="269"/>
      <c r="Q2262" s="269"/>
      <c r="R2262" s="269"/>
      <c r="S2262" s="269"/>
      <c r="T2262" s="270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71" t="s">
        <v>259</v>
      </c>
      <c r="AU2262" s="271" t="s">
        <v>93</v>
      </c>
      <c r="AV2262" s="14" t="s">
        <v>256</v>
      </c>
      <c r="AW2262" s="14" t="s">
        <v>40</v>
      </c>
      <c r="AX2262" s="14" t="s">
        <v>91</v>
      </c>
      <c r="AY2262" s="271" t="s">
        <v>250</v>
      </c>
    </row>
    <row r="2263" s="2" customFormat="1" ht="37.8" customHeight="1">
      <c r="A2263" s="41"/>
      <c r="B2263" s="42"/>
      <c r="C2263" s="294" t="s">
        <v>2291</v>
      </c>
      <c r="D2263" s="294" t="s">
        <v>337</v>
      </c>
      <c r="E2263" s="295" t="s">
        <v>2292</v>
      </c>
      <c r="F2263" s="296" t="s">
        <v>2293</v>
      </c>
      <c r="G2263" s="297" t="s">
        <v>570</v>
      </c>
      <c r="H2263" s="298">
        <v>95</v>
      </c>
      <c r="I2263" s="299"/>
      <c r="J2263" s="300">
        <f>ROUND(I2263*H2263,2)</f>
        <v>0</v>
      </c>
      <c r="K2263" s="301"/>
      <c r="L2263" s="302"/>
      <c r="M2263" s="303" t="s">
        <v>1</v>
      </c>
      <c r="N2263" s="304" t="s">
        <v>49</v>
      </c>
      <c r="O2263" s="94"/>
      <c r="P2263" s="240">
        <f>O2263*H2263</f>
        <v>0</v>
      </c>
      <c r="Q2263" s="240">
        <v>0.020500000000000001</v>
      </c>
      <c r="R2263" s="240">
        <f>Q2263*H2263</f>
        <v>1.9475</v>
      </c>
      <c r="S2263" s="240">
        <v>0</v>
      </c>
      <c r="T2263" s="241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42" t="s">
        <v>363</v>
      </c>
      <c r="AT2263" s="242" t="s">
        <v>337</v>
      </c>
      <c r="AU2263" s="242" t="s">
        <v>93</v>
      </c>
      <c r="AY2263" s="19" t="s">
        <v>250</v>
      </c>
      <c r="BE2263" s="243">
        <f>IF(N2263="základní",J2263,0)</f>
        <v>0</v>
      </c>
      <c r="BF2263" s="243">
        <f>IF(N2263="snížená",J2263,0)</f>
        <v>0</v>
      </c>
      <c r="BG2263" s="243">
        <f>IF(N2263="zákl. přenesená",J2263,0)</f>
        <v>0</v>
      </c>
      <c r="BH2263" s="243">
        <f>IF(N2263="sníž. přenesená",J2263,0)</f>
        <v>0</v>
      </c>
      <c r="BI2263" s="243">
        <f>IF(N2263="nulová",J2263,0)</f>
        <v>0</v>
      </c>
      <c r="BJ2263" s="19" t="s">
        <v>91</v>
      </c>
      <c r="BK2263" s="243">
        <f>ROUND(I2263*H2263,2)</f>
        <v>0</v>
      </c>
      <c r="BL2263" s="19" t="s">
        <v>303</v>
      </c>
      <c r="BM2263" s="242" t="s">
        <v>2294</v>
      </c>
    </row>
    <row r="2264" s="15" customFormat="1">
      <c r="A2264" s="15"/>
      <c r="B2264" s="272"/>
      <c r="C2264" s="273"/>
      <c r="D2264" s="251" t="s">
        <v>259</v>
      </c>
      <c r="E2264" s="274" t="s">
        <v>1</v>
      </c>
      <c r="F2264" s="275" t="s">
        <v>1007</v>
      </c>
      <c r="G2264" s="273"/>
      <c r="H2264" s="274" t="s">
        <v>1</v>
      </c>
      <c r="I2264" s="276"/>
      <c r="J2264" s="273"/>
      <c r="K2264" s="273"/>
      <c r="L2264" s="277"/>
      <c r="M2264" s="278"/>
      <c r="N2264" s="279"/>
      <c r="O2264" s="279"/>
      <c r="P2264" s="279"/>
      <c r="Q2264" s="279"/>
      <c r="R2264" s="279"/>
      <c r="S2264" s="279"/>
      <c r="T2264" s="280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T2264" s="281" t="s">
        <v>259</v>
      </c>
      <c r="AU2264" s="281" t="s">
        <v>93</v>
      </c>
      <c r="AV2264" s="15" t="s">
        <v>91</v>
      </c>
      <c r="AW2264" s="15" t="s">
        <v>40</v>
      </c>
      <c r="AX2264" s="15" t="s">
        <v>84</v>
      </c>
      <c r="AY2264" s="281" t="s">
        <v>250</v>
      </c>
    </row>
    <row r="2265" s="15" customFormat="1">
      <c r="A2265" s="15"/>
      <c r="B2265" s="272"/>
      <c r="C2265" s="273"/>
      <c r="D2265" s="251" t="s">
        <v>259</v>
      </c>
      <c r="E2265" s="274" t="s">
        <v>1</v>
      </c>
      <c r="F2265" s="275" t="s">
        <v>2058</v>
      </c>
      <c r="G2265" s="273"/>
      <c r="H2265" s="274" t="s">
        <v>1</v>
      </c>
      <c r="I2265" s="276"/>
      <c r="J2265" s="273"/>
      <c r="K2265" s="273"/>
      <c r="L2265" s="277"/>
      <c r="M2265" s="278"/>
      <c r="N2265" s="279"/>
      <c r="O2265" s="279"/>
      <c r="P2265" s="279"/>
      <c r="Q2265" s="279"/>
      <c r="R2265" s="279"/>
      <c r="S2265" s="279"/>
      <c r="T2265" s="280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T2265" s="281" t="s">
        <v>259</v>
      </c>
      <c r="AU2265" s="281" t="s">
        <v>93</v>
      </c>
      <c r="AV2265" s="15" t="s">
        <v>91</v>
      </c>
      <c r="AW2265" s="15" t="s">
        <v>40</v>
      </c>
      <c r="AX2265" s="15" t="s">
        <v>84</v>
      </c>
      <c r="AY2265" s="281" t="s">
        <v>250</v>
      </c>
    </row>
    <row r="2266" s="13" customFormat="1">
      <c r="A2266" s="13"/>
      <c r="B2266" s="249"/>
      <c r="C2266" s="250"/>
      <c r="D2266" s="251" t="s">
        <v>259</v>
      </c>
      <c r="E2266" s="252" t="s">
        <v>1</v>
      </c>
      <c r="F2266" s="253" t="s">
        <v>2057</v>
      </c>
      <c r="G2266" s="250"/>
      <c r="H2266" s="254">
        <v>19</v>
      </c>
      <c r="I2266" s="255"/>
      <c r="J2266" s="250"/>
      <c r="K2266" s="250"/>
      <c r="L2266" s="256"/>
      <c r="M2266" s="257"/>
      <c r="N2266" s="258"/>
      <c r="O2266" s="258"/>
      <c r="P2266" s="258"/>
      <c r="Q2266" s="258"/>
      <c r="R2266" s="258"/>
      <c r="S2266" s="258"/>
      <c r="T2266" s="259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60" t="s">
        <v>259</v>
      </c>
      <c r="AU2266" s="260" t="s">
        <v>93</v>
      </c>
      <c r="AV2266" s="13" t="s">
        <v>93</v>
      </c>
      <c r="AW2266" s="13" t="s">
        <v>40</v>
      </c>
      <c r="AX2266" s="13" t="s">
        <v>84</v>
      </c>
      <c r="AY2266" s="260" t="s">
        <v>250</v>
      </c>
    </row>
    <row r="2267" s="13" customFormat="1">
      <c r="A2267" s="13"/>
      <c r="B2267" s="249"/>
      <c r="C2267" s="250"/>
      <c r="D2267" s="251" t="s">
        <v>259</v>
      </c>
      <c r="E2267" s="252" t="s">
        <v>1</v>
      </c>
      <c r="F2267" s="253" t="s">
        <v>2052</v>
      </c>
      <c r="G2267" s="250"/>
      <c r="H2267" s="254">
        <v>19</v>
      </c>
      <c r="I2267" s="255"/>
      <c r="J2267" s="250"/>
      <c r="K2267" s="250"/>
      <c r="L2267" s="256"/>
      <c r="M2267" s="257"/>
      <c r="N2267" s="258"/>
      <c r="O2267" s="258"/>
      <c r="P2267" s="258"/>
      <c r="Q2267" s="258"/>
      <c r="R2267" s="258"/>
      <c r="S2267" s="258"/>
      <c r="T2267" s="259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60" t="s">
        <v>259</v>
      </c>
      <c r="AU2267" s="260" t="s">
        <v>93</v>
      </c>
      <c r="AV2267" s="13" t="s">
        <v>93</v>
      </c>
      <c r="AW2267" s="13" t="s">
        <v>40</v>
      </c>
      <c r="AX2267" s="13" t="s">
        <v>84</v>
      </c>
      <c r="AY2267" s="260" t="s">
        <v>250</v>
      </c>
    </row>
    <row r="2268" s="13" customFormat="1">
      <c r="A2268" s="13"/>
      <c r="B2268" s="249"/>
      <c r="C2268" s="250"/>
      <c r="D2268" s="251" t="s">
        <v>259</v>
      </c>
      <c r="E2268" s="252" t="s">
        <v>1</v>
      </c>
      <c r="F2268" s="253" t="s">
        <v>2053</v>
      </c>
      <c r="G2268" s="250"/>
      <c r="H2268" s="254">
        <v>19</v>
      </c>
      <c r="I2268" s="255"/>
      <c r="J2268" s="250"/>
      <c r="K2268" s="250"/>
      <c r="L2268" s="256"/>
      <c r="M2268" s="257"/>
      <c r="N2268" s="258"/>
      <c r="O2268" s="258"/>
      <c r="P2268" s="258"/>
      <c r="Q2268" s="258"/>
      <c r="R2268" s="258"/>
      <c r="S2268" s="258"/>
      <c r="T2268" s="259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60" t="s">
        <v>259</v>
      </c>
      <c r="AU2268" s="260" t="s">
        <v>93</v>
      </c>
      <c r="AV2268" s="13" t="s">
        <v>93</v>
      </c>
      <c r="AW2268" s="13" t="s">
        <v>40</v>
      </c>
      <c r="AX2268" s="13" t="s">
        <v>84</v>
      </c>
      <c r="AY2268" s="260" t="s">
        <v>250</v>
      </c>
    </row>
    <row r="2269" s="13" customFormat="1">
      <c r="A2269" s="13"/>
      <c r="B2269" s="249"/>
      <c r="C2269" s="250"/>
      <c r="D2269" s="251" t="s">
        <v>259</v>
      </c>
      <c r="E2269" s="252" t="s">
        <v>1</v>
      </c>
      <c r="F2269" s="253" t="s">
        <v>2054</v>
      </c>
      <c r="G2269" s="250"/>
      <c r="H2269" s="254">
        <v>19</v>
      </c>
      <c r="I2269" s="255"/>
      <c r="J2269" s="250"/>
      <c r="K2269" s="250"/>
      <c r="L2269" s="256"/>
      <c r="M2269" s="257"/>
      <c r="N2269" s="258"/>
      <c r="O2269" s="258"/>
      <c r="P2269" s="258"/>
      <c r="Q2269" s="258"/>
      <c r="R2269" s="258"/>
      <c r="S2269" s="258"/>
      <c r="T2269" s="259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60" t="s">
        <v>259</v>
      </c>
      <c r="AU2269" s="260" t="s">
        <v>93</v>
      </c>
      <c r="AV2269" s="13" t="s">
        <v>93</v>
      </c>
      <c r="AW2269" s="13" t="s">
        <v>40</v>
      </c>
      <c r="AX2269" s="13" t="s">
        <v>84</v>
      </c>
      <c r="AY2269" s="260" t="s">
        <v>250</v>
      </c>
    </row>
    <row r="2270" s="13" customFormat="1">
      <c r="A2270" s="13"/>
      <c r="B2270" s="249"/>
      <c r="C2270" s="250"/>
      <c r="D2270" s="251" t="s">
        <v>259</v>
      </c>
      <c r="E2270" s="252" t="s">
        <v>1</v>
      </c>
      <c r="F2270" s="253" t="s">
        <v>2055</v>
      </c>
      <c r="G2270" s="250"/>
      <c r="H2270" s="254">
        <v>19</v>
      </c>
      <c r="I2270" s="255"/>
      <c r="J2270" s="250"/>
      <c r="K2270" s="250"/>
      <c r="L2270" s="256"/>
      <c r="M2270" s="257"/>
      <c r="N2270" s="258"/>
      <c r="O2270" s="258"/>
      <c r="P2270" s="258"/>
      <c r="Q2270" s="258"/>
      <c r="R2270" s="258"/>
      <c r="S2270" s="258"/>
      <c r="T2270" s="259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60" t="s">
        <v>259</v>
      </c>
      <c r="AU2270" s="260" t="s">
        <v>93</v>
      </c>
      <c r="AV2270" s="13" t="s">
        <v>93</v>
      </c>
      <c r="AW2270" s="13" t="s">
        <v>40</v>
      </c>
      <c r="AX2270" s="13" t="s">
        <v>84</v>
      </c>
      <c r="AY2270" s="260" t="s">
        <v>250</v>
      </c>
    </row>
    <row r="2271" s="14" customFormat="1">
      <c r="A2271" s="14"/>
      <c r="B2271" s="261"/>
      <c r="C2271" s="262"/>
      <c r="D2271" s="251" t="s">
        <v>259</v>
      </c>
      <c r="E2271" s="263" t="s">
        <v>1</v>
      </c>
      <c r="F2271" s="264" t="s">
        <v>261</v>
      </c>
      <c r="G2271" s="262"/>
      <c r="H2271" s="265">
        <v>95</v>
      </c>
      <c r="I2271" s="266"/>
      <c r="J2271" s="262"/>
      <c r="K2271" s="262"/>
      <c r="L2271" s="267"/>
      <c r="M2271" s="268"/>
      <c r="N2271" s="269"/>
      <c r="O2271" s="269"/>
      <c r="P2271" s="269"/>
      <c r="Q2271" s="269"/>
      <c r="R2271" s="269"/>
      <c r="S2271" s="269"/>
      <c r="T2271" s="270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71" t="s">
        <v>259</v>
      </c>
      <c r="AU2271" s="271" t="s">
        <v>93</v>
      </c>
      <c r="AV2271" s="14" t="s">
        <v>256</v>
      </c>
      <c r="AW2271" s="14" t="s">
        <v>40</v>
      </c>
      <c r="AX2271" s="14" t="s">
        <v>91</v>
      </c>
      <c r="AY2271" s="271" t="s">
        <v>250</v>
      </c>
    </row>
    <row r="2272" s="2" customFormat="1" ht="33" customHeight="1">
      <c r="A2272" s="41"/>
      <c r="B2272" s="42"/>
      <c r="C2272" s="230" t="s">
        <v>1490</v>
      </c>
      <c r="D2272" s="230" t="s">
        <v>252</v>
      </c>
      <c r="E2272" s="231" t="s">
        <v>2295</v>
      </c>
      <c r="F2272" s="232" t="s">
        <v>2296</v>
      </c>
      <c r="G2272" s="233" t="s">
        <v>570</v>
      </c>
      <c r="H2272" s="234">
        <v>15</v>
      </c>
      <c r="I2272" s="235"/>
      <c r="J2272" s="236">
        <f>ROUND(I2272*H2272,2)</f>
        <v>0</v>
      </c>
      <c r="K2272" s="237"/>
      <c r="L2272" s="47"/>
      <c r="M2272" s="238" t="s">
        <v>1</v>
      </c>
      <c r="N2272" s="239" t="s">
        <v>49</v>
      </c>
      <c r="O2272" s="94"/>
      <c r="P2272" s="240">
        <f>O2272*H2272</f>
        <v>0</v>
      </c>
      <c r="Q2272" s="240">
        <v>0</v>
      </c>
      <c r="R2272" s="240">
        <f>Q2272*H2272</f>
        <v>0</v>
      </c>
      <c r="S2272" s="240">
        <v>0</v>
      </c>
      <c r="T2272" s="241">
        <f>S2272*H2272</f>
        <v>0</v>
      </c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R2272" s="242" t="s">
        <v>303</v>
      </c>
      <c r="AT2272" s="242" t="s">
        <v>252</v>
      </c>
      <c r="AU2272" s="242" t="s">
        <v>93</v>
      </c>
      <c r="AY2272" s="19" t="s">
        <v>250</v>
      </c>
      <c r="BE2272" s="243">
        <f>IF(N2272="základní",J2272,0)</f>
        <v>0</v>
      </c>
      <c r="BF2272" s="243">
        <f>IF(N2272="snížená",J2272,0)</f>
        <v>0</v>
      </c>
      <c r="BG2272" s="243">
        <f>IF(N2272="zákl. přenesená",J2272,0)</f>
        <v>0</v>
      </c>
      <c r="BH2272" s="243">
        <f>IF(N2272="sníž. přenesená",J2272,0)</f>
        <v>0</v>
      </c>
      <c r="BI2272" s="243">
        <f>IF(N2272="nulová",J2272,0)</f>
        <v>0</v>
      </c>
      <c r="BJ2272" s="19" t="s">
        <v>91</v>
      </c>
      <c r="BK2272" s="243">
        <f>ROUND(I2272*H2272,2)</f>
        <v>0</v>
      </c>
      <c r="BL2272" s="19" t="s">
        <v>303</v>
      </c>
      <c r="BM2272" s="242" t="s">
        <v>2297</v>
      </c>
    </row>
    <row r="2273" s="2" customFormat="1">
      <c r="A2273" s="41"/>
      <c r="B2273" s="42"/>
      <c r="C2273" s="43"/>
      <c r="D2273" s="244" t="s">
        <v>257</v>
      </c>
      <c r="E2273" s="43"/>
      <c r="F2273" s="245" t="s">
        <v>2298</v>
      </c>
      <c r="G2273" s="43"/>
      <c r="H2273" s="43"/>
      <c r="I2273" s="246"/>
      <c r="J2273" s="43"/>
      <c r="K2273" s="43"/>
      <c r="L2273" s="47"/>
      <c r="M2273" s="247"/>
      <c r="N2273" s="248"/>
      <c r="O2273" s="94"/>
      <c r="P2273" s="94"/>
      <c r="Q2273" s="94"/>
      <c r="R2273" s="94"/>
      <c r="S2273" s="94"/>
      <c r="T2273" s="95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T2273" s="19" t="s">
        <v>257</v>
      </c>
      <c r="AU2273" s="19" t="s">
        <v>93</v>
      </c>
    </row>
    <row r="2274" s="15" customFormat="1">
      <c r="A2274" s="15"/>
      <c r="B2274" s="272"/>
      <c r="C2274" s="273"/>
      <c r="D2274" s="251" t="s">
        <v>259</v>
      </c>
      <c r="E2274" s="274" t="s">
        <v>1</v>
      </c>
      <c r="F2274" s="275" t="s">
        <v>1007</v>
      </c>
      <c r="G2274" s="273"/>
      <c r="H2274" s="274" t="s">
        <v>1</v>
      </c>
      <c r="I2274" s="276"/>
      <c r="J2274" s="273"/>
      <c r="K2274" s="273"/>
      <c r="L2274" s="277"/>
      <c r="M2274" s="278"/>
      <c r="N2274" s="279"/>
      <c r="O2274" s="279"/>
      <c r="P2274" s="279"/>
      <c r="Q2274" s="279"/>
      <c r="R2274" s="279"/>
      <c r="S2274" s="279"/>
      <c r="T2274" s="280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T2274" s="281" t="s">
        <v>259</v>
      </c>
      <c r="AU2274" s="281" t="s">
        <v>93</v>
      </c>
      <c r="AV2274" s="15" t="s">
        <v>91</v>
      </c>
      <c r="AW2274" s="15" t="s">
        <v>40</v>
      </c>
      <c r="AX2274" s="15" t="s">
        <v>84</v>
      </c>
      <c r="AY2274" s="281" t="s">
        <v>250</v>
      </c>
    </row>
    <row r="2275" s="15" customFormat="1">
      <c r="A2275" s="15"/>
      <c r="B2275" s="272"/>
      <c r="C2275" s="273"/>
      <c r="D2275" s="251" t="s">
        <v>259</v>
      </c>
      <c r="E2275" s="274" t="s">
        <v>1</v>
      </c>
      <c r="F2275" s="275" t="s">
        <v>2045</v>
      </c>
      <c r="G2275" s="273"/>
      <c r="H2275" s="274" t="s">
        <v>1</v>
      </c>
      <c r="I2275" s="276"/>
      <c r="J2275" s="273"/>
      <c r="K2275" s="273"/>
      <c r="L2275" s="277"/>
      <c r="M2275" s="278"/>
      <c r="N2275" s="279"/>
      <c r="O2275" s="279"/>
      <c r="P2275" s="279"/>
      <c r="Q2275" s="279"/>
      <c r="R2275" s="279"/>
      <c r="S2275" s="279"/>
      <c r="T2275" s="280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81" t="s">
        <v>259</v>
      </c>
      <c r="AU2275" s="281" t="s">
        <v>93</v>
      </c>
      <c r="AV2275" s="15" t="s">
        <v>91</v>
      </c>
      <c r="AW2275" s="15" t="s">
        <v>40</v>
      </c>
      <c r="AX2275" s="15" t="s">
        <v>84</v>
      </c>
      <c r="AY2275" s="281" t="s">
        <v>250</v>
      </c>
    </row>
    <row r="2276" s="13" customFormat="1">
      <c r="A2276" s="13"/>
      <c r="B2276" s="249"/>
      <c r="C2276" s="250"/>
      <c r="D2276" s="251" t="s">
        <v>259</v>
      </c>
      <c r="E2276" s="252" t="s">
        <v>1</v>
      </c>
      <c r="F2276" s="253" t="s">
        <v>1124</v>
      </c>
      <c r="G2276" s="250"/>
      <c r="H2276" s="254">
        <v>2</v>
      </c>
      <c r="I2276" s="255"/>
      <c r="J2276" s="250"/>
      <c r="K2276" s="250"/>
      <c r="L2276" s="256"/>
      <c r="M2276" s="257"/>
      <c r="N2276" s="258"/>
      <c r="O2276" s="258"/>
      <c r="P2276" s="258"/>
      <c r="Q2276" s="258"/>
      <c r="R2276" s="258"/>
      <c r="S2276" s="258"/>
      <c r="T2276" s="259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60" t="s">
        <v>259</v>
      </c>
      <c r="AU2276" s="260" t="s">
        <v>93</v>
      </c>
      <c r="AV2276" s="13" t="s">
        <v>93</v>
      </c>
      <c r="AW2276" s="13" t="s">
        <v>40</v>
      </c>
      <c r="AX2276" s="13" t="s">
        <v>84</v>
      </c>
      <c r="AY2276" s="260" t="s">
        <v>250</v>
      </c>
    </row>
    <row r="2277" s="13" customFormat="1">
      <c r="A2277" s="13"/>
      <c r="B2277" s="249"/>
      <c r="C2277" s="250"/>
      <c r="D2277" s="251" t="s">
        <v>259</v>
      </c>
      <c r="E2277" s="252" t="s">
        <v>1</v>
      </c>
      <c r="F2277" s="253" t="s">
        <v>2046</v>
      </c>
      <c r="G2277" s="250"/>
      <c r="H2277" s="254">
        <v>2</v>
      </c>
      <c r="I2277" s="255"/>
      <c r="J2277" s="250"/>
      <c r="K2277" s="250"/>
      <c r="L2277" s="256"/>
      <c r="M2277" s="257"/>
      <c r="N2277" s="258"/>
      <c r="O2277" s="258"/>
      <c r="P2277" s="258"/>
      <c r="Q2277" s="258"/>
      <c r="R2277" s="258"/>
      <c r="S2277" s="258"/>
      <c r="T2277" s="259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60" t="s">
        <v>259</v>
      </c>
      <c r="AU2277" s="260" t="s">
        <v>93</v>
      </c>
      <c r="AV2277" s="13" t="s">
        <v>93</v>
      </c>
      <c r="AW2277" s="13" t="s">
        <v>40</v>
      </c>
      <c r="AX2277" s="13" t="s">
        <v>84</v>
      </c>
      <c r="AY2277" s="260" t="s">
        <v>250</v>
      </c>
    </row>
    <row r="2278" s="13" customFormat="1">
      <c r="A2278" s="13"/>
      <c r="B2278" s="249"/>
      <c r="C2278" s="250"/>
      <c r="D2278" s="251" t="s">
        <v>259</v>
      </c>
      <c r="E2278" s="252" t="s">
        <v>1</v>
      </c>
      <c r="F2278" s="253" t="s">
        <v>2047</v>
      </c>
      <c r="G2278" s="250"/>
      <c r="H2278" s="254">
        <v>2</v>
      </c>
      <c r="I2278" s="255"/>
      <c r="J2278" s="250"/>
      <c r="K2278" s="250"/>
      <c r="L2278" s="256"/>
      <c r="M2278" s="257"/>
      <c r="N2278" s="258"/>
      <c r="O2278" s="258"/>
      <c r="P2278" s="258"/>
      <c r="Q2278" s="258"/>
      <c r="R2278" s="258"/>
      <c r="S2278" s="258"/>
      <c r="T2278" s="259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60" t="s">
        <v>259</v>
      </c>
      <c r="AU2278" s="260" t="s">
        <v>93</v>
      </c>
      <c r="AV2278" s="13" t="s">
        <v>93</v>
      </c>
      <c r="AW2278" s="13" t="s">
        <v>40</v>
      </c>
      <c r="AX2278" s="13" t="s">
        <v>84</v>
      </c>
      <c r="AY2278" s="260" t="s">
        <v>250</v>
      </c>
    </row>
    <row r="2279" s="13" customFormat="1">
      <c r="A2279" s="13"/>
      <c r="B2279" s="249"/>
      <c r="C2279" s="250"/>
      <c r="D2279" s="251" t="s">
        <v>259</v>
      </c>
      <c r="E2279" s="252" t="s">
        <v>1</v>
      </c>
      <c r="F2279" s="253" t="s">
        <v>2048</v>
      </c>
      <c r="G2279" s="250"/>
      <c r="H2279" s="254">
        <v>2</v>
      </c>
      <c r="I2279" s="255"/>
      <c r="J2279" s="250"/>
      <c r="K2279" s="250"/>
      <c r="L2279" s="256"/>
      <c r="M2279" s="257"/>
      <c r="N2279" s="258"/>
      <c r="O2279" s="258"/>
      <c r="P2279" s="258"/>
      <c r="Q2279" s="258"/>
      <c r="R2279" s="258"/>
      <c r="S2279" s="258"/>
      <c r="T2279" s="259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60" t="s">
        <v>259</v>
      </c>
      <c r="AU2279" s="260" t="s">
        <v>93</v>
      </c>
      <c r="AV2279" s="13" t="s">
        <v>93</v>
      </c>
      <c r="AW2279" s="13" t="s">
        <v>40</v>
      </c>
      <c r="AX2279" s="13" t="s">
        <v>84</v>
      </c>
      <c r="AY2279" s="260" t="s">
        <v>250</v>
      </c>
    </row>
    <row r="2280" s="13" customFormat="1">
      <c r="A2280" s="13"/>
      <c r="B2280" s="249"/>
      <c r="C2280" s="250"/>
      <c r="D2280" s="251" t="s">
        <v>259</v>
      </c>
      <c r="E2280" s="252" t="s">
        <v>1</v>
      </c>
      <c r="F2280" s="253" t="s">
        <v>2049</v>
      </c>
      <c r="G2280" s="250"/>
      <c r="H2280" s="254">
        <v>2</v>
      </c>
      <c r="I2280" s="255"/>
      <c r="J2280" s="250"/>
      <c r="K2280" s="250"/>
      <c r="L2280" s="256"/>
      <c r="M2280" s="257"/>
      <c r="N2280" s="258"/>
      <c r="O2280" s="258"/>
      <c r="P2280" s="258"/>
      <c r="Q2280" s="258"/>
      <c r="R2280" s="258"/>
      <c r="S2280" s="258"/>
      <c r="T2280" s="259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60" t="s">
        <v>259</v>
      </c>
      <c r="AU2280" s="260" t="s">
        <v>93</v>
      </c>
      <c r="AV2280" s="13" t="s">
        <v>93</v>
      </c>
      <c r="AW2280" s="13" t="s">
        <v>40</v>
      </c>
      <c r="AX2280" s="13" t="s">
        <v>84</v>
      </c>
      <c r="AY2280" s="260" t="s">
        <v>250</v>
      </c>
    </row>
    <row r="2281" s="16" customFormat="1">
      <c r="A2281" s="16"/>
      <c r="B2281" s="283"/>
      <c r="C2281" s="284"/>
      <c r="D2281" s="251" t="s">
        <v>259</v>
      </c>
      <c r="E2281" s="285" t="s">
        <v>1</v>
      </c>
      <c r="F2281" s="286" t="s">
        <v>328</v>
      </c>
      <c r="G2281" s="284"/>
      <c r="H2281" s="287">
        <v>10</v>
      </c>
      <c r="I2281" s="288"/>
      <c r="J2281" s="284"/>
      <c r="K2281" s="284"/>
      <c r="L2281" s="289"/>
      <c r="M2281" s="290"/>
      <c r="N2281" s="291"/>
      <c r="O2281" s="291"/>
      <c r="P2281" s="291"/>
      <c r="Q2281" s="291"/>
      <c r="R2281" s="291"/>
      <c r="S2281" s="291"/>
      <c r="T2281" s="292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T2281" s="293" t="s">
        <v>259</v>
      </c>
      <c r="AU2281" s="293" t="s">
        <v>93</v>
      </c>
      <c r="AV2281" s="16" t="s">
        <v>272</v>
      </c>
      <c r="AW2281" s="16" t="s">
        <v>40</v>
      </c>
      <c r="AX2281" s="16" t="s">
        <v>84</v>
      </c>
      <c r="AY2281" s="293" t="s">
        <v>250</v>
      </c>
    </row>
    <row r="2282" s="15" customFormat="1">
      <c r="A2282" s="15"/>
      <c r="B2282" s="272"/>
      <c r="C2282" s="273"/>
      <c r="D2282" s="251" t="s">
        <v>259</v>
      </c>
      <c r="E2282" s="274" t="s">
        <v>1</v>
      </c>
      <c r="F2282" s="275" t="s">
        <v>2059</v>
      </c>
      <c r="G2282" s="273"/>
      <c r="H2282" s="274" t="s">
        <v>1</v>
      </c>
      <c r="I2282" s="276"/>
      <c r="J2282" s="273"/>
      <c r="K2282" s="273"/>
      <c r="L2282" s="277"/>
      <c r="M2282" s="278"/>
      <c r="N2282" s="279"/>
      <c r="O2282" s="279"/>
      <c r="P2282" s="279"/>
      <c r="Q2282" s="279"/>
      <c r="R2282" s="279"/>
      <c r="S2282" s="279"/>
      <c r="T2282" s="280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81" t="s">
        <v>259</v>
      </c>
      <c r="AU2282" s="281" t="s">
        <v>93</v>
      </c>
      <c r="AV2282" s="15" t="s">
        <v>91</v>
      </c>
      <c r="AW2282" s="15" t="s">
        <v>40</v>
      </c>
      <c r="AX2282" s="15" t="s">
        <v>84</v>
      </c>
      <c r="AY2282" s="281" t="s">
        <v>250</v>
      </c>
    </row>
    <row r="2283" s="13" customFormat="1">
      <c r="A2283" s="13"/>
      <c r="B2283" s="249"/>
      <c r="C2283" s="250"/>
      <c r="D2283" s="251" t="s">
        <v>259</v>
      </c>
      <c r="E2283" s="252" t="s">
        <v>1</v>
      </c>
      <c r="F2283" s="253" t="s">
        <v>1128</v>
      </c>
      <c r="G2283" s="250"/>
      <c r="H2283" s="254">
        <v>1</v>
      </c>
      <c r="I2283" s="255"/>
      <c r="J2283" s="250"/>
      <c r="K2283" s="250"/>
      <c r="L2283" s="256"/>
      <c r="M2283" s="257"/>
      <c r="N2283" s="258"/>
      <c r="O2283" s="258"/>
      <c r="P2283" s="258"/>
      <c r="Q2283" s="258"/>
      <c r="R2283" s="258"/>
      <c r="S2283" s="258"/>
      <c r="T2283" s="259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60" t="s">
        <v>259</v>
      </c>
      <c r="AU2283" s="260" t="s">
        <v>93</v>
      </c>
      <c r="AV2283" s="13" t="s">
        <v>93</v>
      </c>
      <c r="AW2283" s="13" t="s">
        <v>40</v>
      </c>
      <c r="AX2283" s="13" t="s">
        <v>84</v>
      </c>
      <c r="AY2283" s="260" t="s">
        <v>250</v>
      </c>
    </row>
    <row r="2284" s="13" customFormat="1">
      <c r="A2284" s="13"/>
      <c r="B2284" s="249"/>
      <c r="C2284" s="250"/>
      <c r="D2284" s="251" t="s">
        <v>259</v>
      </c>
      <c r="E2284" s="252" t="s">
        <v>1</v>
      </c>
      <c r="F2284" s="253" t="s">
        <v>2060</v>
      </c>
      <c r="G2284" s="250"/>
      <c r="H2284" s="254">
        <v>1</v>
      </c>
      <c r="I2284" s="255"/>
      <c r="J2284" s="250"/>
      <c r="K2284" s="250"/>
      <c r="L2284" s="256"/>
      <c r="M2284" s="257"/>
      <c r="N2284" s="258"/>
      <c r="O2284" s="258"/>
      <c r="P2284" s="258"/>
      <c r="Q2284" s="258"/>
      <c r="R2284" s="258"/>
      <c r="S2284" s="258"/>
      <c r="T2284" s="259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60" t="s">
        <v>259</v>
      </c>
      <c r="AU2284" s="260" t="s">
        <v>93</v>
      </c>
      <c r="AV2284" s="13" t="s">
        <v>93</v>
      </c>
      <c r="AW2284" s="13" t="s">
        <v>40</v>
      </c>
      <c r="AX2284" s="13" t="s">
        <v>84</v>
      </c>
      <c r="AY2284" s="260" t="s">
        <v>250</v>
      </c>
    </row>
    <row r="2285" s="13" customFormat="1">
      <c r="A2285" s="13"/>
      <c r="B2285" s="249"/>
      <c r="C2285" s="250"/>
      <c r="D2285" s="251" t="s">
        <v>259</v>
      </c>
      <c r="E2285" s="252" t="s">
        <v>1</v>
      </c>
      <c r="F2285" s="253" t="s">
        <v>2061</v>
      </c>
      <c r="G2285" s="250"/>
      <c r="H2285" s="254">
        <v>1</v>
      </c>
      <c r="I2285" s="255"/>
      <c r="J2285" s="250"/>
      <c r="K2285" s="250"/>
      <c r="L2285" s="256"/>
      <c r="M2285" s="257"/>
      <c r="N2285" s="258"/>
      <c r="O2285" s="258"/>
      <c r="P2285" s="258"/>
      <c r="Q2285" s="258"/>
      <c r="R2285" s="258"/>
      <c r="S2285" s="258"/>
      <c r="T2285" s="259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60" t="s">
        <v>259</v>
      </c>
      <c r="AU2285" s="260" t="s">
        <v>93</v>
      </c>
      <c r="AV2285" s="13" t="s">
        <v>93</v>
      </c>
      <c r="AW2285" s="13" t="s">
        <v>40</v>
      </c>
      <c r="AX2285" s="13" t="s">
        <v>84</v>
      </c>
      <c r="AY2285" s="260" t="s">
        <v>250</v>
      </c>
    </row>
    <row r="2286" s="13" customFormat="1">
      <c r="A2286" s="13"/>
      <c r="B2286" s="249"/>
      <c r="C2286" s="250"/>
      <c r="D2286" s="251" t="s">
        <v>259</v>
      </c>
      <c r="E2286" s="252" t="s">
        <v>1</v>
      </c>
      <c r="F2286" s="253" t="s">
        <v>2062</v>
      </c>
      <c r="G2286" s="250"/>
      <c r="H2286" s="254">
        <v>1</v>
      </c>
      <c r="I2286" s="255"/>
      <c r="J2286" s="250"/>
      <c r="K2286" s="250"/>
      <c r="L2286" s="256"/>
      <c r="M2286" s="257"/>
      <c r="N2286" s="258"/>
      <c r="O2286" s="258"/>
      <c r="P2286" s="258"/>
      <c r="Q2286" s="258"/>
      <c r="R2286" s="258"/>
      <c r="S2286" s="258"/>
      <c r="T2286" s="259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60" t="s">
        <v>259</v>
      </c>
      <c r="AU2286" s="260" t="s">
        <v>93</v>
      </c>
      <c r="AV2286" s="13" t="s">
        <v>93</v>
      </c>
      <c r="AW2286" s="13" t="s">
        <v>40</v>
      </c>
      <c r="AX2286" s="13" t="s">
        <v>84</v>
      </c>
      <c r="AY2286" s="260" t="s">
        <v>250</v>
      </c>
    </row>
    <row r="2287" s="13" customFormat="1">
      <c r="A2287" s="13"/>
      <c r="B2287" s="249"/>
      <c r="C2287" s="250"/>
      <c r="D2287" s="251" t="s">
        <v>259</v>
      </c>
      <c r="E2287" s="252" t="s">
        <v>1</v>
      </c>
      <c r="F2287" s="253" t="s">
        <v>2063</v>
      </c>
      <c r="G2287" s="250"/>
      <c r="H2287" s="254">
        <v>1</v>
      </c>
      <c r="I2287" s="255"/>
      <c r="J2287" s="250"/>
      <c r="K2287" s="250"/>
      <c r="L2287" s="256"/>
      <c r="M2287" s="257"/>
      <c r="N2287" s="258"/>
      <c r="O2287" s="258"/>
      <c r="P2287" s="258"/>
      <c r="Q2287" s="258"/>
      <c r="R2287" s="258"/>
      <c r="S2287" s="258"/>
      <c r="T2287" s="259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60" t="s">
        <v>259</v>
      </c>
      <c r="AU2287" s="260" t="s">
        <v>93</v>
      </c>
      <c r="AV2287" s="13" t="s">
        <v>93</v>
      </c>
      <c r="AW2287" s="13" t="s">
        <v>40</v>
      </c>
      <c r="AX2287" s="13" t="s">
        <v>84</v>
      </c>
      <c r="AY2287" s="260" t="s">
        <v>250</v>
      </c>
    </row>
    <row r="2288" s="16" customFormat="1">
      <c r="A2288" s="16"/>
      <c r="B2288" s="283"/>
      <c r="C2288" s="284"/>
      <c r="D2288" s="251" t="s">
        <v>259</v>
      </c>
      <c r="E2288" s="285" t="s">
        <v>1</v>
      </c>
      <c r="F2288" s="286" t="s">
        <v>328</v>
      </c>
      <c r="G2288" s="284"/>
      <c r="H2288" s="287">
        <v>5</v>
      </c>
      <c r="I2288" s="288"/>
      <c r="J2288" s="284"/>
      <c r="K2288" s="284"/>
      <c r="L2288" s="289"/>
      <c r="M2288" s="290"/>
      <c r="N2288" s="291"/>
      <c r="O2288" s="291"/>
      <c r="P2288" s="291"/>
      <c r="Q2288" s="291"/>
      <c r="R2288" s="291"/>
      <c r="S2288" s="291"/>
      <c r="T2288" s="292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T2288" s="293" t="s">
        <v>259</v>
      </c>
      <c r="AU2288" s="293" t="s">
        <v>93</v>
      </c>
      <c r="AV2288" s="16" t="s">
        <v>272</v>
      </c>
      <c r="AW2288" s="16" t="s">
        <v>40</v>
      </c>
      <c r="AX2288" s="16" t="s">
        <v>84</v>
      </c>
      <c r="AY2288" s="293" t="s">
        <v>250</v>
      </c>
    </row>
    <row r="2289" s="14" customFormat="1">
      <c r="A2289" s="14"/>
      <c r="B2289" s="261"/>
      <c r="C2289" s="262"/>
      <c r="D2289" s="251" t="s">
        <v>259</v>
      </c>
      <c r="E2289" s="263" t="s">
        <v>1</v>
      </c>
      <c r="F2289" s="264" t="s">
        <v>261</v>
      </c>
      <c r="G2289" s="262"/>
      <c r="H2289" s="265">
        <v>15</v>
      </c>
      <c r="I2289" s="266"/>
      <c r="J2289" s="262"/>
      <c r="K2289" s="262"/>
      <c r="L2289" s="267"/>
      <c r="M2289" s="268"/>
      <c r="N2289" s="269"/>
      <c r="O2289" s="269"/>
      <c r="P2289" s="269"/>
      <c r="Q2289" s="269"/>
      <c r="R2289" s="269"/>
      <c r="S2289" s="269"/>
      <c r="T2289" s="270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71" t="s">
        <v>259</v>
      </c>
      <c r="AU2289" s="271" t="s">
        <v>93</v>
      </c>
      <c r="AV2289" s="14" t="s">
        <v>256</v>
      </c>
      <c r="AW2289" s="14" t="s">
        <v>40</v>
      </c>
      <c r="AX2289" s="14" t="s">
        <v>91</v>
      </c>
      <c r="AY2289" s="271" t="s">
        <v>250</v>
      </c>
    </row>
    <row r="2290" s="2" customFormat="1" ht="37.8" customHeight="1">
      <c r="A2290" s="41"/>
      <c r="B2290" s="42"/>
      <c r="C2290" s="294" t="s">
        <v>2299</v>
      </c>
      <c r="D2290" s="294" t="s">
        <v>337</v>
      </c>
      <c r="E2290" s="295" t="s">
        <v>2300</v>
      </c>
      <c r="F2290" s="296" t="s">
        <v>2301</v>
      </c>
      <c r="G2290" s="297" t="s">
        <v>570</v>
      </c>
      <c r="H2290" s="298">
        <v>15</v>
      </c>
      <c r="I2290" s="299"/>
      <c r="J2290" s="300">
        <f>ROUND(I2290*H2290,2)</f>
        <v>0</v>
      </c>
      <c r="K2290" s="301"/>
      <c r="L2290" s="302"/>
      <c r="M2290" s="303" t="s">
        <v>1</v>
      </c>
      <c r="N2290" s="304" t="s">
        <v>49</v>
      </c>
      <c r="O2290" s="94"/>
      <c r="P2290" s="240">
        <f>O2290*H2290</f>
        <v>0</v>
      </c>
      <c r="Q2290" s="240">
        <v>0.020500000000000001</v>
      </c>
      <c r="R2290" s="240">
        <f>Q2290*H2290</f>
        <v>0.3075</v>
      </c>
      <c r="S2290" s="240">
        <v>0</v>
      </c>
      <c r="T2290" s="241">
        <f>S2290*H2290</f>
        <v>0</v>
      </c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R2290" s="242" t="s">
        <v>363</v>
      </c>
      <c r="AT2290" s="242" t="s">
        <v>337</v>
      </c>
      <c r="AU2290" s="242" t="s">
        <v>93</v>
      </c>
      <c r="AY2290" s="19" t="s">
        <v>250</v>
      </c>
      <c r="BE2290" s="243">
        <f>IF(N2290="základní",J2290,0)</f>
        <v>0</v>
      </c>
      <c r="BF2290" s="243">
        <f>IF(N2290="snížená",J2290,0)</f>
        <v>0</v>
      </c>
      <c r="BG2290" s="243">
        <f>IF(N2290="zákl. přenesená",J2290,0)</f>
        <v>0</v>
      </c>
      <c r="BH2290" s="243">
        <f>IF(N2290="sníž. přenesená",J2290,0)</f>
        <v>0</v>
      </c>
      <c r="BI2290" s="243">
        <f>IF(N2290="nulová",J2290,0)</f>
        <v>0</v>
      </c>
      <c r="BJ2290" s="19" t="s">
        <v>91</v>
      </c>
      <c r="BK2290" s="243">
        <f>ROUND(I2290*H2290,2)</f>
        <v>0</v>
      </c>
      <c r="BL2290" s="19" t="s">
        <v>303</v>
      </c>
      <c r="BM2290" s="242" t="s">
        <v>2302</v>
      </c>
    </row>
    <row r="2291" s="15" customFormat="1">
      <c r="A2291" s="15"/>
      <c r="B2291" s="272"/>
      <c r="C2291" s="273"/>
      <c r="D2291" s="251" t="s">
        <v>259</v>
      </c>
      <c r="E2291" s="274" t="s">
        <v>1</v>
      </c>
      <c r="F2291" s="275" t="s">
        <v>1007</v>
      </c>
      <c r="G2291" s="273"/>
      <c r="H2291" s="274" t="s">
        <v>1</v>
      </c>
      <c r="I2291" s="276"/>
      <c r="J2291" s="273"/>
      <c r="K2291" s="273"/>
      <c r="L2291" s="277"/>
      <c r="M2291" s="278"/>
      <c r="N2291" s="279"/>
      <c r="O2291" s="279"/>
      <c r="P2291" s="279"/>
      <c r="Q2291" s="279"/>
      <c r="R2291" s="279"/>
      <c r="S2291" s="279"/>
      <c r="T2291" s="280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T2291" s="281" t="s">
        <v>259</v>
      </c>
      <c r="AU2291" s="281" t="s">
        <v>93</v>
      </c>
      <c r="AV2291" s="15" t="s">
        <v>91</v>
      </c>
      <c r="AW2291" s="15" t="s">
        <v>40</v>
      </c>
      <c r="AX2291" s="15" t="s">
        <v>84</v>
      </c>
      <c r="AY2291" s="281" t="s">
        <v>250</v>
      </c>
    </row>
    <row r="2292" s="15" customFormat="1">
      <c r="A2292" s="15"/>
      <c r="B2292" s="272"/>
      <c r="C2292" s="273"/>
      <c r="D2292" s="251" t="s">
        <v>259</v>
      </c>
      <c r="E2292" s="274" t="s">
        <v>1</v>
      </c>
      <c r="F2292" s="275" t="s">
        <v>2045</v>
      </c>
      <c r="G2292" s="273"/>
      <c r="H2292" s="274" t="s">
        <v>1</v>
      </c>
      <c r="I2292" s="276"/>
      <c r="J2292" s="273"/>
      <c r="K2292" s="273"/>
      <c r="L2292" s="277"/>
      <c r="M2292" s="278"/>
      <c r="N2292" s="279"/>
      <c r="O2292" s="279"/>
      <c r="P2292" s="279"/>
      <c r="Q2292" s="279"/>
      <c r="R2292" s="279"/>
      <c r="S2292" s="279"/>
      <c r="T2292" s="280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T2292" s="281" t="s">
        <v>259</v>
      </c>
      <c r="AU2292" s="281" t="s">
        <v>93</v>
      </c>
      <c r="AV2292" s="15" t="s">
        <v>91</v>
      </c>
      <c r="AW2292" s="15" t="s">
        <v>40</v>
      </c>
      <c r="AX2292" s="15" t="s">
        <v>84</v>
      </c>
      <c r="AY2292" s="281" t="s">
        <v>250</v>
      </c>
    </row>
    <row r="2293" s="13" customFormat="1">
      <c r="A2293" s="13"/>
      <c r="B2293" s="249"/>
      <c r="C2293" s="250"/>
      <c r="D2293" s="251" t="s">
        <v>259</v>
      </c>
      <c r="E2293" s="252" t="s">
        <v>1</v>
      </c>
      <c r="F2293" s="253" t="s">
        <v>1124</v>
      </c>
      <c r="G2293" s="250"/>
      <c r="H2293" s="254">
        <v>2</v>
      </c>
      <c r="I2293" s="255"/>
      <c r="J2293" s="250"/>
      <c r="K2293" s="250"/>
      <c r="L2293" s="256"/>
      <c r="M2293" s="257"/>
      <c r="N2293" s="258"/>
      <c r="O2293" s="258"/>
      <c r="P2293" s="258"/>
      <c r="Q2293" s="258"/>
      <c r="R2293" s="258"/>
      <c r="S2293" s="258"/>
      <c r="T2293" s="259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60" t="s">
        <v>259</v>
      </c>
      <c r="AU2293" s="260" t="s">
        <v>93</v>
      </c>
      <c r="AV2293" s="13" t="s">
        <v>93</v>
      </c>
      <c r="AW2293" s="13" t="s">
        <v>40</v>
      </c>
      <c r="AX2293" s="13" t="s">
        <v>84</v>
      </c>
      <c r="AY2293" s="260" t="s">
        <v>250</v>
      </c>
    </row>
    <row r="2294" s="13" customFormat="1">
      <c r="A2294" s="13"/>
      <c r="B2294" s="249"/>
      <c r="C2294" s="250"/>
      <c r="D2294" s="251" t="s">
        <v>259</v>
      </c>
      <c r="E2294" s="252" t="s">
        <v>1</v>
      </c>
      <c r="F2294" s="253" t="s">
        <v>2046</v>
      </c>
      <c r="G2294" s="250"/>
      <c r="H2294" s="254">
        <v>2</v>
      </c>
      <c r="I2294" s="255"/>
      <c r="J2294" s="250"/>
      <c r="K2294" s="250"/>
      <c r="L2294" s="256"/>
      <c r="M2294" s="257"/>
      <c r="N2294" s="258"/>
      <c r="O2294" s="258"/>
      <c r="P2294" s="258"/>
      <c r="Q2294" s="258"/>
      <c r="R2294" s="258"/>
      <c r="S2294" s="258"/>
      <c r="T2294" s="259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60" t="s">
        <v>259</v>
      </c>
      <c r="AU2294" s="260" t="s">
        <v>93</v>
      </c>
      <c r="AV2294" s="13" t="s">
        <v>93</v>
      </c>
      <c r="AW2294" s="13" t="s">
        <v>40</v>
      </c>
      <c r="AX2294" s="13" t="s">
        <v>84</v>
      </c>
      <c r="AY2294" s="260" t="s">
        <v>250</v>
      </c>
    </row>
    <row r="2295" s="13" customFormat="1">
      <c r="A2295" s="13"/>
      <c r="B2295" s="249"/>
      <c r="C2295" s="250"/>
      <c r="D2295" s="251" t="s">
        <v>259</v>
      </c>
      <c r="E2295" s="252" t="s">
        <v>1</v>
      </c>
      <c r="F2295" s="253" t="s">
        <v>2047</v>
      </c>
      <c r="G2295" s="250"/>
      <c r="H2295" s="254">
        <v>2</v>
      </c>
      <c r="I2295" s="255"/>
      <c r="J2295" s="250"/>
      <c r="K2295" s="250"/>
      <c r="L2295" s="256"/>
      <c r="M2295" s="257"/>
      <c r="N2295" s="258"/>
      <c r="O2295" s="258"/>
      <c r="P2295" s="258"/>
      <c r="Q2295" s="258"/>
      <c r="R2295" s="258"/>
      <c r="S2295" s="258"/>
      <c r="T2295" s="259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60" t="s">
        <v>259</v>
      </c>
      <c r="AU2295" s="260" t="s">
        <v>93</v>
      </c>
      <c r="AV2295" s="13" t="s">
        <v>93</v>
      </c>
      <c r="AW2295" s="13" t="s">
        <v>40</v>
      </c>
      <c r="AX2295" s="13" t="s">
        <v>84</v>
      </c>
      <c r="AY2295" s="260" t="s">
        <v>250</v>
      </c>
    </row>
    <row r="2296" s="13" customFormat="1">
      <c r="A2296" s="13"/>
      <c r="B2296" s="249"/>
      <c r="C2296" s="250"/>
      <c r="D2296" s="251" t="s">
        <v>259</v>
      </c>
      <c r="E2296" s="252" t="s">
        <v>1</v>
      </c>
      <c r="F2296" s="253" t="s">
        <v>2048</v>
      </c>
      <c r="G2296" s="250"/>
      <c r="H2296" s="254">
        <v>2</v>
      </c>
      <c r="I2296" s="255"/>
      <c r="J2296" s="250"/>
      <c r="K2296" s="250"/>
      <c r="L2296" s="256"/>
      <c r="M2296" s="257"/>
      <c r="N2296" s="258"/>
      <c r="O2296" s="258"/>
      <c r="P2296" s="258"/>
      <c r="Q2296" s="258"/>
      <c r="R2296" s="258"/>
      <c r="S2296" s="258"/>
      <c r="T2296" s="259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60" t="s">
        <v>259</v>
      </c>
      <c r="AU2296" s="260" t="s">
        <v>93</v>
      </c>
      <c r="AV2296" s="13" t="s">
        <v>93</v>
      </c>
      <c r="AW2296" s="13" t="s">
        <v>40</v>
      </c>
      <c r="AX2296" s="13" t="s">
        <v>84</v>
      </c>
      <c r="AY2296" s="260" t="s">
        <v>250</v>
      </c>
    </row>
    <row r="2297" s="13" customFormat="1">
      <c r="A2297" s="13"/>
      <c r="B2297" s="249"/>
      <c r="C2297" s="250"/>
      <c r="D2297" s="251" t="s">
        <v>259</v>
      </c>
      <c r="E2297" s="252" t="s">
        <v>1</v>
      </c>
      <c r="F2297" s="253" t="s">
        <v>2049</v>
      </c>
      <c r="G2297" s="250"/>
      <c r="H2297" s="254">
        <v>2</v>
      </c>
      <c r="I2297" s="255"/>
      <c r="J2297" s="250"/>
      <c r="K2297" s="250"/>
      <c r="L2297" s="256"/>
      <c r="M2297" s="257"/>
      <c r="N2297" s="258"/>
      <c r="O2297" s="258"/>
      <c r="P2297" s="258"/>
      <c r="Q2297" s="258"/>
      <c r="R2297" s="258"/>
      <c r="S2297" s="258"/>
      <c r="T2297" s="25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60" t="s">
        <v>259</v>
      </c>
      <c r="AU2297" s="260" t="s">
        <v>93</v>
      </c>
      <c r="AV2297" s="13" t="s">
        <v>93</v>
      </c>
      <c r="AW2297" s="13" t="s">
        <v>40</v>
      </c>
      <c r="AX2297" s="13" t="s">
        <v>84</v>
      </c>
      <c r="AY2297" s="260" t="s">
        <v>250</v>
      </c>
    </row>
    <row r="2298" s="16" customFormat="1">
      <c r="A2298" s="16"/>
      <c r="B2298" s="283"/>
      <c r="C2298" s="284"/>
      <c r="D2298" s="251" t="s">
        <v>259</v>
      </c>
      <c r="E2298" s="285" t="s">
        <v>1</v>
      </c>
      <c r="F2298" s="286" t="s">
        <v>328</v>
      </c>
      <c r="G2298" s="284"/>
      <c r="H2298" s="287">
        <v>10</v>
      </c>
      <c r="I2298" s="288"/>
      <c r="J2298" s="284"/>
      <c r="K2298" s="284"/>
      <c r="L2298" s="289"/>
      <c r="M2298" s="290"/>
      <c r="N2298" s="291"/>
      <c r="O2298" s="291"/>
      <c r="P2298" s="291"/>
      <c r="Q2298" s="291"/>
      <c r="R2298" s="291"/>
      <c r="S2298" s="291"/>
      <c r="T2298" s="292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T2298" s="293" t="s">
        <v>259</v>
      </c>
      <c r="AU2298" s="293" t="s">
        <v>93</v>
      </c>
      <c r="AV2298" s="16" t="s">
        <v>272</v>
      </c>
      <c r="AW2298" s="16" t="s">
        <v>40</v>
      </c>
      <c r="AX2298" s="16" t="s">
        <v>84</v>
      </c>
      <c r="AY2298" s="293" t="s">
        <v>250</v>
      </c>
    </row>
    <row r="2299" s="15" customFormat="1">
      <c r="A2299" s="15"/>
      <c r="B2299" s="272"/>
      <c r="C2299" s="273"/>
      <c r="D2299" s="251" t="s">
        <v>259</v>
      </c>
      <c r="E2299" s="274" t="s">
        <v>1</v>
      </c>
      <c r="F2299" s="275" t="s">
        <v>2059</v>
      </c>
      <c r="G2299" s="273"/>
      <c r="H2299" s="274" t="s">
        <v>1</v>
      </c>
      <c r="I2299" s="276"/>
      <c r="J2299" s="273"/>
      <c r="K2299" s="273"/>
      <c r="L2299" s="277"/>
      <c r="M2299" s="278"/>
      <c r="N2299" s="279"/>
      <c r="O2299" s="279"/>
      <c r="P2299" s="279"/>
      <c r="Q2299" s="279"/>
      <c r="R2299" s="279"/>
      <c r="S2299" s="279"/>
      <c r="T2299" s="280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T2299" s="281" t="s">
        <v>259</v>
      </c>
      <c r="AU2299" s="281" t="s">
        <v>93</v>
      </c>
      <c r="AV2299" s="15" t="s">
        <v>91</v>
      </c>
      <c r="AW2299" s="15" t="s">
        <v>40</v>
      </c>
      <c r="AX2299" s="15" t="s">
        <v>84</v>
      </c>
      <c r="AY2299" s="281" t="s">
        <v>250</v>
      </c>
    </row>
    <row r="2300" s="13" customFormat="1">
      <c r="A2300" s="13"/>
      <c r="B2300" s="249"/>
      <c r="C2300" s="250"/>
      <c r="D2300" s="251" t="s">
        <v>259</v>
      </c>
      <c r="E2300" s="252" t="s">
        <v>1</v>
      </c>
      <c r="F2300" s="253" t="s">
        <v>1128</v>
      </c>
      <c r="G2300" s="250"/>
      <c r="H2300" s="254">
        <v>1</v>
      </c>
      <c r="I2300" s="255"/>
      <c r="J2300" s="250"/>
      <c r="K2300" s="250"/>
      <c r="L2300" s="256"/>
      <c r="M2300" s="257"/>
      <c r="N2300" s="258"/>
      <c r="O2300" s="258"/>
      <c r="P2300" s="258"/>
      <c r="Q2300" s="258"/>
      <c r="R2300" s="258"/>
      <c r="S2300" s="258"/>
      <c r="T2300" s="259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60" t="s">
        <v>259</v>
      </c>
      <c r="AU2300" s="260" t="s">
        <v>93</v>
      </c>
      <c r="AV2300" s="13" t="s">
        <v>93</v>
      </c>
      <c r="AW2300" s="13" t="s">
        <v>40</v>
      </c>
      <c r="AX2300" s="13" t="s">
        <v>84</v>
      </c>
      <c r="AY2300" s="260" t="s">
        <v>250</v>
      </c>
    </row>
    <row r="2301" s="13" customFormat="1">
      <c r="A2301" s="13"/>
      <c r="B2301" s="249"/>
      <c r="C2301" s="250"/>
      <c r="D2301" s="251" t="s">
        <v>259</v>
      </c>
      <c r="E2301" s="252" t="s">
        <v>1</v>
      </c>
      <c r="F2301" s="253" t="s">
        <v>2060</v>
      </c>
      <c r="G2301" s="250"/>
      <c r="H2301" s="254">
        <v>1</v>
      </c>
      <c r="I2301" s="255"/>
      <c r="J2301" s="250"/>
      <c r="K2301" s="250"/>
      <c r="L2301" s="256"/>
      <c r="M2301" s="257"/>
      <c r="N2301" s="258"/>
      <c r="O2301" s="258"/>
      <c r="P2301" s="258"/>
      <c r="Q2301" s="258"/>
      <c r="R2301" s="258"/>
      <c r="S2301" s="258"/>
      <c r="T2301" s="259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60" t="s">
        <v>259</v>
      </c>
      <c r="AU2301" s="260" t="s">
        <v>93</v>
      </c>
      <c r="AV2301" s="13" t="s">
        <v>93</v>
      </c>
      <c r="AW2301" s="13" t="s">
        <v>40</v>
      </c>
      <c r="AX2301" s="13" t="s">
        <v>84</v>
      </c>
      <c r="AY2301" s="260" t="s">
        <v>250</v>
      </c>
    </row>
    <row r="2302" s="13" customFormat="1">
      <c r="A2302" s="13"/>
      <c r="B2302" s="249"/>
      <c r="C2302" s="250"/>
      <c r="D2302" s="251" t="s">
        <v>259</v>
      </c>
      <c r="E2302" s="252" t="s">
        <v>1</v>
      </c>
      <c r="F2302" s="253" t="s">
        <v>2061</v>
      </c>
      <c r="G2302" s="250"/>
      <c r="H2302" s="254">
        <v>1</v>
      </c>
      <c r="I2302" s="255"/>
      <c r="J2302" s="250"/>
      <c r="K2302" s="250"/>
      <c r="L2302" s="256"/>
      <c r="M2302" s="257"/>
      <c r="N2302" s="258"/>
      <c r="O2302" s="258"/>
      <c r="P2302" s="258"/>
      <c r="Q2302" s="258"/>
      <c r="R2302" s="258"/>
      <c r="S2302" s="258"/>
      <c r="T2302" s="259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60" t="s">
        <v>259</v>
      </c>
      <c r="AU2302" s="260" t="s">
        <v>93</v>
      </c>
      <c r="AV2302" s="13" t="s">
        <v>93</v>
      </c>
      <c r="AW2302" s="13" t="s">
        <v>40</v>
      </c>
      <c r="AX2302" s="13" t="s">
        <v>84</v>
      </c>
      <c r="AY2302" s="260" t="s">
        <v>250</v>
      </c>
    </row>
    <row r="2303" s="13" customFormat="1">
      <c r="A2303" s="13"/>
      <c r="B2303" s="249"/>
      <c r="C2303" s="250"/>
      <c r="D2303" s="251" t="s">
        <v>259</v>
      </c>
      <c r="E2303" s="252" t="s">
        <v>1</v>
      </c>
      <c r="F2303" s="253" t="s">
        <v>2062</v>
      </c>
      <c r="G2303" s="250"/>
      <c r="H2303" s="254">
        <v>1</v>
      </c>
      <c r="I2303" s="255"/>
      <c r="J2303" s="250"/>
      <c r="K2303" s="250"/>
      <c r="L2303" s="256"/>
      <c r="M2303" s="257"/>
      <c r="N2303" s="258"/>
      <c r="O2303" s="258"/>
      <c r="P2303" s="258"/>
      <c r="Q2303" s="258"/>
      <c r="R2303" s="258"/>
      <c r="S2303" s="258"/>
      <c r="T2303" s="259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60" t="s">
        <v>259</v>
      </c>
      <c r="AU2303" s="260" t="s">
        <v>93</v>
      </c>
      <c r="AV2303" s="13" t="s">
        <v>93</v>
      </c>
      <c r="AW2303" s="13" t="s">
        <v>40</v>
      </c>
      <c r="AX2303" s="13" t="s">
        <v>84</v>
      </c>
      <c r="AY2303" s="260" t="s">
        <v>250</v>
      </c>
    </row>
    <row r="2304" s="13" customFormat="1">
      <c r="A2304" s="13"/>
      <c r="B2304" s="249"/>
      <c r="C2304" s="250"/>
      <c r="D2304" s="251" t="s">
        <v>259</v>
      </c>
      <c r="E2304" s="252" t="s">
        <v>1</v>
      </c>
      <c r="F2304" s="253" t="s">
        <v>2063</v>
      </c>
      <c r="G2304" s="250"/>
      <c r="H2304" s="254">
        <v>1</v>
      </c>
      <c r="I2304" s="255"/>
      <c r="J2304" s="250"/>
      <c r="K2304" s="250"/>
      <c r="L2304" s="256"/>
      <c r="M2304" s="257"/>
      <c r="N2304" s="258"/>
      <c r="O2304" s="258"/>
      <c r="P2304" s="258"/>
      <c r="Q2304" s="258"/>
      <c r="R2304" s="258"/>
      <c r="S2304" s="258"/>
      <c r="T2304" s="259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60" t="s">
        <v>259</v>
      </c>
      <c r="AU2304" s="260" t="s">
        <v>93</v>
      </c>
      <c r="AV2304" s="13" t="s">
        <v>93</v>
      </c>
      <c r="AW2304" s="13" t="s">
        <v>40</v>
      </c>
      <c r="AX2304" s="13" t="s">
        <v>84</v>
      </c>
      <c r="AY2304" s="260" t="s">
        <v>250</v>
      </c>
    </row>
    <row r="2305" s="16" customFormat="1">
      <c r="A2305" s="16"/>
      <c r="B2305" s="283"/>
      <c r="C2305" s="284"/>
      <c r="D2305" s="251" t="s">
        <v>259</v>
      </c>
      <c r="E2305" s="285" t="s">
        <v>1</v>
      </c>
      <c r="F2305" s="286" t="s">
        <v>328</v>
      </c>
      <c r="G2305" s="284"/>
      <c r="H2305" s="287">
        <v>5</v>
      </c>
      <c r="I2305" s="288"/>
      <c r="J2305" s="284"/>
      <c r="K2305" s="284"/>
      <c r="L2305" s="289"/>
      <c r="M2305" s="290"/>
      <c r="N2305" s="291"/>
      <c r="O2305" s="291"/>
      <c r="P2305" s="291"/>
      <c r="Q2305" s="291"/>
      <c r="R2305" s="291"/>
      <c r="S2305" s="291"/>
      <c r="T2305" s="292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T2305" s="293" t="s">
        <v>259</v>
      </c>
      <c r="AU2305" s="293" t="s">
        <v>93</v>
      </c>
      <c r="AV2305" s="16" t="s">
        <v>272</v>
      </c>
      <c r="AW2305" s="16" t="s">
        <v>40</v>
      </c>
      <c r="AX2305" s="16" t="s">
        <v>84</v>
      </c>
      <c r="AY2305" s="293" t="s">
        <v>250</v>
      </c>
    </row>
    <row r="2306" s="14" customFormat="1">
      <c r="A2306" s="14"/>
      <c r="B2306" s="261"/>
      <c r="C2306" s="262"/>
      <c r="D2306" s="251" t="s">
        <v>259</v>
      </c>
      <c r="E2306" s="263" t="s">
        <v>1</v>
      </c>
      <c r="F2306" s="264" t="s">
        <v>261</v>
      </c>
      <c r="G2306" s="262"/>
      <c r="H2306" s="265">
        <v>15</v>
      </c>
      <c r="I2306" s="266"/>
      <c r="J2306" s="262"/>
      <c r="K2306" s="262"/>
      <c r="L2306" s="267"/>
      <c r="M2306" s="268"/>
      <c r="N2306" s="269"/>
      <c r="O2306" s="269"/>
      <c r="P2306" s="269"/>
      <c r="Q2306" s="269"/>
      <c r="R2306" s="269"/>
      <c r="S2306" s="269"/>
      <c r="T2306" s="270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71" t="s">
        <v>259</v>
      </c>
      <c r="AU2306" s="271" t="s">
        <v>93</v>
      </c>
      <c r="AV2306" s="14" t="s">
        <v>256</v>
      </c>
      <c r="AW2306" s="14" t="s">
        <v>40</v>
      </c>
      <c r="AX2306" s="14" t="s">
        <v>91</v>
      </c>
      <c r="AY2306" s="271" t="s">
        <v>250</v>
      </c>
    </row>
    <row r="2307" s="2" customFormat="1" ht="16.5" customHeight="1">
      <c r="A2307" s="41"/>
      <c r="B2307" s="42"/>
      <c r="C2307" s="230" t="s">
        <v>1494</v>
      </c>
      <c r="D2307" s="230" t="s">
        <v>252</v>
      </c>
      <c r="E2307" s="231" t="s">
        <v>2303</v>
      </c>
      <c r="F2307" s="232" t="s">
        <v>2304</v>
      </c>
      <c r="G2307" s="233" t="s">
        <v>570</v>
      </c>
      <c r="H2307" s="234">
        <v>303</v>
      </c>
      <c r="I2307" s="235"/>
      <c r="J2307" s="236">
        <f>ROUND(I2307*H2307,2)</f>
        <v>0</v>
      </c>
      <c r="K2307" s="237"/>
      <c r="L2307" s="47"/>
      <c r="M2307" s="238" t="s">
        <v>1</v>
      </c>
      <c r="N2307" s="239" t="s">
        <v>49</v>
      </c>
      <c r="O2307" s="94"/>
      <c r="P2307" s="240">
        <f>O2307*H2307</f>
        <v>0</v>
      </c>
      <c r="Q2307" s="240">
        <v>0</v>
      </c>
      <c r="R2307" s="240">
        <f>Q2307*H2307</f>
        <v>0</v>
      </c>
      <c r="S2307" s="240">
        <v>0</v>
      </c>
      <c r="T2307" s="241">
        <f>S2307*H2307</f>
        <v>0</v>
      </c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R2307" s="242" t="s">
        <v>303</v>
      </c>
      <c r="AT2307" s="242" t="s">
        <v>252</v>
      </c>
      <c r="AU2307" s="242" t="s">
        <v>93</v>
      </c>
      <c r="AY2307" s="19" t="s">
        <v>250</v>
      </c>
      <c r="BE2307" s="243">
        <f>IF(N2307="základní",J2307,0)</f>
        <v>0</v>
      </c>
      <c r="BF2307" s="243">
        <f>IF(N2307="snížená",J2307,0)</f>
        <v>0</v>
      </c>
      <c r="BG2307" s="243">
        <f>IF(N2307="zákl. přenesená",J2307,0)</f>
        <v>0</v>
      </c>
      <c r="BH2307" s="243">
        <f>IF(N2307="sníž. přenesená",J2307,0)</f>
        <v>0</v>
      </c>
      <c r="BI2307" s="243">
        <f>IF(N2307="nulová",J2307,0)</f>
        <v>0</v>
      </c>
      <c r="BJ2307" s="19" t="s">
        <v>91</v>
      </c>
      <c r="BK2307" s="243">
        <f>ROUND(I2307*H2307,2)</f>
        <v>0</v>
      </c>
      <c r="BL2307" s="19" t="s">
        <v>303</v>
      </c>
      <c r="BM2307" s="242" t="s">
        <v>2305</v>
      </c>
    </row>
    <row r="2308" s="15" customFormat="1">
      <c r="A2308" s="15"/>
      <c r="B2308" s="272"/>
      <c r="C2308" s="273"/>
      <c r="D2308" s="251" t="s">
        <v>259</v>
      </c>
      <c r="E2308" s="274" t="s">
        <v>1</v>
      </c>
      <c r="F2308" s="275" t="s">
        <v>1007</v>
      </c>
      <c r="G2308" s="273"/>
      <c r="H2308" s="274" t="s">
        <v>1</v>
      </c>
      <c r="I2308" s="276"/>
      <c r="J2308" s="273"/>
      <c r="K2308" s="273"/>
      <c r="L2308" s="277"/>
      <c r="M2308" s="278"/>
      <c r="N2308" s="279"/>
      <c r="O2308" s="279"/>
      <c r="P2308" s="279"/>
      <c r="Q2308" s="279"/>
      <c r="R2308" s="279"/>
      <c r="S2308" s="279"/>
      <c r="T2308" s="280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T2308" s="281" t="s">
        <v>259</v>
      </c>
      <c r="AU2308" s="281" t="s">
        <v>93</v>
      </c>
      <c r="AV2308" s="15" t="s">
        <v>91</v>
      </c>
      <c r="AW2308" s="15" t="s">
        <v>40</v>
      </c>
      <c r="AX2308" s="15" t="s">
        <v>84</v>
      </c>
      <c r="AY2308" s="281" t="s">
        <v>250</v>
      </c>
    </row>
    <row r="2309" s="15" customFormat="1">
      <c r="A2309" s="15"/>
      <c r="B2309" s="272"/>
      <c r="C2309" s="273"/>
      <c r="D2309" s="251" t="s">
        <v>259</v>
      </c>
      <c r="E2309" s="274" t="s">
        <v>1</v>
      </c>
      <c r="F2309" s="275" t="s">
        <v>2045</v>
      </c>
      <c r="G2309" s="273"/>
      <c r="H2309" s="274" t="s">
        <v>1</v>
      </c>
      <c r="I2309" s="276"/>
      <c r="J2309" s="273"/>
      <c r="K2309" s="273"/>
      <c r="L2309" s="277"/>
      <c r="M2309" s="278"/>
      <c r="N2309" s="279"/>
      <c r="O2309" s="279"/>
      <c r="P2309" s="279"/>
      <c r="Q2309" s="279"/>
      <c r="R2309" s="279"/>
      <c r="S2309" s="279"/>
      <c r="T2309" s="280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81" t="s">
        <v>259</v>
      </c>
      <c r="AU2309" s="281" t="s">
        <v>93</v>
      </c>
      <c r="AV2309" s="15" t="s">
        <v>91</v>
      </c>
      <c r="AW2309" s="15" t="s">
        <v>40</v>
      </c>
      <c r="AX2309" s="15" t="s">
        <v>84</v>
      </c>
      <c r="AY2309" s="281" t="s">
        <v>250</v>
      </c>
    </row>
    <row r="2310" s="13" customFormat="1">
      <c r="A2310" s="13"/>
      <c r="B2310" s="249"/>
      <c r="C2310" s="250"/>
      <c r="D2310" s="251" t="s">
        <v>259</v>
      </c>
      <c r="E2310" s="252" t="s">
        <v>1</v>
      </c>
      <c r="F2310" s="253" t="s">
        <v>1124</v>
      </c>
      <c r="G2310" s="250"/>
      <c r="H2310" s="254">
        <v>2</v>
      </c>
      <c r="I2310" s="255"/>
      <c r="J2310" s="250"/>
      <c r="K2310" s="250"/>
      <c r="L2310" s="256"/>
      <c r="M2310" s="257"/>
      <c r="N2310" s="258"/>
      <c r="O2310" s="258"/>
      <c r="P2310" s="258"/>
      <c r="Q2310" s="258"/>
      <c r="R2310" s="258"/>
      <c r="S2310" s="258"/>
      <c r="T2310" s="259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60" t="s">
        <v>259</v>
      </c>
      <c r="AU2310" s="260" t="s">
        <v>93</v>
      </c>
      <c r="AV2310" s="13" t="s">
        <v>93</v>
      </c>
      <c r="AW2310" s="13" t="s">
        <v>40</v>
      </c>
      <c r="AX2310" s="13" t="s">
        <v>84</v>
      </c>
      <c r="AY2310" s="260" t="s">
        <v>250</v>
      </c>
    </row>
    <row r="2311" s="13" customFormat="1">
      <c r="A2311" s="13"/>
      <c r="B2311" s="249"/>
      <c r="C2311" s="250"/>
      <c r="D2311" s="251" t="s">
        <v>259</v>
      </c>
      <c r="E2311" s="252" t="s">
        <v>1</v>
      </c>
      <c r="F2311" s="253" t="s">
        <v>2046</v>
      </c>
      <c r="G2311" s="250"/>
      <c r="H2311" s="254">
        <v>2</v>
      </c>
      <c r="I2311" s="255"/>
      <c r="J2311" s="250"/>
      <c r="K2311" s="250"/>
      <c r="L2311" s="256"/>
      <c r="M2311" s="257"/>
      <c r="N2311" s="258"/>
      <c r="O2311" s="258"/>
      <c r="P2311" s="258"/>
      <c r="Q2311" s="258"/>
      <c r="R2311" s="258"/>
      <c r="S2311" s="258"/>
      <c r="T2311" s="259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60" t="s">
        <v>259</v>
      </c>
      <c r="AU2311" s="260" t="s">
        <v>93</v>
      </c>
      <c r="AV2311" s="13" t="s">
        <v>93</v>
      </c>
      <c r="AW2311" s="13" t="s">
        <v>40</v>
      </c>
      <c r="AX2311" s="13" t="s">
        <v>84</v>
      </c>
      <c r="AY2311" s="260" t="s">
        <v>250</v>
      </c>
    </row>
    <row r="2312" s="13" customFormat="1">
      <c r="A2312" s="13"/>
      <c r="B2312" s="249"/>
      <c r="C2312" s="250"/>
      <c r="D2312" s="251" t="s">
        <v>259</v>
      </c>
      <c r="E2312" s="252" t="s">
        <v>1</v>
      </c>
      <c r="F2312" s="253" t="s">
        <v>2047</v>
      </c>
      <c r="G2312" s="250"/>
      <c r="H2312" s="254">
        <v>2</v>
      </c>
      <c r="I2312" s="255"/>
      <c r="J2312" s="250"/>
      <c r="K2312" s="250"/>
      <c r="L2312" s="256"/>
      <c r="M2312" s="257"/>
      <c r="N2312" s="258"/>
      <c r="O2312" s="258"/>
      <c r="P2312" s="258"/>
      <c r="Q2312" s="258"/>
      <c r="R2312" s="258"/>
      <c r="S2312" s="258"/>
      <c r="T2312" s="259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60" t="s">
        <v>259</v>
      </c>
      <c r="AU2312" s="260" t="s">
        <v>93</v>
      </c>
      <c r="AV2312" s="13" t="s">
        <v>93</v>
      </c>
      <c r="AW2312" s="13" t="s">
        <v>40</v>
      </c>
      <c r="AX2312" s="13" t="s">
        <v>84</v>
      </c>
      <c r="AY2312" s="260" t="s">
        <v>250</v>
      </c>
    </row>
    <row r="2313" s="13" customFormat="1">
      <c r="A2313" s="13"/>
      <c r="B2313" s="249"/>
      <c r="C2313" s="250"/>
      <c r="D2313" s="251" t="s">
        <v>259</v>
      </c>
      <c r="E2313" s="252" t="s">
        <v>1</v>
      </c>
      <c r="F2313" s="253" t="s">
        <v>2048</v>
      </c>
      <c r="G2313" s="250"/>
      <c r="H2313" s="254">
        <v>2</v>
      </c>
      <c r="I2313" s="255"/>
      <c r="J2313" s="250"/>
      <c r="K2313" s="250"/>
      <c r="L2313" s="256"/>
      <c r="M2313" s="257"/>
      <c r="N2313" s="258"/>
      <c r="O2313" s="258"/>
      <c r="P2313" s="258"/>
      <c r="Q2313" s="258"/>
      <c r="R2313" s="258"/>
      <c r="S2313" s="258"/>
      <c r="T2313" s="259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60" t="s">
        <v>259</v>
      </c>
      <c r="AU2313" s="260" t="s">
        <v>93</v>
      </c>
      <c r="AV2313" s="13" t="s">
        <v>93</v>
      </c>
      <c r="AW2313" s="13" t="s">
        <v>40</v>
      </c>
      <c r="AX2313" s="13" t="s">
        <v>84</v>
      </c>
      <c r="AY2313" s="260" t="s">
        <v>250</v>
      </c>
    </row>
    <row r="2314" s="13" customFormat="1">
      <c r="A2314" s="13"/>
      <c r="B2314" s="249"/>
      <c r="C2314" s="250"/>
      <c r="D2314" s="251" t="s">
        <v>259</v>
      </c>
      <c r="E2314" s="252" t="s">
        <v>1</v>
      </c>
      <c r="F2314" s="253" t="s">
        <v>2049</v>
      </c>
      <c r="G2314" s="250"/>
      <c r="H2314" s="254">
        <v>2</v>
      </c>
      <c r="I2314" s="255"/>
      <c r="J2314" s="250"/>
      <c r="K2314" s="250"/>
      <c r="L2314" s="256"/>
      <c r="M2314" s="257"/>
      <c r="N2314" s="258"/>
      <c r="O2314" s="258"/>
      <c r="P2314" s="258"/>
      <c r="Q2314" s="258"/>
      <c r="R2314" s="258"/>
      <c r="S2314" s="258"/>
      <c r="T2314" s="259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60" t="s">
        <v>259</v>
      </c>
      <c r="AU2314" s="260" t="s">
        <v>93</v>
      </c>
      <c r="AV2314" s="13" t="s">
        <v>93</v>
      </c>
      <c r="AW2314" s="13" t="s">
        <v>40</v>
      </c>
      <c r="AX2314" s="13" t="s">
        <v>84</v>
      </c>
      <c r="AY2314" s="260" t="s">
        <v>250</v>
      </c>
    </row>
    <row r="2315" s="16" customFormat="1">
      <c r="A2315" s="16"/>
      <c r="B2315" s="283"/>
      <c r="C2315" s="284"/>
      <c r="D2315" s="251" t="s">
        <v>259</v>
      </c>
      <c r="E2315" s="285" t="s">
        <v>1</v>
      </c>
      <c r="F2315" s="286" t="s">
        <v>328</v>
      </c>
      <c r="G2315" s="284"/>
      <c r="H2315" s="287">
        <v>10</v>
      </c>
      <c r="I2315" s="288"/>
      <c r="J2315" s="284"/>
      <c r="K2315" s="284"/>
      <c r="L2315" s="289"/>
      <c r="M2315" s="290"/>
      <c r="N2315" s="291"/>
      <c r="O2315" s="291"/>
      <c r="P2315" s="291"/>
      <c r="Q2315" s="291"/>
      <c r="R2315" s="291"/>
      <c r="S2315" s="291"/>
      <c r="T2315" s="292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T2315" s="293" t="s">
        <v>259</v>
      </c>
      <c r="AU2315" s="293" t="s">
        <v>93</v>
      </c>
      <c r="AV2315" s="16" t="s">
        <v>272</v>
      </c>
      <c r="AW2315" s="16" t="s">
        <v>40</v>
      </c>
      <c r="AX2315" s="16" t="s">
        <v>84</v>
      </c>
      <c r="AY2315" s="293" t="s">
        <v>250</v>
      </c>
    </row>
    <row r="2316" s="15" customFormat="1">
      <c r="A2316" s="15"/>
      <c r="B2316" s="272"/>
      <c r="C2316" s="273"/>
      <c r="D2316" s="251" t="s">
        <v>259</v>
      </c>
      <c r="E2316" s="274" t="s">
        <v>1</v>
      </c>
      <c r="F2316" s="275" t="s">
        <v>2050</v>
      </c>
      <c r="G2316" s="273"/>
      <c r="H2316" s="274" t="s">
        <v>1</v>
      </c>
      <c r="I2316" s="276"/>
      <c r="J2316" s="273"/>
      <c r="K2316" s="273"/>
      <c r="L2316" s="277"/>
      <c r="M2316" s="278"/>
      <c r="N2316" s="279"/>
      <c r="O2316" s="279"/>
      <c r="P2316" s="279"/>
      <c r="Q2316" s="279"/>
      <c r="R2316" s="279"/>
      <c r="S2316" s="279"/>
      <c r="T2316" s="280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  <c r="AE2316" s="15"/>
      <c r="AT2316" s="281" t="s">
        <v>259</v>
      </c>
      <c r="AU2316" s="281" t="s">
        <v>93</v>
      </c>
      <c r="AV2316" s="15" t="s">
        <v>91</v>
      </c>
      <c r="AW2316" s="15" t="s">
        <v>40</v>
      </c>
      <c r="AX2316" s="15" t="s">
        <v>84</v>
      </c>
      <c r="AY2316" s="281" t="s">
        <v>250</v>
      </c>
    </row>
    <row r="2317" s="13" customFormat="1">
      <c r="A2317" s="13"/>
      <c r="B2317" s="249"/>
      <c r="C2317" s="250"/>
      <c r="D2317" s="251" t="s">
        <v>259</v>
      </c>
      <c r="E2317" s="252" t="s">
        <v>1</v>
      </c>
      <c r="F2317" s="253" t="s">
        <v>2051</v>
      </c>
      <c r="G2317" s="250"/>
      <c r="H2317" s="254">
        <v>20</v>
      </c>
      <c r="I2317" s="255"/>
      <c r="J2317" s="250"/>
      <c r="K2317" s="250"/>
      <c r="L2317" s="256"/>
      <c r="M2317" s="257"/>
      <c r="N2317" s="258"/>
      <c r="O2317" s="258"/>
      <c r="P2317" s="258"/>
      <c r="Q2317" s="258"/>
      <c r="R2317" s="258"/>
      <c r="S2317" s="258"/>
      <c r="T2317" s="259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60" t="s">
        <v>259</v>
      </c>
      <c r="AU2317" s="260" t="s">
        <v>93</v>
      </c>
      <c r="AV2317" s="13" t="s">
        <v>93</v>
      </c>
      <c r="AW2317" s="13" t="s">
        <v>40</v>
      </c>
      <c r="AX2317" s="13" t="s">
        <v>84</v>
      </c>
      <c r="AY2317" s="260" t="s">
        <v>250</v>
      </c>
    </row>
    <row r="2318" s="13" customFormat="1">
      <c r="A2318" s="13"/>
      <c r="B2318" s="249"/>
      <c r="C2318" s="250"/>
      <c r="D2318" s="251" t="s">
        <v>259</v>
      </c>
      <c r="E2318" s="252" t="s">
        <v>1</v>
      </c>
      <c r="F2318" s="253" t="s">
        <v>2052</v>
      </c>
      <c r="G2318" s="250"/>
      <c r="H2318" s="254">
        <v>19</v>
      </c>
      <c r="I2318" s="255"/>
      <c r="J2318" s="250"/>
      <c r="K2318" s="250"/>
      <c r="L2318" s="256"/>
      <c r="M2318" s="257"/>
      <c r="N2318" s="258"/>
      <c r="O2318" s="258"/>
      <c r="P2318" s="258"/>
      <c r="Q2318" s="258"/>
      <c r="R2318" s="258"/>
      <c r="S2318" s="258"/>
      <c r="T2318" s="259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60" t="s">
        <v>259</v>
      </c>
      <c r="AU2318" s="260" t="s">
        <v>93</v>
      </c>
      <c r="AV2318" s="13" t="s">
        <v>93</v>
      </c>
      <c r="AW2318" s="13" t="s">
        <v>40</v>
      </c>
      <c r="AX2318" s="13" t="s">
        <v>84</v>
      </c>
      <c r="AY2318" s="260" t="s">
        <v>250</v>
      </c>
    </row>
    <row r="2319" s="13" customFormat="1">
      <c r="A2319" s="13"/>
      <c r="B2319" s="249"/>
      <c r="C2319" s="250"/>
      <c r="D2319" s="251" t="s">
        <v>259</v>
      </c>
      <c r="E2319" s="252" t="s">
        <v>1</v>
      </c>
      <c r="F2319" s="253" t="s">
        <v>2053</v>
      </c>
      <c r="G2319" s="250"/>
      <c r="H2319" s="254">
        <v>19</v>
      </c>
      <c r="I2319" s="255"/>
      <c r="J2319" s="250"/>
      <c r="K2319" s="250"/>
      <c r="L2319" s="256"/>
      <c r="M2319" s="257"/>
      <c r="N2319" s="258"/>
      <c r="O2319" s="258"/>
      <c r="P2319" s="258"/>
      <c r="Q2319" s="258"/>
      <c r="R2319" s="258"/>
      <c r="S2319" s="258"/>
      <c r="T2319" s="259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60" t="s">
        <v>259</v>
      </c>
      <c r="AU2319" s="260" t="s">
        <v>93</v>
      </c>
      <c r="AV2319" s="13" t="s">
        <v>93</v>
      </c>
      <c r="AW2319" s="13" t="s">
        <v>40</v>
      </c>
      <c r="AX2319" s="13" t="s">
        <v>84</v>
      </c>
      <c r="AY2319" s="260" t="s">
        <v>250</v>
      </c>
    </row>
    <row r="2320" s="13" customFormat="1">
      <c r="A2320" s="13"/>
      <c r="B2320" s="249"/>
      <c r="C2320" s="250"/>
      <c r="D2320" s="251" t="s">
        <v>259</v>
      </c>
      <c r="E2320" s="252" t="s">
        <v>1</v>
      </c>
      <c r="F2320" s="253" t="s">
        <v>2054</v>
      </c>
      <c r="G2320" s="250"/>
      <c r="H2320" s="254">
        <v>19</v>
      </c>
      <c r="I2320" s="255"/>
      <c r="J2320" s="250"/>
      <c r="K2320" s="250"/>
      <c r="L2320" s="256"/>
      <c r="M2320" s="257"/>
      <c r="N2320" s="258"/>
      <c r="O2320" s="258"/>
      <c r="P2320" s="258"/>
      <c r="Q2320" s="258"/>
      <c r="R2320" s="258"/>
      <c r="S2320" s="258"/>
      <c r="T2320" s="259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60" t="s">
        <v>259</v>
      </c>
      <c r="AU2320" s="260" t="s">
        <v>93</v>
      </c>
      <c r="AV2320" s="13" t="s">
        <v>93</v>
      </c>
      <c r="AW2320" s="13" t="s">
        <v>40</v>
      </c>
      <c r="AX2320" s="13" t="s">
        <v>84</v>
      </c>
      <c r="AY2320" s="260" t="s">
        <v>250</v>
      </c>
    </row>
    <row r="2321" s="13" customFormat="1">
      <c r="A2321" s="13"/>
      <c r="B2321" s="249"/>
      <c r="C2321" s="250"/>
      <c r="D2321" s="251" t="s">
        <v>259</v>
      </c>
      <c r="E2321" s="252" t="s">
        <v>1</v>
      </c>
      <c r="F2321" s="253" t="s">
        <v>2055</v>
      </c>
      <c r="G2321" s="250"/>
      <c r="H2321" s="254">
        <v>19</v>
      </c>
      <c r="I2321" s="255"/>
      <c r="J2321" s="250"/>
      <c r="K2321" s="250"/>
      <c r="L2321" s="256"/>
      <c r="M2321" s="257"/>
      <c r="N2321" s="258"/>
      <c r="O2321" s="258"/>
      <c r="P2321" s="258"/>
      <c r="Q2321" s="258"/>
      <c r="R2321" s="258"/>
      <c r="S2321" s="258"/>
      <c r="T2321" s="259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60" t="s">
        <v>259</v>
      </c>
      <c r="AU2321" s="260" t="s">
        <v>93</v>
      </c>
      <c r="AV2321" s="13" t="s">
        <v>93</v>
      </c>
      <c r="AW2321" s="13" t="s">
        <v>40</v>
      </c>
      <c r="AX2321" s="13" t="s">
        <v>84</v>
      </c>
      <c r="AY2321" s="260" t="s">
        <v>250</v>
      </c>
    </row>
    <row r="2322" s="16" customFormat="1">
      <c r="A2322" s="16"/>
      <c r="B2322" s="283"/>
      <c r="C2322" s="284"/>
      <c r="D2322" s="251" t="s">
        <v>259</v>
      </c>
      <c r="E2322" s="285" t="s">
        <v>1</v>
      </c>
      <c r="F2322" s="286" t="s">
        <v>328</v>
      </c>
      <c r="G2322" s="284"/>
      <c r="H2322" s="287">
        <v>96</v>
      </c>
      <c r="I2322" s="288"/>
      <c r="J2322" s="284"/>
      <c r="K2322" s="284"/>
      <c r="L2322" s="289"/>
      <c r="M2322" s="290"/>
      <c r="N2322" s="291"/>
      <c r="O2322" s="291"/>
      <c r="P2322" s="291"/>
      <c r="Q2322" s="291"/>
      <c r="R2322" s="291"/>
      <c r="S2322" s="291"/>
      <c r="T2322" s="292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T2322" s="293" t="s">
        <v>259</v>
      </c>
      <c r="AU2322" s="293" t="s">
        <v>93</v>
      </c>
      <c r="AV2322" s="16" t="s">
        <v>272</v>
      </c>
      <c r="AW2322" s="16" t="s">
        <v>40</v>
      </c>
      <c r="AX2322" s="16" t="s">
        <v>84</v>
      </c>
      <c r="AY2322" s="293" t="s">
        <v>250</v>
      </c>
    </row>
    <row r="2323" s="15" customFormat="1">
      <c r="A2323" s="15"/>
      <c r="B2323" s="272"/>
      <c r="C2323" s="273"/>
      <c r="D2323" s="251" t="s">
        <v>259</v>
      </c>
      <c r="E2323" s="274" t="s">
        <v>1</v>
      </c>
      <c r="F2323" s="275" t="s">
        <v>2056</v>
      </c>
      <c r="G2323" s="273"/>
      <c r="H2323" s="274" t="s">
        <v>1</v>
      </c>
      <c r="I2323" s="276"/>
      <c r="J2323" s="273"/>
      <c r="K2323" s="273"/>
      <c r="L2323" s="277"/>
      <c r="M2323" s="278"/>
      <c r="N2323" s="279"/>
      <c r="O2323" s="279"/>
      <c r="P2323" s="279"/>
      <c r="Q2323" s="279"/>
      <c r="R2323" s="279"/>
      <c r="S2323" s="279"/>
      <c r="T2323" s="280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T2323" s="281" t="s">
        <v>259</v>
      </c>
      <c r="AU2323" s="281" t="s">
        <v>93</v>
      </c>
      <c r="AV2323" s="15" t="s">
        <v>91</v>
      </c>
      <c r="AW2323" s="15" t="s">
        <v>40</v>
      </c>
      <c r="AX2323" s="15" t="s">
        <v>84</v>
      </c>
      <c r="AY2323" s="281" t="s">
        <v>250</v>
      </c>
    </row>
    <row r="2324" s="13" customFormat="1">
      <c r="A2324" s="13"/>
      <c r="B2324" s="249"/>
      <c r="C2324" s="250"/>
      <c r="D2324" s="251" t="s">
        <v>259</v>
      </c>
      <c r="E2324" s="252" t="s">
        <v>1</v>
      </c>
      <c r="F2324" s="253" t="s">
        <v>2057</v>
      </c>
      <c r="G2324" s="250"/>
      <c r="H2324" s="254">
        <v>19</v>
      </c>
      <c r="I2324" s="255"/>
      <c r="J2324" s="250"/>
      <c r="K2324" s="250"/>
      <c r="L2324" s="256"/>
      <c r="M2324" s="257"/>
      <c r="N2324" s="258"/>
      <c r="O2324" s="258"/>
      <c r="P2324" s="258"/>
      <c r="Q2324" s="258"/>
      <c r="R2324" s="258"/>
      <c r="S2324" s="258"/>
      <c r="T2324" s="259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60" t="s">
        <v>259</v>
      </c>
      <c r="AU2324" s="260" t="s">
        <v>93</v>
      </c>
      <c r="AV2324" s="13" t="s">
        <v>93</v>
      </c>
      <c r="AW2324" s="13" t="s">
        <v>40</v>
      </c>
      <c r="AX2324" s="13" t="s">
        <v>84</v>
      </c>
      <c r="AY2324" s="260" t="s">
        <v>250</v>
      </c>
    </row>
    <row r="2325" s="13" customFormat="1">
      <c r="A2325" s="13"/>
      <c r="B2325" s="249"/>
      <c r="C2325" s="250"/>
      <c r="D2325" s="251" t="s">
        <v>259</v>
      </c>
      <c r="E2325" s="252" t="s">
        <v>1</v>
      </c>
      <c r="F2325" s="253" t="s">
        <v>2052</v>
      </c>
      <c r="G2325" s="250"/>
      <c r="H2325" s="254">
        <v>19</v>
      </c>
      <c r="I2325" s="255"/>
      <c r="J2325" s="250"/>
      <c r="K2325" s="250"/>
      <c r="L2325" s="256"/>
      <c r="M2325" s="257"/>
      <c r="N2325" s="258"/>
      <c r="O2325" s="258"/>
      <c r="P2325" s="258"/>
      <c r="Q2325" s="258"/>
      <c r="R2325" s="258"/>
      <c r="S2325" s="258"/>
      <c r="T2325" s="259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60" t="s">
        <v>259</v>
      </c>
      <c r="AU2325" s="260" t="s">
        <v>93</v>
      </c>
      <c r="AV2325" s="13" t="s">
        <v>93</v>
      </c>
      <c r="AW2325" s="13" t="s">
        <v>40</v>
      </c>
      <c r="AX2325" s="13" t="s">
        <v>84</v>
      </c>
      <c r="AY2325" s="260" t="s">
        <v>250</v>
      </c>
    </row>
    <row r="2326" s="13" customFormat="1">
      <c r="A2326" s="13"/>
      <c r="B2326" s="249"/>
      <c r="C2326" s="250"/>
      <c r="D2326" s="251" t="s">
        <v>259</v>
      </c>
      <c r="E2326" s="252" t="s">
        <v>1</v>
      </c>
      <c r="F2326" s="253" t="s">
        <v>2053</v>
      </c>
      <c r="G2326" s="250"/>
      <c r="H2326" s="254">
        <v>19</v>
      </c>
      <c r="I2326" s="255"/>
      <c r="J2326" s="250"/>
      <c r="K2326" s="250"/>
      <c r="L2326" s="256"/>
      <c r="M2326" s="257"/>
      <c r="N2326" s="258"/>
      <c r="O2326" s="258"/>
      <c r="P2326" s="258"/>
      <c r="Q2326" s="258"/>
      <c r="R2326" s="258"/>
      <c r="S2326" s="258"/>
      <c r="T2326" s="259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60" t="s">
        <v>259</v>
      </c>
      <c r="AU2326" s="260" t="s">
        <v>93</v>
      </c>
      <c r="AV2326" s="13" t="s">
        <v>93</v>
      </c>
      <c r="AW2326" s="13" t="s">
        <v>40</v>
      </c>
      <c r="AX2326" s="13" t="s">
        <v>84</v>
      </c>
      <c r="AY2326" s="260" t="s">
        <v>250</v>
      </c>
    </row>
    <row r="2327" s="13" customFormat="1">
      <c r="A2327" s="13"/>
      <c r="B2327" s="249"/>
      <c r="C2327" s="250"/>
      <c r="D2327" s="251" t="s">
        <v>259</v>
      </c>
      <c r="E2327" s="252" t="s">
        <v>1</v>
      </c>
      <c r="F2327" s="253" t="s">
        <v>2054</v>
      </c>
      <c r="G2327" s="250"/>
      <c r="H2327" s="254">
        <v>19</v>
      </c>
      <c r="I2327" s="255"/>
      <c r="J2327" s="250"/>
      <c r="K2327" s="250"/>
      <c r="L2327" s="256"/>
      <c r="M2327" s="257"/>
      <c r="N2327" s="258"/>
      <c r="O2327" s="258"/>
      <c r="P2327" s="258"/>
      <c r="Q2327" s="258"/>
      <c r="R2327" s="258"/>
      <c r="S2327" s="258"/>
      <c r="T2327" s="259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60" t="s">
        <v>259</v>
      </c>
      <c r="AU2327" s="260" t="s">
        <v>93</v>
      </c>
      <c r="AV2327" s="13" t="s">
        <v>93</v>
      </c>
      <c r="AW2327" s="13" t="s">
        <v>40</v>
      </c>
      <c r="AX2327" s="13" t="s">
        <v>84</v>
      </c>
      <c r="AY2327" s="260" t="s">
        <v>250</v>
      </c>
    </row>
    <row r="2328" s="13" customFormat="1">
      <c r="A2328" s="13"/>
      <c r="B2328" s="249"/>
      <c r="C2328" s="250"/>
      <c r="D2328" s="251" t="s">
        <v>259</v>
      </c>
      <c r="E2328" s="252" t="s">
        <v>1</v>
      </c>
      <c r="F2328" s="253" t="s">
        <v>2055</v>
      </c>
      <c r="G2328" s="250"/>
      <c r="H2328" s="254">
        <v>19</v>
      </c>
      <c r="I2328" s="255"/>
      <c r="J2328" s="250"/>
      <c r="K2328" s="250"/>
      <c r="L2328" s="256"/>
      <c r="M2328" s="257"/>
      <c r="N2328" s="258"/>
      <c r="O2328" s="258"/>
      <c r="P2328" s="258"/>
      <c r="Q2328" s="258"/>
      <c r="R2328" s="258"/>
      <c r="S2328" s="258"/>
      <c r="T2328" s="259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60" t="s">
        <v>259</v>
      </c>
      <c r="AU2328" s="260" t="s">
        <v>93</v>
      </c>
      <c r="AV2328" s="13" t="s">
        <v>93</v>
      </c>
      <c r="AW2328" s="13" t="s">
        <v>40</v>
      </c>
      <c r="AX2328" s="13" t="s">
        <v>84</v>
      </c>
      <c r="AY2328" s="260" t="s">
        <v>250</v>
      </c>
    </row>
    <row r="2329" s="16" customFormat="1">
      <c r="A2329" s="16"/>
      <c r="B2329" s="283"/>
      <c r="C2329" s="284"/>
      <c r="D2329" s="251" t="s">
        <v>259</v>
      </c>
      <c r="E2329" s="285" t="s">
        <v>1</v>
      </c>
      <c r="F2329" s="286" t="s">
        <v>328</v>
      </c>
      <c r="G2329" s="284"/>
      <c r="H2329" s="287">
        <v>95</v>
      </c>
      <c r="I2329" s="288"/>
      <c r="J2329" s="284"/>
      <c r="K2329" s="284"/>
      <c r="L2329" s="289"/>
      <c r="M2329" s="290"/>
      <c r="N2329" s="291"/>
      <c r="O2329" s="291"/>
      <c r="P2329" s="291"/>
      <c r="Q2329" s="291"/>
      <c r="R2329" s="291"/>
      <c r="S2329" s="291"/>
      <c r="T2329" s="292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T2329" s="293" t="s">
        <v>259</v>
      </c>
      <c r="AU2329" s="293" t="s">
        <v>93</v>
      </c>
      <c r="AV2329" s="16" t="s">
        <v>272</v>
      </c>
      <c r="AW2329" s="16" t="s">
        <v>40</v>
      </c>
      <c r="AX2329" s="16" t="s">
        <v>84</v>
      </c>
      <c r="AY2329" s="293" t="s">
        <v>250</v>
      </c>
    </row>
    <row r="2330" s="15" customFormat="1">
      <c r="A2330" s="15"/>
      <c r="B2330" s="272"/>
      <c r="C2330" s="273"/>
      <c r="D2330" s="251" t="s">
        <v>259</v>
      </c>
      <c r="E2330" s="274" t="s">
        <v>1</v>
      </c>
      <c r="F2330" s="275" t="s">
        <v>2058</v>
      </c>
      <c r="G2330" s="273"/>
      <c r="H2330" s="274" t="s">
        <v>1</v>
      </c>
      <c r="I2330" s="276"/>
      <c r="J2330" s="273"/>
      <c r="K2330" s="273"/>
      <c r="L2330" s="277"/>
      <c r="M2330" s="278"/>
      <c r="N2330" s="279"/>
      <c r="O2330" s="279"/>
      <c r="P2330" s="279"/>
      <c r="Q2330" s="279"/>
      <c r="R2330" s="279"/>
      <c r="S2330" s="279"/>
      <c r="T2330" s="280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81" t="s">
        <v>259</v>
      </c>
      <c r="AU2330" s="281" t="s">
        <v>93</v>
      </c>
      <c r="AV2330" s="15" t="s">
        <v>91</v>
      </c>
      <c r="AW2330" s="15" t="s">
        <v>40</v>
      </c>
      <c r="AX2330" s="15" t="s">
        <v>84</v>
      </c>
      <c r="AY2330" s="281" t="s">
        <v>250</v>
      </c>
    </row>
    <row r="2331" s="13" customFormat="1">
      <c r="A2331" s="13"/>
      <c r="B2331" s="249"/>
      <c r="C2331" s="250"/>
      <c r="D2331" s="251" t="s">
        <v>259</v>
      </c>
      <c r="E2331" s="252" t="s">
        <v>1</v>
      </c>
      <c r="F2331" s="253" t="s">
        <v>2057</v>
      </c>
      <c r="G2331" s="250"/>
      <c r="H2331" s="254">
        <v>19</v>
      </c>
      <c r="I2331" s="255"/>
      <c r="J2331" s="250"/>
      <c r="K2331" s="250"/>
      <c r="L2331" s="256"/>
      <c r="M2331" s="257"/>
      <c r="N2331" s="258"/>
      <c r="O2331" s="258"/>
      <c r="P2331" s="258"/>
      <c r="Q2331" s="258"/>
      <c r="R2331" s="258"/>
      <c r="S2331" s="258"/>
      <c r="T2331" s="259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60" t="s">
        <v>259</v>
      </c>
      <c r="AU2331" s="260" t="s">
        <v>93</v>
      </c>
      <c r="AV2331" s="13" t="s">
        <v>93</v>
      </c>
      <c r="AW2331" s="13" t="s">
        <v>40</v>
      </c>
      <c r="AX2331" s="13" t="s">
        <v>84</v>
      </c>
      <c r="AY2331" s="260" t="s">
        <v>250</v>
      </c>
    </row>
    <row r="2332" s="13" customFormat="1">
      <c r="A2332" s="13"/>
      <c r="B2332" s="249"/>
      <c r="C2332" s="250"/>
      <c r="D2332" s="251" t="s">
        <v>259</v>
      </c>
      <c r="E2332" s="252" t="s">
        <v>1</v>
      </c>
      <c r="F2332" s="253" t="s">
        <v>2052</v>
      </c>
      <c r="G2332" s="250"/>
      <c r="H2332" s="254">
        <v>19</v>
      </c>
      <c r="I2332" s="255"/>
      <c r="J2332" s="250"/>
      <c r="K2332" s="250"/>
      <c r="L2332" s="256"/>
      <c r="M2332" s="257"/>
      <c r="N2332" s="258"/>
      <c r="O2332" s="258"/>
      <c r="P2332" s="258"/>
      <c r="Q2332" s="258"/>
      <c r="R2332" s="258"/>
      <c r="S2332" s="258"/>
      <c r="T2332" s="259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60" t="s">
        <v>259</v>
      </c>
      <c r="AU2332" s="260" t="s">
        <v>93</v>
      </c>
      <c r="AV2332" s="13" t="s">
        <v>93</v>
      </c>
      <c r="AW2332" s="13" t="s">
        <v>40</v>
      </c>
      <c r="AX2332" s="13" t="s">
        <v>84</v>
      </c>
      <c r="AY2332" s="260" t="s">
        <v>250</v>
      </c>
    </row>
    <row r="2333" s="13" customFormat="1">
      <c r="A2333" s="13"/>
      <c r="B2333" s="249"/>
      <c r="C2333" s="250"/>
      <c r="D2333" s="251" t="s">
        <v>259</v>
      </c>
      <c r="E2333" s="252" t="s">
        <v>1</v>
      </c>
      <c r="F2333" s="253" t="s">
        <v>2053</v>
      </c>
      <c r="G2333" s="250"/>
      <c r="H2333" s="254">
        <v>19</v>
      </c>
      <c r="I2333" s="255"/>
      <c r="J2333" s="250"/>
      <c r="K2333" s="250"/>
      <c r="L2333" s="256"/>
      <c r="M2333" s="257"/>
      <c r="N2333" s="258"/>
      <c r="O2333" s="258"/>
      <c r="P2333" s="258"/>
      <c r="Q2333" s="258"/>
      <c r="R2333" s="258"/>
      <c r="S2333" s="258"/>
      <c r="T2333" s="259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60" t="s">
        <v>259</v>
      </c>
      <c r="AU2333" s="260" t="s">
        <v>93</v>
      </c>
      <c r="AV2333" s="13" t="s">
        <v>93</v>
      </c>
      <c r="AW2333" s="13" t="s">
        <v>40</v>
      </c>
      <c r="AX2333" s="13" t="s">
        <v>84</v>
      </c>
      <c r="AY2333" s="260" t="s">
        <v>250</v>
      </c>
    </row>
    <row r="2334" s="13" customFormat="1">
      <c r="A2334" s="13"/>
      <c r="B2334" s="249"/>
      <c r="C2334" s="250"/>
      <c r="D2334" s="251" t="s">
        <v>259</v>
      </c>
      <c r="E2334" s="252" t="s">
        <v>1</v>
      </c>
      <c r="F2334" s="253" t="s">
        <v>2054</v>
      </c>
      <c r="G2334" s="250"/>
      <c r="H2334" s="254">
        <v>19</v>
      </c>
      <c r="I2334" s="255"/>
      <c r="J2334" s="250"/>
      <c r="K2334" s="250"/>
      <c r="L2334" s="256"/>
      <c r="M2334" s="257"/>
      <c r="N2334" s="258"/>
      <c r="O2334" s="258"/>
      <c r="P2334" s="258"/>
      <c r="Q2334" s="258"/>
      <c r="R2334" s="258"/>
      <c r="S2334" s="258"/>
      <c r="T2334" s="259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60" t="s">
        <v>259</v>
      </c>
      <c r="AU2334" s="260" t="s">
        <v>93</v>
      </c>
      <c r="AV2334" s="13" t="s">
        <v>93</v>
      </c>
      <c r="AW2334" s="13" t="s">
        <v>40</v>
      </c>
      <c r="AX2334" s="13" t="s">
        <v>84</v>
      </c>
      <c r="AY2334" s="260" t="s">
        <v>250</v>
      </c>
    </row>
    <row r="2335" s="13" customFormat="1">
      <c r="A2335" s="13"/>
      <c r="B2335" s="249"/>
      <c r="C2335" s="250"/>
      <c r="D2335" s="251" t="s">
        <v>259</v>
      </c>
      <c r="E2335" s="252" t="s">
        <v>1</v>
      </c>
      <c r="F2335" s="253" t="s">
        <v>2055</v>
      </c>
      <c r="G2335" s="250"/>
      <c r="H2335" s="254">
        <v>19</v>
      </c>
      <c r="I2335" s="255"/>
      <c r="J2335" s="250"/>
      <c r="K2335" s="250"/>
      <c r="L2335" s="256"/>
      <c r="M2335" s="257"/>
      <c r="N2335" s="258"/>
      <c r="O2335" s="258"/>
      <c r="P2335" s="258"/>
      <c r="Q2335" s="258"/>
      <c r="R2335" s="258"/>
      <c r="S2335" s="258"/>
      <c r="T2335" s="259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60" t="s">
        <v>259</v>
      </c>
      <c r="AU2335" s="260" t="s">
        <v>93</v>
      </c>
      <c r="AV2335" s="13" t="s">
        <v>93</v>
      </c>
      <c r="AW2335" s="13" t="s">
        <v>40</v>
      </c>
      <c r="AX2335" s="13" t="s">
        <v>84</v>
      </c>
      <c r="AY2335" s="260" t="s">
        <v>250</v>
      </c>
    </row>
    <row r="2336" s="16" customFormat="1">
      <c r="A2336" s="16"/>
      <c r="B2336" s="283"/>
      <c r="C2336" s="284"/>
      <c r="D2336" s="251" t="s">
        <v>259</v>
      </c>
      <c r="E2336" s="285" t="s">
        <v>1</v>
      </c>
      <c r="F2336" s="286" t="s">
        <v>328</v>
      </c>
      <c r="G2336" s="284"/>
      <c r="H2336" s="287">
        <v>95</v>
      </c>
      <c r="I2336" s="288"/>
      <c r="J2336" s="284"/>
      <c r="K2336" s="284"/>
      <c r="L2336" s="289"/>
      <c r="M2336" s="290"/>
      <c r="N2336" s="291"/>
      <c r="O2336" s="291"/>
      <c r="P2336" s="291"/>
      <c r="Q2336" s="291"/>
      <c r="R2336" s="291"/>
      <c r="S2336" s="291"/>
      <c r="T2336" s="292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T2336" s="293" t="s">
        <v>259</v>
      </c>
      <c r="AU2336" s="293" t="s">
        <v>93</v>
      </c>
      <c r="AV2336" s="16" t="s">
        <v>272</v>
      </c>
      <c r="AW2336" s="16" t="s">
        <v>40</v>
      </c>
      <c r="AX2336" s="16" t="s">
        <v>84</v>
      </c>
      <c r="AY2336" s="293" t="s">
        <v>250</v>
      </c>
    </row>
    <row r="2337" s="15" customFormat="1">
      <c r="A2337" s="15"/>
      <c r="B2337" s="272"/>
      <c r="C2337" s="273"/>
      <c r="D2337" s="251" t="s">
        <v>259</v>
      </c>
      <c r="E2337" s="274" t="s">
        <v>1</v>
      </c>
      <c r="F2337" s="275" t="s">
        <v>2059</v>
      </c>
      <c r="G2337" s="273"/>
      <c r="H2337" s="274" t="s">
        <v>1</v>
      </c>
      <c r="I2337" s="276"/>
      <c r="J2337" s="273"/>
      <c r="K2337" s="273"/>
      <c r="L2337" s="277"/>
      <c r="M2337" s="278"/>
      <c r="N2337" s="279"/>
      <c r="O2337" s="279"/>
      <c r="P2337" s="279"/>
      <c r="Q2337" s="279"/>
      <c r="R2337" s="279"/>
      <c r="S2337" s="279"/>
      <c r="T2337" s="280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81" t="s">
        <v>259</v>
      </c>
      <c r="AU2337" s="281" t="s">
        <v>93</v>
      </c>
      <c r="AV2337" s="15" t="s">
        <v>91</v>
      </c>
      <c r="AW2337" s="15" t="s">
        <v>40</v>
      </c>
      <c r="AX2337" s="15" t="s">
        <v>84</v>
      </c>
      <c r="AY2337" s="281" t="s">
        <v>250</v>
      </c>
    </row>
    <row r="2338" s="13" customFormat="1">
      <c r="A2338" s="13"/>
      <c r="B2338" s="249"/>
      <c r="C2338" s="250"/>
      <c r="D2338" s="251" t="s">
        <v>259</v>
      </c>
      <c r="E2338" s="252" t="s">
        <v>1</v>
      </c>
      <c r="F2338" s="253" t="s">
        <v>1128</v>
      </c>
      <c r="G2338" s="250"/>
      <c r="H2338" s="254">
        <v>1</v>
      </c>
      <c r="I2338" s="255"/>
      <c r="J2338" s="250"/>
      <c r="K2338" s="250"/>
      <c r="L2338" s="256"/>
      <c r="M2338" s="257"/>
      <c r="N2338" s="258"/>
      <c r="O2338" s="258"/>
      <c r="P2338" s="258"/>
      <c r="Q2338" s="258"/>
      <c r="R2338" s="258"/>
      <c r="S2338" s="258"/>
      <c r="T2338" s="259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60" t="s">
        <v>259</v>
      </c>
      <c r="AU2338" s="260" t="s">
        <v>93</v>
      </c>
      <c r="AV2338" s="13" t="s">
        <v>93</v>
      </c>
      <c r="AW2338" s="13" t="s">
        <v>40</v>
      </c>
      <c r="AX2338" s="13" t="s">
        <v>84</v>
      </c>
      <c r="AY2338" s="260" t="s">
        <v>250</v>
      </c>
    </row>
    <row r="2339" s="13" customFormat="1">
      <c r="A2339" s="13"/>
      <c r="B2339" s="249"/>
      <c r="C2339" s="250"/>
      <c r="D2339" s="251" t="s">
        <v>259</v>
      </c>
      <c r="E2339" s="252" t="s">
        <v>1</v>
      </c>
      <c r="F2339" s="253" t="s">
        <v>2060</v>
      </c>
      <c r="G2339" s="250"/>
      <c r="H2339" s="254">
        <v>1</v>
      </c>
      <c r="I2339" s="255"/>
      <c r="J2339" s="250"/>
      <c r="K2339" s="250"/>
      <c r="L2339" s="256"/>
      <c r="M2339" s="257"/>
      <c r="N2339" s="258"/>
      <c r="O2339" s="258"/>
      <c r="P2339" s="258"/>
      <c r="Q2339" s="258"/>
      <c r="R2339" s="258"/>
      <c r="S2339" s="258"/>
      <c r="T2339" s="259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60" t="s">
        <v>259</v>
      </c>
      <c r="AU2339" s="260" t="s">
        <v>93</v>
      </c>
      <c r="AV2339" s="13" t="s">
        <v>93</v>
      </c>
      <c r="AW2339" s="13" t="s">
        <v>40</v>
      </c>
      <c r="AX2339" s="13" t="s">
        <v>84</v>
      </c>
      <c r="AY2339" s="260" t="s">
        <v>250</v>
      </c>
    </row>
    <row r="2340" s="13" customFormat="1">
      <c r="A2340" s="13"/>
      <c r="B2340" s="249"/>
      <c r="C2340" s="250"/>
      <c r="D2340" s="251" t="s">
        <v>259</v>
      </c>
      <c r="E2340" s="252" t="s">
        <v>1</v>
      </c>
      <c r="F2340" s="253" t="s">
        <v>2061</v>
      </c>
      <c r="G2340" s="250"/>
      <c r="H2340" s="254">
        <v>1</v>
      </c>
      <c r="I2340" s="255"/>
      <c r="J2340" s="250"/>
      <c r="K2340" s="250"/>
      <c r="L2340" s="256"/>
      <c r="M2340" s="257"/>
      <c r="N2340" s="258"/>
      <c r="O2340" s="258"/>
      <c r="P2340" s="258"/>
      <c r="Q2340" s="258"/>
      <c r="R2340" s="258"/>
      <c r="S2340" s="258"/>
      <c r="T2340" s="259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60" t="s">
        <v>259</v>
      </c>
      <c r="AU2340" s="260" t="s">
        <v>93</v>
      </c>
      <c r="AV2340" s="13" t="s">
        <v>93</v>
      </c>
      <c r="AW2340" s="13" t="s">
        <v>40</v>
      </c>
      <c r="AX2340" s="13" t="s">
        <v>84</v>
      </c>
      <c r="AY2340" s="260" t="s">
        <v>250</v>
      </c>
    </row>
    <row r="2341" s="13" customFormat="1">
      <c r="A2341" s="13"/>
      <c r="B2341" s="249"/>
      <c r="C2341" s="250"/>
      <c r="D2341" s="251" t="s">
        <v>259</v>
      </c>
      <c r="E2341" s="252" t="s">
        <v>1</v>
      </c>
      <c r="F2341" s="253" t="s">
        <v>2062</v>
      </c>
      <c r="G2341" s="250"/>
      <c r="H2341" s="254">
        <v>1</v>
      </c>
      <c r="I2341" s="255"/>
      <c r="J2341" s="250"/>
      <c r="K2341" s="250"/>
      <c r="L2341" s="256"/>
      <c r="M2341" s="257"/>
      <c r="N2341" s="258"/>
      <c r="O2341" s="258"/>
      <c r="P2341" s="258"/>
      <c r="Q2341" s="258"/>
      <c r="R2341" s="258"/>
      <c r="S2341" s="258"/>
      <c r="T2341" s="25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60" t="s">
        <v>259</v>
      </c>
      <c r="AU2341" s="260" t="s">
        <v>93</v>
      </c>
      <c r="AV2341" s="13" t="s">
        <v>93</v>
      </c>
      <c r="AW2341" s="13" t="s">
        <v>40</v>
      </c>
      <c r="AX2341" s="13" t="s">
        <v>84</v>
      </c>
      <c r="AY2341" s="260" t="s">
        <v>250</v>
      </c>
    </row>
    <row r="2342" s="13" customFormat="1">
      <c r="A2342" s="13"/>
      <c r="B2342" s="249"/>
      <c r="C2342" s="250"/>
      <c r="D2342" s="251" t="s">
        <v>259</v>
      </c>
      <c r="E2342" s="252" t="s">
        <v>1</v>
      </c>
      <c r="F2342" s="253" t="s">
        <v>2063</v>
      </c>
      <c r="G2342" s="250"/>
      <c r="H2342" s="254">
        <v>1</v>
      </c>
      <c r="I2342" s="255"/>
      <c r="J2342" s="250"/>
      <c r="K2342" s="250"/>
      <c r="L2342" s="256"/>
      <c r="M2342" s="257"/>
      <c r="N2342" s="258"/>
      <c r="O2342" s="258"/>
      <c r="P2342" s="258"/>
      <c r="Q2342" s="258"/>
      <c r="R2342" s="258"/>
      <c r="S2342" s="258"/>
      <c r="T2342" s="259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60" t="s">
        <v>259</v>
      </c>
      <c r="AU2342" s="260" t="s">
        <v>93</v>
      </c>
      <c r="AV2342" s="13" t="s">
        <v>93</v>
      </c>
      <c r="AW2342" s="13" t="s">
        <v>40</v>
      </c>
      <c r="AX2342" s="13" t="s">
        <v>84</v>
      </c>
      <c r="AY2342" s="260" t="s">
        <v>250</v>
      </c>
    </row>
    <row r="2343" s="16" customFormat="1">
      <c r="A2343" s="16"/>
      <c r="B2343" s="283"/>
      <c r="C2343" s="284"/>
      <c r="D2343" s="251" t="s">
        <v>259</v>
      </c>
      <c r="E2343" s="285" t="s">
        <v>1</v>
      </c>
      <c r="F2343" s="286" t="s">
        <v>328</v>
      </c>
      <c r="G2343" s="284"/>
      <c r="H2343" s="287">
        <v>5</v>
      </c>
      <c r="I2343" s="288"/>
      <c r="J2343" s="284"/>
      <c r="K2343" s="284"/>
      <c r="L2343" s="289"/>
      <c r="M2343" s="290"/>
      <c r="N2343" s="291"/>
      <c r="O2343" s="291"/>
      <c r="P2343" s="291"/>
      <c r="Q2343" s="291"/>
      <c r="R2343" s="291"/>
      <c r="S2343" s="291"/>
      <c r="T2343" s="292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T2343" s="293" t="s">
        <v>259</v>
      </c>
      <c r="AU2343" s="293" t="s">
        <v>93</v>
      </c>
      <c r="AV2343" s="16" t="s">
        <v>272</v>
      </c>
      <c r="AW2343" s="16" t="s">
        <v>40</v>
      </c>
      <c r="AX2343" s="16" t="s">
        <v>84</v>
      </c>
      <c r="AY2343" s="293" t="s">
        <v>250</v>
      </c>
    </row>
    <row r="2344" s="15" customFormat="1">
      <c r="A2344" s="15"/>
      <c r="B2344" s="272"/>
      <c r="C2344" s="273"/>
      <c r="D2344" s="251" t="s">
        <v>259</v>
      </c>
      <c r="E2344" s="274" t="s">
        <v>1</v>
      </c>
      <c r="F2344" s="275" t="s">
        <v>1012</v>
      </c>
      <c r="G2344" s="273"/>
      <c r="H2344" s="274" t="s">
        <v>1</v>
      </c>
      <c r="I2344" s="276"/>
      <c r="J2344" s="273"/>
      <c r="K2344" s="273"/>
      <c r="L2344" s="277"/>
      <c r="M2344" s="278"/>
      <c r="N2344" s="279"/>
      <c r="O2344" s="279"/>
      <c r="P2344" s="279"/>
      <c r="Q2344" s="279"/>
      <c r="R2344" s="279"/>
      <c r="S2344" s="279"/>
      <c r="T2344" s="280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T2344" s="281" t="s">
        <v>259</v>
      </c>
      <c r="AU2344" s="281" t="s">
        <v>93</v>
      </c>
      <c r="AV2344" s="15" t="s">
        <v>91</v>
      </c>
      <c r="AW2344" s="15" t="s">
        <v>40</v>
      </c>
      <c r="AX2344" s="15" t="s">
        <v>84</v>
      </c>
      <c r="AY2344" s="281" t="s">
        <v>250</v>
      </c>
    </row>
    <row r="2345" s="13" customFormat="1">
      <c r="A2345" s="13"/>
      <c r="B2345" s="249"/>
      <c r="C2345" s="250"/>
      <c r="D2345" s="251" t="s">
        <v>259</v>
      </c>
      <c r="E2345" s="252" t="s">
        <v>1</v>
      </c>
      <c r="F2345" s="253" t="s">
        <v>1013</v>
      </c>
      <c r="G2345" s="250"/>
      <c r="H2345" s="254">
        <v>2</v>
      </c>
      <c r="I2345" s="255"/>
      <c r="J2345" s="250"/>
      <c r="K2345" s="250"/>
      <c r="L2345" s="256"/>
      <c r="M2345" s="257"/>
      <c r="N2345" s="258"/>
      <c r="O2345" s="258"/>
      <c r="P2345" s="258"/>
      <c r="Q2345" s="258"/>
      <c r="R2345" s="258"/>
      <c r="S2345" s="258"/>
      <c r="T2345" s="259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60" t="s">
        <v>259</v>
      </c>
      <c r="AU2345" s="260" t="s">
        <v>93</v>
      </c>
      <c r="AV2345" s="13" t="s">
        <v>93</v>
      </c>
      <c r="AW2345" s="13" t="s">
        <v>40</v>
      </c>
      <c r="AX2345" s="13" t="s">
        <v>84</v>
      </c>
      <c r="AY2345" s="260" t="s">
        <v>250</v>
      </c>
    </row>
    <row r="2346" s="16" customFormat="1">
      <c r="A2346" s="16"/>
      <c r="B2346" s="283"/>
      <c r="C2346" s="284"/>
      <c r="D2346" s="251" t="s">
        <v>259</v>
      </c>
      <c r="E2346" s="285" t="s">
        <v>1</v>
      </c>
      <c r="F2346" s="286" t="s">
        <v>328</v>
      </c>
      <c r="G2346" s="284"/>
      <c r="H2346" s="287">
        <v>2</v>
      </c>
      <c r="I2346" s="288"/>
      <c r="J2346" s="284"/>
      <c r="K2346" s="284"/>
      <c r="L2346" s="289"/>
      <c r="M2346" s="290"/>
      <c r="N2346" s="291"/>
      <c r="O2346" s="291"/>
      <c r="P2346" s="291"/>
      <c r="Q2346" s="291"/>
      <c r="R2346" s="291"/>
      <c r="S2346" s="291"/>
      <c r="T2346" s="292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T2346" s="293" t="s">
        <v>259</v>
      </c>
      <c r="AU2346" s="293" t="s">
        <v>93</v>
      </c>
      <c r="AV2346" s="16" t="s">
        <v>272</v>
      </c>
      <c r="AW2346" s="16" t="s">
        <v>40</v>
      </c>
      <c r="AX2346" s="16" t="s">
        <v>84</v>
      </c>
      <c r="AY2346" s="293" t="s">
        <v>250</v>
      </c>
    </row>
    <row r="2347" s="14" customFormat="1">
      <c r="A2347" s="14"/>
      <c r="B2347" s="261"/>
      <c r="C2347" s="262"/>
      <c r="D2347" s="251" t="s">
        <v>259</v>
      </c>
      <c r="E2347" s="263" t="s">
        <v>1</v>
      </c>
      <c r="F2347" s="264" t="s">
        <v>261</v>
      </c>
      <c r="G2347" s="262"/>
      <c r="H2347" s="265">
        <v>303</v>
      </c>
      <c r="I2347" s="266"/>
      <c r="J2347" s="262"/>
      <c r="K2347" s="262"/>
      <c r="L2347" s="267"/>
      <c r="M2347" s="268"/>
      <c r="N2347" s="269"/>
      <c r="O2347" s="269"/>
      <c r="P2347" s="269"/>
      <c r="Q2347" s="269"/>
      <c r="R2347" s="269"/>
      <c r="S2347" s="269"/>
      <c r="T2347" s="270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71" t="s">
        <v>259</v>
      </c>
      <c r="AU2347" s="271" t="s">
        <v>93</v>
      </c>
      <c r="AV2347" s="14" t="s">
        <v>256</v>
      </c>
      <c r="AW2347" s="14" t="s">
        <v>40</v>
      </c>
      <c r="AX2347" s="14" t="s">
        <v>91</v>
      </c>
      <c r="AY2347" s="271" t="s">
        <v>250</v>
      </c>
    </row>
    <row r="2348" s="2" customFormat="1" ht="16.5" customHeight="1">
      <c r="A2348" s="41"/>
      <c r="B2348" s="42"/>
      <c r="C2348" s="294" t="s">
        <v>2306</v>
      </c>
      <c r="D2348" s="294" t="s">
        <v>337</v>
      </c>
      <c r="E2348" s="295" t="s">
        <v>2307</v>
      </c>
      <c r="F2348" s="296" t="s">
        <v>2308</v>
      </c>
      <c r="G2348" s="297" t="s">
        <v>570</v>
      </c>
      <c r="H2348" s="298">
        <v>105</v>
      </c>
      <c r="I2348" s="299"/>
      <c r="J2348" s="300">
        <f>ROUND(I2348*H2348,2)</f>
        <v>0</v>
      </c>
      <c r="K2348" s="301"/>
      <c r="L2348" s="302"/>
      <c r="M2348" s="303" t="s">
        <v>1</v>
      </c>
      <c r="N2348" s="304" t="s">
        <v>49</v>
      </c>
      <c r="O2348" s="94"/>
      <c r="P2348" s="240">
        <f>O2348*H2348</f>
        <v>0</v>
      </c>
      <c r="Q2348" s="240">
        <v>0.0022000000000000001</v>
      </c>
      <c r="R2348" s="240">
        <f>Q2348*H2348</f>
        <v>0.23100000000000001</v>
      </c>
      <c r="S2348" s="240">
        <v>0</v>
      </c>
      <c r="T2348" s="241">
        <f>S2348*H2348</f>
        <v>0</v>
      </c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R2348" s="242" t="s">
        <v>363</v>
      </c>
      <c r="AT2348" s="242" t="s">
        <v>337</v>
      </c>
      <c r="AU2348" s="242" t="s">
        <v>93</v>
      </c>
      <c r="AY2348" s="19" t="s">
        <v>250</v>
      </c>
      <c r="BE2348" s="243">
        <f>IF(N2348="základní",J2348,0)</f>
        <v>0</v>
      </c>
      <c r="BF2348" s="243">
        <f>IF(N2348="snížená",J2348,0)</f>
        <v>0</v>
      </c>
      <c r="BG2348" s="243">
        <f>IF(N2348="zákl. přenesená",J2348,0)</f>
        <v>0</v>
      </c>
      <c r="BH2348" s="243">
        <f>IF(N2348="sníž. přenesená",J2348,0)</f>
        <v>0</v>
      </c>
      <c r="BI2348" s="243">
        <f>IF(N2348="nulová",J2348,0)</f>
        <v>0</v>
      </c>
      <c r="BJ2348" s="19" t="s">
        <v>91</v>
      </c>
      <c r="BK2348" s="243">
        <f>ROUND(I2348*H2348,2)</f>
        <v>0</v>
      </c>
      <c r="BL2348" s="19" t="s">
        <v>303</v>
      </c>
      <c r="BM2348" s="242" t="s">
        <v>2309</v>
      </c>
    </row>
    <row r="2349" s="15" customFormat="1">
      <c r="A2349" s="15"/>
      <c r="B2349" s="272"/>
      <c r="C2349" s="273"/>
      <c r="D2349" s="251" t="s">
        <v>259</v>
      </c>
      <c r="E2349" s="274" t="s">
        <v>1</v>
      </c>
      <c r="F2349" s="275" t="s">
        <v>1007</v>
      </c>
      <c r="G2349" s="273"/>
      <c r="H2349" s="274" t="s">
        <v>1</v>
      </c>
      <c r="I2349" s="276"/>
      <c r="J2349" s="273"/>
      <c r="K2349" s="273"/>
      <c r="L2349" s="277"/>
      <c r="M2349" s="278"/>
      <c r="N2349" s="279"/>
      <c r="O2349" s="279"/>
      <c r="P2349" s="279"/>
      <c r="Q2349" s="279"/>
      <c r="R2349" s="279"/>
      <c r="S2349" s="279"/>
      <c r="T2349" s="280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T2349" s="281" t="s">
        <v>259</v>
      </c>
      <c r="AU2349" s="281" t="s">
        <v>93</v>
      </c>
      <c r="AV2349" s="15" t="s">
        <v>91</v>
      </c>
      <c r="AW2349" s="15" t="s">
        <v>40</v>
      </c>
      <c r="AX2349" s="15" t="s">
        <v>84</v>
      </c>
      <c r="AY2349" s="281" t="s">
        <v>250</v>
      </c>
    </row>
    <row r="2350" s="15" customFormat="1">
      <c r="A2350" s="15"/>
      <c r="B2350" s="272"/>
      <c r="C2350" s="273"/>
      <c r="D2350" s="251" t="s">
        <v>259</v>
      </c>
      <c r="E2350" s="274" t="s">
        <v>1</v>
      </c>
      <c r="F2350" s="275" t="s">
        <v>2045</v>
      </c>
      <c r="G2350" s="273"/>
      <c r="H2350" s="274" t="s">
        <v>1</v>
      </c>
      <c r="I2350" s="276"/>
      <c r="J2350" s="273"/>
      <c r="K2350" s="273"/>
      <c r="L2350" s="277"/>
      <c r="M2350" s="278"/>
      <c r="N2350" s="279"/>
      <c r="O2350" s="279"/>
      <c r="P2350" s="279"/>
      <c r="Q2350" s="279"/>
      <c r="R2350" s="279"/>
      <c r="S2350" s="279"/>
      <c r="T2350" s="280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  <c r="AE2350" s="15"/>
      <c r="AT2350" s="281" t="s">
        <v>259</v>
      </c>
      <c r="AU2350" s="281" t="s">
        <v>93</v>
      </c>
      <c r="AV2350" s="15" t="s">
        <v>91</v>
      </c>
      <c r="AW2350" s="15" t="s">
        <v>40</v>
      </c>
      <c r="AX2350" s="15" t="s">
        <v>84</v>
      </c>
      <c r="AY2350" s="281" t="s">
        <v>250</v>
      </c>
    </row>
    <row r="2351" s="13" customFormat="1">
      <c r="A2351" s="13"/>
      <c r="B2351" s="249"/>
      <c r="C2351" s="250"/>
      <c r="D2351" s="251" t="s">
        <v>259</v>
      </c>
      <c r="E2351" s="252" t="s">
        <v>1</v>
      </c>
      <c r="F2351" s="253" t="s">
        <v>1124</v>
      </c>
      <c r="G2351" s="250"/>
      <c r="H2351" s="254">
        <v>2</v>
      </c>
      <c r="I2351" s="255"/>
      <c r="J2351" s="250"/>
      <c r="K2351" s="250"/>
      <c r="L2351" s="256"/>
      <c r="M2351" s="257"/>
      <c r="N2351" s="258"/>
      <c r="O2351" s="258"/>
      <c r="P2351" s="258"/>
      <c r="Q2351" s="258"/>
      <c r="R2351" s="258"/>
      <c r="S2351" s="258"/>
      <c r="T2351" s="259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60" t="s">
        <v>259</v>
      </c>
      <c r="AU2351" s="260" t="s">
        <v>93</v>
      </c>
      <c r="AV2351" s="13" t="s">
        <v>93</v>
      </c>
      <c r="AW2351" s="13" t="s">
        <v>40</v>
      </c>
      <c r="AX2351" s="13" t="s">
        <v>84</v>
      </c>
      <c r="AY2351" s="260" t="s">
        <v>250</v>
      </c>
    </row>
    <row r="2352" s="13" customFormat="1">
      <c r="A2352" s="13"/>
      <c r="B2352" s="249"/>
      <c r="C2352" s="250"/>
      <c r="D2352" s="251" t="s">
        <v>259</v>
      </c>
      <c r="E2352" s="252" t="s">
        <v>1</v>
      </c>
      <c r="F2352" s="253" t="s">
        <v>2046</v>
      </c>
      <c r="G2352" s="250"/>
      <c r="H2352" s="254">
        <v>2</v>
      </c>
      <c r="I2352" s="255"/>
      <c r="J2352" s="250"/>
      <c r="K2352" s="250"/>
      <c r="L2352" s="256"/>
      <c r="M2352" s="257"/>
      <c r="N2352" s="258"/>
      <c r="O2352" s="258"/>
      <c r="P2352" s="258"/>
      <c r="Q2352" s="258"/>
      <c r="R2352" s="258"/>
      <c r="S2352" s="258"/>
      <c r="T2352" s="259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60" t="s">
        <v>259</v>
      </c>
      <c r="AU2352" s="260" t="s">
        <v>93</v>
      </c>
      <c r="AV2352" s="13" t="s">
        <v>93</v>
      </c>
      <c r="AW2352" s="13" t="s">
        <v>40</v>
      </c>
      <c r="AX2352" s="13" t="s">
        <v>84</v>
      </c>
      <c r="AY2352" s="260" t="s">
        <v>250</v>
      </c>
    </row>
    <row r="2353" s="13" customFormat="1">
      <c r="A2353" s="13"/>
      <c r="B2353" s="249"/>
      <c r="C2353" s="250"/>
      <c r="D2353" s="251" t="s">
        <v>259</v>
      </c>
      <c r="E2353" s="252" t="s">
        <v>1</v>
      </c>
      <c r="F2353" s="253" t="s">
        <v>2047</v>
      </c>
      <c r="G2353" s="250"/>
      <c r="H2353" s="254">
        <v>2</v>
      </c>
      <c r="I2353" s="255"/>
      <c r="J2353" s="250"/>
      <c r="K2353" s="250"/>
      <c r="L2353" s="256"/>
      <c r="M2353" s="257"/>
      <c r="N2353" s="258"/>
      <c r="O2353" s="258"/>
      <c r="P2353" s="258"/>
      <c r="Q2353" s="258"/>
      <c r="R2353" s="258"/>
      <c r="S2353" s="258"/>
      <c r="T2353" s="259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60" t="s">
        <v>259</v>
      </c>
      <c r="AU2353" s="260" t="s">
        <v>93</v>
      </c>
      <c r="AV2353" s="13" t="s">
        <v>93</v>
      </c>
      <c r="AW2353" s="13" t="s">
        <v>40</v>
      </c>
      <c r="AX2353" s="13" t="s">
        <v>84</v>
      </c>
      <c r="AY2353" s="260" t="s">
        <v>250</v>
      </c>
    </row>
    <row r="2354" s="13" customFormat="1">
      <c r="A2354" s="13"/>
      <c r="B2354" s="249"/>
      <c r="C2354" s="250"/>
      <c r="D2354" s="251" t="s">
        <v>259</v>
      </c>
      <c r="E2354" s="252" t="s">
        <v>1</v>
      </c>
      <c r="F2354" s="253" t="s">
        <v>2048</v>
      </c>
      <c r="G2354" s="250"/>
      <c r="H2354" s="254">
        <v>2</v>
      </c>
      <c r="I2354" s="255"/>
      <c r="J2354" s="250"/>
      <c r="K2354" s="250"/>
      <c r="L2354" s="256"/>
      <c r="M2354" s="257"/>
      <c r="N2354" s="258"/>
      <c r="O2354" s="258"/>
      <c r="P2354" s="258"/>
      <c r="Q2354" s="258"/>
      <c r="R2354" s="258"/>
      <c r="S2354" s="258"/>
      <c r="T2354" s="259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60" t="s">
        <v>259</v>
      </c>
      <c r="AU2354" s="260" t="s">
        <v>93</v>
      </c>
      <c r="AV2354" s="13" t="s">
        <v>93</v>
      </c>
      <c r="AW2354" s="13" t="s">
        <v>40</v>
      </c>
      <c r="AX2354" s="13" t="s">
        <v>84</v>
      </c>
      <c r="AY2354" s="260" t="s">
        <v>250</v>
      </c>
    </row>
    <row r="2355" s="13" customFormat="1">
      <c r="A2355" s="13"/>
      <c r="B2355" s="249"/>
      <c r="C2355" s="250"/>
      <c r="D2355" s="251" t="s">
        <v>259</v>
      </c>
      <c r="E2355" s="252" t="s">
        <v>1</v>
      </c>
      <c r="F2355" s="253" t="s">
        <v>2049</v>
      </c>
      <c r="G2355" s="250"/>
      <c r="H2355" s="254">
        <v>2</v>
      </c>
      <c r="I2355" s="255"/>
      <c r="J2355" s="250"/>
      <c r="K2355" s="250"/>
      <c r="L2355" s="256"/>
      <c r="M2355" s="257"/>
      <c r="N2355" s="258"/>
      <c r="O2355" s="258"/>
      <c r="P2355" s="258"/>
      <c r="Q2355" s="258"/>
      <c r="R2355" s="258"/>
      <c r="S2355" s="258"/>
      <c r="T2355" s="259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60" t="s">
        <v>259</v>
      </c>
      <c r="AU2355" s="260" t="s">
        <v>93</v>
      </c>
      <c r="AV2355" s="13" t="s">
        <v>93</v>
      </c>
      <c r="AW2355" s="13" t="s">
        <v>40</v>
      </c>
      <c r="AX2355" s="13" t="s">
        <v>84</v>
      </c>
      <c r="AY2355" s="260" t="s">
        <v>250</v>
      </c>
    </row>
    <row r="2356" s="16" customFormat="1">
      <c r="A2356" s="16"/>
      <c r="B2356" s="283"/>
      <c r="C2356" s="284"/>
      <c r="D2356" s="251" t="s">
        <v>259</v>
      </c>
      <c r="E2356" s="285" t="s">
        <v>1</v>
      </c>
      <c r="F2356" s="286" t="s">
        <v>328</v>
      </c>
      <c r="G2356" s="284"/>
      <c r="H2356" s="287">
        <v>10</v>
      </c>
      <c r="I2356" s="288"/>
      <c r="J2356" s="284"/>
      <c r="K2356" s="284"/>
      <c r="L2356" s="289"/>
      <c r="M2356" s="290"/>
      <c r="N2356" s="291"/>
      <c r="O2356" s="291"/>
      <c r="P2356" s="291"/>
      <c r="Q2356" s="291"/>
      <c r="R2356" s="291"/>
      <c r="S2356" s="291"/>
      <c r="T2356" s="292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T2356" s="293" t="s">
        <v>259</v>
      </c>
      <c r="AU2356" s="293" t="s">
        <v>93</v>
      </c>
      <c r="AV2356" s="16" t="s">
        <v>272</v>
      </c>
      <c r="AW2356" s="16" t="s">
        <v>40</v>
      </c>
      <c r="AX2356" s="16" t="s">
        <v>84</v>
      </c>
      <c r="AY2356" s="293" t="s">
        <v>250</v>
      </c>
    </row>
    <row r="2357" s="15" customFormat="1">
      <c r="A2357" s="15"/>
      <c r="B2357" s="272"/>
      <c r="C2357" s="273"/>
      <c r="D2357" s="251" t="s">
        <v>259</v>
      </c>
      <c r="E2357" s="274" t="s">
        <v>1</v>
      </c>
      <c r="F2357" s="275" t="s">
        <v>2058</v>
      </c>
      <c r="G2357" s="273"/>
      <c r="H2357" s="274" t="s">
        <v>1</v>
      </c>
      <c r="I2357" s="276"/>
      <c r="J2357" s="273"/>
      <c r="K2357" s="273"/>
      <c r="L2357" s="277"/>
      <c r="M2357" s="278"/>
      <c r="N2357" s="279"/>
      <c r="O2357" s="279"/>
      <c r="P2357" s="279"/>
      <c r="Q2357" s="279"/>
      <c r="R2357" s="279"/>
      <c r="S2357" s="279"/>
      <c r="T2357" s="280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T2357" s="281" t="s">
        <v>259</v>
      </c>
      <c r="AU2357" s="281" t="s">
        <v>93</v>
      </c>
      <c r="AV2357" s="15" t="s">
        <v>91</v>
      </c>
      <c r="AW2357" s="15" t="s">
        <v>40</v>
      </c>
      <c r="AX2357" s="15" t="s">
        <v>84</v>
      </c>
      <c r="AY2357" s="281" t="s">
        <v>250</v>
      </c>
    </row>
    <row r="2358" s="13" customFormat="1">
      <c r="A2358" s="13"/>
      <c r="B2358" s="249"/>
      <c r="C2358" s="250"/>
      <c r="D2358" s="251" t="s">
        <v>259</v>
      </c>
      <c r="E2358" s="252" t="s">
        <v>1</v>
      </c>
      <c r="F2358" s="253" t="s">
        <v>2057</v>
      </c>
      <c r="G2358" s="250"/>
      <c r="H2358" s="254">
        <v>19</v>
      </c>
      <c r="I2358" s="255"/>
      <c r="J2358" s="250"/>
      <c r="K2358" s="250"/>
      <c r="L2358" s="256"/>
      <c r="M2358" s="257"/>
      <c r="N2358" s="258"/>
      <c r="O2358" s="258"/>
      <c r="P2358" s="258"/>
      <c r="Q2358" s="258"/>
      <c r="R2358" s="258"/>
      <c r="S2358" s="258"/>
      <c r="T2358" s="259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60" t="s">
        <v>259</v>
      </c>
      <c r="AU2358" s="260" t="s">
        <v>93</v>
      </c>
      <c r="AV2358" s="13" t="s">
        <v>93</v>
      </c>
      <c r="AW2358" s="13" t="s">
        <v>40</v>
      </c>
      <c r="AX2358" s="13" t="s">
        <v>84</v>
      </c>
      <c r="AY2358" s="260" t="s">
        <v>250</v>
      </c>
    </row>
    <row r="2359" s="13" customFormat="1">
      <c r="A2359" s="13"/>
      <c r="B2359" s="249"/>
      <c r="C2359" s="250"/>
      <c r="D2359" s="251" t="s">
        <v>259</v>
      </c>
      <c r="E2359" s="252" t="s">
        <v>1</v>
      </c>
      <c r="F2359" s="253" t="s">
        <v>2052</v>
      </c>
      <c r="G2359" s="250"/>
      <c r="H2359" s="254">
        <v>19</v>
      </c>
      <c r="I2359" s="255"/>
      <c r="J2359" s="250"/>
      <c r="K2359" s="250"/>
      <c r="L2359" s="256"/>
      <c r="M2359" s="257"/>
      <c r="N2359" s="258"/>
      <c r="O2359" s="258"/>
      <c r="P2359" s="258"/>
      <c r="Q2359" s="258"/>
      <c r="R2359" s="258"/>
      <c r="S2359" s="258"/>
      <c r="T2359" s="259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60" t="s">
        <v>259</v>
      </c>
      <c r="AU2359" s="260" t="s">
        <v>93</v>
      </c>
      <c r="AV2359" s="13" t="s">
        <v>93</v>
      </c>
      <c r="AW2359" s="13" t="s">
        <v>40</v>
      </c>
      <c r="AX2359" s="13" t="s">
        <v>84</v>
      </c>
      <c r="AY2359" s="260" t="s">
        <v>250</v>
      </c>
    </row>
    <row r="2360" s="13" customFormat="1">
      <c r="A2360" s="13"/>
      <c r="B2360" s="249"/>
      <c r="C2360" s="250"/>
      <c r="D2360" s="251" t="s">
        <v>259</v>
      </c>
      <c r="E2360" s="252" t="s">
        <v>1</v>
      </c>
      <c r="F2360" s="253" t="s">
        <v>2053</v>
      </c>
      <c r="G2360" s="250"/>
      <c r="H2360" s="254">
        <v>19</v>
      </c>
      <c r="I2360" s="255"/>
      <c r="J2360" s="250"/>
      <c r="K2360" s="250"/>
      <c r="L2360" s="256"/>
      <c r="M2360" s="257"/>
      <c r="N2360" s="258"/>
      <c r="O2360" s="258"/>
      <c r="P2360" s="258"/>
      <c r="Q2360" s="258"/>
      <c r="R2360" s="258"/>
      <c r="S2360" s="258"/>
      <c r="T2360" s="259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60" t="s">
        <v>259</v>
      </c>
      <c r="AU2360" s="260" t="s">
        <v>93</v>
      </c>
      <c r="AV2360" s="13" t="s">
        <v>93</v>
      </c>
      <c r="AW2360" s="13" t="s">
        <v>40</v>
      </c>
      <c r="AX2360" s="13" t="s">
        <v>84</v>
      </c>
      <c r="AY2360" s="260" t="s">
        <v>250</v>
      </c>
    </row>
    <row r="2361" s="13" customFormat="1">
      <c r="A2361" s="13"/>
      <c r="B2361" s="249"/>
      <c r="C2361" s="250"/>
      <c r="D2361" s="251" t="s">
        <v>259</v>
      </c>
      <c r="E2361" s="252" t="s">
        <v>1</v>
      </c>
      <c r="F2361" s="253" t="s">
        <v>2054</v>
      </c>
      <c r="G2361" s="250"/>
      <c r="H2361" s="254">
        <v>19</v>
      </c>
      <c r="I2361" s="255"/>
      <c r="J2361" s="250"/>
      <c r="K2361" s="250"/>
      <c r="L2361" s="256"/>
      <c r="M2361" s="257"/>
      <c r="N2361" s="258"/>
      <c r="O2361" s="258"/>
      <c r="P2361" s="258"/>
      <c r="Q2361" s="258"/>
      <c r="R2361" s="258"/>
      <c r="S2361" s="258"/>
      <c r="T2361" s="259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60" t="s">
        <v>259</v>
      </c>
      <c r="AU2361" s="260" t="s">
        <v>93</v>
      </c>
      <c r="AV2361" s="13" t="s">
        <v>93</v>
      </c>
      <c r="AW2361" s="13" t="s">
        <v>40</v>
      </c>
      <c r="AX2361" s="13" t="s">
        <v>84</v>
      </c>
      <c r="AY2361" s="260" t="s">
        <v>250</v>
      </c>
    </row>
    <row r="2362" s="13" customFormat="1">
      <c r="A2362" s="13"/>
      <c r="B2362" s="249"/>
      <c r="C2362" s="250"/>
      <c r="D2362" s="251" t="s">
        <v>259</v>
      </c>
      <c r="E2362" s="252" t="s">
        <v>1</v>
      </c>
      <c r="F2362" s="253" t="s">
        <v>2055</v>
      </c>
      <c r="G2362" s="250"/>
      <c r="H2362" s="254">
        <v>19</v>
      </c>
      <c r="I2362" s="255"/>
      <c r="J2362" s="250"/>
      <c r="K2362" s="250"/>
      <c r="L2362" s="256"/>
      <c r="M2362" s="257"/>
      <c r="N2362" s="258"/>
      <c r="O2362" s="258"/>
      <c r="P2362" s="258"/>
      <c r="Q2362" s="258"/>
      <c r="R2362" s="258"/>
      <c r="S2362" s="258"/>
      <c r="T2362" s="259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60" t="s">
        <v>259</v>
      </c>
      <c r="AU2362" s="260" t="s">
        <v>93</v>
      </c>
      <c r="AV2362" s="13" t="s">
        <v>93</v>
      </c>
      <c r="AW2362" s="13" t="s">
        <v>40</v>
      </c>
      <c r="AX2362" s="13" t="s">
        <v>84</v>
      </c>
      <c r="AY2362" s="260" t="s">
        <v>250</v>
      </c>
    </row>
    <row r="2363" s="16" customFormat="1">
      <c r="A2363" s="16"/>
      <c r="B2363" s="283"/>
      <c r="C2363" s="284"/>
      <c r="D2363" s="251" t="s">
        <v>259</v>
      </c>
      <c r="E2363" s="285" t="s">
        <v>1</v>
      </c>
      <c r="F2363" s="286" t="s">
        <v>328</v>
      </c>
      <c r="G2363" s="284"/>
      <c r="H2363" s="287">
        <v>95</v>
      </c>
      <c r="I2363" s="288"/>
      <c r="J2363" s="284"/>
      <c r="K2363" s="284"/>
      <c r="L2363" s="289"/>
      <c r="M2363" s="290"/>
      <c r="N2363" s="291"/>
      <c r="O2363" s="291"/>
      <c r="P2363" s="291"/>
      <c r="Q2363" s="291"/>
      <c r="R2363" s="291"/>
      <c r="S2363" s="291"/>
      <c r="T2363" s="292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T2363" s="293" t="s">
        <v>259</v>
      </c>
      <c r="AU2363" s="293" t="s">
        <v>93</v>
      </c>
      <c r="AV2363" s="16" t="s">
        <v>272</v>
      </c>
      <c r="AW2363" s="16" t="s">
        <v>40</v>
      </c>
      <c r="AX2363" s="16" t="s">
        <v>84</v>
      </c>
      <c r="AY2363" s="293" t="s">
        <v>250</v>
      </c>
    </row>
    <row r="2364" s="14" customFormat="1">
      <c r="A2364" s="14"/>
      <c r="B2364" s="261"/>
      <c r="C2364" s="262"/>
      <c r="D2364" s="251" t="s">
        <v>259</v>
      </c>
      <c r="E2364" s="263" t="s">
        <v>1</v>
      </c>
      <c r="F2364" s="264" t="s">
        <v>261</v>
      </c>
      <c r="G2364" s="262"/>
      <c r="H2364" s="265">
        <v>105</v>
      </c>
      <c r="I2364" s="266"/>
      <c r="J2364" s="262"/>
      <c r="K2364" s="262"/>
      <c r="L2364" s="267"/>
      <c r="M2364" s="268"/>
      <c r="N2364" s="269"/>
      <c r="O2364" s="269"/>
      <c r="P2364" s="269"/>
      <c r="Q2364" s="269"/>
      <c r="R2364" s="269"/>
      <c r="S2364" s="269"/>
      <c r="T2364" s="270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71" t="s">
        <v>259</v>
      </c>
      <c r="AU2364" s="271" t="s">
        <v>93</v>
      </c>
      <c r="AV2364" s="14" t="s">
        <v>256</v>
      </c>
      <c r="AW2364" s="14" t="s">
        <v>40</v>
      </c>
      <c r="AX2364" s="14" t="s">
        <v>91</v>
      </c>
      <c r="AY2364" s="271" t="s">
        <v>250</v>
      </c>
    </row>
    <row r="2365" s="2" customFormat="1" ht="24.15" customHeight="1">
      <c r="A2365" s="41"/>
      <c r="B2365" s="42"/>
      <c r="C2365" s="294" t="s">
        <v>2310</v>
      </c>
      <c r="D2365" s="294" t="s">
        <v>337</v>
      </c>
      <c r="E2365" s="295" t="s">
        <v>2311</v>
      </c>
      <c r="F2365" s="296" t="s">
        <v>2312</v>
      </c>
      <c r="G2365" s="297" t="s">
        <v>570</v>
      </c>
      <c r="H2365" s="298">
        <v>98</v>
      </c>
      <c r="I2365" s="299"/>
      <c r="J2365" s="300">
        <f>ROUND(I2365*H2365,2)</f>
        <v>0</v>
      </c>
      <c r="K2365" s="301"/>
      <c r="L2365" s="302"/>
      <c r="M2365" s="303" t="s">
        <v>1</v>
      </c>
      <c r="N2365" s="304" t="s">
        <v>49</v>
      </c>
      <c r="O2365" s="94"/>
      <c r="P2365" s="240">
        <f>O2365*H2365</f>
        <v>0</v>
      </c>
      <c r="Q2365" s="240">
        <v>0.0022000000000000001</v>
      </c>
      <c r="R2365" s="240">
        <f>Q2365*H2365</f>
        <v>0.21560000000000001</v>
      </c>
      <c r="S2365" s="240">
        <v>0</v>
      </c>
      <c r="T2365" s="241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42" t="s">
        <v>363</v>
      </c>
      <c r="AT2365" s="242" t="s">
        <v>337</v>
      </c>
      <c r="AU2365" s="242" t="s">
        <v>93</v>
      </c>
      <c r="AY2365" s="19" t="s">
        <v>250</v>
      </c>
      <c r="BE2365" s="243">
        <f>IF(N2365="základní",J2365,0)</f>
        <v>0</v>
      </c>
      <c r="BF2365" s="243">
        <f>IF(N2365="snížená",J2365,0)</f>
        <v>0</v>
      </c>
      <c r="BG2365" s="243">
        <f>IF(N2365="zákl. přenesená",J2365,0)</f>
        <v>0</v>
      </c>
      <c r="BH2365" s="243">
        <f>IF(N2365="sníž. přenesená",J2365,0)</f>
        <v>0</v>
      </c>
      <c r="BI2365" s="243">
        <f>IF(N2365="nulová",J2365,0)</f>
        <v>0</v>
      </c>
      <c r="BJ2365" s="19" t="s">
        <v>91</v>
      </c>
      <c r="BK2365" s="243">
        <f>ROUND(I2365*H2365,2)</f>
        <v>0</v>
      </c>
      <c r="BL2365" s="19" t="s">
        <v>303</v>
      </c>
      <c r="BM2365" s="242" t="s">
        <v>2313</v>
      </c>
    </row>
    <row r="2366" s="15" customFormat="1">
      <c r="A2366" s="15"/>
      <c r="B2366" s="272"/>
      <c r="C2366" s="273"/>
      <c r="D2366" s="251" t="s">
        <v>259</v>
      </c>
      <c r="E2366" s="274" t="s">
        <v>1</v>
      </c>
      <c r="F2366" s="275" t="s">
        <v>1007</v>
      </c>
      <c r="G2366" s="273"/>
      <c r="H2366" s="274" t="s">
        <v>1</v>
      </c>
      <c r="I2366" s="276"/>
      <c r="J2366" s="273"/>
      <c r="K2366" s="273"/>
      <c r="L2366" s="277"/>
      <c r="M2366" s="278"/>
      <c r="N2366" s="279"/>
      <c r="O2366" s="279"/>
      <c r="P2366" s="279"/>
      <c r="Q2366" s="279"/>
      <c r="R2366" s="279"/>
      <c r="S2366" s="279"/>
      <c r="T2366" s="280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5"/>
      <c r="AE2366" s="15"/>
      <c r="AT2366" s="281" t="s">
        <v>259</v>
      </c>
      <c r="AU2366" s="281" t="s">
        <v>93</v>
      </c>
      <c r="AV2366" s="15" t="s">
        <v>91</v>
      </c>
      <c r="AW2366" s="15" t="s">
        <v>40</v>
      </c>
      <c r="AX2366" s="15" t="s">
        <v>84</v>
      </c>
      <c r="AY2366" s="281" t="s">
        <v>250</v>
      </c>
    </row>
    <row r="2367" s="15" customFormat="1">
      <c r="A2367" s="15"/>
      <c r="B2367" s="272"/>
      <c r="C2367" s="273"/>
      <c r="D2367" s="251" t="s">
        <v>259</v>
      </c>
      <c r="E2367" s="274" t="s">
        <v>1</v>
      </c>
      <c r="F2367" s="275" t="s">
        <v>2050</v>
      </c>
      <c r="G2367" s="273"/>
      <c r="H2367" s="274" t="s">
        <v>1</v>
      </c>
      <c r="I2367" s="276"/>
      <c r="J2367" s="273"/>
      <c r="K2367" s="273"/>
      <c r="L2367" s="277"/>
      <c r="M2367" s="278"/>
      <c r="N2367" s="279"/>
      <c r="O2367" s="279"/>
      <c r="P2367" s="279"/>
      <c r="Q2367" s="279"/>
      <c r="R2367" s="279"/>
      <c r="S2367" s="279"/>
      <c r="T2367" s="280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T2367" s="281" t="s">
        <v>259</v>
      </c>
      <c r="AU2367" s="281" t="s">
        <v>93</v>
      </c>
      <c r="AV2367" s="15" t="s">
        <v>91</v>
      </c>
      <c r="AW2367" s="15" t="s">
        <v>40</v>
      </c>
      <c r="AX2367" s="15" t="s">
        <v>84</v>
      </c>
      <c r="AY2367" s="281" t="s">
        <v>250</v>
      </c>
    </row>
    <row r="2368" s="13" customFormat="1">
      <c r="A2368" s="13"/>
      <c r="B2368" s="249"/>
      <c r="C2368" s="250"/>
      <c r="D2368" s="251" t="s">
        <v>259</v>
      </c>
      <c r="E2368" s="252" t="s">
        <v>1</v>
      </c>
      <c r="F2368" s="253" t="s">
        <v>2051</v>
      </c>
      <c r="G2368" s="250"/>
      <c r="H2368" s="254">
        <v>20</v>
      </c>
      <c r="I2368" s="255"/>
      <c r="J2368" s="250"/>
      <c r="K2368" s="250"/>
      <c r="L2368" s="256"/>
      <c r="M2368" s="257"/>
      <c r="N2368" s="258"/>
      <c r="O2368" s="258"/>
      <c r="P2368" s="258"/>
      <c r="Q2368" s="258"/>
      <c r="R2368" s="258"/>
      <c r="S2368" s="258"/>
      <c r="T2368" s="259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60" t="s">
        <v>259</v>
      </c>
      <c r="AU2368" s="260" t="s">
        <v>93</v>
      </c>
      <c r="AV2368" s="13" t="s">
        <v>93</v>
      </c>
      <c r="AW2368" s="13" t="s">
        <v>40</v>
      </c>
      <c r="AX2368" s="13" t="s">
        <v>84</v>
      </c>
      <c r="AY2368" s="260" t="s">
        <v>250</v>
      </c>
    </row>
    <row r="2369" s="13" customFormat="1">
      <c r="A2369" s="13"/>
      <c r="B2369" s="249"/>
      <c r="C2369" s="250"/>
      <c r="D2369" s="251" t="s">
        <v>259</v>
      </c>
      <c r="E2369" s="252" t="s">
        <v>1</v>
      </c>
      <c r="F2369" s="253" t="s">
        <v>2052</v>
      </c>
      <c r="G2369" s="250"/>
      <c r="H2369" s="254">
        <v>19</v>
      </c>
      <c r="I2369" s="255"/>
      <c r="J2369" s="250"/>
      <c r="K2369" s="250"/>
      <c r="L2369" s="256"/>
      <c r="M2369" s="257"/>
      <c r="N2369" s="258"/>
      <c r="O2369" s="258"/>
      <c r="P2369" s="258"/>
      <c r="Q2369" s="258"/>
      <c r="R2369" s="258"/>
      <c r="S2369" s="258"/>
      <c r="T2369" s="259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60" t="s">
        <v>259</v>
      </c>
      <c r="AU2369" s="260" t="s">
        <v>93</v>
      </c>
      <c r="AV2369" s="13" t="s">
        <v>93</v>
      </c>
      <c r="AW2369" s="13" t="s">
        <v>40</v>
      </c>
      <c r="AX2369" s="13" t="s">
        <v>84</v>
      </c>
      <c r="AY2369" s="260" t="s">
        <v>250</v>
      </c>
    </row>
    <row r="2370" s="13" customFormat="1">
      <c r="A2370" s="13"/>
      <c r="B2370" s="249"/>
      <c r="C2370" s="250"/>
      <c r="D2370" s="251" t="s">
        <v>259</v>
      </c>
      <c r="E2370" s="252" t="s">
        <v>1</v>
      </c>
      <c r="F2370" s="253" t="s">
        <v>2053</v>
      </c>
      <c r="G2370" s="250"/>
      <c r="H2370" s="254">
        <v>19</v>
      </c>
      <c r="I2370" s="255"/>
      <c r="J2370" s="250"/>
      <c r="K2370" s="250"/>
      <c r="L2370" s="256"/>
      <c r="M2370" s="257"/>
      <c r="N2370" s="258"/>
      <c r="O2370" s="258"/>
      <c r="P2370" s="258"/>
      <c r="Q2370" s="258"/>
      <c r="R2370" s="258"/>
      <c r="S2370" s="258"/>
      <c r="T2370" s="259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60" t="s">
        <v>259</v>
      </c>
      <c r="AU2370" s="260" t="s">
        <v>93</v>
      </c>
      <c r="AV2370" s="13" t="s">
        <v>93</v>
      </c>
      <c r="AW2370" s="13" t="s">
        <v>40</v>
      </c>
      <c r="AX2370" s="13" t="s">
        <v>84</v>
      </c>
      <c r="AY2370" s="260" t="s">
        <v>250</v>
      </c>
    </row>
    <row r="2371" s="13" customFormat="1">
      <c r="A2371" s="13"/>
      <c r="B2371" s="249"/>
      <c r="C2371" s="250"/>
      <c r="D2371" s="251" t="s">
        <v>259</v>
      </c>
      <c r="E2371" s="252" t="s">
        <v>1</v>
      </c>
      <c r="F2371" s="253" t="s">
        <v>2054</v>
      </c>
      <c r="G2371" s="250"/>
      <c r="H2371" s="254">
        <v>19</v>
      </c>
      <c r="I2371" s="255"/>
      <c r="J2371" s="250"/>
      <c r="K2371" s="250"/>
      <c r="L2371" s="256"/>
      <c r="M2371" s="257"/>
      <c r="N2371" s="258"/>
      <c r="O2371" s="258"/>
      <c r="P2371" s="258"/>
      <c r="Q2371" s="258"/>
      <c r="R2371" s="258"/>
      <c r="S2371" s="258"/>
      <c r="T2371" s="259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60" t="s">
        <v>259</v>
      </c>
      <c r="AU2371" s="260" t="s">
        <v>93</v>
      </c>
      <c r="AV2371" s="13" t="s">
        <v>93</v>
      </c>
      <c r="AW2371" s="13" t="s">
        <v>40</v>
      </c>
      <c r="AX2371" s="13" t="s">
        <v>84</v>
      </c>
      <c r="AY2371" s="260" t="s">
        <v>250</v>
      </c>
    </row>
    <row r="2372" s="13" customFormat="1">
      <c r="A2372" s="13"/>
      <c r="B2372" s="249"/>
      <c r="C2372" s="250"/>
      <c r="D2372" s="251" t="s">
        <v>259</v>
      </c>
      <c r="E2372" s="252" t="s">
        <v>1</v>
      </c>
      <c r="F2372" s="253" t="s">
        <v>2055</v>
      </c>
      <c r="G2372" s="250"/>
      <c r="H2372" s="254">
        <v>19</v>
      </c>
      <c r="I2372" s="255"/>
      <c r="J2372" s="250"/>
      <c r="K2372" s="250"/>
      <c r="L2372" s="256"/>
      <c r="M2372" s="257"/>
      <c r="N2372" s="258"/>
      <c r="O2372" s="258"/>
      <c r="P2372" s="258"/>
      <c r="Q2372" s="258"/>
      <c r="R2372" s="258"/>
      <c r="S2372" s="258"/>
      <c r="T2372" s="259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60" t="s">
        <v>259</v>
      </c>
      <c r="AU2372" s="260" t="s">
        <v>93</v>
      </c>
      <c r="AV2372" s="13" t="s">
        <v>93</v>
      </c>
      <c r="AW2372" s="13" t="s">
        <v>40</v>
      </c>
      <c r="AX2372" s="13" t="s">
        <v>84</v>
      </c>
      <c r="AY2372" s="260" t="s">
        <v>250</v>
      </c>
    </row>
    <row r="2373" s="16" customFormat="1">
      <c r="A2373" s="16"/>
      <c r="B2373" s="283"/>
      <c r="C2373" s="284"/>
      <c r="D2373" s="251" t="s">
        <v>259</v>
      </c>
      <c r="E2373" s="285" t="s">
        <v>1</v>
      </c>
      <c r="F2373" s="286" t="s">
        <v>328</v>
      </c>
      <c r="G2373" s="284"/>
      <c r="H2373" s="287">
        <v>96</v>
      </c>
      <c r="I2373" s="288"/>
      <c r="J2373" s="284"/>
      <c r="K2373" s="284"/>
      <c r="L2373" s="289"/>
      <c r="M2373" s="290"/>
      <c r="N2373" s="291"/>
      <c r="O2373" s="291"/>
      <c r="P2373" s="291"/>
      <c r="Q2373" s="291"/>
      <c r="R2373" s="291"/>
      <c r="S2373" s="291"/>
      <c r="T2373" s="292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T2373" s="293" t="s">
        <v>259</v>
      </c>
      <c r="AU2373" s="293" t="s">
        <v>93</v>
      </c>
      <c r="AV2373" s="16" t="s">
        <v>272</v>
      </c>
      <c r="AW2373" s="16" t="s">
        <v>40</v>
      </c>
      <c r="AX2373" s="16" t="s">
        <v>84</v>
      </c>
      <c r="AY2373" s="293" t="s">
        <v>250</v>
      </c>
    </row>
    <row r="2374" s="15" customFormat="1">
      <c r="A2374" s="15"/>
      <c r="B2374" s="272"/>
      <c r="C2374" s="273"/>
      <c r="D2374" s="251" t="s">
        <v>259</v>
      </c>
      <c r="E2374" s="274" t="s">
        <v>1</v>
      </c>
      <c r="F2374" s="275" t="s">
        <v>1012</v>
      </c>
      <c r="G2374" s="273"/>
      <c r="H2374" s="274" t="s">
        <v>1</v>
      </c>
      <c r="I2374" s="276"/>
      <c r="J2374" s="273"/>
      <c r="K2374" s="273"/>
      <c r="L2374" s="277"/>
      <c r="M2374" s="278"/>
      <c r="N2374" s="279"/>
      <c r="O2374" s="279"/>
      <c r="P2374" s="279"/>
      <c r="Q2374" s="279"/>
      <c r="R2374" s="279"/>
      <c r="S2374" s="279"/>
      <c r="T2374" s="280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81" t="s">
        <v>259</v>
      </c>
      <c r="AU2374" s="281" t="s">
        <v>93</v>
      </c>
      <c r="AV2374" s="15" t="s">
        <v>91</v>
      </c>
      <c r="AW2374" s="15" t="s">
        <v>40</v>
      </c>
      <c r="AX2374" s="15" t="s">
        <v>84</v>
      </c>
      <c r="AY2374" s="281" t="s">
        <v>250</v>
      </c>
    </row>
    <row r="2375" s="13" customFormat="1">
      <c r="A2375" s="13"/>
      <c r="B2375" s="249"/>
      <c r="C2375" s="250"/>
      <c r="D2375" s="251" t="s">
        <v>259</v>
      </c>
      <c r="E2375" s="252" t="s">
        <v>1</v>
      </c>
      <c r="F2375" s="253" t="s">
        <v>1013</v>
      </c>
      <c r="G2375" s="250"/>
      <c r="H2375" s="254">
        <v>2</v>
      </c>
      <c r="I2375" s="255"/>
      <c r="J2375" s="250"/>
      <c r="K2375" s="250"/>
      <c r="L2375" s="256"/>
      <c r="M2375" s="257"/>
      <c r="N2375" s="258"/>
      <c r="O2375" s="258"/>
      <c r="P2375" s="258"/>
      <c r="Q2375" s="258"/>
      <c r="R2375" s="258"/>
      <c r="S2375" s="258"/>
      <c r="T2375" s="259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60" t="s">
        <v>259</v>
      </c>
      <c r="AU2375" s="260" t="s">
        <v>93</v>
      </c>
      <c r="AV2375" s="13" t="s">
        <v>93</v>
      </c>
      <c r="AW2375" s="13" t="s">
        <v>40</v>
      </c>
      <c r="AX2375" s="13" t="s">
        <v>84</v>
      </c>
      <c r="AY2375" s="260" t="s">
        <v>250</v>
      </c>
    </row>
    <row r="2376" s="16" customFormat="1">
      <c r="A2376" s="16"/>
      <c r="B2376" s="283"/>
      <c r="C2376" s="284"/>
      <c r="D2376" s="251" t="s">
        <v>259</v>
      </c>
      <c r="E2376" s="285" t="s">
        <v>1</v>
      </c>
      <c r="F2376" s="286" t="s">
        <v>328</v>
      </c>
      <c r="G2376" s="284"/>
      <c r="H2376" s="287">
        <v>2</v>
      </c>
      <c r="I2376" s="288"/>
      <c r="J2376" s="284"/>
      <c r="K2376" s="284"/>
      <c r="L2376" s="289"/>
      <c r="M2376" s="290"/>
      <c r="N2376" s="291"/>
      <c r="O2376" s="291"/>
      <c r="P2376" s="291"/>
      <c r="Q2376" s="291"/>
      <c r="R2376" s="291"/>
      <c r="S2376" s="291"/>
      <c r="T2376" s="292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T2376" s="293" t="s">
        <v>259</v>
      </c>
      <c r="AU2376" s="293" t="s">
        <v>93</v>
      </c>
      <c r="AV2376" s="16" t="s">
        <v>272</v>
      </c>
      <c r="AW2376" s="16" t="s">
        <v>40</v>
      </c>
      <c r="AX2376" s="16" t="s">
        <v>84</v>
      </c>
      <c r="AY2376" s="293" t="s">
        <v>250</v>
      </c>
    </row>
    <row r="2377" s="14" customFormat="1">
      <c r="A2377" s="14"/>
      <c r="B2377" s="261"/>
      <c r="C2377" s="262"/>
      <c r="D2377" s="251" t="s">
        <v>259</v>
      </c>
      <c r="E2377" s="263" t="s">
        <v>1</v>
      </c>
      <c r="F2377" s="264" t="s">
        <v>261</v>
      </c>
      <c r="G2377" s="262"/>
      <c r="H2377" s="265">
        <v>98</v>
      </c>
      <c r="I2377" s="266"/>
      <c r="J2377" s="262"/>
      <c r="K2377" s="262"/>
      <c r="L2377" s="267"/>
      <c r="M2377" s="268"/>
      <c r="N2377" s="269"/>
      <c r="O2377" s="269"/>
      <c r="P2377" s="269"/>
      <c r="Q2377" s="269"/>
      <c r="R2377" s="269"/>
      <c r="S2377" s="269"/>
      <c r="T2377" s="270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71" t="s">
        <v>259</v>
      </c>
      <c r="AU2377" s="271" t="s">
        <v>93</v>
      </c>
      <c r="AV2377" s="14" t="s">
        <v>256</v>
      </c>
      <c r="AW2377" s="14" t="s">
        <v>40</v>
      </c>
      <c r="AX2377" s="14" t="s">
        <v>91</v>
      </c>
      <c r="AY2377" s="271" t="s">
        <v>250</v>
      </c>
    </row>
    <row r="2378" s="2" customFormat="1" ht="16.5" customHeight="1">
      <c r="A2378" s="41"/>
      <c r="B2378" s="42"/>
      <c r="C2378" s="294" t="s">
        <v>2314</v>
      </c>
      <c r="D2378" s="294" t="s">
        <v>337</v>
      </c>
      <c r="E2378" s="295" t="s">
        <v>2315</v>
      </c>
      <c r="F2378" s="296" t="s">
        <v>2316</v>
      </c>
      <c r="G2378" s="297" t="s">
        <v>570</v>
      </c>
      <c r="H2378" s="298">
        <v>95</v>
      </c>
      <c r="I2378" s="299"/>
      <c r="J2378" s="300">
        <f>ROUND(I2378*H2378,2)</f>
        <v>0</v>
      </c>
      <c r="K2378" s="301"/>
      <c r="L2378" s="302"/>
      <c r="M2378" s="303" t="s">
        <v>1</v>
      </c>
      <c r="N2378" s="304" t="s">
        <v>49</v>
      </c>
      <c r="O2378" s="94"/>
      <c r="P2378" s="240">
        <f>O2378*H2378</f>
        <v>0</v>
      </c>
      <c r="Q2378" s="240">
        <v>0.0022000000000000001</v>
      </c>
      <c r="R2378" s="240">
        <f>Q2378*H2378</f>
        <v>0.20900000000000002</v>
      </c>
      <c r="S2378" s="240">
        <v>0</v>
      </c>
      <c r="T2378" s="241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42" t="s">
        <v>363</v>
      </c>
      <c r="AT2378" s="242" t="s">
        <v>337</v>
      </c>
      <c r="AU2378" s="242" t="s">
        <v>93</v>
      </c>
      <c r="AY2378" s="19" t="s">
        <v>250</v>
      </c>
      <c r="BE2378" s="243">
        <f>IF(N2378="základní",J2378,0)</f>
        <v>0</v>
      </c>
      <c r="BF2378" s="243">
        <f>IF(N2378="snížená",J2378,0)</f>
        <v>0</v>
      </c>
      <c r="BG2378" s="243">
        <f>IF(N2378="zákl. přenesená",J2378,0)</f>
        <v>0</v>
      </c>
      <c r="BH2378" s="243">
        <f>IF(N2378="sníž. přenesená",J2378,0)</f>
        <v>0</v>
      </c>
      <c r="BI2378" s="243">
        <f>IF(N2378="nulová",J2378,0)</f>
        <v>0</v>
      </c>
      <c r="BJ2378" s="19" t="s">
        <v>91</v>
      </c>
      <c r="BK2378" s="243">
        <f>ROUND(I2378*H2378,2)</f>
        <v>0</v>
      </c>
      <c r="BL2378" s="19" t="s">
        <v>303</v>
      </c>
      <c r="BM2378" s="242" t="s">
        <v>2317</v>
      </c>
    </row>
    <row r="2379" s="15" customFormat="1">
      <c r="A2379" s="15"/>
      <c r="B2379" s="272"/>
      <c r="C2379" s="273"/>
      <c r="D2379" s="251" t="s">
        <v>259</v>
      </c>
      <c r="E2379" s="274" t="s">
        <v>1</v>
      </c>
      <c r="F2379" s="275" t="s">
        <v>1007</v>
      </c>
      <c r="G2379" s="273"/>
      <c r="H2379" s="274" t="s">
        <v>1</v>
      </c>
      <c r="I2379" s="276"/>
      <c r="J2379" s="273"/>
      <c r="K2379" s="273"/>
      <c r="L2379" s="277"/>
      <c r="M2379" s="278"/>
      <c r="N2379" s="279"/>
      <c r="O2379" s="279"/>
      <c r="P2379" s="279"/>
      <c r="Q2379" s="279"/>
      <c r="R2379" s="279"/>
      <c r="S2379" s="279"/>
      <c r="T2379" s="280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T2379" s="281" t="s">
        <v>259</v>
      </c>
      <c r="AU2379" s="281" t="s">
        <v>93</v>
      </c>
      <c r="AV2379" s="15" t="s">
        <v>91</v>
      </c>
      <c r="AW2379" s="15" t="s">
        <v>40</v>
      </c>
      <c r="AX2379" s="15" t="s">
        <v>84</v>
      </c>
      <c r="AY2379" s="281" t="s">
        <v>250</v>
      </c>
    </row>
    <row r="2380" s="15" customFormat="1">
      <c r="A2380" s="15"/>
      <c r="B2380" s="272"/>
      <c r="C2380" s="273"/>
      <c r="D2380" s="251" t="s">
        <v>259</v>
      </c>
      <c r="E2380" s="274" t="s">
        <v>1</v>
      </c>
      <c r="F2380" s="275" t="s">
        <v>2056</v>
      </c>
      <c r="G2380" s="273"/>
      <c r="H2380" s="274" t="s">
        <v>1</v>
      </c>
      <c r="I2380" s="276"/>
      <c r="J2380" s="273"/>
      <c r="K2380" s="273"/>
      <c r="L2380" s="277"/>
      <c r="M2380" s="278"/>
      <c r="N2380" s="279"/>
      <c r="O2380" s="279"/>
      <c r="P2380" s="279"/>
      <c r="Q2380" s="279"/>
      <c r="R2380" s="279"/>
      <c r="S2380" s="279"/>
      <c r="T2380" s="280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T2380" s="281" t="s">
        <v>259</v>
      </c>
      <c r="AU2380" s="281" t="s">
        <v>93</v>
      </c>
      <c r="AV2380" s="15" t="s">
        <v>91</v>
      </c>
      <c r="AW2380" s="15" t="s">
        <v>40</v>
      </c>
      <c r="AX2380" s="15" t="s">
        <v>84</v>
      </c>
      <c r="AY2380" s="281" t="s">
        <v>250</v>
      </c>
    </row>
    <row r="2381" s="13" customFormat="1">
      <c r="A2381" s="13"/>
      <c r="B2381" s="249"/>
      <c r="C2381" s="250"/>
      <c r="D2381" s="251" t="s">
        <v>259</v>
      </c>
      <c r="E2381" s="252" t="s">
        <v>1</v>
      </c>
      <c r="F2381" s="253" t="s">
        <v>2057</v>
      </c>
      <c r="G2381" s="250"/>
      <c r="H2381" s="254">
        <v>19</v>
      </c>
      <c r="I2381" s="255"/>
      <c r="J2381" s="250"/>
      <c r="K2381" s="250"/>
      <c r="L2381" s="256"/>
      <c r="M2381" s="257"/>
      <c r="N2381" s="258"/>
      <c r="O2381" s="258"/>
      <c r="P2381" s="258"/>
      <c r="Q2381" s="258"/>
      <c r="R2381" s="258"/>
      <c r="S2381" s="258"/>
      <c r="T2381" s="259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60" t="s">
        <v>259</v>
      </c>
      <c r="AU2381" s="260" t="s">
        <v>93</v>
      </c>
      <c r="AV2381" s="13" t="s">
        <v>93</v>
      </c>
      <c r="AW2381" s="13" t="s">
        <v>40</v>
      </c>
      <c r="AX2381" s="13" t="s">
        <v>84</v>
      </c>
      <c r="AY2381" s="260" t="s">
        <v>250</v>
      </c>
    </row>
    <row r="2382" s="13" customFormat="1">
      <c r="A2382" s="13"/>
      <c r="B2382" s="249"/>
      <c r="C2382" s="250"/>
      <c r="D2382" s="251" t="s">
        <v>259</v>
      </c>
      <c r="E2382" s="252" t="s">
        <v>1</v>
      </c>
      <c r="F2382" s="253" t="s">
        <v>2052</v>
      </c>
      <c r="G2382" s="250"/>
      <c r="H2382" s="254">
        <v>19</v>
      </c>
      <c r="I2382" s="255"/>
      <c r="J2382" s="250"/>
      <c r="K2382" s="250"/>
      <c r="L2382" s="256"/>
      <c r="M2382" s="257"/>
      <c r="N2382" s="258"/>
      <c r="O2382" s="258"/>
      <c r="P2382" s="258"/>
      <c r="Q2382" s="258"/>
      <c r="R2382" s="258"/>
      <c r="S2382" s="258"/>
      <c r="T2382" s="259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60" t="s">
        <v>259</v>
      </c>
      <c r="AU2382" s="260" t="s">
        <v>93</v>
      </c>
      <c r="AV2382" s="13" t="s">
        <v>93</v>
      </c>
      <c r="AW2382" s="13" t="s">
        <v>40</v>
      </c>
      <c r="AX2382" s="13" t="s">
        <v>84</v>
      </c>
      <c r="AY2382" s="260" t="s">
        <v>250</v>
      </c>
    </row>
    <row r="2383" s="13" customFormat="1">
      <c r="A2383" s="13"/>
      <c r="B2383" s="249"/>
      <c r="C2383" s="250"/>
      <c r="D2383" s="251" t="s">
        <v>259</v>
      </c>
      <c r="E2383" s="252" t="s">
        <v>1</v>
      </c>
      <c r="F2383" s="253" t="s">
        <v>2053</v>
      </c>
      <c r="G2383" s="250"/>
      <c r="H2383" s="254">
        <v>19</v>
      </c>
      <c r="I2383" s="255"/>
      <c r="J2383" s="250"/>
      <c r="K2383" s="250"/>
      <c r="L2383" s="256"/>
      <c r="M2383" s="257"/>
      <c r="N2383" s="258"/>
      <c r="O2383" s="258"/>
      <c r="P2383" s="258"/>
      <c r="Q2383" s="258"/>
      <c r="R2383" s="258"/>
      <c r="S2383" s="258"/>
      <c r="T2383" s="259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60" t="s">
        <v>259</v>
      </c>
      <c r="AU2383" s="260" t="s">
        <v>93</v>
      </c>
      <c r="AV2383" s="13" t="s">
        <v>93</v>
      </c>
      <c r="AW2383" s="13" t="s">
        <v>40</v>
      </c>
      <c r="AX2383" s="13" t="s">
        <v>84</v>
      </c>
      <c r="AY2383" s="260" t="s">
        <v>250</v>
      </c>
    </row>
    <row r="2384" s="13" customFormat="1">
      <c r="A2384" s="13"/>
      <c r="B2384" s="249"/>
      <c r="C2384" s="250"/>
      <c r="D2384" s="251" t="s">
        <v>259</v>
      </c>
      <c r="E2384" s="252" t="s">
        <v>1</v>
      </c>
      <c r="F2384" s="253" t="s">
        <v>2054</v>
      </c>
      <c r="G2384" s="250"/>
      <c r="H2384" s="254">
        <v>19</v>
      </c>
      <c r="I2384" s="255"/>
      <c r="J2384" s="250"/>
      <c r="K2384" s="250"/>
      <c r="L2384" s="256"/>
      <c r="M2384" s="257"/>
      <c r="N2384" s="258"/>
      <c r="O2384" s="258"/>
      <c r="P2384" s="258"/>
      <c r="Q2384" s="258"/>
      <c r="R2384" s="258"/>
      <c r="S2384" s="258"/>
      <c r="T2384" s="259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60" t="s">
        <v>259</v>
      </c>
      <c r="AU2384" s="260" t="s">
        <v>93</v>
      </c>
      <c r="AV2384" s="13" t="s">
        <v>93</v>
      </c>
      <c r="AW2384" s="13" t="s">
        <v>40</v>
      </c>
      <c r="AX2384" s="13" t="s">
        <v>84</v>
      </c>
      <c r="AY2384" s="260" t="s">
        <v>250</v>
      </c>
    </row>
    <row r="2385" s="13" customFormat="1">
      <c r="A2385" s="13"/>
      <c r="B2385" s="249"/>
      <c r="C2385" s="250"/>
      <c r="D2385" s="251" t="s">
        <v>259</v>
      </c>
      <c r="E2385" s="252" t="s">
        <v>1</v>
      </c>
      <c r="F2385" s="253" t="s">
        <v>2055</v>
      </c>
      <c r="G2385" s="250"/>
      <c r="H2385" s="254">
        <v>19</v>
      </c>
      <c r="I2385" s="255"/>
      <c r="J2385" s="250"/>
      <c r="K2385" s="250"/>
      <c r="L2385" s="256"/>
      <c r="M2385" s="257"/>
      <c r="N2385" s="258"/>
      <c r="O2385" s="258"/>
      <c r="P2385" s="258"/>
      <c r="Q2385" s="258"/>
      <c r="R2385" s="258"/>
      <c r="S2385" s="258"/>
      <c r="T2385" s="259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60" t="s">
        <v>259</v>
      </c>
      <c r="AU2385" s="260" t="s">
        <v>93</v>
      </c>
      <c r="AV2385" s="13" t="s">
        <v>93</v>
      </c>
      <c r="AW2385" s="13" t="s">
        <v>40</v>
      </c>
      <c r="AX2385" s="13" t="s">
        <v>84</v>
      </c>
      <c r="AY2385" s="260" t="s">
        <v>250</v>
      </c>
    </row>
    <row r="2386" s="14" customFormat="1">
      <c r="A2386" s="14"/>
      <c r="B2386" s="261"/>
      <c r="C2386" s="262"/>
      <c r="D2386" s="251" t="s">
        <v>259</v>
      </c>
      <c r="E2386" s="263" t="s">
        <v>1</v>
      </c>
      <c r="F2386" s="264" t="s">
        <v>261</v>
      </c>
      <c r="G2386" s="262"/>
      <c r="H2386" s="265">
        <v>95</v>
      </c>
      <c r="I2386" s="266"/>
      <c r="J2386" s="262"/>
      <c r="K2386" s="262"/>
      <c r="L2386" s="267"/>
      <c r="M2386" s="268"/>
      <c r="N2386" s="269"/>
      <c r="O2386" s="269"/>
      <c r="P2386" s="269"/>
      <c r="Q2386" s="269"/>
      <c r="R2386" s="269"/>
      <c r="S2386" s="269"/>
      <c r="T2386" s="270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71" t="s">
        <v>259</v>
      </c>
      <c r="AU2386" s="271" t="s">
        <v>93</v>
      </c>
      <c r="AV2386" s="14" t="s">
        <v>256</v>
      </c>
      <c r="AW2386" s="14" t="s">
        <v>40</v>
      </c>
      <c r="AX2386" s="14" t="s">
        <v>91</v>
      </c>
      <c r="AY2386" s="271" t="s">
        <v>250</v>
      </c>
    </row>
    <row r="2387" s="2" customFormat="1" ht="33" customHeight="1">
      <c r="A2387" s="41"/>
      <c r="B2387" s="42"/>
      <c r="C2387" s="294" t="s">
        <v>2318</v>
      </c>
      <c r="D2387" s="294" t="s">
        <v>337</v>
      </c>
      <c r="E2387" s="295" t="s">
        <v>2319</v>
      </c>
      <c r="F2387" s="296" t="s">
        <v>2320</v>
      </c>
      <c r="G2387" s="297" t="s">
        <v>570</v>
      </c>
      <c r="H2387" s="298">
        <v>5</v>
      </c>
      <c r="I2387" s="299"/>
      <c r="J2387" s="300">
        <f>ROUND(I2387*H2387,2)</f>
        <v>0</v>
      </c>
      <c r="K2387" s="301"/>
      <c r="L2387" s="302"/>
      <c r="M2387" s="303" t="s">
        <v>1</v>
      </c>
      <c r="N2387" s="304" t="s">
        <v>49</v>
      </c>
      <c r="O2387" s="94"/>
      <c r="P2387" s="240">
        <f>O2387*H2387</f>
        <v>0</v>
      </c>
      <c r="Q2387" s="240">
        <v>0.0022000000000000001</v>
      </c>
      <c r="R2387" s="240">
        <f>Q2387*H2387</f>
        <v>0.011000000000000001</v>
      </c>
      <c r="S2387" s="240">
        <v>0</v>
      </c>
      <c r="T2387" s="241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42" t="s">
        <v>363</v>
      </c>
      <c r="AT2387" s="242" t="s">
        <v>337</v>
      </c>
      <c r="AU2387" s="242" t="s">
        <v>93</v>
      </c>
      <c r="AY2387" s="19" t="s">
        <v>250</v>
      </c>
      <c r="BE2387" s="243">
        <f>IF(N2387="základní",J2387,0)</f>
        <v>0</v>
      </c>
      <c r="BF2387" s="243">
        <f>IF(N2387="snížená",J2387,0)</f>
        <v>0</v>
      </c>
      <c r="BG2387" s="243">
        <f>IF(N2387="zákl. přenesená",J2387,0)</f>
        <v>0</v>
      </c>
      <c r="BH2387" s="243">
        <f>IF(N2387="sníž. přenesená",J2387,0)</f>
        <v>0</v>
      </c>
      <c r="BI2387" s="243">
        <f>IF(N2387="nulová",J2387,0)</f>
        <v>0</v>
      </c>
      <c r="BJ2387" s="19" t="s">
        <v>91</v>
      </c>
      <c r="BK2387" s="243">
        <f>ROUND(I2387*H2387,2)</f>
        <v>0</v>
      </c>
      <c r="BL2387" s="19" t="s">
        <v>303</v>
      </c>
      <c r="BM2387" s="242" t="s">
        <v>2321</v>
      </c>
    </row>
    <row r="2388" s="15" customFormat="1">
      <c r="A2388" s="15"/>
      <c r="B2388" s="272"/>
      <c r="C2388" s="273"/>
      <c r="D2388" s="251" t="s">
        <v>259</v>
      </c>
      <c r="E2388" s="274" t="s">
        <v>1</v>
      </c>
      <c r="F2388" s="275" t="s">
        <v>1007</v>
      </c>
      <c r="G2388" s="273"/>
      <c r="H2388" s="274" t="s">
        <v>1</v>
      </c>
      <c r="I2388" s="276"/>
      <c r="J2388" s="273"/>
      <c r="K2388" s="273"/>
      <c r="L2388" s="277"/>
      <c r="M2388" s="278"/>
      <c r="N2388" s="279"/>
      <c r="O2388" s="279"/>
      <c r="P2388" s="279"/>
      <c r="Q2388" s="279"/>
      <c r="R2388" s="279"/>
      <c r="S2388" s="279"/>
      <c r="T2388" s="280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/>
      <c r="AT2388" s="281" t="s">
        <v>259</v>
      </c>
      <c r="AU2388" s="281" t="s">
        <v>93</v>
      </c>
      <c r="AV2388" s="15" t="s">
        <v>91</v>
      </c>
      <c r="AW2388" s="15" t="s">
        <v>40</v>
      </c>
      <c r="AX2388" s="15" t="s">
        <v>84</v>
      </c>
      <c r="AY2388" s="281" t="s">
        <v>250</v>
      </c>
    </row>
    <row r="2389" s="15" customFormat="1">
      <c r="A2389" s="15"/>
      <c r="B2389" s="272"/>
      <c r="C2389" s="273"/>
      <c r="D2389" s="251" t="s">
        <v>259</v>
      </c>
      <c r="E2389" s="274" t="s">
        <v>1</v>
      </c>
      <c r="F2389" s="275" t="s">
        <v>2059</v>
      </c>
      <c r="G2389" s="273"/>
      <c r="H2389" s="274" t="s">
        <v>1</v>
      </c>
      <c r="I2389" s="276"/>
      <c r="J2389" s="273"/>
      <c r="K2389" s="273"/>
      <c r="L2389" s="277"/>
      <c r="M2389" s="278"/>
      <c r="N2389" s="279"/>
      <c r="O2389" s="279"/>
      <c r="P2389" s="279"/>
      <c r="Q2389" s="279"/>
      <c r="R2389" s="279"/>
      <c r="S2389" s="279"/>
      <c r="T2389" s="280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T2389" s="281" t="s">
        <v>259</v>
      </c>
      <c r="AU2389" s="281" t="s">
        <v>93</v>
      </c>
      <c r="AV2389" s="15" t="s">
        <v>91</v>
      </c>
      <c r="AW2389" s="15" t="s">
        <v>40</v>
      </c>
      <c r="AX2389" s="15" t="s">
        <v>84</v>
      </c>
      <c r="AY2389" s="281" t="s">
        <v>250</v>
      </c>
    </row>
    <row r="2390" s="13" customFormat="1">
      <c r="A2390" s="13"/>
      <c r="B2390" s="249"/>
      <c r="C2390" s="250"/>
      <c r="D2390" s="251" t="s">
        <v>259</v>
      </c>
      <c r="E2390" s="252" t="s">
        <v>1</v>
      </c>
      <c r="F2390" s="253" t="s">
        <v>1128</v>
      </c>
      <c r="G2390" s="250"/>
      <c r="H2390" s="254">
        <v>1</v>
      </c>
      <c r="I2390" s="255"/>
      <c r="J2390" s="250"/>
      <c r="K2390" s="250"/>
      <c r="L2390" s="256"/>
      <c r="M2390" s="257"/>
      <c r="N2390" s="258"/>
      <c r="O2390" s="258"/>
      <c r="P2390" s="258"/>
      <c r="Q2390" s="258"/>
      <c r="R2390" s="258"/>
      <c r="S2390" s="258"/>
      <c r="T2390" s="259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60" t="s">
        <v>259</v>
      </c>
      <c r="AU2390" s="260" t="s">
        <v>93</v>
      </c>
      <c r="AV2390" s="13" t="s">
        <v>93</v>
      </c>
      <c r="AW2390" s="13" t="s">
        <v>40</v>
      </c>
      <c r="AX2390" s="13" t="s">
        <v>84</v>
      </c>
      <c r="AY2390" s="260" t="s">
        <v>250</v>
      </c>
    </row>
    <row r="2391" s="13" customFormat="1">
      <c r="A2391" s="13"/>
      <c r="B2391" s="249"/>
      <c r="C2391" s="250"/>
      <c r="D2391" s="251" t="s">
        <v>259</v>
      </c>
      <c r="E2391" s="252" t="s">
        <v>1</v>
      </c>
      <c r="F2391" s="253" t="s">
        <v>2060</v>
      </c>
      <c r="G2391" s="250"/>
      <c r="H2391" s="254">
        <v>1</v>
      </c>
      <c r="I2391" s="255"/>
      <c r="J2391" s="250"/>
      <c r="K2391" s="250"/>
      <c r="L2391" s="256"/>
      <c r="M2391" s="257"/>
      <c r="N2391" s="258"/>
      <c r="O2391" s="258"/>
      <c r="P2391" s="258"/>
      <c r="Q2391" s="258"/>
      <c r="R2391" s="258"/>
      <c r="S2391" s="258"/>
      <c r="T2391" s="259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60" t="s">
        <v>259</v>
      </c>
      <c r="AU2391" s="260" t="s">
        <v>93</v>
      </c>
      <c r="AV2391" s="13" t="s">
        <v>93</v>
      </c>
      <c r="AW2391" s="13" t="s">
        <v>40</v>
      </c>
      <c r="AX2391" s="13" t="s">
        <v>84</v>
      </c>
      <c r="AY2391" s="260" t="s">
        <v>250</v>
      </c>
    </row>
    <row r="2392" s="13" customFormat="1">
      <c r="A2392" s="13"/>
      <c r="B2392" s="249"/>
      <c r="C2392" s="250"/>
      <c r="D2392" s="251" t="s">
        <v>259</v>
      </c>
      <c r="E2392" s="252" t="s">
        <v>1</v>
      </c>
      <c r="F2392" s="253" t="s">
        <v>2061</v>
      </c>
      <c r="G2392" s="250"/>
      <c r="H2392" s="254">
        <v>1</v>
      </c>
      <c r="I2392" s="255"/>
      <c r="J2392" s="250"/>
      <c r="K2392" s="250"/>
      <c r="L2392" s="256"/>
      <c r="M2392" s="257"/>
      <c r="N2392" s="258"/>
      <c r="O2392" s="258"/>
      <c r="P2392" s="258"/>
      <c r="Q2392" s="258"/>
      <c r="R2392" s="258"/>
      <c r="S2392" s="258"/>
      <c r="T2392" s="259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60" t="s">
        <v>259</v>
      </c>
      <c r="AU2392" s="260" t="s">
        <v>93</v>
      </c>
      <c r="AV2392" s="13" t="s">
        <v>93</v>
      </c>
      <c r="AW2392" s="13" t="s">
        <v>40</v>
      </c>
      <c r="AX2392" s="13" t="s">
        <v>84</v>
      </c>
      <c r="AY2392" s="260" t="s">
        <v>250</v>
      </c>
    </row>
    <row r="2393" s="13" customFormat="1">
      <c r="A2393" s="13"/>
      <c r="B2393" s="249"/>
      <c r="C2393" s="250"/>
      <c r="D2393" s="251" t="s">
        <v>259</v>
      </c>
      <c r="E2393" s="252" t="s">
        <v>1</v>
      </c>
      <c r="F2393" s="253" t="s">
        <v>2062</v>
      </c>
      <c r="G2393" s="250"/>
      <c r="H2393" s="254">
        <v>1</v>
      </c>
      <c r="I2393" s="255"/>
      <c r="J2393" s="250"/>
      <c r="K2393" s="250"/>
      <c r="L2393" s="256"/>
      <c r="M2393" s="257"/>
      <c r="N2393" s="258"/>
      <c r="O2393" s="258"/>
      <c r="P2393" s="258"/>
      <c r="Q2393" s="258"/>
      <c r="R2393" s="258"/>
      <c r="S2393" s="258"/>
      <c r="T2393" s="259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60" t="s">
        <v>259</v>
      </c>
      <c r="AU2393" s="260" t="s">
        <v>93</v>
      </c>
      <c r="AV2393" s="13" t="s">
        <v>93</v>
      </c>
      <c r="AW2393" s="13" t="s">
        <v>40</v>
      </c>
      <c r="AX2393" s="13" t="s">
        <v>84</v>
      </c>
      <c r="AY2393" s="260" t="s">
        <v>250</v>
      </c>
    </row>
    <row r="2394" s="13" customFormat="1">
      <c r="A2394" s="13"/>
      <c r="B2394" s="249"/>
      <c r="C2394" s="250"/>
      <c r="D2394" s="251" t="s">
        <v>259</v>
      </c>
      <c r="E2394" s="252" t="s">
        <v>1</v>
      </c>
      <c r="F2394" s="253" t="s">
        <v>2063</v>
      </c>
      <c r="G2394" s="250"/>
      <c r="H2394" s="254">
        <v>1</v>
      </c>
      <c r="I2394" s="255"/>
      <c r="J2394" s="250"/>
      <c r="K2394" s="250"/>
      <c r="L2394" s="256"/>
      <c r="M2394" s="257"/>
      <c r="N2394" s="258"/>
      <c r="O2394" s="258"/>
      <c r="P2394" s="258"/>
      <c r="Q2394" s="258"/>
      <c r="R2394" s="258"/>
      <c r="S2394" s="258"/>
      <c r="T2394" s="259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60" t="s">
        <v>259</v>
      </c>
      <c r="AU2394" s="260" t="s">
        <v>93</v>
      </c>
      <c r="AV2394" s="13" t="s">
        <v>93</v>
      </c>
      <c r="AW2394" s="13" t="s">
        <v>40</v>
      </c>
      <c r="AX2394" s="13" t="s">
        <v>84</v>
      </c>
      <c r="AY2394" s="260" t="s">
        <v>250</v>
      </c>
    </row>
    <row r="2395" s="14" customFormat="1">
      <c r="A2395" s="14"/>
      <c r="B2395" s="261"/>
      <c r="C2395" s="262"/>
      <c r="D2395" s="251" t="s">
        <v>259</v>
      </c>
      <c r="E2395" s="263" t="s">
        <v>1</v>
      </c>
      <c r="F2395" s="264" t="s">
        <v>261</v>
      </c>
      <c r="G2395" s="262"/>
      <c r="H2395" s="265">
        <v>5</v>
      </c>
      <c r="I2395" s="266"/>
      <c r="J2395" s="262"/>
      <c r="K2395" s="262"/>
      <c r="L2395" s="267"/>
      <c r="M2395" s="268"/>
      <c r="N2395" s="269"/>
      <c r="O2395" s="269"/>
      <c r="P2395" s="269"/>
      <c r="Q2395" s="269"/>
      <c r="R2395" s="269"/>
      <c r="S2395" s="269"/>
      <c r="T2395" s="270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71" t="s">
        <v>259</v>
      </c>
      <c r="AU2395" s="271" t="s">
        <v>93</v>
      </c>
      <c r="AV2395" s="14" t="s">
        <v>256</v>
      </c>
      <c r="AW2395" s="14" t="s">
        <v>40</v>
      </c>
      <c r="AX2395" s="14" t="s">
        <v>91</v>
      </c>
      <c r="AY2395" s="271" t="s">
        <v>250</v>
      </c>
    </row>
    <row r="2396" s="2" customFormat="1" ht="24.15" customHeight="1">
      <c r="A2396" s="41"/>
      <c r="B2396" s="42"/>
      <c r="C2396" s="230" t="s">
        <v>2322</v>
      </c>
      <c r="D2396" s="230" t="s">
        <v>252</v>
      </c>
      <c r="E2396" s="231" t="s">
        <v>2323</v>
      </c>
      <c r="F2396" s="232" t="s">
        <v>2324</v>
      </c>
      <c r="G2396" s="233" t="s">
        <v>570</v>
      </c>
      <c r="H2396" s="234">
        <v>191</v>
      </c>
      <c r="I2396" s="235"/>
      <c r="J2396" s="236">
        <f>ROUND(I2396*H2396,2)</f>
        <v>0</v>
      </c>
      <c r="K2396" s="237"/>
      <c r="L2396" s="47"/>
      <c r="M2396" s="238" t="s">
        <v>1</v>
      </c>
      <c r="N2396" s="239" t="s">
        <v>49</v>
      </c>
      <c r="O2396" s="94"/>
      <c r="P2396" s="240">
        <f>O2396*H2396</f>
        <v>0</v>
      </c>
      <c r="Q2396" s="240">
        <v>0.00046999999999999999</v>
      </c>
      <c r="R2396" s="240">
        <f>Q2396*H2396</f>
        <v>0.089770000000000003</v>
      </c>
      <c r="S2396" s="240">
        <v>0</v>
      </c>
      <c r="T2396" s="241">
        <f>S2396*H2396</f>
        <v>0</v>
      </c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R2396" s="242" t="s">
        <v>303</v>
      </c>
      <c r="AT2396" s="242" t="s">
        <v>252</v>
      </c>
      <c r="AU2396" s="242" t="s">
        <v>93</v>
      </c>
      <c r="AY2396" s="19" t="s">
        <v>250</v>
      </c>
      <c r="BE2396" s="243">
        <f>IF(N2396="základní",J2396,0)</f>
        <v>0</v>
      </c>
      <c r="BF2396" s="243">
        <f>IF(N2396="snížená",J2396,0)</f>
        <v>0</v>
      </c>
      <c r="BG2396" s="243">
        <f>IF(N2396="zákl. přenesená",J2396,0)</f>
        <v>0</v>
      </c>
      <c r="BH2396" s="243">
        <f>IF(N2396="sníž. přenesená",J2396,0)</f>
        <v>0</v>
      </c>
      <c r="BI2396" s="243">
        <f>IF(N2396="nulová",J2396,0)</f>
        <v>0</v>
      </c>
      <c r="BJ2396" s="19" t="s">
        <v>91</v>
      </c>
      <c r="BK2396" s="243">
        <f>ROUND(I2396*H2396,2)</f>
        <v>0</v>
      </c>
      <c r="BL2396" s="19" t="s">
        <v>303</v>
      </c>
      <c r="BM2396" s="242" t="s">
        <v>2325</v>
      </c>
    </row>
    <row r="2397" s="2" customFormat="1">
      <c r="A2397" s="41"/>
      <c r="B2397" s="42"/>
      <c r="C2397" s="43"/>
      <c r="D2397" s="244" t="s">
        <v>257</v>
      </c>
      <c r="E2397" s="43"/>
      <c r="F2397" s="245" t="s">
        <v>2326</v>
      </c>
      <c r="G2397" s="43"/>
      <c r="H2397" s="43"/>
      <c r="I2397" s="246"/>
      <c r="J2397" s="43"/>
      <c r="K2397" s="43"/>
      <c r="L2397" s="47"/>
      <c r="M2397" s="247"/>
      <c r="N2397" s="248"/>
      <c r="O2397" s="94"/>
      <c r="P2397" s="94"/>
      <c r="Q2397" s="94"/>
      <c r="R2397" s="94"/>
      <c r="S2397" s="94"/>
      <c r="T2397" s="95"/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T2397" s="19" t="s">
        <v>257</v>
      </c>
      <c r="AU2397" s="19" t="s">
        <v>93</v>
      </c>
    </row>
    <row r="2398" s="15" customFormat="1">
      <c r="A2398" s="15"/>
      <c r="B2398" s="272"/>
      <c r="C2398" s="273"/>
      <c r="D2398" s="251" t="s">
        <v>259</v>
      </c>
      <c r="E2398" s="274" t="s">
        <v>1</v>
      </c>
      <c r="F2398" s="275" t="s">
        <v>1007</v>
      </c>
      <c r="G2398" s="273"/>
      <c r="H2398" s="274" t="s">
        <v>1</v>
      </c>
      <c r="I2398" s="276"/>
      <c r="J2398" s="273"/>
      <c r="K2398" s="273"/>
      <c r="L2398" s="277"/>
      <c r="M2398" s="278"/>
      <c r="N2398" s="279"/>
      <c r="O2398" s="279"/>
      <c r="P2398" s="279"/>
      <c r="Q2398" s="279"/>
      <c r="R2398" s="279"/>
      <c r="S2398" s="279"/>
      <c r="T2398" s="280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81" t="s">
        <v>259</v>
      </c>
      <c r="AU2398" s="281" t="s">
        <v>93</v>
      </c>
      <c r="AV2398" s="15" t="s">
        <v>91</v>
      </c>
      <c r="AW2398" s="15" t="s">
        <v>40</v>
      </c>
      <c r="AX2398" s="15" t="s">
        <v>84</v>
      </c>
      <c r="AY2398" s="281" t="s">
        <v>250</v>
      </c>
    </row>
    <row r="2399" s="15" customFormat="1">
      <c r="A2399" s="15"/>
      <c r="B2399" s="272"/>
      <c r="C2399" s="273"/>
      <c r="D2399" s="251" t="s">
        <v>259</v>
      </c>
      <c r="E2399" s="274" t="s">
        <v>1</v>
      </c>
      <c r="F2399" s="275" t="s">
        <v>2050</v>
      </c>
      <c r="G2399" s="273"/>
      <c r="H2399" s="274" t="s">
        <v>1</v>
      </c>
      <c r="I2399" s="276"/>
      <c r="J2399" s="273"/>
      <c r="K2399" s="273"/>
      <c r="L2399" s="277"/>
      <c r="M2399" s="278"/>
      <c r="N2399" s="279"/>
      <c r="O2399" s="279"/>
      <c r="P2399" s="279"/>
      <c r="Q2399" s="279"/>
      <c r="R2399" s="279"/>
      <c r="S2399" s="279"/>
      <c r="T2399" s="280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T2399" s="281" t="s">
        <v>259</v>
      </c>
      <c r="AU2399" s="281" t="s">
        <v>93</v>
      </c>
      <c r="AV2399" s="15" t="s">
        <v>91</v>
      </c>
      <c r="AW2399" s="15" t="s">
        <v>40</v>
      </c>
      <c r="AX2399" s="15" t="s">
        <v>84</v>
      </c>
      <c r="AY2399" s="281" t="s">
        <v>250</v>
      </c>
    </row>
    <row r="2400" s="13" customFormat="1">
      <c r="A2400" s="13"/>
      <c r="B2400" s="249"/>
      <c r="C2400" s="250"/>
      <c r="D2400" s="251" t="s">
        <v>259</v>
      </c>
      <c r="E2400" s="252" t="s">
        <v>1</v>
      </c>
      <c r="F2400" s="253" t="s">
        <v>2051</v>
      </c>
      <c r="G2400" s="250"/>
      <c r="H2400" s="254">
        <v>20</v>
      </c>
      <c r="I2400" s="255"/>
      <c r="J2400" s="250"/>
      <c r="K2400" s="250"/>
      <c r="L2400" s="256"/>
      <c r="M2400" s="257"/>
      <c r="N2400" s="258"/>
      <c r="O2400" s="258"/>
      <c r="P2400" s="258"/>
      <c r="Q2400" s="258"/>
      <c r="R2400" s="258"/>
      <c r="S2400" s="258"/>
      <c r="T2400" s="259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60" t="s">
        <v>259</v>
      </c>
      <c r="AU2400" s="260" t="s">
        <v>93</v>
      </c>
      <c r="AV2400" s="13" t="s">
        <v>93</v>
      </c>
      <c r="AW2400" s="13" t="s">
        <v>40</v>
      </c>
      <c r="AX2400" s="13" t="s">
        <v>84</v>
      </c>
      <c r="AY2400" s="260" t="s">
        <v>250</v>
      </c>
    </row>
    <row r="2401" s="13" customFormat="1">
      <c r="A2401" s="13"/>
      <c r="B2401" s="249"/>
      <c r="C2401" s="250"/>
      <c r="D2401" s="251" t="s">
        <v>259</v>
      </c>
      <c r="E2401" s="252" t="s">
        <v>1</v>
      </c>
      <c r="F2401" s="253" t="s">
        <v>2052</v>
      </c>
      <c r="G2401" s="250"/>
      <c r="H2401" s="254">
        <v>19</v>
      </c>
      <c r="I2401" s="255"/>
      <c r="J2401" s="250"/>
      <c r="K2401" s="250"/>
      <c r="L2401" s="256"/>
      <c r="M2401" s="257"/>
      <c r="N2401" s="258"/>
      <c r="O2401" s="258"/>
      <c r="P2401" s="258"/>
      <c r="Q2401" s="258"/>
      <c r="R2401" s="258"/>
      <c r="S2401" s="258"/>
      <c r="T2401" s="259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60" t="s">
        <v>259</v>
      </c>
      <c r="AU2401" s="260" t="s">
        <v>93</v>
      </c>
      <c r="AV2401" s="13" t="s">
        <v>93</v>
      </c>
      <c r="AW2401" s="13" t="s">
        <v>40</v>
      </c>
      <c r="AX2401" s="13" t="s">
        <v>84</v>
      </c>
      <c r="AY2401" s="260" t="s">
        <v>250</v>
      </c>
    </row>
    <row r="2402" s="13" customFormat="1">
      <c r="A2402" s="13"/>
      <c r="B2402" s="249"/>
      <c r="C2402" s="250"/>
      <c r="D2402" s="251" t="s">
        <v>259</v>
      </c>
      <c r="E2402" s="252" t="s">
        <v>1</v>
      </c>
      <c r="F2402" s="253" t="s">
        <v>2053</v>
      </c>
      <c r="G2402" s="250"/>
      <c r="H2402" s="254">
        <v>19</v>
      </c>
      <c r="I2402" s="255"/>
      <c r="J2402" s="250"/>
      <c r="K2402" s="250"/>
      <c r="L2402" s="256"/>
      <c r="M2402" s="257"/>
      <c r="N2402" s="258"/>
      <c r="O2402" s="258"/>
      <c r="P2402" s="258"/>
      <c r="Q2402" s="258"/>
      <c r="R2402" s="258"/>
      <c r="S2402" s="258"/>
      <c r="T2402" s="25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60" t="s">
        <v>259</v>
      </c>
      <c r="AU2402" s="260" t="s">
        <v>93</v>
      </c>
      <c r="AV2402" s="13" t="s">
        <v>93</v>
      </c>
      <c r="AW2402" s="13" t="s">
        <v>40</v>
      </c>
      <c r="AX2402" s="13" t="s">
        <v>84</v>
      </c>
      <c r="AY2402" s="260" t="s">
        <v>250</v>
      </c>
    </row>
    <row r="2403" s="13" customFormat="1">
      <c r="A2403" s="13"/>
      <c r="B2403" s="249"/>
      <c r="C2403" s="250"/>
      <c r="D2403" s="251" t="s">
        <v>259</v>
      </c>
      <c r="E2403" s="252" t="s">
        <v>1</v>
      </c>
      <c r="F2403" s="253" t="s">
        <v>2054</v>
      </c>
      <c r="G2403" s="250"/>
      <c r="H2403" s="254">
        <v>19</v>
      </c>
      <c r="I2403" s="255"/>
      <c r="J2403" s="250"/>
      <c r="K2403" s="250"/>
      <c r="L2403" s="256"/>
      <c r="M2403" s="257"/>
      <c r="N2403" s="258"/>
      <c r="O2403" s="258"/>
      <c r="P2403" s="258"/>
      <c r="Q2403" s="258"/>
      <c r="R2403" s="258"/>
      <c r="S2403" s="258"/>
      <c r="T2403" s="259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60" t="s">
        <v>259</v>
      </c>
      <c r="AU2403" s="260" t="s">
        <v>93</v>
      </c>
      <c r="AV2403" s="13" t="s">
        <v>93</v>
      </c>
      <c r="AW2403" s="13" t="s">
        <v>40</v>
      </c>
      <c r="AX2403" s="13" t="s">
        <v>84</v>
      </c>
      <c r="AY2403" s="260" t="s">
        <v>250</v>
      </c>
    </row>
    <row r="2404" s="13" customFormat="1">
      <c r="A2404" s="13"/>
      <c r="B2404" s="249"/>
      <c r="C2404" s="250"/>
      <c r="D2404" s="251" t="s">
        <v>259</v>
      </c>
      <c r="E2404" s="252" t="s">
        <v>1</v>
      </c>
      <c r="F2404" s="253" t="s">
        <v>2055</v>
      </c>
      <c r="G2404" s="250"/>
      <c r="H2404" s="254">
        <v>19</v>
      </c>
      <c r="I2404" s="255"/>
      <c r="J2404" s="250"/>
      <c r="K2404" s="250"/>
      <c r="L2404" s="256"/>
      <c r="M2404" s="257"/>
      <c r="N2404" s="258"/>
      <c r="O2404" s="258"/>
      <c r="P2404" s="258"/>
      <c r="Q2404" s="258"/>
      <c r="R2404" s="258"/>
      <c r="S2404" s="258"/>
      <c r="T2404" s="259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60" t="s">
        <v>259</v>
      </c>
      <c r="AU2404" s="260" t="s">
        <v>93</v>
      </c>
      <c r="AV2404" s="13" t="s">
        <v>93</v>
      </c>
      <c r="AW2404" s="13" t="s">
        <v>40</v>
      </c>
      <c r="AX2404" s="13" t="s">
        <v>84</v>
      </c>
      <c r="AY2404" s="260" t="s">
        <v>250</v>
      </c>
    </row>
    <row r="2405" s="16" customFormat="1">
      <c r="A2405" s="16"/>
      <c r="B2405" s="283"/>
      <c r="C2405" s="284"/>
      <c r="D2405" s="251" t="s">
        <v>259</v>
      </c>
      <c r="E2405" s="285" t="s">
        <v>1</v>
      </c>
      <c r="F2405" s="286" t="s">
        <v>328</v>
      </c>
      <c r="G2405" s="284"/>
      <c r="H2405" s="287">
        <v>96</v>
      </c>
      <c r="I2405" s="288"/>
      <c r="J2405" s="284"/>
      <c r="K2405" s="284"/>
      <c r="L2405" s="289"/>
      <c r="M2405" s="290"/>
      <c r="N2405" s="291"/>
      <c r="O2405" s="291"/>
      <c r="P2405" s="291"/>
      <c r="Q2405" s="291"/>
      <c r="R2405" s="291"/>
      <c r="S2405" s="291"/>
      <c r="T2405" s="292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T2405" s="293" t="s">
        <v>259</v>
      </c>
      <c r="AU2405" s="293" t="s">
        <v>93</v>
      </c>
      <c r="AV2405" s="16" t="s">
        <v>272</v>
      </c>
      <c r="AW2405" s="16" t="s">
        <v>40</v>
      </c>
      <c r="AX2405" s="16" t="s">
        <v>84</v>
      </c>
      <c r="AY2405" s="293" t="s">
        <v>250</v>
      </c>
    </row>
    <row r="2406" s="15" customFormat="1">
      <c r="A2406" s="15"/>
      <c r="B2406" s="272"/>
      <c r="C2406" s="273"/>
      <c r="D2406" s="251" t="s">
        <v>259</v>
      </c>
      <c r="E2406" s="274" t="s">
        <v>1</v>
      </c>
      <c r="F2406" s="275" t="s">
        <v>2056</v>
      </c>
      <c r="G2406" s="273"/>
      <c r="H2406" s="274" t="s">
        <v>1</v>
      </c>
      <c r="I2406" s="276"/>
      <c r="J2406" s="273"/>
      <c r="K2406" s="273"/>
      <c r="L2406" s="277"/>
      <c r="M2406" s="278"/>
      <c r="N2406" s="279"/>
      <c r="O2406" s="279"/>
      <c r="P2406" s="279"/>
      <c r="Q2406" s="279"/>
      <c r="R2406" s="279"/>
      <c r="S2406" s="279"/>
      <c r="T2406" s="280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5"/>
      <c r="AE2406" s="15"/>
      <c r="AT2406" s="281" t="s">
        <v>259</v>
      </c>
      <c r="AU2406" s="281" t="s">
        <v>93</v>
      </c>
      <c r="AV2406" s="15" t="s">
        <v>91</v>
      </c>
      <c r="AW2406" s="15" t="s">
        <v>40</v>
      </c>
      <c r="AX2406" s="15" t="s">
        <v>84</v>
      </c>
      <c r="AY2406" s="281" t="s">
        <v>250</v>
      </c>
    </row>
    <row r="2407" s="13" customFormat="1">
      <c r="A2407" s="13"/>
      <c r="B2407" s="249"/>
      <c r="C2407" s="250"/>
      <c r="D2407" s="251" t="s">
        <v>259</v>
      </c>
      <c r="E2407" s="252" t="s">
        <v>1</v>
      </c>
      <c r="F2407" s="253" t="s">
        <v>2057</v>
      </c>
      <c r="G2407" s="250"/>
      <c r="H2407" s="254">
        <v>19</v>
      </c>
      <c r="I2407" s="255"/>
      <c r="J2407" s="250"/>
      <c r="K2407" s="250"/>
      <c r="L2407" s="256"/>
      <c r="M2407" s="257"/>
      <c r="N2407" s="258"/>
      <c r="O2407" s="258"/>
      <c r="P2407" s="258"/>
      <c r="Q2407" s="258"/>
      <c r="R2407" s="258"/>
      <c r="S2407" s="258"/>
      <c r="T2407" s="259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60" t="s">
        <v>259</v>
      </c>
      <c r="AU2407" s="260" t="s">
        <v>93</v>
      </c>
      <c r="AV2407" s="13" t="s">
        <v>93</v>
      </c>
      <c r="AW2407" s="13" t="s">
        <v>40</v>
      </c>
      <c r="AX2407" s="13" t="s">
        <v>84</v>
      </c>
      <c r="AY2407" s="260" t="s">
        <v>250</v>
      </c>
    </row>
    <row r="2408" s="13" customFormat="1">
      <c r="A2408" s="13"/>
      <c r="B2408" s="249"/>
      <c r="C2408" s="250"/>
      <c r="D2408" s="251" t="s">
        <v>259</v>
      </c>
      <c r="E2408" s="252" t="s">
        <v>1</v>
      </c>
      <c r="F2408" s="253" t="s">
        <v>2052</v>
      </c>
      <c r="G2408" s="250"/>
      <c r="H2408" s="254">
        <v>19</v>
      </c>
      <c r="I2408" s="255"/>
      <c r="J2408" s="250"/>
      <c r="K2408" s="250"/>
      <c r="L2408" s="256"/>
      <c r="M2408" s="257"/>
      <c r="N2408" s="258"/>
      <c r="O2408" s="258"/>
      <c r="P2408" s="258"/>
      <c r="Q2408" s="258"/>
      <c r="R2408" s="258"/>
      <c r="S2408" s="258"/>
      <c r="T2408" s="259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60" t="s">
        <v>259</v>
      </c>
      <c r="AU2408" s="260" t="s">
        <v>93</v>
      </c>
      <c r="AV2408" s="13" t="s">
        <v>93</v>
      </c>
      <c r="AW2408" s="13" t="s">
        <v>40</v>
      </c>
      <c r="AX2408" s="13" t="s">
        <v>84</v>
      </c>
      <c r="AY2408" s="260" t="s">
        <v>250</v>
      </c>
    </row>
    <row r="2409" s="13" customFormat="1">
      <c r="A2409" s="13"/>
      <c r="B2409" s="249"/>
      <c r="C2409" s="250"/>
      <c r="D2409" s="251" t="s">
        <v>259</v>
      </c>
      <c r="E2409" s="252" t="s">
        <v>1</v>
      </c>
      <c r="F2409" s="253" t="s">
        <v>2053</v>
      </c>
      <c r="G2409" s="250"/>
      <c r="H2409" s="254">
        <v>19</v>
      </c>
      <c r="I2409" s="255"/>
      <c r="J2409" s="250"/>
      <c r="K2409" s="250"/>
      <c r="L2409" s="256"/>
      <c r="M2409" s="257"/>
      <c r="N2409" s="258"/>
      <c r="O2409" s="258"/>
      <c r="P2409" s="258"/>
      <c r="Q2409" s="258"/>
      <c r="R2409" s="258"/>
      <c r="S2409" s="258"/>
      <c r="T2409" s="259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60" t="s">
        <v>259</v>
      </c>
      <c r="AU2409" s="260" t="s">
        <v>93</v>
      </c>
      <c r="AV2409" s="13" t="s">
        <v>93</v>
      </c>
      <c r="AW2409" s="13" t="s">
        <v>40</v>
      </c>
      <c r="AX2409" s="13" t="s">
        <v>84</v>
      </c>
      <c r="AY2409" s="260" t="s">
        <v>250</v>
      </c>
    </row>
    <row r="2410" s="13" customFormat="1">
      <c r="A2410" s="13"/>
      <c r="B2410" s="249"/>
      <c r="C2410" s="250"/>
      <c r="D2410" s="251" t="s">
        <v>259</v>
      </c>
      <c r="E2410" s="252" t="s">
        <v>1</v>
      </c>
      <c r="F2410" s="253" t="s">
        <v>2054</v>
      </c>
      <c r="G2410" s="250"/>
      <c r="H2410" s="254">
        <v>19</v>
      </c>
      <c r="I2410" s="255"/>
      <c r="J2410" s="250"/>
      <c r="K2410" s="250"/>
      <c r="L2410" s="256"/>
      <c r="M2410" s="257"/>
      <c r="N2410" s="258"/>
      <c r="O2410" s="258"/>
      <c r="P2410" s="258"/>
      <c r="Q2410" s="258"/>
      <c r="R2410" s="258"/>
      <c r="S2410" s="258"/>
      <c r="T2410" s="259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60" t="s">
        <v>259</v>
      </c>
      <c r="AU2410" s="260" t="s">
        <v>93</v>
      </c>
      <c r="AV2410" s="13" t="s">
        <v>93</v>
      </c>
      <c r="AW2410" s="13" t="s">
        <v>40</v>
      </c>
      <c r="AX2410" s="13" t="s">
        <v>84</v>
      </c>
      <c r="AY2410" s="260" t="s">
        <v>250</v>
      </c>
    </row>
    <row r="2411" s="13" customFormat="1">
      <c r="A2411" s="13"/>
      <c r="B2411" s="249"/>
      <c r="C2411" s="250"/>
      <c r="D2411" s="251" t="s">
        <v>259</v>
      </c>
      <c r="E2411" s="252" t="s">
        <v>1</v>
      </c>
      <c r="F2411" s="253" t="s">
        <v>2055</v>
      </c>
      <c r="G2411" s="250"/>
      <c r="H2411" s="254">
        <v>19</v>
      </c>
      <c r="I2411" s="255"/>
      <c r="J2411" s="250"/>
      <c r="K2411" s="250"/>
      <c r="L2411" s="256"/>
      <c r="M2411" s="257"/>
      <c r="N2411" s="258"/>
      <c r="O2411" s="258"/>
      <c r="P2411" s="258"/>
      <c r="Q2411" s="258"/>
      <c r="R2411" s="258"/>
      <c r="S2411" s="258"/>
      <c r="T2411" s="25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60" t="s">
        <v>259</v>
      </c>
      <c r="AU2411" s="260" t="s">
        <v>93</v>
      </c>
      <c r="AV2411" s="13" t="s">
        <v>93</v>
      </c>
      <c r="AW2411" s="13" t="s">
        <v>40</v>
      </c>
      <c r="AX2411" s="13" t="s">
        <v>84</v>
      </c>
      <c r="AY2411" s="260" t="s">
        <v>250</v>
      </c>
    </row>
    <row r="2412" s="16" customFormat="1">
      <c r="A2412" s="16"/>
      <c r="B2412" s="283"/>
      <c r="C2412" s="284"/>
      <c r="D2412" s="251" t="s">
        <v>259</v>
      </c>
      <c r="E2412" s="285" t="s">
        <v>1</v>
      </c>
      <c r="F2412" s="286" t="s">
        <v>328</v>
      </c>
      <c r="G2412" s="284"/>
      <c r="H2412" s="287">
        <v>95</v>
      </c>
      <c r="I2412" s="288"/>
      <c r="J2412" s="284"/>
      <c r="K2412" s="284"/>
      <c r="L2412" s="289"/>
      <c r="M2412" s="290"/>
      <c r="N2412" s="291"/>
      <c r="O2412" s="291"/>
      <c r="P2412" s="291"/>
      <c r="Q2412" s="291"/>
      <c r="R2412" s="291"/>
      <c r="S2412" s="291"/>
      <c r="T2412" s="292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T2412" s="293" t="s">
        <v>259</v>
      </c>
      <c r="AU2412" s="293" t="s">
        <v>93</v>
      </c>
      <c r="AV2412" s="16" t="s">
        <v>272</v>
      </c>
      <c r="AW2412" s="16" t="s">
        <v>40</v>
      </c>
      <c r="AX2412" s="16" t="s">
        <v>84</v>
      </c>
      <c r="AY2412" s="293" t="s">
        <v>250</v>
      </c>
    </row>
    <row r="2413" s="14" customFormat="1">
      <c r="A2413" s="14"/>
      <c r="B2413" s="261"/>
      <c r="C2413" s="262"/>
      <c r="D2413" s="251" t="s">
        <v>259</v>
      </c>
      <c r="E2413" s="263" t="s">
        <v>1</v>
      </c>
      <c r="F2413" s="264" t="s">
        <v>261</v>
      </c>
      <c r="G2413" s="262"/>
      <c r="H2413" s="265">
        <v>191</v>
      </c>
      <c r="I2413" s="266"/>
      <c r="J2413" s="262"/>
      <c r="K2413" s="262"/>
      <c r="L2413" s="267"/>
      <c r="M2413" s="268"/>
      <c r="N2413" s="269"/>
      <c r="O2413" s="269"/>
      <c r="P2413" s="269"/>
      <c r="Q2413" s="269"/>
      <c r="R2413" s="269"/>
      <c r="S2413" s="269"/>
      <c r="T2413" s="270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71" t="s">
        <v>259</v>
      </c>
      <c r="AU2413" s="271" t="s">
        <v>93</v>
      </c>
      <c r="AV2413" s="14" t="s">
        <v>256</v>
      </c>
      <c r="AW2413" s="14" t="s">
        <v>40</v>
      </c>
      <c r="AX2413" s="14" t="s">
        <v>91</v>
      </c>
      <c r="AY2413" s="271" t="s">
        <v>250</v>
      </c>
    </row>
    <row r="2414" s="2" customFormat="1" ht="33" customHeight="1">
      <c r="A2414" s="41"/>
      <c r="B2414" s="42"/>
      <c r="C2414" s="294" t="s">
        <v>2327</v>
      </c>
      <c r="D2414" s="294" t="s">
        <v>337</v>
      </c>
      <c r="E2414" s="295" t="s">
        <v>2328</v>
      </c>
      <c r="F2414" s="296" t="s">
        <v>2329</v>
      </c>
      <c r="G2414" s="297" t="s">
        <v>570</v>
      </c>
      <c r="H2414" s="298">
        <v>96</v>
      </c>
      <c r="I2414" s="299"/>
      <c r="J2414" s="300">
        <f>ROUND(I2414*H2414,2)</f>
        <v>0</v>
      </c>
      <c r="K2414" s="301"/>
      <c r="L2414" s="302"/>
      <c r="M2414" s="303" t="s">
        <v>1</v>
      </c>
      <c r="N2414" s="304" t="s">
        <v>49</v>
      </c>
      <c r="O2414" s="94"/>
      <c r="P2414" s="240">
        <f>O2414*H2414</f>
        <v>0</v>
      </c>
      <c r="Q2414" s="240">
        <v>0.016</v>
      </c>
      <c r="R2414" s="240">
        <f>Q2414*H2414</f>
        <v>1.536</v>
      </c>
      <c r="S2414" s="240">
        <v>0</v>
      </c>
      <c r="T2414" s="241">
        <f>S2414*H2414</f>
        <v>0</v>
      </c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R2414" s="242" t="s">
        <v>363</v>
      </c>
      <c r="AT2414" s="242" t="s">
        <v>337</v>
      </c>
      <c r="AU2414" s="242" t="s">
        <v>93</v>
      </c>
      <c r="AY2414" s="19" t="s">
        <v>250</v>
      </c>
      <c r="BE2414" s="243">
        <f>IF(N2414="základní",J2414,0)</f>
        <v>0</v>
      </c>
      <c r="BF2414" s="243">
        <f>IF(N2414="snížená",J2414,0)</f>
        <v>0</v>
      </c>
      <c r="BG2414" s="243">
        <f>IF(N2414="zákl. přenesená",J2414,0)</f>
        <v>0</v>
      </c>
      <c r="BH2414" s="243">
        <f>IF(N2414="sníž. přenesená",J2414,0)</f>
        <v>0</v>
      </c>
      <c r="BI2414" s="243">
        <f>IF(N2414="nulová",J2414,0)</f>
        <v>0</v>
      </c>
      <c r="BJ2414" s="19" t="s">
        <v>91</v>
      </c>
      <c r="BK2414" s="243">
        <f>ROUND(I2414*H2414,2)</f>
        <v>0</v>
      </c>
      <c r="BL2414" s="19" t="s">
        <v>303</v>
      </c>
      <c r="BM2414" s="242" t="s">
        <v>2330</v>
      </c>
    </row>
    <row r="2415" s="15" customFormat="1">
      <c r="A2415" s="15"/>
      <c r="B2415" s="272"/>
      <c r="C2415" s="273"/>
      <c r="D2415" s="251" t="s">
        <v>259</v>
      </c>
      <c r="E2415" s="274" t="s">
        <v>1</v>
      </c>
      <c r="F2415" s="275" t="s">
        <v>1007</v>
      </c>
      <c r="G2415" s="273"/>
      <c r="H2415" s="274" t="s">
        <v>1</v>
      </c>
      <c r="I2415" s="276"/>
      <c r="J2415" s="273"/>
      <c r="K2415" s="273"/>
      <c r="L2415" s="277"/>
      <c r="M2415" s="278"/>
      <c r="N2415" s="279"/>
      <c r="O2415" s="279"/>
      <c r="P2415" s="279"/>
      <c r="Q2415" s="279"/>
      <c r="R2415" s="279"/>
      <c r="S2415" s="279"/>
      <c r="T2415" s="280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T2415" s="281" t="s">
        <v>259</v>
      </c>
      <c r="AU2415" s="281" t="s">
        <v>93</v>
      </c>
      <c r="AV2415" s="15" t="s">
        <v>91</v>
      </c>
      <c r="AW2415" s="15" t="s">
        <v>40</v>
      </c>
      <c r="AX2415" s="15" t="s">
        <v>84</v>
      </c>
      <c r="AY2415" s="281" t="s">
        <v>250</v>
      </c>
    </row>
    <row r="2416" s="15" customFormat="1">
      <c r="A2416" s="15"/>
      <c r="B2416" s="272"/>
      <c r="C2416" s="273"/>
      <c r="D2416" s="251" t="s">
        <v>259</v>
      </c>
      <c r="E2416" s="274" t="s">
        <v>1</v>
      </c>
      <c r="F2416" s="275" t="s">
        <v>2050</v>
      </c>
      <c r="G2416" s="273"/>
      <c r="H2416" s="274" t="s">
        <v>1</v>
      </c>
      <c r="I2416" s="276"/>
      <c r="J2416" s="273"/>
      <c r="K2416" s="273"/>
      <c r="L2416" s="277"/>
      <c r="M2416" s="278"/>
      <c r="N2416" s="279"/>
      <c r="O2416" s="279"/>
      <c r="P2416" s="279"/>
      <c r="Q2416" s="279"/>
      <c r="R2416" s="279"/>
      <c r="S2416" s="279"/>
      <c r="T2416" s="280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  <c r="AE2416" s="15"/>
      <c r="AT2416" s="281" t="s">
        <v>259</v>
      </c>
      <c r="AU2416" s="281" t="s">
        <v>93</v>
      </c>
      <c r="AV2416" s="15" t="s">
        <v>91</v>
      </c>
      <c r="AW2416" s="15" t="s">
        <v>40</v>
      </c>
      <c r="AX2416" s="15" t="s">
        <v>84</v>
      </c>
      <c r="AY2416" s="281" t="s">
        <v>250</v>
      </c>
    </row>
    <row r="2417" s="13" customFormat="1">
      <c r="A2417" s="13"/>
      <c r="B2417" s="249"/>
      <c r="C2417" s="250"/>
      <c r="D2417" s="251" t="s">
        <v>259</v>
      </c>
      <c r="E2417" s="252" t="s">
        <v>1</v>
      </c>
      <c r="F2417" s="253" t="s">
        <v>2051</v>
      </c>
      <c r="G2417" s="250"/>
      <c r="H2417" s="254">
        <v>20</v>
      </c>
      <c r="I2417" s="255"/>
      <c r="J2417" s="250"/>
      <c r="K2417" s="250"/>
      <c r="L2417" s="256"/>
      <c r="M2417" s="257"/>
      <c r="N2417" s="258"/>
      <c r="O2417" s="258"/>
      <c r="P2417" s="258"/>
      <c r="Q2417" s="258"/>
      <c r="R2417" s="258"/>
      <c r="S2417" s="258"/>
      <c r="T2417" s="259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60" t="s">
        <v>259</v>
      </c>
      <c r="AU2417" s="260" t="s">
        <v>93</v>
      </c>
      <c r="AV2417" s="13" t="s">
        <v>93</v>
      </c>
      <c r="AW2417" s="13" t="s">
        <v>40</v>
      </c>
      <c r="AX2417" s="13" t="s">
        <v>84</v>
      </c>
      <c r="AY2417" s="260" t="s">
        <v>250</v>
      </c>
    </row>
    <row r="2418" s="13" customFormat="1">
      <c r="A2418" s="13"/>
      <c r="B2418" s="249"/>
      <c r="C2418" s="250"/>
      <c r="D2418" s="251" t="s">
        <v>259</v>
      </c>
      <c r="E2418" s="252" t="s">
        <v>1</v>
      </c>
      <c r="F2418" s="253" t="s">
        <v>2052</v>
      </c>
      <c r="G2418" s="250"/>
      <c r="H2418" s="254">
        <v>19</v>
      </c>
      <c r="I2418" s="255"/>
      <c r="J2418" s="250"/>
      <c r="K2418" s="250"/>
      <c r="L2418" s="256"/>
      <c r="M2418" s="257"/>
      <c r="N2418" s="258"/>
      <c r="O2418" s="258"/>
      <c r="P2418" s="258"/>
      <c r="Q2418" s="258"/>
      <c r="R2418" s="258"/>
      <c r="S2418" s="258"/>
      <c r="T2418" s="25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60" t="s">
        <v>259</v>
      </c>
      <c r="AU2418" s="260" t="s">
        <v>93</v>
      </c>
      <c r="AV2418" s="13" t="s">
        <v>93</v>
      </c>
      <c r="AW2418" s="13" t="s">
        <v>40</v>
      </c>
      <c r="AX2418" s="13" t="s">
        <v>84</v>
      </c>
      <c r="AY2418" s="260" t="s">
        <v>250</v>
      </c>
    </row>
    <row r="2419" s="13" customFormat="1">
      <c r="A2419" s="13"/>
      <c r="B2419" s="249"/>
      <c r="C2419" s="250"/>
      <c r="D2419" s="251" t="s">
        <v>259</v>
      </c>
      <c r="E2419" s="252" t="s">
        <v>1</v>
      </c>
      <c r="F2419" s="253" t="s">
        <v>2053</v>
      </c>
      <c r="G2419" s="250"/>
      <c r="H2419" s="254">
        <v>19</v>
      </c>
      <c r="I2419" s="255"/>
      <c r="J2419" s="250"/>
      <c r="K2419" s="250"/>
      <c r="L2419" s="256"/>
      <c r="M2419" s="257"/>
      <c r="N2419" s="258"/>
      <c r="O2419" s="258"/>
      <c r="P2419" s="258"/>
      <c r="Q2419" s="258"/>
      <c r="R2419" s="258"/>
      <c r="S2419" s="258"/>
      <c r="T2419" s="259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60" t="s">
        <v>259</v>
      </c>
      <c r="AU2419" s="260" t="s">
        <v>93</v>
      </c>
      <c r="AV2419" s="13" t="s">
        <v>93</v>
      </c>
      <c r="AW2419" s="13" t="s">
        <v>40</v>
      </c>
      <c r="AX2419" s="13" t="s">
        <v>84</v>
      </c>
      <c r="AY2419" s="260" t="s">
        <v>250</v>
      </c>
    </row>
    <row r="2420" s="13" customFormat="1">
      <c r="A2420" s="13"/>
      <c r="B2420" s="249"/>
      <c r="C2420" s="250"/>
      <c r="D2420" s="251" t="s">
        <v>259</v>
      </c>
      <c r="E2420" s="252" t="s">
        <v>1</v>
      </c>
      <c r="F2420" s="253" t="s">
        <v>2054</v>
      </c>
      <c r="G2420" s="250"/>
      <c r="H2420" s="254">
        <v>19</v>
      </c>
      <c r="I2420" s="255"/>
      <c r="J2420" s="250"/>
      <c r="K2420" s="250"/>
      <c r="L2420" s="256"/>
      <c r="M2420" s="257"/>
      <c r="N2420" s="258"/>
      <c r="O2420" s="258"/>
      <c r="P2420" s="258"/>
      <c r="Q2420" s="258"/>
      <c r="R2420" s="258"/>
      <c r="S2420" s="258"/>
      <c r="T2420" s="25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60" t="s">
        <v>259</v>
      </c>
      <c r="AU2420" s="260" t="s">
        <v>93</v>
      </c>
      <c r="AV2420" s="13" t="s">
        <v>93</v>
      </c>
      <c r="AW2420" s="13" t="s">
        <v>40</v>
      </c>
      <c r="AX2420" s="13" t="s">
        <v>84</v>
      </c>
      <c r="AY2420" s="260" t="s">
        <v>250</v>
      </c>
    </row>
    <row r="2421" s="13" customFormat="1">
      <c r="A2421" s="13"/>
      <c r="B2421" s="249"/>
      <c r="C2421" s="250"/>
      <c r="D2421" s="251" t="s">
        <v>259</v>
      </c>
      <c r="E2421" s="252" t="s">
        <v>1</v>
      </c>
      <c r="F2421" s="253" t="s">
        <v>2055</v>
      </c>
      <c r="G2421" s="250"/>
      <c r="H2421" s="254">
        <v>19</v>
      </c>
      <c r="I2421" s="255"/>
      <c r="J2421" s="250"/>
      <c r="K2421" s="250"/>
      <c r="L2421" s="256"/>
      <c r="M2421" s="257"/>
      <c r="N2421" s="258"/>
      <c r="O2421" s="258"/>
      <c r="P2421" s="258"/>
      <c r="Q2421" s="258"/>
      <c r="R2421" s="258"/>
      <c r="S2421" s="258"/>
      <c r="T2421" s="259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60" t="s">
        <v>259</v>
      </c>
      <c r="AU2421" s="260" t="s">
        <v>93</v>
      </c>
      <c r="AV2421" s="13" t="s">
        <v>93</v>
      </c>
      <c r="AW2421" s="13" t="s">
        <v>40</v>
      </c>
      <c r="AX2421" s="13" t="s">
        <v>84</v>
      </c>
      <c r="AY2421" s="260" t="s">
        <v>250</v>
      </c>
    </row>
    <row r="2422" s="14" customFormat="1">
      <c r="A2422" s="14"/>
      <c r="B2422" s="261"/>
      <c r="C2422" s="262"/>
      <c r="D2422" s="251" t="s">
        <v>259</v>
      </c>
      <c r="E2422" s="263" t="s">
        <v>1</v>
      </c>
      <c r="F2422" s="264" t="s">
        <v>261</v>
      </c>
      <c r="G2422" s="262"/>
      <c r="H2422" s="265">
        <v>96</v>
      </c>
      <c r="I2422" s="266"/>
      <c r="J2422" s="262"/>
      <c r="K2422" s="262"/>
      <c r="L2422" s="267"/>
      <c r="M2422" s="268"/>
      <c r="N2422" s="269"/>
      <c r="O2422" s="269"/>
      <c r="P2422" s="269"/>
      <c r="Q2422" s="269"/>
      <c r="R2422" s="269"/>
      <c r="S2422" s="269"/>
      <c r="T2422" s="270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71" t="s">
        <v>259</v>
      </c>
      <c r="AU2422" s="271" t="s">
        <v>93</v>
      </c>
      <c r="AV2422" s="14" t="s">
        <v>256</v>
      </c>
      <c r="AW2422" s="14" t="s">
        <v>40</v>
      </c>
      <c r="AX2422" s="14" t="s">
        <v>91</v>
      </c>
      <c r="AY2422" s="271" t="s">
        <v>250</v>
      </c>
    </row>
    <row r="2423" s="2" customFormat="1" ht="33" customHeight="1">
      <c r="A2423" s="41"/>
      <c r="B2423" s="42"/>
      <c r="C2423" s="294" t="s">
        <v>2331</v>
      </c>
      <c r="D2423" s="294" t="s">
        <v>337</v>
      </c>
      <c r="E2423" s="295" t="s">
        <v>2332</v>
      </c>
      <c r="F2423" s="296" t="s">
        <v>2333</v>
      </c>
      <c r="G2423" s="297" t="s">
        <v>570</v>
      </c>
      <c r="H2423" s="298">
        <v>95</v>
      </c>
      <c r="I2423" s="299"/>
      <c r="J2423" s="300">
        <f>ROUND(I2423*H2423,2)</f>
        <v>0</v>
      </c>
      <c r="K2423" s="301"/>
      <c r="L2423" s="302"/>
      <c r="M2423" s="303" t="s">
        <v>1</v>
      </c>
      <c r="N2423" s="304" t="s">
        <v>49</v>
      </c>
      <c r="O2423" s="94"/>
      <c r="P2423" s="240">
        <f>O2423*H2423</f>
        <v>0</v>
      </c>
      <c r="Q2423" s="240">
        <v>0.016</v>
      </c>
      <c r="R2423" s="240">
        <f>Q2423*H2423</f>
        <v>1.52</v>
      </c>
      <c r="S2423" s="240">
        <v>0</v>
      </c>
      <c r="T2423" s="241">
        <f>S2423*H2423</f>
        <v>0</v>
      </c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R2423" s="242" t="s">
        <v>363</v>
      </c>
      <c r="AT2423" s="242" t="s">
        <v>337</v>
      </c>
      <c r="AU2423" s="242" t="s">
        <v>93</v>
      </c>
      <c r="AY2423" s="19" t="s">
        <v>250</v>
      </c>
      <c r="BE2423" s="243">
        <f>IF(N2423="základní",J2423,0)</f>
        <v>0</v>
      </c>
      <c r="BF2423" s="243">
        <f>IF(N2423="snížená",J2423,0)</f>
        <v>0</v>
      </c>
      <c r="BG2423" s="243">
        <f>IF(N2423="zákl. přenesená",J2423,0)</f>
        <v>0</v>
      </c>
      <c r="BH2423" s="243">
        <f>IF(N2423="sníž. přenesená",J2423,0)</f>
        <v>0</v>
      </c>
      <c r="BI2423" s="243">
        <f>IF(N2423="nulová",J2423,0)</f>
        <v>0</v>
      </c>
      <c r="BJ2423" s="19" t="s">
        <v>91</v>
      </c>
      <c r="BK2423" s="243">
        <f>ROUND(I2423*H2423,2)</f>
        <v>0</v>
      </c>
      <c r="BL2423" s="19" t="s">
        <v>303</v>
      </c>
      <c r="BM2423" s="242" t="s">
        <v>2334</v>
      </c>
    </row>
    <row r="2424" s="15" customFormat="1">
      <c r="A2424" s="15"/>
      <c r="B2424" s="272"/>
      <c r="C2424" s="273"/>
      <c r="D2424" s="251" t="s">
        <v>259</v>
      </c>
      <c r="E2424" s="274" t="s">
        <v>1</v>
      </c>
      <c r="F2424" s="275" t="s">
        <v>1007</v>
      </c>
      <c r="G2424" s="273"/>
      <c r="H2424" s="274" t="s">
        <v>1</v>
      </c>
      <c r="I2424" s="276"/>
      <c r="J2424" s="273"/>
      <c r="K2424" s="273"/>
      <c r="L2424" s="277"/>
      <c r="M2424" s="278"/>
      <c r="N2424" s="279"/>
      <c r="O2424" s="279"/>
      <c r="P2424" s="279"/>
      <c r="Q2424" s="279"/>
      <c r="R2424" s="279"/>
      <c r="S2424" s="279"/>
      <c r="T2424" s="280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T2424" s="281" t="s">
        <v>259</v>
      </c>
      <c r="AU2424" s="281" t="s">
        <v>93</v>
      </c>
      <c r="AV2424" s="15" t="s">
        <v>91</v>
      </c>
      <c r="AW2424" s="15" t="s">
        <v>40</v>
      </c>
      <c r="AX2424" s="15" t="s">
        <v>84</v>
      </c>
      <c r="AY2424" s="281" t="s">
        <v>250</v>
      </c>
    </row>
    <row r="2425" s="15" customFormat="1">
      <c r="A2425" s="15"/>
      <c r="B2425" s="272"/>
      <c r="C2425" s="273"/>
      <c r="D2425" s="251" t="s">
        <v>259</v>
      </c>
      <c r="E2425" s="274" t="s">
        <v>1</v>
      </c>
      <c r="F2425" s="275" t="s">
        <v>2056</v>
      </c>
      <c r="G2425" s="273"/>
      <c r="H2425" s="274" t="s">
        <v>1</v>
      </c>
      <c r="I2425" s="276"/>
      <c r="J2425" s="273"/>
      <c r="K2425" s="273"/>
      <c r="L2425" s="277"/>
      <c r="M2425" s="278"/>
      <c r="N2425" s="279"/>
      <c r="O2425" s="279"/>
      <c r="P2425" s="279"/>
      <c r="Q2425" s="279"/>
      <c r="R2425" s="279"/>
      <c r="S2425" s="279"/>
      <c r="T2425" s="280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T2425" s="281" t="s">
        <v>259</v>
      </c>
      <c r="AU2425" s="281" t="s">
        <v>93</v>
      </c>
      <c r="AV2425" s="15" t="s">
        <v>91</v>
      </c>
      <c r="AW2425" s="15" t="s">
        <v>40</v>
      </c>
      <c r="AX2425" s="15" t="s">
        <v>84</v>
      </c>
      <c r="AY2425" s="281" t="s">
        <v>250</v>
      </c>
    </row>
    <row r="2426" s="13" customFormat="1">
      <c r="A2426" s="13"/>
      <c r="B2426" s="249"/>
      <c r="C2426" s="250"/>
      <c r="D2426" s="251" t="s">
        <v>259</v>
      </c>
      <c r="E2426" s="252" t="s">
        <v>1</v>
      </c>
      <c r="F2426" s="253" t="s">
        <v>2057</v>
      </c>
      <c r="G2426" s="250"/>
      <c r="H2426" s="254">
        <v>19</v>
      </c>
      <c r="I2426" s="255"/>
      <c r="J2426" s="250"/>
      <c r="K2426" s="250"/>
      <c r="L2426" s="256"/>
      <c r="M2426" s="257"/>
      <c r="N2426" s="258"/>
      <c r="O2426" s="258"/>
      <c r="P2426" s="258"/>
      <c r="Q2426" s="258"/>
      <c r="R2426" s="258"/>
      <c r="S2426" s="258"/>
      <c r="T2426" s="259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60" t="s">
        <v>259</v>
      </c>
      <c r="AU2426" s="260" t="s">
        <v>93</v>
      </c>
      <c r="AV2426" s="13" t="s">
        <v>93</v>
      </c>
      <c r="AW2426" s="13" t="s">
        <v>40</v>
      </c>
      <c r="AX2426" s="13" t="s">
        <v>84</v>
      </c>
      <c r="AY2426" s="260" t="s">
        <v>250</v>
      </c>
    </row>
    <row r="2427" s="13" customFormat="1">
      <c r="A2427" s="13"/>
      <c r="B2427" s="249"/>
      <c r="C2427" s="250"/>
      <c r="D2427" s="251" t="s">
        <v>259</v>
      </c>
      <c r="E2427" s="252" t="s">
        <v>1</v>
      </c>
      <c r="F2427" s="253" t="s">
        <v>2052</v>
      </c>
      <c r="G2427" s="250"/>
      <c r="H2427" s="254">
        <v>19</v>
      </c>
      <c r="I2427" s="255"/>
      <c r="J2427" s="250"/>
      <c r="K2427" s="250"/>
      <c r="L2427" s="256"/>
      <c r="M2427" s="257"/>
      <c r="N2427" s="258"/>
      <c r="O2427" s="258"/>
      <c r="P2427" s="258"/>
      <c r="Q2427" s="258"/>
      <c r="R2427" s="258"/>
      <c r="S2427" s="258"/>
      <c r="T2427" s="259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60" t="s">
        <v>259</v>
      </c>
      <c r="AU2427" s="260" t="s">
        <v>93</v>
      </c>
      <c r="AV2427" s="13" t="s">
        <v>93</v>
      </c>
      <c r="AW2427" s="13" t="s">
        <v>40</v>
      </c>
      <c r="AX2427" s="13" t="s">
        <v>84</v>
      </c>
      <c r="AY2427" s="260" t="s">
        <v>250</v>
      </c>
    </row>
    <row r="2428" s="13" customFormat="1">
      <c r="A2428" s="13"/>
      <c r="B2428" s="249"/>
      <c r="C2428" s="250"/>
      <c r="D2428" s="251" t="s">
        <v>259</v>
      </c>
      <c r="E2428" s="252" t="s">
        <v>1</v>
      </c>
      <c r="F2428" s="253" t="s">
        <v>2053</v>
      </c>
      <c r="G2428" s="250"/>
      <c r="H2428" s="254">
        <v>19</v>
      </c>
      <c r="I2428" s="255"/>
      <c r="J2428" s="250"/>
      <c r="K2428" s="250"/>
      <c r="L2428" s="256"/>
      <c r="M2428" s="257"/>
      <c r="N2428" s="258"/>
      <c r="O2428" s="258"/>
      <c r="P2428" s="258"/>
      <c r="Q2428" s="258"/>
      <c r="R2428" s="258"/>
      <c r="S2428" s="258"/>
      <c r="T2428" s="259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60" t="s">
        <v>259</v>
      </c>
      <c r="AU2428" s="260" t="s">
        <v>93</v>
      </c>
      <c r="AV2428" s="13" t="s">
        <v>93</v>
      </c>
      <c r="AW2428" s="13" t="s">
        <v>40</v>
      </c>
      <c r="AX2428" s="13" t="s">
        <v>84</v>
      </c>
      <c r="AY2428" s="260" t="s">
        <v>250</v>
      </c>
    </row>
    <row r="2429" s="13" customFormat="1">
      <c r="A2429" s="13"/>
      <c r="B2429" s="249"/>
      <c r="C2429" s="250"/>
      <c r="D2429" s="251" t="s">
        <v>259</v>
      </c>
      <c r="E2429" s="252" t="s">
        <v>1</v>
      </c>
      <c r="F2429" s="253" t="s">
        <v>2054</v>
      </c>
      <c r="G2429" s="250"/>
      <c r="H2429" s="254">
        <v>19</v>
      </c>
      <c r="I2429" s="255"/>
      <c r="J2429" s="250"/>
      <c r="K2429" s="250"/>
      <c r="L2429" s="256"/>
      <c r="M2429" s="257"/>
      <c r="N2429" s="258"/>
      <c r="O2429" s="258"/>
      <c r="P2429" s="258"/>
      <c r="Q2429" s="258"/>
      <c r="R2429" s="258"/>
      <c r="S2429" s="258"/>
      <c r="T2429" s="259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60" t="s">
        <v>259</v>
      </c>
      <c r="AU2429" s="260" t="s">
        <v>93</v>
      </c>
      <c r="AV2429" s="13" t="s">
        <v>93</v>
      </c>
      <c r="AW2429" s="13" t="s">
        <v>40</v>
      </c>
      <c r="AX2429" s="13" t="s">
        <v>84</v>
      </c>
      <c r="AY2429" s="260" t="s">
        <v>250</v>
      </c>
    </row>
    <row r="2430" s="13" customFormat="1">
      <c r="A2430" s="13"/>
      <c r="B2430" s="249"/>
      <c r="C2430" s="250"/>
      <c r="D2430" s="251" t="s">
        <v>259</v>
      </c>
      <c r="E2430" s="252" t="s">
        <v>1</v>
      </c>
      <c r="F2430" s="253" t="s">
        <v>2055</v>
      </c>
      <c r="G2430" s="250"/>
      <c r="H2430" s="254">
        <v>19</v>
      </c>
      <c r="I2430" s="255"/>
      <c r="J2430" s="250"/>
      <c r="K2430" s="250"/>
      <c r="L2430" s="256"/>
      <c r="M2430" s="257"/>
      <c r="N2430" s="258"/>
      <c r="O2430" s="258"/>
      <c r="P2430" s="258"/>
      <c r="Q2430" s="258"/>
      <c r="R2430" s="258"/>
      <c r="S2430" s="258"/>
      <c r="T2430" s="259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60" t="s">
        <v>259</v>
      </c>
      <c r="AU2430" s="260" t="s">
        <v>93</v>
      </c>
      <c r="AV2430" s="13" t="s">
        <v>93</v>
      </c>
      <c r="AW2430" s="13" t="s">
        <v>40</v>
      </c>
      <c r="AX2430" s="13" t="s">
        <v>84</v>
      </c>
      <c r="AY2430" s="260" t="s">
        <v>250</v>
      </c>
    </row>
    <row r="2431" s="14" customFormat="1">
      <c r="A2431" s="14"/>
      <c r="B2431" s="261"/>
      <c r="C2431" s="262"/>
      <c r="D2431" s="251" t="s">
        <v>259</v>
      </c>
      <c r="E2431" s="263" t="s">
        <v>1</v>
      </c>
      <c r="F2431" s="264" t="s">
        <v>261</v>
      </c>
      <c r="G2431" s="262"/>
      <c r="H2431" s="265">
        <v>95</v>
      </c>
      <c r="I2431" s="266"/>
      <c r="J2431" s="262"/>
      <c r="K2431" s="262"/>
      <c r="L2431" s="267"/>
      <c r="M2431" s="268"/>
      <c r="N2431" s="269"/>
      <c r="O2431" s="269"/>
      <c r="P2431" s="269"/>
      <c r="Q2431" s="269"/>
      <c r="R2431" s="269"/>
      <c r="S2431" s="269"/>
      <c r="T2431" s="270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71" t="s">
        <v>259</v>
      </c>
      <c r="AU2431" s="271" t="s">
        <v>93</v>
      </c>
      <c r="AV2431" s="14" t="s">
        <v>256</v>
      </c>
      <c r="AW2431" s="14" t="s">
        <v>40</v>
      </c>
      <c r="AX2431" s="14" t="s">
        <v>91</v>
      </c>
      <c r="AY2431" s="271" t="s">
        <v>250</v>
      </c>
    </row>
    <row r="2432" s="2" customFormat="1" ht="24.15" customHeight="1">
      <c r="A2432" s="41"/>
      <c r="B2432" s="42"/>
      <c r="C2432" s="230" t="s">
        <v>2335</v>
      </c>
      <c r="D2432" s="230" t="s">
        <v>252</v>
      </c>
      <c r="E2432" s="231" t="s">
        <v>2336</v>
      </c>
      <c r="F2432" s="232" t="s">
        <v>2337</v>
      </c>
      <c r="G2432" s="233" t="s">
        <v>570</v>
      </c>
      <c r="H2432" s="234">
        <v>110</v>
      </c>
      <c r="I2432" s="235"/>
      <c r="J2432" s="236">
        <f>ROUND(I2432*H2432,2)</f>
        <v>0</v>
      </c>
      <c r="K2432" s="237"/>
      <c r="L2432" s="47"/>
      <c r="M2432" s="238" t="s">
        <v>1</v>
      </c>
      <c r="N2432" s="239" t="s">
        <v>49</v>
      </c>
      <c r="O2432" s="94"/>
      <c r="P2432" s="240">
        <f>O2432*H2432</f>
        <v>0</v>
      </c>
      <c r="Q2432" s="240">
        <v>0.00046999999999999999</v>
      </c>
      <c r="R2432" s="240">
        <f>Q2432*H2432</f>
        <v>0.051699999999999996</v>
      </c>
      <c r="S2432" s="240">
        <v>0</v>
      </c>
      <c r="T2432" s="241">
        <f>S2432*H2432</f>
        <v>0</v>
      </c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R2432" s="242" t="s">
        <v>303</v>
      </c>
      <c r="AT2432" s="242" t="s">
        <v>252</v>
      </c>
      <c r="AU2432" s="242" t="s">
        <v>93</v>
      </c>
      <c r="AY2432" s="19" t="s">
        <v>250</v>
      </c>
      <c r="BE2432" s="243">
        <f>IF(N2432="základní",J2432,0)</f>
        <v>0</v>
      </c>
      <c r="BF2432" s="243">
        <f>IF(N2432="snížená",J2432,0)</f>
        <v>0</v>
      </c>
      <c r="BG2432" s="243">
        <f>IF(N2432="zákl. přenesená",J2432,0)</f>
        <v>0</v>
      </c>
      <c r="BH2432" s="243">
        <f>IF(N2432="sníž. přenesená",J2432,0)</f>
        <v>0</v>
      </c>
      <c r="BI2432" s="243">
        <f>IF(N2432="nulová",J2432,0)</f>
        <v>0</v>
      </c>
      <c r="BJ2432" s="19" t="s">
        <v>91</v>
      </c>
      <c r="BK2432" s="243">
        <f>ROUND(I2432*H2432,2)</f>
        <v>0</v>
      </c>
      <c r="BL2432" s="19" t="s">
        <v>303</v>
      </c>
      <c r="BM2432" s="242" t="s">
        <v>2338</v>
      </c>
    </row>
    <row r="2433" s="2" customFormat="1">
      <c r="A2433" s="41"/>
      <c r="B2433" s="42"/>
      <c r="C2433" s="43"/>
      <c r="D2433" s="244" t="s">
        <v>257</v>
      </c>
      <c r="E2433" s="43"/>
      <c r="F2433" s="245" t="s">
        <v>2339</v>
      </c>
      <c r="G2433" s="43"/>
      <c r="H2433" s="43"/>
      <c r="I2433" s="246"/>
      <c r="J2433" s="43"/>
      <c r="K2433" s="43"/>
      <c r="L2433" s="47"/>
      <c r="M2433" s="247"/>
      <c r="N2433" s="248"/>
      <c r="O2433" s="94"/>
      <c r="P2433" s="94"/>
      <c r="Q2433" s="94"/>
      <c r="R2433" s="94"/>
      <c r="S2433" s="94"/>
      <c r="T2433" s="95"/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T2433" s="19" t="s">
        <v>257</v>
      </c>
      <c r="AU2433" s="19" t="s">
        <v>93</v>
      </c>
    </row>
    <row r="2434" s="15" customFormat="1">
      <c r="A2434" s="15"/>
      <c r="B2434" s="272"/>
      <c r="C2434" s="273"/>
      <c r="D2434" s="251" t="s">
        <v>259</v>
      </c>
      <c r="E2434" s="274" t="s">
        <v>1</v>
      </c>
      <c r="F2434" s="275" t="s">
        <v>1007</v>
      </c>
      <c r="G2434" s="273"/>
      <c r="H2434" s="274" t="s">
        <v>1</v>
      </c>
      <c r="I2434" s="276"/>
      <c r="J2434" s="273"/>
      <c r="K2434" s="273"/>
      <c r="L2434" s="277"/>
      <c r="M2434" s="278"/>
      <c r="N2434" s="279"/>
      <c r="O2434" s="279"/>
      <c r="P2434" s="279"/>
      <c r="Q2434" s="279"/>
      <c r="R2434" s="279"/>
      <c r="S2434" s="279"/>
      <c r="T2434" s="280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T2434" s="281" t="s">
        <v>259</v>
      </c>
      <c r="AU2434" s="281" t="s">
        <v>93</v>
      </c>
      <c r="AV2434" s="15" t="s">
        <v>91</v>
      </c>
      <c r="AW2434" s="15" t="s">
        <v>40</v>
      </c>
      <c r="AX2434" s="15" t="s">
        <v>84</v>
      </c>
      <c r="AY2434" s="281" t="s">
        <v>250</v>
      </c>
    </row>
    <row r="2435" s="15" customFormat="1">
      <c r="A2435" s="15"/>
      <c r="B2435" s="272"/>
      <c r="C2435" s="273"/>
      <c r="D2435" s="251" t="s">
        <v>259</v>
      </c>
      <c r="E2435" s="274" t="s">
        <v>1</v>
      </c>
      <c r="F2435" s="275" t="s">
        <v>2045</v>
      </c>
      <c r="G2435" s="273"/>
      <c r="H2435" s="274" t="s">
        <v>1</v>
      </c>
      <c r="I2435" s="276"/>
      <c r="J2435" s="273"/>
      <c r="K2435" s="273"/>
      <c r="L2435" s="277"/>
      <c r="M2435" s="278"/>
      <c r="N2435" s="279"/>
      <c r="O2435" s="279"/>
      <c r="P2435" s="279"/>
      <c r="Q2435" s="279"/>
      <c r="R2435" s="279"/>
      <c r="S2435" s="279"/>
      <c r="T2435" s="280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T2435" s="281" t="s">
        <v>259</v>
      </c>
      <c r="AU2435" s="281" t="s">
        <v>93</v>
      </c>
      <c r="AV2435" s="15" t="s">
        <v>91</v>
      </c>
      <c r="AW2435" s="15" t="s">
        <v>40</v>
      </c>
      <c r="AX2435" s="15" t="s">
        <v>84</v>
      </c>
      <c r="AY2435" s="281" t="s">
        <v>250</v>
      </c>
    </row>
    <row r="2436" s="13" customFormat="1">
      <c r="A2436" s="13"/>
      <c r="B2436" s="249"/>
      <c r="C2436" s="250"/>
      <c r="D2436" s="251" t="s">
        <v>259</v>
      </c>
      <c r="E2436" s="252" t="s">
        <v>1</v>
      </c>
      <c r="F2436" s="253" t="s">
        <v>1124</v>
      </c>
      <c r="G2436" s="250"/>
      <c r="H2436" s="254">
        <v>2</v>
      </c>
      <c r="I2436" s="255"/>
      <c r="J2436" s="250"/>
      <c r="K2436" s="250"/>
      <c r="L2436" s="256"/>
      <c r="M2436" s="257"/>
      <c r="N2436" s="258"/>
      <c r="O2436" s="258"/>
      <c r="P2436" s="258"/>
      <c r="Q2436" s="258"/>
      <c r="R2436" s="258"/>
      <c r="S2436" s="258"/>
      <c r="T2436" s="259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60" t="s">
        <v>259</v>
      </c>
      <c r="AU2436" s="260" t="s">
        <v>93</v>
      </c>
      <c r="AV2436" s="13" t="s">
        <v>93</v>
      </c>
      <c r="AW2436" s="13" t="s">
        <v>40</v>
      </c>
      <c r="AX2436" s="13" t="s">
        <v>84</v>
      </c>
      <c r="AY2436" s="260" t="s">
        <v>250</v>
      </c>
    </row>
    <row r="2437" s="13" customFormat="1">
      <c r="A2437" s="13"/>
      <c r="B2437" s="249"/>
      <c r="C2437" s="250"/>
      <c r="D2437" s="251" t="s">
        <v>259</v>
      </c>
      <c r="E2437" s="252" t="s">
        <v>1</v>
      </c>
      <c r="F2437" s="253" t="s">
        <v>2046</v>
      </c>
      <c r="G2437" s="250"/>
      <c r="H2437" s="254">
        <v>2</v>
      </c>
      <c r="I2437" s="255"/>
      <c r="J2437" s="250"/>
      <c r="K2437" s="250"/>
      <c r="L2437" s="256"/>
      <c r="M2437" s="257"/>
      <c r="N2437" s="258"/>
      <c r="O2437" s="258"/>
      <c r="P2437" s="258"/>
      <c r="Q2437" s="258"/>
      <c r="R2437" s="258"/>
      <c r="S2437" s="258"/>
      <c r="T2437" s="259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60" t="s">
        <v>259</v>
      </c>
      <c r="AU2437" s="260" t="s">
        <v>93</v>
      </c>
      <c r="AV2437" s="13" t="s">
        <v>93</v>
      </c>
      <c r="AW2437" s="13" t="s">
        <v>40</v>
      </c>
      <c r="AX2437" s="13" t="s">
        <v>84</v>
      </c>
      <c r="AY2437" s="260" t="s">
        <v>250</v>
      </c>
    </row>
    <row r="2438" s="13" customFormat="1">
      <c r="A2438" s="13"/>
      <c r="B2438" s="249"/>
      <c r="C2438" s="250"/>
      <c r="D2438" s="251" t="s">
        <v>259</v>
      </c>
      <c r="E2438" s="252" t="s">
        <v>1</v>
      </c>
      <c r="F2438" s="253" t="s">
        <v>2047</v>
      </c>
      <c r="G2438" s="250"/>
      <c r="H2438" s="254">
        <v>2</v>
      </c>
      <c r="I2438" s="255"/>
      <c r="J2438" s="250"/>
      <c r="K2438" s="250"/>
      <c r="L2438" s="256"/>
      <c r="M2438" s="257"/>
      <c r="N2438" s="258"/>
      <c r="O2438" s="258"/>
      <c r="P2438" s="258"/>
      <c r="Q2438" s="258"/>
      <c r="R2438" s="258"/>
      <c r="S2438" s="258"/>
      <c r="T2438" s="259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60" t="s">
        <v>259</v>
      </c>
      <c r="AU2438" s="260" t="s">
        <v>93</v>
      </c>
      <c r="AV2438" s="13" t="s">
        <v>93</v>
      </c>
      <c r="AW2438" s="13" t="s">
        <v>40</v>
      </c>
      <c r="AX2438" s="13" t="s">
        <v>84</v>
      </c>
      <c r="AY2438" s="260" t="s">
        <v>250</v>
      </c>
    </row>
    <row r="2439" s="13" customFormat="1">
      <c r="A2439" s="13"/>
      <c r="B2439" s="249"/>
      <c r="C2439" s="250"/>
      <c r="D2439" s="251" t="s">
        <v>259</v>
      </c>
      <c r="E2439" s="252" t="s">
        <v>1</v>
      </c>
      <c r="F2439" s="253" t="s">
        <v>2048</v>
      </c>
      <c r="G2439" s="250"/>
      <c r="H2439" s="254">
        <v>2</v>
      </c>
      <c r="I2439" s="255"/>
      <c r="J2439" s="250"/>
      <c r="K2439" s="250"/>
      <c r="L2439" s="256"/>
      <c r="M2439" s="257"/>
      <c r="N2439" s="258"/>
      <c r="O2439" s="258"/>
      <c r="P2439" s="258"/>
      <c r="Q2439" s="258"/>
      <c r="R2439" s="258"/>
      <c r="S2439" s="258"/>
      <c r="T2439" s="259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60" t="s">
        <v>259</v>
      </c>
      <c r="AU2439" s="260" t="s">
        <v>93</v>
      </c>
      <c r="AV2439" s="13" t="s">
        <v>93</v>
      </c>
      <c r="AW2439" s="13" t="s">
        <v>40</v>
      </c>
      <c r="AX2439" s="13" t="s">
        <v>84</v>
      </c>
      <c r="AY2439" s="260" t="s">
        <v>250</v>
      </c>
    </row>
    <row r="2440" s="13" customFormat="1">
      <c r="A2440" s="13"/>
      <c r="B2440" s="249"/>
      <c r="C2440" s="250"/>
      <c r="D2440" s="251" t="s">
        <v>259</v>
      </c>
      <c r="E2440" s="252" t="s">
        <v>1</v>
      </c>
      <c r="F2440" s="253" t="s">
        <v>2049</v>
      </c>
      <c r="G2440" s="250"/>
      <c r="H2440" s="254">
        <v>2</v>
      </c>
      <c r="I2440" s="255"/>
      <c r="J2440" s="250"/>
      <c r="K2440" s="250"/>
      <c r="L2440" s="256"/>
      <c r="M2440" s="257"/>
      <c r="N2440" s="258"/>
      <c r="O2440" s="258"/>
      <c r="P2440" s="258"/>
      <c r="Q2440" s="258"/>
      <c r="R2440" s="258"/>
      <c r="S2440" s="258"/>
      <c r="T2440" s="259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60" t="s">
        <v>259</v>
      </c>
      <c r="AU2440" s="260" t="s">
        <v>93</v>
      </c>
      <c r="AV2440" s="13" t="s">
        <v>93</v>
      </c>
      <c r="AW2440" s="13" t="s">
        <v>40</v>
      </c>
      <c r="AX2440" s="13" t="s">
        <v>84</v>
      </c>
      <c r="AY2440" s="260" t="s">
        <v>250</v>
      </c>
    </row>
    <row r="2441" s="16" customFormat="1">
      <c r="A2441" s="16"/>
      <c r="B2441" s="283"/>
      <c r="C2441" s="284"/>
      <c r="D2441" s="251" t="s">
        <v>259</v>
      </c>
      <c r="E2441" s="285" t="s">
        <v>1</v>
      </c>
      <c r="F2441" s="286" t="s">
        <v>328</v>
      </c>
      <c r="G2441" s="284"/>
      <c r="H2441" s="287">
        <v>10</v>
      </c>
      <c r="I2441" s="288"/>
      <c r="J2441" s="284"/>
      <c r="K2441" s="284"/>
      <c r="L2441" s="289"/>
      <c r="M2441" s="290"/>
      <c r="N2441" s="291"/>
      <c r="O2441" s="291"/>
      <c r="P2441" s="291"/>
      <c r="Q2441" s="291"/>
      <c r="R2441" s="291"/>
      <c r="S2441" s="291"/>
      <c r="T2441" s="292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T2441" s="293" t="s">
        <v>259</v>
      </c>
      <c r="AU2441" s="293" t="s">
        <v>93</v>
      </c>
      <c r="AV2441" s="16" t="s">
        <v>272</v>
      </c>
      <c r="AW2441" s="16" t="s">
        <v>40</v>
      </c>
      <c r="AX2441" s="16" t="s">
        <v>84</v>
      </c>
      <c r="AY2441" s="293" t="s">
        <v>250</v>
      </c>
    </row>
    <row r="2442" s="15" customFormat="1">
      <c r="A2442" s="15"/>
      <c r="B2442" s="272"/>
      <c r="C2442" s="273"/>
      <c r="D2442" s="251" t="s">
        <v>259</v>
      </c>
      <c r="E2442" s="274" t="s">
        <v>1</v>
      </c>
      <c r="F2442" s="275" t="s">
        <v>2058</v>
      </c>
      <c r="G2442" s="273"/>
      <c r="H2442" s="274" t="s">
        <v>1</v>
      </c>
      <c r="I2442" s="276"/>
      <c r="J2442" s="273"/>
      <c r="K2442" s="273"/>
      <c r="L2442" s="277"/>
      <c r="M2442" s="278"/>
      <c r="N2442" s="279"/>
      <c r="O2442" s="279"/>
      <c r="P2442" s="279"/>
      <c r="Q2442" s="279"/>
      <c r="R2442" s="279"/>
      <c r="S2442" s="279"/>
      <c r="T2442" s="280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T2442" s="281" t="s">
        <v>259</v>
      </c>
      <c r="AU2442" s="281" t="s">
        <v>93</v>
      </c>
      <c r="AV2442" s="15" t="s">
        <v>91</v>
      </c>
      <c r="AW2442" s="15" t="s">
        <v>40</v>
      </c>
      <c r="AX2442" s="15" t="s">
        <v>84</v>
      </c>
      <c r="AY2442" s="281" t="s">
        <v>250</v>
      </c>
    </row>
    <row r="2443" s="13" customFormat="1">
      <c r="A2443" s="13"/>
      <c r="B2443" s="249"/>
      <c r="C2443" s="250"/>
      <c r="D2443" s="251" t="s">
        <v>259</v>
      </c>
      <c r="E2443" s="252" t="s">
        <v>1</v>
      </c>
      <c r="F2443" s="253" t="s">
        <v>2057</v>
      </c>
      <c r="G2443" s="250"/>
      <c r="H2443" s="254">
        <v>19</v>
      </c>
      <c r="I2443" s="255"/>
      <c r="J2443" s="250"/>
      <c r="K2443" s="250"/>
      <c r="L2443" s="256"/>
      <c r="M2443" s="257"/>
      <c r="N2443" s="258"/>
      <c r="O2443" s="258"/>
      <c r="P2443" s="258"/>
      <c r="Q2443" s="258"/>
      <c r="R2443" s="258"/>
      <c r="S2443" s="258"/>
      <c r="T2443" s="259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60" t="s">
        <v>259</v>
      </c>
      <c r="AU2443" s="260" t="s">
        <v>93</v>
      </c>
      <c r="AV2443" s="13" t="s">
        <v>93</v>
      </c>
      <c r="AW2443" s="13" t="s">
        <v>40</v>
      </c>
      <c r="AX2443" s="13" t="s">
        <v>84</v>
      </c>
      <c r="AY2443" s="260" t="s">
        <v>250</v>
      </c>
    </row>
    <row r="2444" s="13" customFormat="1">
      <c r="A2444" s="13"/>
      <c r="B2444" s="249"/>
      <c r="C2444" s="250"/>
      <c r="D2444" s="251" t="s">
        <v>259</v>
      </c>
      <c r="E2444" s="252" t="s">
        <v>1</v>
      </c>
      <c r="F2444" s="253" t="s">
        <v>2052</v>
      </c>
      <c r="G2444" s="250"/>
      <c r="H2444" s="254">
        <v>19</v>
      </c>
      <c r="I2444" s="255"/>
      <c r="J2444" s="250"/>
      <c r="K2444" s="250"/>
      <c r="L2444" s="256"/>
      <c r="M2444" s="257"/>
      <c r="N2444" s="258"/>
      <c r="O2444" s="258"/>
      <c r="P2444" s="258"/>
      <c r="Q2444" s="258"/>
      <c r="R2444" s="258"/>
      <c r="S2444" s="258"/>
      <c r="T2444" s="259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60" t="s">
        <v>259</v>
      </c>
      <c r="AU2444" s="260" t="s">
        <v>93</v>
      </c>
      <c r="AV2444" s="13" t="s">
        <v>93</v>
      </c>
      <c r="AW2444" s="13" t="s">
        <v>40</v>
      </c>
      <c r="AX2444" s="13" t="s">
        <v>84</v>
      </c>
      <c r="AY2444" s="260" t="s">
        <v>250</v>
      </c>
    </row>
    <row r="2445" s="13" customFormat="1">
      <c r="A2445" s="13"/>
      <c r="B2445" s="249"/>
      <c r="C2445" s="250"/>
      <c r="D2445" s="251" t="s">
        <v>259</v>
      </c>
      <c r="E2445" s="252" t="s">
        <v>1</v>
      </c>
      <c r="F2445" s="253" t="s">
        <v>2053</v>
      </c>
      <c r="G2445" s="250"/>
      <c r="H2445" s="254">
        <v>19</v>
      </c>
      <c r="I2445" s="255"/>
      <c r="J2445" s="250"/>
      <c r="K2445" s="250"/>
      <c r="L2445" s="256"/>
      <c r="M2445" s="257"/>
      <c r="N2445" s="258"/>
      <c r="O2445" s="258"/>
      <c r="P2445" s="258"/>
      <c r="Q2445" s="258"/>
      <c r="R2445" s="258"/>
      <c r="S2445" s="258"/>
      <c r="T2445" s="259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60" t="s">
        <v>259</v>
      </c>
      <c r="AU2445" s="260" t="s">
        <v>93</v>
      </c>
      <c r="AV2445" s="13" t="s">
        <v>93</v>
      </c>
      <c r="AW2445" s="13" t="s">
        <v>40</v>
      </c>
      <c r="AX2445" s="13" t="s">
        <v>84</v>
      </c>
      <c r="AY2445" s="260" t="s">
        <v>250</v>
      </c>
    </row>
    <row r="2446" s="13" customFormat="1">
      <c r="A2446" s="13"/>
      <c r="B2446" s="249"/>
      <c r="C2446" s="250"/>
      <c r="D2446" s="251" t="s">
        <v>259</v>
      </c>
      <c r="E2446" s="252" t="s">
        <v>1</v>
      </c>
      <c r="F2446" s="253" t="s">
        <v>2054</v>
      </c>
      <c r="G2446" s="250"/>
      <c r="H2446" s="254">
        <v>19</v>
      </c>
      <c r="I2446" s="255"/>
      <c r="J2446" s="250"/>
      <c r="K2446" s="250"/>
      <c r="L2446" s="256"/>
      <c r="M2446" s="257"/>
      <c r="N2446" s="258"/>
      <c r="O2446" s="258"/>
      <c r="P2446" s="258"/>
      <c r="Q2446" s="258"/>
      <c r="R2446" s="258"/>
      <c r="S2446" s="258"/>
      <c r="T2446" s="259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60" t="s">
        <v>259</v>
      </c>
      <c r="AU2446" s="260" t="s">
        <v>93</v>
      </c>
      <c r="AV2446" s="13" t="s">
        <v>93</v>
      </c>
      <c r="AW2446" s="13" t="s">
        <v>40</v>
      </c>
      <c r="AX2446" s="13" t="s">
        <v>84</v>
      </c>
      <c r="AY2446" s="260" t="s">
        <v>250</v>
      </c>
    </row>
    <row r="2447" s="13" customFormat="1">
      <c r="A2447" s="13"/>
      <c r="B2447" s="249"/>
      <c r="C2447" s="250"/>
      <c r="D2447" s="251" t="s">
        <v>259</v>
      </c>
      <c r="E2447" s="252" t="s">
        <v>1</v>
      </c>
      <c r="F2447" s="253" t="s">
        <v>2055</v>
      </c>
      <c r="G2447" s="250"/>
      <c r="H2447" s="254">
        <v>19</v>
      </c>
      <c r="I2447" s="255"/>
      <c r="J2447" s="250"/>
      <c r="K2447" s="250"/>
      <c r="L2447" s="256"/>
      <c r="M2447" s="257"/>
      <c r="N2447" s="258"/>
      <c r="O2447" s="258"/>
      <c r="P2447" s="258"/>
      <c r="Q2447" s="258"/>
      <c r="R2447" s="258"/>
      <c r="S2447" s="258"/>
      <c r="T2447" s="259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60" t="s">
        <v>259</v>
      </c>
      <c r="AU2447" s="260" t="s">
        <v>93</v>
      </c>
      <c r="AV2447" s="13" t="s">
        <v>93</v>
      </c>
      <c r="AW2447" s="13" t="s">
        <v>40</v>
      </c>
      <c r="AX2447" s="13" t="s">
        <v>84</v>
      </c>
      <c r="AY2447" s="260" t="s">
        <v>250</v>
      </c>
    </row>
    <row r="2448" s="16" customFormat="1">
      <c r="A2448" s="16"/>
      <c r="B2448" s="283"/>
      <c r="C2448" s="284"/>
      <c r="D2448" s="251" t="s">
        <v>259</v>
      </c>
      <c r="E2448" s="285" t="s">
        <v>1</v>
      </c>
      <c r="F2448" s="286" t="s">
        <v>328</v>
      </c>
      <c r="G2448" s="284"/>
      <c r="H2448" s="287">
        <v>95</v>
      </c>
      <c r="I2448" s="288"/>
      <c r="J2448" s="284"/>
      <c r="K2448" s="284"/>
      <c r="L2448" s="289"/>
      <c r="M2448" s="290"/>
      <c r="N2448" s="291"/>
      <c r="O2448" s="291"/>
      <c r="P2448" s="291"/>
      <c r="Q2448" s="291"/>
      <c r="R2448" s="291"/>
      <c r="S2448" s="291"/>
      <c r="T2448" s="292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T2448" s="293" t="s">
        <v>259</v>
      </c>
      <c r="AU2448" s="293" t="s">
        <v>93</v>
      </c>
      <c r="AV2448" s="16" t="s">
        <v>272</v>
      </c>
      <c r="AW2448" s="16" t="s">
        <v>40</v>
      </c>
      <c r="AX2448" s="16" t="s">
        <v>84</v>
      </c>
      <c r="AY2448" s="293" t="s">
        <v>250</v>
      </c>
    </row>
    <row r="2449" s="15" customFormat="1">
      <c r="A2449" s="15"/>
      <c r="B2449" s="272"/>
      <c r="C2449" s="273"/>
      <c r="D2449" s="251" t="s">
        <v>259</v>
      </c>
      <c r="E2449" s="274" t="s">
        <v>1</v>
      </c>
      <c r="F2449" s="275" t="s">
        <v>2059</v>
      </c>
      <c r="G2449" s="273"/>
      <c r="H2449" s="274" t="s">
        <v>1</v>
      </c>
      <c r="I2449" s="276"/>
      <c r="J2449" s="273"/>
      <c r="K2449" s="273"/>
      <c r="L2449" s="277"/>
      <c r="M2449" s="278"/>
      <c r="N2449" s="279"/>
      <c r="O2449" s="279"/>
      <c r="P2449" s="279"/>
      <c r="Q2449" s="279"/>
      <c r="R2449" s="279"/>
      <c r="S2449" s="279"/>
      <c r="T2449" s="280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5"/>
      <c r="AE2449" s="15"/>
      <c r="AT2449" s="281" t="s">
        <v>259</v>
      </c>
      <c r="AU2449" s="281" t="s">
        <v>93</v>
      </c>
      <c r="AV2449" s="15" t="s">
        <v>91</v>
      </c>
      <c r="AW2449" s="15" t="s">
        <v>40</v>
      </c>
      <c r="AX2449" s="15" t="s">
        <v>84</v>
      </c>
      <c r="AY2449" s="281" t="s">
        <v>250</v>
      </c>
    </row>
    <row r="2450" s="13" customFormat="1">
      <c r="A2450" s="13"/>
      <c r="B2450" s="249"/>
      <c r="C2450" s="250"/>
      <c r="D2450" s="251" t="s">
        <v>259</v>
      </c>
      <c r="E2450" s="252" t="s">
        <v>1</v>
      </c>
      <c r="F2450" s="253" t="s">
        <v>1128</v>
      </c>
      <c r="G2450" s="250"/>
      <c r="H2450" s="254">
        <v>1</v>
      </c>
      <c r="I2450" s="255"/>
      <c r="J2450" s="250"/>
      <c r="K2450" s="250"/>
      <c r="L2450" s="256"/>
      <c r="M2450" s="257"/>
      <c r="N2450" s="258"/>
      <c r="O2450" s="258"/>
      <c r="P2450" s="258"/>
      <c r="Q2450" s="258"/>
      <c r="R2450" s="258"/>
      <c r="S2450" s="258"/>
      <c r="T2450" s="259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60" t="s">
        <v>259</v>
      </c>
      <c r="AU2450" s="260" t="s">
        <v>93</v>
      </c>
      <c r="AV2450" s="13" t="s">
        <v>93</v>
      </c>
      <c r="AW2450" s="13" t="s">
        <v>40</v>
      </c>
      <c r="AX2450" s="13" t="s">
        <v>84</v>
      </c>
      <c r="AY2450" s="260" t="s">
        <v>250</v>
      </c>
    </row>
    <row r="2451" s="13" customFormat="1">
      <c r="A2451" s="13"/>
      <c r="B2451" s="249"/>
      <c r="C2451" s="250"/>
      <c r="D2451" s="251" t="s">
        <v>259</v>
      </c>
      <c r="E2451" s="252" t="s">
        <v>1</v>
      </c>
      <c r="F2451" s="253" t="s">
        <v>2060</v>
      </c>
      <c r="G2451" s="250"/>
      <c r="H2451" s="254">
        <v>1</v>
      </c>
      <c r="I2451" s="255"/>
      <c r="J2451" s="250"/>
      <c r="K2451" s="250"/>
      <c r="L2451" s="256"/>
      <c r="M2451" s="257"/>
      <c r="N2451" s="258"/>
      <c r="O2451" s="258"/>
      <c r="P2451" s="258"/>
      <c r="Q2451" s="258"/>
      <c r="R2451" s="258"/>
      <c r="S2451" s="258"/>
      <c r="T2451" s="259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60" t="s">
        <v>259</v>
      </c>
      <c r="AU2451" s="260" t="s">
        <v>93</v>
      </c>
      <c r="AV2451" s="13" t="s">
        <v>93</v>
      </c>
      <c r="AW2451" s="13" t="s">
        <v>40</v>
      </c>
      <c r="AX2451" s="13" t="s">
        <v>84</v>
      </c>
      <c r="AY2451" s="260" t="s">
        <v>250</v>
      </c>
    </row>
    <row r="2452" s="13" customFormat="1">
      <c r="A2452" s="13"/>
      <c r="B2452" s="249"/>
      <c r="C2452" s="250"/>
      <c r="D2452" s="251" t="s">
        <v>259</v>
      </c>
      <c r="E2452" s="252" t="s">
        <v>1</v>
      </c>
      <c r="F2452" s="253" t="s">
        <v>2061</v>
      </c>
      <c r="G2452" s="250"/>
      <c r="H2452" s="254">
        <v>1</v>
      </c>
      <c r="I2452" s="255"/>
      <c r="J2452" s="250"/>
      <c r="K2452" s="250"/>
      <c r="L2452" s="256"/>
      <c r="M2452" s="257"/>
      <c r="N2452" s="258"/>
      <c r="O2452" s="258"/>
      <c r="P2452" s="258"/>
      <c r="Q2452" s="258"/>
      <c r="R2452" s="258"/>
      <c r="S2452" s="258"/>
      <c r="T2452" s="259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60" t="s">
        <v>259</v>
      </c>
      <c r="AU2452" s="260" t="s">
        <v>93</v>
      </c>
      <c r="AV2452" s="13" t="s">
        <v>93</v>
      </c>
      <c r="AW2452" s="13" t="s">
        <v>40</v>
      </c>
      <c r="AX2452" s="13" t="s">
        <v>84</v>
      </c>
      <c r="AY2452" s="260" t="s">
        <v>250</v>
      </c>
    </row>
    <row r="2453" s="13" customFormat="1">
      <c r="A2453" s="13"/>
      <c r="B2453" s="249"/>
      <c r="C2453" s="250"/>
      <c r="D2453" s="251" t="s">
        <v>259</v>
      </c>
      <c r="E2453" s="252" t="s">
        <v>1</v>
      </c>
      <c r="F2453" s="253" t="s">
        <v>2062</v>
      </c>
      <c r="G2453" s="250"/>
      <c r="H2453" s="254">
        <v>1</v>
      </c>
      <c r="I2453" s="255"/>
      <c r="J2453" s="250"/>
      <c r="K2453" s="250"/>
      <c r="L2453" s="256"/>
      <c r="M2453" s="257"/>
      <c r="N2453" s="258"/>
      <c r="O2453" s="258"/>
      <c r="P2453" s="258"/>
      <c r="Q2453" s="258"/>
      <c r="R2453" s="258"/>
      <c r="S2453" s="258"/>
      <c r="T2453" s="259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60" t="s">
        <v>259</v>
      </c>
      <c r="AU2453" s="260" t="s">
        <v>93</v>
      </c>
      <c r="AV2453" s="13" t="s">
        <v>93</v>
      </c>
      <c r="AW2453" s="13" t="s">
        <v>40</v>
      </c>
      <c r="AX2453" s="13" t="s">
        <v>84</v>
      </c>
      <c r="AY2453" s="260" t="s">
        <v>250</v>
      </c>
    </row>
    <row r="2454" s="13" customFormat="1">
      <c r="A2454" s="13"/>
      <c r="B2454" s="249"/>
      <c r="C2454" s="250"/>
      <c r="D2454" s="251" t="s">
        <v>259</v>
      </c>
      <c r="E2454" s="252" t="s">
        <v>1</v>
      </c>
      <c r="F2454" s="253" t="s">
        <v>2063</v>
      </c>
      <c r="G2454" s="250"/>
      <c r="H2454" s="254">
        <v>1</v>
      </c>
      <c r="I2454" s="255"/>
      <c r="J2454" s="250"/>
      <c r="K2454" s="250"/>
      <c r="L2454" s="256"/>
      <c r="M2454" s="257"/>
      <c r="N2454" s="258"/>
      <c r="O2454" s="258"/>
      <c r="P2454" s="258"/>
      <c r="Q2454" s="258"/>
      <c r="R2454" s="258"/>
      <c r="S2454" s="258"/>
      <c r="T2454" s="259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60" t="s">
        <v>259</v>
      </c>
      <c r="AU2454" s="260" t="s">
        <v>93</v>
      </c>
      <c r="AV2454" s="13" t="s">
        <v>93</v>
      </c>
      <c r="AW2454" s="13" t="s">
        <v>40</v>
      </c>
      <c r="AX2454" s="13" t="s">
        <v>84</v>
      </c>
      <c r="AY2454" s="260" t="s">
        <v>250</v>
      </c>
    </row>
    <row r="2455" s="16" customFormat="1">
      <c r="A2455" s="16"/>
      <c r="B2455" s="283"/>
      <c r="C2455" s="284"/>
      <c r="D2455" s="251" t="s">
        <v>259</v>
      </c>
      <c r="E2455" s="285" t="s">
        <v>1</v>
      </c>
      <c r="F2455" s="286" t="s">
        <v>328</v>
      </c>
      <c r="G2455" s="284"/>
      <c r="H2455" s="287">
        <v>5</v>
      </c>
      <c r="I2455" s="288"/>
      <c r="J2455" s="284"/>
      <c r="K2455" s="284"/>
      <c r="L2455" s="289"/>
      <c r="M2455" s="290"/>
      <c r="N2455" s="291"/>
      <c r="O2455" s="291"/>
      <c r="P2455" s="291"/>
      <c r="Q2455" s="291"/>
      <c r="R2455" s="291"/>
      <c r="S2455" s="291"/>
      <c r="T2455" s="292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T2455" s="293" t="s">
        <v>259</v>
      </c>
      <c r="AU2455" s="293" t="s">
        <v>93</v>
      </c>
      <c r="AV2455" s="16" t="s">
        <v>272</v>
      </c>
      <c r="AW2455" s="16" t="s">
        <v>40</v>
      </c>
      <c r="AX2455" s="16" t="s">
        <v>84</v>
      </c>
      <c r="AY2455" s="293" t="s">
        <v>250</v>
      </c>
    </row>
    <row r="2456" s="14" customFormat="1">
      <c r="A2456" s="14"/>
      <c r="B2456" s="261"/>
      <c r="C2456" s="262"/>
      <c r="D2456" s="251" t="s">
        <v>259</v>
      </c>
      <c r="E2456" s="263" t="s">
        <v>1</v>
      </c>
      <c r="F2456" s="264" t="s">
        <v>261</v>
      </c>
      <c r="G2456" s="262"/>
      <c r="H2456" s="265">
        <v>110</v>
      </c>
      <c r="I2456" s="266"/>
      <c r="J2456" s="262"/>
      <c r="K2456" s="262"/>
      <c r="L2456" s="267"/>
      <c r="M2456" s="268"/>
      <c r="N2456" s="269"/>
      <c r="O2456" s="269"/>
      <c r="P2456" s="269"/>
      <c r="Q2456" s="269"/>
      <c r="R2456" s="269"/>
      <c r="S2456" s="269"/>
      <c r="T2456" s="270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71" t="s">
        <v>259</v>
      </c>
      <c r="AU2456" s="271" t="s">
        <v>93</v>
      </c>
      <c r="AV2456" s="14" t="s">
        <v>256</v>
      </c>
      <c r="AW2456" s="14" t="s">
        <v>40</v>
      </c>
      <c r="AX2456" s="14" t="s">
        <v>91</v>
      </c>
      <c r="AY2456" s="271" t="s">
        <v>250</v>
      </c>
    </row>
    <row r="2457" s="2" customFormat="1" ht="37.8" customHeight="1">
      <c r="A2457" s="41"/>
      <c r="B2457" s="42"/>
      <c r="C2457" s="294" t="s">
        <v>2340</v>
      </c>
      <c r="D2457" s="294" t="s">
        <v>337</v>
      </c>
      <c r="E2457" s="295" t="s">
        <v>2341</v>
      </c>
      <c r="F2457" s="296" t="s">
        <v>2342</v>
      </c>
      <c r="G2457" s="297" t="s">
        <v>570</v>
      </c>
      <c r="H2457" s="298">
        <v>15</v>
      </c>
      <c r="I2457" s="299"/>
      <c r="J2457" s="300">
        <f>ROUND(I2457*H2457,2)</f>
        <v>0</v>
      </c>
      <c r="K2457" s="301"/>
      <c r="L2457" s="302"/>
      <c r="M2457" s="303" t="s">
        <v>1</v>
      </c>
      <c r="N2457" s="304" t="s">
        <v>49</v>
      </c>
      <c r="O2457" s="94"/>
      <c r="P2457" s="240">
        <f>O2457*H2457</f>
        <v>0</v>
      </c>
      <c r="Q2457" s="240">
        <v>0.017999999999999999</v>
      </c>
      <c r="R2457" s="240">
        <f>Q2457*H2457</f>
        <v>0.26999999999999996</v>
      </c>
      <c r="S2457" s="240">
        <v>0</v>
      </c>
      <c r="T2457" s="241">
        <f>S2457*H2457</f>
        <v>0</v>
      </c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R2457" s="242" t="s">
        <v>363</v>
      </c>
      <c r="AT2457" s="242" t="s">
        <v>337</v>
      </c>
      <c r="AU2457" s="242" t="s">
        <v>93</v>
      </c>
      <c r="AY2457" s="19" t="s">
        <v>250</v>
      </c>
      <c r="BE2457" s="243">
        <f>IF(N2457="základní",J2457,0)</f>
        <v>0</v>
      </c>
      <c r="BF2457" s="243">
        <f>IF(N2457="snížená",J2457,0)</f>
        <v>0</v>
      </c>
      <c r="BG2457" s="243">
        <f>IF(N2457="zákl. přenesená",J2457,0)</f>
        <v>0</v>
      </c>
      <c r="BH2457" s="243">
        <f>IF(N2457="sníž. přenesená",J2457,0)</f>
        <v>0</v>
      </c>
      <c r="BI2457" s="243">
        <f>IF(N2457="nulová",J2457,0)</f>
        <v>0</v>
      </c>
      <c r="BJ2457" s="19" t="s">
        <v>91</v>
      </c>
      <c r="BK2457" s="243">
        <f>ROUND(I2457*H2457,2)</f>
        <v>0</v>
      </c>
      <c r="BL2457" s="19" t="s">
        <v>303</v>
      </c>
      <c r="BM2457" s="242" t="s">
        <v>2343</v>
      </c>
    </row>
    <row r="2458" s="15" customFormat="1">
      <c r="A2458" s="15"/>
      <c r="B2458" s="272"/>
      <c r="C2458" s="273"/>
      <c r="D2458" s="251" t="s">
        <v>259</v>
      </c>
      <c r="E2458" s="274" t="s">
        <v>1</v>
      </c>
      <c r="F2458" s="275" t="s">
        <v>1007</v>
      </c>
      <c r="G2458" s="273"/>
      <c r="H2458" s="274" t="s">
        <v>1</v>
      </c>
      <c r="I2458" s="276"/>
      <c r="J2458" s="273"/>
      <c r="K2458" s="273"/>
      <c r="L2458" s="277"/>
      <c r="M2458" s="278"/>
      <c r="N2458" s="279"/>
      <c r="O2458" s="279"/>
      <c r="P2458" s="279"/>
      <c r="Q2458" s="279"/>
      <c r="R2458" s="279"/>
      <c r="S2458" s="279"/>
      <c r="T2458" s="280"/>
      <c r="U2458" s="15"/>
      <c r="V2458" s="15"/>
      <c r="W2458" s="15"/>
      <c r="X2458" s="15"/>
      <c r="Y2458" s="15"/>
      <c r="Z2458" s="15"/>
      <c r="AA2458" s="15"/>
      <c r="AB2458" s="15"/>
      <c r="AC2458" s="15"/>
      <c r="AD2458" s="15"/>
      <c r="AE2458" s="15"/>
      <c r="AT2458" s="281" t="s">
        <v>259</v>
      </c>
      <c r="AU2458" s="281" t="s">
        <v>93</v>
      </c>
      <c r="AV2458" s="15" t="s">
        <v>91</v>
      </c>
      <c r="AW2458" s="15" t="s">
        <v>40</v>
      </c>
      <c r="AX2458" s="15" t="s">
        <v>84</v>
      </c>
      <c r="AY2458" s="281" t="s">
        <v>250</v>
      </c>
    </row>
    <row r="2459" s="15" customFormat="1">
      <c r="A2459" s="15"/>
      <c r="B2459" s="272"/>
      <c r="C2459" s="273"/>
      <c r="D2459" s="251" t="s">
        <v>259</v>
      </c>
      <c r="E2459" s="274" t="s">
        <v>1</v>
      </c>
      <c r="F2459" s="275" t="s">
        <v>2045</v>
      </c>
      <c r="G2459" s="273"/>
      <c r="H2459" s="274" t="s">
        <v>1</v>
      </c>
      <c r="I2459" s="276"/>
      <c r="J2459" s="273"/>
      <c r="K2459" s="273"/>
      <c r="L2459" s="277"/>
      <c r="M2459" s="278"/>
      <c r="N2459" s="279"/>
      <c r="O2459" s="279"/>
      <c r="P2459" s="279"/>
      <c r="Q2459" s="279"/>
      <c r="R2459" s="279"/>
      <c r="S2459" s="279"/>
      <c r="T2459" s="280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T2459" s="281" t="s">
        <v>259</v>
      </c>
      <c r="AU2459" s="281" t="s">
        <v>93</v>
      </c>
      <c r="AV2459" s="15" t="s">
        <v>91</v>
      </c>
      <c r="AW2459" s="15" t="s">
        <v>40</v>
      </c>
      <c r="AX2459" s="15" t="s">
        <v>84</v>
      </c>
      <c r="AY2459" s="281" t="s">
        <v>250</v>
      </c>
    </row>
    <row r="2460" s="13" customFormat="1">
      <c r="A2460" s="13"/>
      <c r="B2460" s="249"/>
      <c r="C2460" s="250"/>
      <c r="D2460" s="251" t="s">
        <v>259</v>
      </c>
      <c r="E2460" s="252" t="s">
        <v>1</v>
      </c>
      <c r="F2460" s="253" t="s">
        <v>1124</v>
      </c>
      <c r="G2460" s="250"/>
      <c r="H2460" s="254">
        <v>2</v>
      </c>
      <c r="I2460" s="255"/>
      <c r="J2460" s="250"/>
      <c r="K2460" s="250"/>
      <c r="L2460" s="256"/>
      <c r="M2460" s="257"/>
      <c r="N2460" s="258"/>
      <c r="O2460" s="258"/>
      <c r="P2460" s="258"/>
      <c r="Q2460" s="258"/>
      <c r="R2460" s="258"/>
      <c r="S2460" s="258"/>
      <c r="T2460" s="259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60" t="s">
        <v>259</v>
      </c>
      <c r="AU2460" s="260" t="s">
        <v>93</v>
      </c>
      <c r="AV2460" s="13" t="s">
        <v>93</v>
      </c>
      <c r="AW2460" s="13" t="s">
        <v>40</v>
      </c>
      <c r="AX2460" s="13" t="s">
        <v>84</v>
      </c>
      <c r="AY2460" s="260" t="s">
        <v>250</v>
      </c>
    </row>
    <row r="2461" s="13" customFormat="1">
      <c r="A2461" s="13"/>
      <c r="B2461" s="249"/>
      <c r="C2461" s="250"/>
      <c r="D2461" s="251" t="s">
        <v>259</v>
      </c>
      <c r="E2461" s="252" t="s">
        <v>1</v>
      </c>
      <c r="F2461" s="253" t="s">
        <v>2046</v>
      </c>
      <c r="G2461" s="250"/>
      <c r="H2461" s="254">
        <v>2</v>
      </c>
      <c r="I2461" s="255"/>
      <c r="J2461" s="250"/>
      <c r="K2461" s="250"/>
      <c r="L2461" s="256"/>
      <c r="M2461" s="257"/>
      <c r="N2461" s="258"/>
      <c r="O2461" s="258"/>
      <c r="P2461" s="258"/>
      <c r="Q2461" s="258"/>
      <c r="R2461" s="258"/>
      <c r="S2461" s="258"/>
      <c r="T2461" s="259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60" t="s">
        <v>259</v>
      </c>
      <c r="AU2461" s="260" t="s">
        <v>93</v>
      </c>
      <c r="AV2461" s="13" t="s">
        <v>93</v>
      </c>
      <c r="AW2461" s="13" t="s">
        <v>40</v>
      </c>
      <c r="AX2461" s="13" t="s">
        <v>84</v>
      </c>
      <c r="AY2461" s="260" t="s">
        <v>250</v>
      </c>
    </row>
    <row r="2462" s="13" customFormat="1">
      <c r="A2462" s="13"/>
      <c r="B2462" s="249"/>
      <c r="C2462" s="250"/>
      <c r="D2462" s="251" t="s">
        <v>259</v>
      </c>
      <c r="E2462" s="252" t="s">
        <v>1</v>
      </c>
      <c r="F2462" s="253" t="s">
        <v>2047</v>
      </c>
      <c r="G2462" s="250"/>
      <c r="H2462" s="254">
        <v>2</v>
      </c>
      <c r="I2462" s="255"/>
      <c r="J2462" s="250"/>
      <c r="K2462" s="250"/>
      <c r="L2462" s="256"/>
      <c r="M2462" s="257"/>
      <c r="N2462" s="258"/>
      <c r="O2462" s="258"/>
      <c r="P2462" s="258"/>
      <c r="Q2462" s="258"/>
      <c r="R2462" s="258"/>
      <c r="S2462" s="258"/>
      <c r="T2462" s="259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60" t="s">
        <v>259</v>
      </c>
      <c r="AU2462" s="260" t="s">
        <v>93</v>
      </c>
      <c r="AV2462" s="13" t="s">
        <v>93</v>
      </c>
      <c r="AW2462" s="13" t="s">
        <v>40</v>
      </c>
      <c r="AX2462" s="13" t="s">
        <v>84</v>
      </c>
      <c r="AY2462" s="260" t="s">
        <v>250</v>
      </c>
    </row>
    <row r="2463" s="13" customFormat="1">
      <c r="A2463" s="13"/>
      <c r="B2463" s="249"/>
      <c r="C2463" s="250"/>
      <c r="D2463" s="251" t="s">
        <v>259</v>
      </c>
      <c r="E2463" s="252" t="s">
        <v>1</v>
      </c>
      <c r="F2463" s="253" t="s">
        <v>2048</v>
      </c>
      <c r="G2463" s="250"/>
      <c r="H2463" s="254">
        <v>2</v>
      </c>
      <c r="I2463" s="255"/>
      <c r="J2463" s="250"/>
      <c r="K2463" s="250"/>
      <c r="L2463" s="256"/>
      <c r="M2463" s="257"/>
      <c r="N2463" s="258"/>
      <c r="O2463" s="258"/>
      <c r="P2463" s="258"/>
      <c r="Q2463" s="258"/>
      <c r="R2463" s="258"/>
      <c r="S2463" s="258"/>
      <c r="T2463" s="259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60" t="s">
        <v>259</v>
      </c>
      <c r="AU2463" s="260" t="s">
        <v>93</v>
      </c>
      <c r="AV2463" s="13" t="s">
        <v>93</v>
      </c>
      <c r="AW2463" s="13" t="s">
        <v>40</v>
      </c>
      <c r="AX2463" s="13" t="s">
        <v>84</v>
      </c>
      <c r="AY2463" s="260" t="s">
        <v>250</v>
      </c>
    </row>
    <row r="2464" s="13" customFormat="1">
      <c r="A2464" s="13"/>
      <c r="B2464" s="249"/>
      <c r="C2464" s="250"/>
      <c r="D2464" s="251" t="s">
        <v>259</v>
      </c>
      <c r="E2464" s="252" t="s">
        <v>1</v>
      </c>
      <c r="F2464" s="253" t="s">
        <v>2049</v>
      </c>
      <c r="G2464" s="250"/>
      <c r="H2464" s="254">
        <v>2</v>
      </c>
      <c r="I2464" s="255"/>
      <c r="J2464" s="250"/>
      <c r="K2464" s="250"/>
      <c r="L2464" s="256"/>
      <c r="M2464" s="257"/>
      <c r="N2464" s="258"/>
      <c r="O2464" s="258"/>
      <c r="P2464" s="258"/>
      <c r="Q2464" s="258"/>
      <c r="R2464" s="258"/>
      <c r="S2464" s="258"/>
      <c r="T2464" s="259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60" t="s">
        <v>259</v>
      </c>
      <c r="AU2464" s="260" t="s">
        <v>93</v>
      </c>
      <c r="AV2464" s="13" t="s">
        <v>93</v>
      </c>
      <c r="AW2464" s="13" t="s">
        <v>40</v>
      </c>
      <c r="AX2464" s="13" t="s">
        <v>84</v>
      </c>
      <c r="AY2464" s="260" t="s">
        <v>250</v>
      </c>
    </row>
    <row r="2465" s="16" customFormat="1">
      <c r="A2465" s="16"/>
      <c r="B2465" s="283"/>
      <c r="C2465" s="284"/>
      <c r="D2465" s="251" t="s">
        <v>259</v>
      </c>
      <c r="E2465" s="285" t="s">
        <v>1</v>
      </c>
      <c r="F2465" s="286" t="s">
        <v>328</v>
      </c>
      <c r="G2465" s="284"/>
      <c r="H2465" s="287">
        <v>10</v>
      </c>
      <c r="I2465" s="288"/>
      <c r="J2465" s="284"/>
      <c r="K2465" s="284"/>
      <c r="L2465" s="289"/>
      <c r="M2465" s="290"/>
      <c r="N2465" s="291"/>
      <c r="O2465" s="291"/>
      <c r="P2465" s="291"/>
      <c r="Q2465" s="291"/>
      <c r="R2465" s="291"/>
      <c r="S2465" s="291"/>
      <c r="T2465" s="292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T2465" s="293" t="s">
        <v>259</v>
      </c>
      <c r="AU2465" s="293" t="s">
        <v>93</v>
      </c>
      <c r="AV2465" s="16" t="s">
        <v>272</v>
      </c>
      <c r="AW2465" s="16" t="s">
        <v>40</v>
      </c>
      <c r="AX2465" s="16" t="s">
        <v>84</v>
      </c>
      <c r="AY2465" s="293" t="s">
        <v>250</v>
      </c>
    </row>
    <row r="2466" s="15" customFormat="1">
      <c r="A2466" s="15"/>
      <c r="B2466" s="272"/>
      <c r="C2466" s="273"/>
      <c r="D2466" s="251" t="s">
        <v>259</v>
      </c>
      <c r="E2466" s="274" t="s">
        <v>1</v>
      </c>
      <c r="F2466" s="275" t="s">
        <v>2059</v>
      </c>
      <c r="G2466" s="273"/>
      <c r="H2466" s="274" t="s">
        <v>1</v>
      </c>
      <c r="I2466" s="276"/>
      <c r="J2466" s="273"/>
      <c r="K2466" s="273"/>
      <c r="L2466" s="277"/>
      <c r="M2466" s="278"/>
      <c r="N2466" s="279"/>
      <c r="O2466" s="279"/>
      <c r="P2466" s="279"/>
      <c r="Q2466" s="279"/>
      <c r="R2466" s="279"/>
      <c r="S2466" s="279"/>
      <c r="T2466" s="280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T2466" s="281" t="s">
        <v>259</v>
      </c>
      <c r="AU2466" s="281" t="s">
        <v>93</v>
      </c>
      <c r="AV2466" s="15" t="s">
        <v>91</v>
      </c>
      <c r="AW2466" s="15" t="s">
        <v>40</v>
      </c>
      <c r="AX2466" s="15" t="s">
        <v>84</v>
      </c>
      <c r="AY2466" s="281" t="s">
        <v>250</v>
      </c>
    </row>
    <row r="2467" s="13" customFormat="1">
      <c r="A2467" s="13"/>
      <c r="B2467" s="249"/>
      <c r="C2467" s="250"/>
      <c r="D2467" s="251" t="s">
        <v>259</v>
      </c>
      <c r="E2467" s="252" t="s">
        <v>1</v>
      </c>
      <c r="F2467" s="253" t="s">
        <v>1128</v>
      </c>
      <c r="G2467" s="250"/>
      <c r="H2467" s="254">
        <v>1</v>
      </c>
      <c r="I2467" s="255"/>
      <c r="J2467" s="250"/>
      <c r="K2467" s="250"/>
      <c r="L2467" s="256"/>
      <c r="M2467" s="257"/>
      <c r="N2467" s="258"/>
      <c r="O2467" s="258"/>
      <c r="P2467" s="258"/>
      <c r="Q2467" s="258"/>
      <c r="R2467" s="258"/>
      <c r="S2467" s="258"/>
      <c r="T2467" s="259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60" t="s">
        <v>259</v>
      </c>
      <c r="AU2467" s="260" t="s">
        <v>93</v>
      </c>
      <c r="AV2467" s="13" t="s">
        <v>93</v>
      </c>
      <c r="AW2467" s="13" t="s">
        <v>40</v>
      </c>
      <c r="AX2467" s="13" t="s">
        <v>84</v>
      </c>
      <c r="AY2467" s="260" t="s">
        <v>250</v>
      </c>
    </row>
    <row r="2468" s="13" customFormat="1">
      <c r="A2468" s="13"/>
      <c r="B2468" s="249"/>
      <c r="C2468" s="250"/>
      <c r="D2468" s="251" t="s">
        <v>259</v>
      </c>
      <c r="E2468" s="252" t="s">
        <v>1</v>
      </c>
      <c r="F2468" s="253" t="s">
        <v>2060</v>
      </c>
      <c r="G2468" s="250"/>
      <c r="H2468" s="254">
        <v>1</v>
      </c>
      <c r="I2468" s="255"/>
      <c r="J2468" s="250"/>
      <c r="K2468" s="250"/>
      <c r="L2468" s="256"/>
      <c r="M2468" s="257"/>
      <c r="N2468" s="258"/>
      <c r="O2468" s="258"/>
      <c r="P2468" s="258"/>
      <c r="Q2468" s="258"/>
      <c r="R2468" s="258"/>
      <c r="S2468" s="258"/>
      <c r="T2468" s="259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60" t="s">
        <v>259</v>
      </c>
      <c r="AU2468" s="260" t="s">
        <v>93</v>
      </c>
      <c r="AV2468" s="13" t="s">
        <v>93</v>
      </c>
      <c r="AW2468" s="13" t="s">
        <v>40</v>
      </c>
      <c r="AX2468" s="13" t="s">
        <v>84</v>
      </c>
      <c r="AY2468" s="260" t="s">
        <v>250</v>
      </c>
    </row>
    <row r="2469" s="13" customFormat="1">
      <c r="A2469" s="13"/>
      <c r="B2469" s="249"/>
      <c r="C2469" s="250"/>
      <c r="D2469" s="251" t="s">
        <v>259</v>
      </c>
      <c r="E2469" s="252" t="s">
        <v>1</v>
      </c>
      <c r="F2469" s="253" t="s">
        <v>2061</v>
      </c>
      <c r="G2469" s="250"/>
      <c r="H2469" s="254">
        <v>1</v>
      </c>
      <c r="I2469" s="255"/>
      <c r="J2469" s="250"/>
      <c r="K2469" s="250"/>
      <c r="L2469" s="256"/>
      <c r="M2469" s="257"/>
      <c r="N2469" s="258"/>
      <c r="O2469" s="258"/>
      <c r="P2469" s="258"/>
      <c r="Q2469" s="258"/>
      <c r="R2469" s="258"/>
      <c r="S2469" s="258"/>
      <c r="T2469" s="259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60" t="s">
        <v>259</v>
      </c>
      <c r="AU2469" s="260" t="s">
        <v>93</v>
      </c>
      <c r="AV2469" s="13" t="s">
        <v>93</v>
      </c>
      <c r="AW2469" s="13" t="s">
        <v>40</v>
      </c>
      <c r="AX2469" s="13" t="s">
        <v>84</v>
      </c>
      <c r="AY2469" s="260" t="s">
        <v>250</v>
      </c>
    </row>
    <row r="2470" s="13" customFormat="1">
      <c r="A2470" s="13"/>
      <c r="B2470" s="249"/>
      <c r="C2470" s="250"/>
      <c r="D2470" s="251" t="s">
        <v>259</v>
      </c>
      <c r="E2470" s="252" t="s">
        <v>1</v>
      </c>
      <c r="F2470" s="253" t="s">
        <v>2062</v>
      </c>
      <c r="G2470" s="250"/>
      <c r="H2470" s="254">
        <v>1</v>
      </c>
      <c r="I2470" s="255"/>
      <c r="J2470" s="250"/>
      <c r="K2470" s="250"/>
      <c r="L2470" s="256"/>
      <c r="M2470" s="257"/>
      <c r="N2470" s="258"/>
      <c r="O2470" s="258"/>
      <c r="P2470" s="258"/>
      <c r="Q2470" s="258"/>
      <c r="R2470" s="258"/>
      <c r="S2470" s="258"/>
      <c r="T2470" s="259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60" t="s">
        <v>259</v>
      </c>
      <c r="AU2470" s="260" t="s">
        <v>93</v>
      </c>
      <c r="AV2470" s="13" t="s">
        <v>93</v>
      </c>
      <c r="AW2470" s="13" t="s">
        <v>40</v>
      </c>
      <c r="AX2470" s="13" t="s">
        <v>84</v>
      </c>
      <c r="AY2470" s="260" t="s">
        <v>250</v>
      </c>
    </row>
    <row r="2471" s="13" customFormat="1">
      <c r="A2471" s="13"/>
      <c r="B2471" s="249"/>
      <c r="C2471" s="250"/>
      <c r="D2471" s="251" t="s">
        <v>259</v>
      </c>
      <c r="E2471" s="252" t="s">
        <v>1</v>
      </c>
      <c r="F2471" s="253" t="s">
        <v>2063</v>
      </c>
      <c r="G2471" s="250"/>
      <c r="H2471" s="254">
        <v>1</v>
      </c>
      <c r="I2471" s="255"/>
      <c r="J2471" s="250"/>
      <c r="K2471" s="250"/>
      <c r="L2471" s="256"/>
      <c r="M2471" s="257"/>
      <c r="N2471" s="258"/>
      <c r="O2471" s="258"/>
      <c r="P2471" s="258"/>
      <c r="Q2471" s="258"/>
      <c r="R2471" s="258"/>
      <c r="S2471" s="258"/>
      <c r="T2471" s="259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60" t="s">
        <v>259</v>
      </c>
      <c r="AU2471" s="260" t="s">
        <v>93</v>
      </c>
      <c r="AV2471" s="13" t="s">
        <v>93</v>
      </c>
      <c r="AW2471" s="13" t="s">
        <v>40</v>
      </c>
      <c r="AX2471" s="13" t="s">
        <v>84</v>
      </c>
      <c r="AY2471" s="260" t="s">
        <v>250</v>
      </c>
    </row>
    <row r="2472" s="16" customFormat="1">
      <c r="A2472" s="16"/>
      <c r="B2472" s="283"/>
      <c r="C2472" s="284"/>
      <c r="D2472" s="251" t="s">
        <v>259</v>
      </c>
      <c r="E2472" s="285" t="s">
        <v>1</v>
      </c>
      <c r="F2472" s="286" t="s">
        <v>328</v>
      </c>
      <c r="G2472" s="284"/>
      <c r="H2472" s="287">
        <v>5</v>
      </c>
      <c r="I2472" s="288"/>
      <c r="J2472" s="284"/>
      <c r="K2472" s="284"/>
      <c r="L2472" s="289"/>
      <c r="M2472" s="290"/>
      <c r="N2472" s="291"/>
      <c r="O2472" s="291"/>
      <c r="P2472" s="291"/>
      <c r="Q2472" s="291"/>
      <c r="R2472" s="291"/>
      <c r="S2472" s="291"/>
      <c r="T2472" s="292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T2472" s="293" t="s">
        <v>259</v>
      </c>
      <c r="AU2472" s="293" t="s">
        <v>93</v>
      </c>
      <c r="AV2472" s="16" t="s">
        <v>272</v>
      </c>
      <c r="AW2472" s="16" t="s">
        <v>40</v>
      </c>
      <c r="AX2472" s="16" t="s">
        <v>84</v>
      </c>
      <c r="AY2472" s="293" t="s">
        <v>250</v>
      </c>
    </row>
    <row r="2473" s="14" customFormat="1">
      <c r="A2473" s="14"/>
      <c r="B2473" s="261"/>
      <c r="C2473" s="262"/>
      <c r="D2473" s="251" t="s">
        <v>259</v>
      </c>
      <c r="E2473" s="263" t="s">
        <v>1</v>
      </c>
      <c r="F2473" s="264" t="s">
        <v>261</v>
      </c>
      <c r="G2473" s="262"/>
      <c r="H2473" s="265">
        <v>15</v>
      </c>
      <c r="I2473" s="266"/>
      <c r="J2473" s="262"/>
      <c r="K2473" s="262"/>
      <c r="L2473" s="267"/>
      <c r="M2473" s="268"/>
      <c r="N2473" s="269"/>
      <c r="O2473" s="269"/>
      <c r="P2473" s="269"/>
      <c r="Q2473" s="269"/>
      <c r="R2473" s="269"/>
      <c r="S2473" s="269"/>
      <c r="T2473" s="270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71" t="s">
        <v>259</v>
      </c>
      <c r="AU2473" s="271" t="s">
        <v>93</v>
      </c>
      <c r="AV2473" s="14" t="s">
        <v>256</v>
      </c>
      <c r="AW2473" s="14" t="s">
        <v>40</v>
      </c>
      <c r="AX2473" s="14" t="s">
        <v>91</v>
      </c>
      <c r="AY2473" s="271" t="s">
        <v>250</v>
      </c>
    </row>
    <row r="2474" s="2" customFormat="1" ht="37.8" customHeight="1">
      <c r="A2474" s="41"/>
      <c r="B2474" s="42"/>
      <c r="C2474" s="294" t="s">
        <v>2344</v>
      </c>
      <c r="D2474" s="294" t="s">
        <v>337</v>
      </c>
      <c r="E2474" s="295" t="s">
        <v>2345</v>
      </c>
      <c r="F2474" s="296" t="s">
        <v>2346</v>
      </c>
      <c r="G2474" s="297" t="s">
        <v>570</v>
      </c>
      <c r="H2474" s="298">
        <v>95</v>
      </c>
      <c r="I2474" s="299"/>
      <c r="J2474" s="300">
        <f>ROUND(I2474*H2474,2)</f>
        <v>0</v>
      </c>
      <c r="K2474" s="301"/>
      <c r="L2474" s="302"/>
      <c r="M2474" s="303" t="s">
        <v>1</v>
      </c>
      <c r="N2474" s="304" t="s">
        <v>49</v>
      </c>
      <c r="O2474" s="94"/>
      <c r="P2474" s="240">
        <f>O2474*H2474</f>
        <v>0</v>
      </c>
      <c r="Q2474" s="240">
        <v>0.017999999999999999</v>
      </c>
      <c r="R2474" s="240">
        <f>Q2474*H2474</f>
        <v>1.71</v>
      </c>
      <c r="S2474" s="240">
        <v>0</v>
      </c>
      <c r="T2474" s="241">
        <f>S2474*H2474</f>
        <v>0</v>
      </c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R2474" s="242" t="s">
        <v>363</v>
      </c>
      <c r="AT2474" s="242" t="s">
        <v>337</v>
      </c>
      <c r="AU2474" s="242" t="s">
        <v>93</v>
      </c>
      <c r="AY2474" s="19" t="s">
        <v>250</v>
      </c>
      <c r="BE2474" s="243">
        <f>IF(N2474="základní",J2474,0)</f>
        <v>0</v>
      </c>
      <c r="BF2474" s="243">
        <f>IF(N2474="snížená",J2474,0)</f>
        <v>0</v>
      </c>
      <c r="BG2474" s="243">
        <f>IF(N2474="zákl. přenesená",J2474,0)</f>
        <v>0</v>
      </c>
      <c r="BH2474" s="243">
        <f>IF(N2474="sníž. přenesená",J2474,0)</f>
        <v>0</v>
      </c>
      <c r="BI2474" s="243">
        <f>IF(N2474="nulová",J2474,0)</f>
        <v>0</v>
      </c>
      <c r="BJ2474" s="19" t="s">
        <v>91</v>
      </c>
      <c r="BK2474" s="243">
        <f>ROUND(I2474*H2474,2)</f>
        <v>0</v>
      </c>
      <c r="BL2474" s="19" t="s">
        <v>303</v>
      </c>
      <c r="BM2474" s="242" t="s">
        <v>2347</v>
      </c>
    </row>
    <row r="2475" s="15" customFormat="1">
      <c r="A2475" s="15"/>
      <c r="B2475" s="272"/>
      <c r="C2475" s="273"/>
      <c r="D2475" s="251" t="s">
        <v>259</v>
      </c>
      <c r="E2475" s="274" t="s">
        <v>1</v>
      </c>
      <c r="F2475" s="275" t="s">
        <v>1007</v>
      </c>
      <c r="G2475" s="273"/>
      <c r="H2475" s="274" t="s">
        <v>1</v>
      </c>
      <c r="I2475" s="276"/>
      <c r="J2475" s="273"/>
      <c r="K2475" s="273"/>
      <c r="L2475" s="277"/>
      <c r="M2475" s="278"/>
      <c r="N2475" s="279"/>
      <c r="O2475" s="279"/>
      <c r="P2475" s="279"/>
      <c r="Q2475" s="279"/>
      <c r="R2475" s="279"/>
      <c r="S2475" s="279"/>
      <c r="T2475" s="280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  <c r="AE2475" s="15"/>
      <c r="AT2475" s="281" t="s">
        <v>259</v>
      </c>
      <c r="AU2475" s="281" t="s">
        <v>93</v>
      </c>
      <c r="AV2475" s="15" t="s">
        <v>91</v>
      </c>
      <c r="AW2475" s="15" t="s">
        <v>40</v>
      </c>
      <c r="AX2475" s="15" t="s">
        <v>84</v>
      </c>
      <c r="AY2475" s="281" t="s">
        <v>250</v>
      </c>
    </row>
    <row r="2476" s="15" customFormat="1">
      <c r="A2476" s="15"/>
      <c r="B2476" s="272"/>
      <c r="C2476" s="273"/>
      <c r="D2476" s="251" t="s">
        <v>259</v>
      </c>
      <c r="E2476" s="274" t="s">
        <v>1</v>
      </c>
      <c r="F2476" s="275" t="s">
        <v>2058</v>
      </c>
      <c r="G2476" s="273"/>
      <c r="H2476" s="274" t="s">
        <v>1</v>
      </c>
      <c r="I2476" s="276"/>
      <c r="J2476" s="273"/>
      <c r="K2476" s="273"/>
      <c r="L2476" s="277"/>
      <c r="M2476" s="278"/>
      <c r="N2476" s="279"/>
      <c r="O2476" s="279"/>
      <c r="P2476" s="279"/>
      <c r="Q2476" s="279"/>
      <c r="R2476" s="279"/>
      <c r="S2476" s="279"/>
      <c r="T2476" s="280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T2476" s="281" t="s">
        <v>259</v>
      </c>
      <c r="AU2476" s="281" t="s">
        <v>93</v>
      </c>
      <c r="AV2476" s="15" t="s">
        <v>91</v>
      </c>
      <c r="AW2476" s="15" t="s">
        <v>40</v>
      </c>
      <c r="AX2476" s="15" t="s">
        <v>84</v>
      </c>
      <c r="AY2476" s="281" t="s">
        <v>250</v>
      </c>
    </row>
    <row r="2477" s="13" customFormat="1">
      <c r="A2477" s="13"/>
      <c r="B2477" s="249"/>
      <c r="C2477" s="250"/>
      <c r="D2477" s="251" t="s">
        <v>259</v>
      </c>
      <c r="E2477" s="252" t="s">
        <v>1</v>
      </c>
      <c r="F2477" s="253" t="s">
        <v>2057</v>
      </c>
      <c r="G2477" s="250"/>
      <c r="H2477" s="254">
        <v>19</v>
      </c>
      <c r="I2477" s="255"/>
      <c r="J2477" s="250"/>
      <c r="K2477" s="250"/>
      <c r="L2477" s="256"/>
      <c r="M2477" s="257"/>
      <c r="N2477" s="258"/>
      <c r="O2477" s="258"/>
      <c r="P2477" s="258"/>
      <c r="Q2477" s="258"/>
      <c r="R2477" s="258"/>
      <c r="S2477" s="258"/>
      <c r="T2477" s="259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60" t="s">
        <v>259</v>
      </c>
      <c r="AU2477" s="260" t="s">
        <v>93</v>
      </c>
      <c r="AV2477" s="13" t="s">
        <v>93</v>
      </c>
      <c r="AW2477" s="13" t="s">
        <v>40</v>
      </c>
      <c r="AX2477" s="13" t="s">
        <v>84</v>
      </c>
      <c r="AY2477" s="260" t="s">
        <v>250</v>
      </c>
    </row>
    <row r="2478" s="13" customFormat="1">
      <c r="A2478" s="13"/>
      <c r="B2478" s="249"/>
      <c r="C2478" s="250"/>
      <c r="D2478" s="251" t="s">
        <v>259</v>
      </c>
      <c r="E2478" s="252" t="s">
        <v>1</v>
      </c>
      <c r="F2478" s="253" t="s">
        <v>2052</v>
      </c>
      <c r="G2478" s="250"/>
      <c r="H2478" s="254">
        <v>19</v>
      </c>
      <c r="I2478" s="255"/>
      <c r="J2478" s="250"/>
      <c r="K2478" s="250"/>
      <c r="L2478" s="256"/>
      <c r="M2478" s="257"/>
      <c r="N2478" s="258"/>
      <c r="O2478" s="258"/>
      <c r="P2478" s="258"/>
      <c r="Q2478" s="258"/>
      <c r="R2478" s="258"/>
      <c r="S2478" s="258"/>
      <c r="T2478" s="259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60" t="s">
        <v>259</v>
      </c>
      <c r="AU2478" s="260" t="s">
        <v>93</v>
      </c>
      <c r="AV2478" s="13" t="s">
        <v>93</v>
      </c>
      <c r="AW2478" s="13" t="s">
        <v>40</v>
      </c>
      <c r="AX2478" s="13" t="s">
        <v>84</v>
      </c>
      <c r="AY2478" s="260" t="s">
        <v>250</v>
      </c>
    </row>
    <row r="2479" s="13" customFormat="1">
      <c r="A2479" s="13"/>
      <c r="B2479" s="249"/>
      <c r="C2479" s="250"/>
      <c r="D2479" s="251" t="s">
        <v>259</v>
      </c>
      <c r="E2479" s="252" t="s">
        <v>1</v>
      </c>
      <c r="F2479" s="253" t="s">
        <v>2053</v>
      </c>
      <c r="G2479" s="250"/>
      <c r="H2479" s="254">
        <v>19</v>
      </c>
      <c r="I2479" s="255"/>
      <c r="J2479" s="250"/>
      <c r="K2479" s="250"/>
      <c r="L2479" s="256"/>
      <c r="M2479" s="257"/>
      <c r="N2479" s="258"/>
      <c r="O2479" s="258"/>
      <c r="P2479" s="258"/>
      <c r="Q2479" s="258"/>
      <c r="R2479" s="258"/>
      <c r="S2479" s="258"/>
      <c r="T2479" s="259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60" t="s">
        <v>259</v>
      </c>
      <c r="AU2479" s="260" t="s">
        <v>93</v>
      </c>
      <c r="AV2479" s="13" t="s">
        <v>93</v>
      </c>
      <c r="AW2479" s="13" t="s">
        <v>40</v>
      </c>
      <c r="AX2479" s="13" t="s">
        <v>84</v>
      </c>
      <c r="AY2479" s="260" t="s">
        <v>250</v>
      </c>
    </row>
    <row r="2480" s="13" customFormat="1">
      <c r="A2480" s="13"/>
      <c r="B2480" s="249"/>
      <c r="C2480" s="250"/>
      <c r="D2480" s="251" t="s">
        <v>259</v>
      </c>
      <c r="E2480" s="252" t="s">
        <v>1</v>
      </c>
      <c r="F2480" s="253" t="s">
        <v>2054</v>
      </c>
      <c r="G2480" s="250"/>
      <c r="H2480" s="254">
        <v>19</v>
      </c>
      <c r="I2480" s="255"/>
      <c r="J2480" s="250"/>
      <c r="K2480" s="250"/>
      <c r="L2480" s="256"/>
      <c r="M2480" s="257"/>
      <c r="N2480" s="258"/>
      <c r="O2480" s="258"/>
      <c r="P2480" s="258"/>
      <c r="Q2480" s="258"/>
      <c r="R2480" s="258"/>
      <c r="S2480" s="258"/>
      <c r="T2480" s="259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60" t="s">
        <v>259</v>
      </c>
      <c r="AU2480" s="260" t="s">
        <v>93</v>
      </c>
      <c r="AV2480" s="13" t="s">
        <v>93</v>
      </c>
      <c r="AW2480" s="13" t="s">
        <v>40</v>
      </c>
      <c r="AX2480" s="13" t="s">
        <v>84</v>
      </c>
      <c r="AY2480" s="260" t="s">
        <v>250</v>
      </c>
    </row>
    <row r="2481" s="13" customFormat="1">
      <c r="A2481" s="13"/>
      <c r="B2481" s="249"/>
      <c r="C2481" s="250"/>
      <c r="D2481" s="251" t="s">
        <v>259</v>
      </c>
      <c r="E2481" s="252" t="s">
        <v>1</v>
      </c>
      <c r="F2481" s="253" t="s">
        <v>2055</v>
      </c>
      <c r="G2481" s="250"/>
      <c r="H2481" s="254">
        <v>19</v>
      </c>
      <c r="I2481" s="255"/>
      <c r="J2481" s="250"/>
      <c r="K2481" s="250"/>
      <c r="L2481" s="256"/>
      <c r="M2481" s="257"/>
      <c r="N2481" s="258"/>
      <c r="O2481" s="258"/>
      <c r="P2481" s="258"/>
      <c r="Q2481" s="258"/>
      <c r="R2481" s="258"/>
      <c r="S2481" s="258"/>
      <c r="T2481" s="259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60" t="s">
        <v>259</v>
      </c>
      <c r="AU2481" s="260" t="s">
        <v>93</v>
      </c>
      <c r="AV2481" s="13" t="s">
        <v>93</v>
      </c>
      <c r="AW2481" s="13" t="s">
        <v>40</v>
      </c>
      <c r="AX2481" s="13" t="s">
        <v>84</v>
      </c>
      <c r="AY2481" s="260" t="s">
        <v>250</v>
      </c>
    </row>
    <row r="2482" s="14" customFormat="1">
      <c r="A2482" s="14"/>
      <c r="B2482" s="261"/>
      <c r="C2482" s="262"/>
      <c r="D2482" s="251" t="s">
        <v>259</v>
      </c>
      <c r="E2482" s="263" t="s">
        <v>1</v>
      </c>
      <c r="F2482" s="264" t="s">
        <v>261</v>
      </c>
      <c r="G2482" s="262"/>
      <c r="H2482" s="265">
        <v>95</v>
      </c>
      <c r="I2482" s="266"/>
      <c r="J2482" s="262"/>
      <c r="K2482" s="262"/>
      <c r="L2482" s="267"/>
      <c r="M2482" s="268"/>
      <c r="N2482" s="269"/>
      <c r="O2482" s="269"/>
      <c r="P2482" s="269"/>
      <c r="Q2482" s="269"/>
      <c r="R2482" s="269"/>
      <c r="S2482" s="269"/>
      <c r="T2482" s="270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71" t="s">
        <v>259</v>
      </c>
      <c r="AU2482" s="271" t="s">
        <v>93</v>
      </c>
      <c r="AV2482" s="14" t="s">
        <v>256</v>
      </c>
      <c r="AW2482" s="14" t="s">
        <v>40</v>
      </c>
      <c r="AX2482" s="14" t="s">
        <v>91</v>
      </c>
      <c r="AY2482" s="271" t="s">
        <v>250</v>
      </c>
    </row>
    <row r="2483" s="2" customFormat="1" ht="66.75" customHeight="1">
      <c r="A2483" s="41"/>
      <c r="B2483" s="42"/>
      <c r="C2483" s="230" t="s">
        <v>2348</v>
      </c>
      <c r="D2483" s="230" t="s">
        <v>252</v>
      </c>
      <c r="E2483" s="231" t="s">
        <v>2349</v>
      </c>
      <c r="F2483" s="232" t="s">
        <v>2350</v>
      </c>
      <c r="G2483" s="233" t="s">
        <v>570</v>
      </c>
      <c r="H2483" s="234">
        <v>45</v>
      </c>
      <c r="I2483" s="235"/>
      <c r="J2483" s="236">
        <f>ROUND(I2483*H2483,2)</f>
        <v>0</v>
      </c>
      <c r="K2483" s="237"/>
      <c r="L2483" s="47"/>
      <c r="M2483" s="238" t="s">
        <v>1</v>
      </c>
      <c r="N2483" s="239" t="s">
        <v>49</v>
      </c>
      <c r="O2483" s="94"/>
      <c r="P2483" s="240">
        <f>O2483*H2483</f>
        <v>0</v>
      </c>
      <c r="Q2483" s="240">
        <v>0</v>
      </c>
      <c r="R2483" s="240">
        <f>Q2483*H2483</f>
        <v>0</v>
      </c>
      <c r="S2483" s="240">
        <v>0</v>
      </c>
      <c r="T2483" s="241">
        <f>S2483*H2483</f>
        <v>0</v>
      </c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R2483" s="242" t="s">
        <v>303</v>
      </c>
      <c r="AT2483" s="242" t="s">
        <v>252</v>
      </c>
      <c r="AU2483" s="242" t="s">
        <v>93</v>
      </c>
      <c r="AY2483" s="19" t="s">
        <v>250</v>
      </c>
      <c r="BE2483" s="243">
        <f>IF(N2483="základní",J2483,0)</f>
        <v>0</v>
      </c>
      <c r="BF2483" s="243">
        <f>IF(N2483="snížená",J2483,0)</f>
        <v>0</v>
      </c>
      <c r="BG2483" s="243">
        <f>IF(N2483="zákl. přenesená",J2483,0)</f>
        <v>0</v>
      </c>
      <c r="BH2483" s="243">
        <f>IF(N2483="sníž. přenesená",J2483,0)</f>
        <v>0</v>
      </c>
      <c r="BI2483" s="243">
        <f>IF(N2483="nulová",J2483,0)</f>
        <v>0</v>
      </c>
      <c r="BJ2483" s="19" t="s">
        <v>91</v>
      </c>
      <c r="BK2483" s="243">
        <f>ROUND(I2483*H2483,2)</f>
        <v>0</v>
      </c>
      <c r="BL2483" s="19" t="s">
        <v>303</v>
      </c>
      <c r="BM2483" s="242" t="s">
        <v>2351</v>
      </c>
    </row>
    <row r="2484" s="2" customFormat="1">
      <c r="A2484" s="41"/>
      <c r="B2484" s="42"/>
      <c r="C2484" s="43"/>
      <c r="D2484" s="251" t="s">
        <v>288</v>
      </c>
      <c r="E2484" s="43"/>
      <c r="F2484" s="282" t="s">
        <v>2352</v>
      </c>
      <c r="G2484" s="43"/>
      <c r="H2484" s="43"/>
      <c r="I2484" s="246"/>
      <c r="J2484" s="43"/>
      <c r="K2484" s="43"/>
      <c r="L2484" s="47"/>
      <c r="M2484" s="247"/>
      <c r="N2484" s="248"/>
      <c r="O2484" s="94"/>
      <c r="P2484" s="94"/>
      <c r="Q2484" s="94"/>
      <c r="R2484" s="94"/>
      <c r="S2484" s="94"/>
      <c r="T2484" s="95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T2484" s="19" t="s">
        <v>288</v>
      </c>
      <c r="AU2484" s="19" t="s">
        <v>93</v>
      </c>
    </row>
    <row r="2485" s="15" customFormat="1">
      <c r="A2485" s="15"/>
      <c r="B2485" s="272"/>
      <c r="C2485" s="273"/>
      <c r="D2485" s="251" t="s">
        <v>259</v>
      </c>
      <c r="E2485" s="274" t="s">
        <v>1</v>
      </c>
      <c r="F2485" s="275" t="s">
        <v>2353</v>
      </c>
      <c r="G2485" s="273"/>
      <c r="H2485" s="274" t="s">
        <v>1</v>
      </c>
      <c r="I2485" s="276"/>
      <c r="J2485" s="273"/>
      <c r="K2485" s="273"/>
      <c r="L2485" s="277"/>
      <c r="M2485" s="278"/>
      <c r="N2485" s="279"/>
      <c r="O2485" s="279"/>
      <c r="P2485" s="279"/>
      <c r="Q2485" s="279"/>
      <c r="R2485" s="279"/>
      <c r="S2485" s="279"/>
      <c r="T2485" s="280"/>
      <c r="U2485" s="15"/>
      <c r="V2485" s="15"/>
      <c r="W2485" s="15"/>
      <c r="X2485" s="15"/>
      <c r="Y2485" s="15"/>
      <c r="Z2485" s="15"/>
      <c r="AA2485" s="15"/>
      <c r="AB2485" s="15"/>
      <c r="AC2485" s="15"/>
      <c r="AD2485" s="15"/>
      <c r="AE2485" s="15"/>
      <c r="AT2485" s="281" t="s">
        <v>259</v>
      </c>
      <c r="AU2485" s="281" t="s">
        <v>93</v>
      </c>
      <c r="AV2485" s="15" t="s">
        <v>91</v>
      </c>
      <c r="AW2485" s="15" t="s">
        <v>40</v>
      </c>
      <c r="AX2485" s="15" t="s">
        <v>84</v>
      </c>
      <c r="AY2485" s="281" t="s">
        <v>250</v>
      </c>
    </row>
    <row r="2486" s="13" customFormat="1">
      <c r="A2486" s="13"/>
      <c r="B2486" s="249"/>
      <c r="C2486" s="250"/>
      <c r="D2486" s="251" t="s">
        <v>259</v>
      </c>
      <c r="E2486" s="252" t="s">
        <v>1</v>
      </c>
      <c r="F2486" s="253" t="s">
        <v>2245</v>
      </c>
      <c r="G2486" s="250"/>
      <c r="H2486" s="254">
        <v>9</v>
      </c>
      <c r="I2486" s="255"/>
      <c r="J2486" s="250"/>
      <c r="K2486" s="250"/>
      <c r="L2486" s="256"/>
      <c r="M2486" s="257"/>
      <c r="N2486" s="258"/>
      <c r="O2486" s="258"/>
      <c r="P2486" s="258"/>
      <c r="Q2486" s="258"/>
      <c r="R2486" s="258"/>
      <c r="S2486" s="258"/>
      <c r="T2486" s="259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60" t="s">
        <v>259</v>
      </c>
      <c r="AU2486" s="260" t="s">
        <v>93</v>
      </c>
      <c r="AV2486" s="13" t="s">
        <v>93</v>
      </c>
      <c r="AW2486" s="13" t="s">
        <v>40</v>
      </c>
      <c r="AX2486" s="13" t="s">
        <v>84</v>
      </c>
      <c r="AY2486" s="260" t="s">
        <v>250</v>
      </c>
    </row>
    <row r="2487" s="13" customFormat="1">
      <c r="A2487" s="13"/>
      <c r="B2487" s="249"/>
      <c r="C2487" s="250"/>
      <c r="D2487" s="251" t="s">
        <v>259</v>
      </c>
      <c r="E2487" s="252" t="s">
        <v>1</v>
      </c>
      <c r="F2487" s="253" t="s">
        <v>2354</v>
      </c>
      <c r="G2487" s="250"/>
      <c r="H2487" s="254">
        <v>9</v>
      </c>
      <c r="I2487" s="255"/>
      <c r="J2487" s="250"/>
      <c r="K2487" s="250"/>
      <c r="L2487" s="256"/>
      <c r="M2487" s="257"/>
      <c r="N2487" s="258"/>
      <c r="O2487" s="258"/>
      <c r="P2487" s="258"/>
      <c r="Q2487" s="258"/>
      <c r="R2487" s="258"/>
      <c r="S2487" s="258"/>
      <c r="T2487" s="259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60" t="s">
        <v>259</v>
      </c>
      <c r="AU2487" s="260" t="s">
        <v>93</v>
      </c>
      <c r="AV2487" s="13" t="s">
        <v>93</v>
      </c>
      <c r="AW2487" s="13" t="s">
        <v>40</v>
      </c>
      <c r="AX2487" s="13" t="s">
        <v>84</v>
      </c>
      <c r="AY2487" s="260" t="s">
        <v>250</v>
      </c>
    </row>
    <row r="2488" s="13" customFormat="1">
      <c r="A2488" s="13"/>
      <c r="B2488" s="249"/>
      <c r="C2488" s="250"/>
      <c r="D2488" s="251" t="s">
        <v>259</v>
      </c>
      <c r="E2488" s="252" t="s">
        <v>1</v>
      </c>
      <c r="F2488" s="253" t="s">
        <v>2355</v>
      </c>
      <c r="G2488" s="250"/>
      <c r="H2488" s="254">
        <v>9</v>
      </c>
      <c r="I2488" s="255"/>
      <c r="J2488" s="250"/>
      <c r="K2488" s="250"/>
      <c r="L2488" s="256"/>
      <c r="M2488" s="257"/>
      <c r="N2488" s="258"/>
      <c r="O2488" s="258"/>
      <c r="P2488" s="258"/>
      <c r="Q2488" s="258"/>
      <c r="R2488" s="258"/>
      <c r="S2488" s="258"/>
      <c r="T2488" s="259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60" t="s">
        <v>259</v>
      </c>
      <c r="AU2488" s="260" t="s">
        <v>93</v>
      </c>
      <c r="AV2488" s="13" t="s">
        <v>93</v>
      </c>
      <c r="AW2488" s="13" t="s">
        <v>40</v>
      </c>
      <c r="AX2488" s="13" t="s">
        <v>84</v>
      </c>
      <c r="AY2488" s="260" t="s">
        <v>250</v>
      </c>
    </row>
    <row r="2489" s="13" customFormat="1">
      <c r="A2489" s="13"/>
      <c r="B2489" s="249"/>
      <c r="C2489" s="250"/>
      <c r="D2489" s="251" t="s">
        <v>259</v>
      </c>
      <c r="E2489" s="252" t="s">
        <v>1</v>
      </c>
      <c r="F2489" s="253" t="s">
        <v>2356</v>
      </c>
      <c r="G2489" s="250"/>
      <c r="H2489" s="254">
        <v>9</v>
      </c>
      <c r="I2489" s="255"/>
      <c r="J2489" s="250"/>
      <c r="K2489" s="250"/>
      <c r="L2489" s="256"/>
      <c r="M2489" s="257"/>
      <c r="N2489" s="258"/>
      <c r="O2489" s="258"/>
      <c r="P2489" s="258"/>
      <c r="Q2489" s="258"/>
      <c r="R2489" s="258"/>
      <c r="S2489" s="258"/>
      <c r="T2489" s="259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60" t="s">
        <v>259</v>
      </c>
      <c r="AU2489" s="260" t="s">
        <v>93</v>
      </c>
      <c r="AV2489" s="13" t="s">
        <v>93</v>
      </c>
      <c r="AW2489" s="13" t="s">
        <v>40</v>
      </c>
      <c r="AX2489" s="13" t="s">
        <v>84</v>
      </c>
      <c r="AY2489" s="260" t="s">
        <v>250</v>
      </c>
    </row>
    <row r="2490" s="13" customFormat="1">
      <c r="A2490" s="13"/>
      <c r="B2490" s="249"/>
      <c r="C2490" s="250"/>
      <c r="D2490" s="251" t="s">
        <v>259</v>
      </c>
      <c r="E2490" s="252" t="s">
        <v>1</v>
      </c>
      <c r="F2490" s="253" t="s">
        <v>2357</v>
      </c>
      <c r="G2490" s="250"/>
      <c r="H2490" s="254">
        <v>9</v>
      </c>
      <c r="I2490" s="255"/>
      <c r="J2490" s="250"/>
      <c r="K2490" s="250"/>
      <c r="L2490" s="256"/>
      <c r="M2490" s="257"/>
      <c r="N2490" s="258"/>
      <c r="O2490" s="258"/>
      <c r="P2490" s="258"/>
      <c r="Q2490" s="258"/>
      <c r="R2490" s="258"/>
      <c r="S2490" s="258"/>
      <c r="T2490" s="259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60" t="s">
        <v>259</v>
      </c>
      <c r="AU2490" s="260" t="s">
        <v>93</v>
      </c>
      <c r="AV2490" s="13" t="s">
        <v>93</v>
      </c>
      <c r="AW2490" s="13" t="s">
        <v>40</v>
      </c>
      <c r="AX2490" s="13" t="s">
        <v>84</v>
      </c>
      <c r="AY2490" s="260" t="s">
        <v>250</v>
      </c>
    </row>
    <row r="2491" s="14" customFormat="1">
      <c r="A2491" s="14"/>
      <c r="B2491" s="261"/>
      <c r="C2491" s="262"/>
      <c r="D2491" s="251" t="s">
        <v>259</v>
      </c>
      <c r="E2491" s="263" t="s">
        <v>1</v>
      </c>
      <c r="F2491" s="264" t="s">
        <v>261</v>
      </c>
      <c r="G2491" s="262"/>
      <c r="H2491" s="265">
        <v>45</v>
      </c>
      <c r="I2491" s="266"/>
      <c r="J2491" s="262"/>
      <c r="K2491" s="262"/>
      <c r="L2491" s="267"/>
      <c r="M2491" s="268"/>
      <c r="N2491" s="269"/>
      <c r="O2491" s="269"/>
      <c r="P2491" s="269"/>
      <c r="Q2491" s="269"/>
      <c r="R2491" s="269"/>
      <c r="S2491" s="269"/>
      <c r="T2491" s="270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71" t="s">
        <v>259</v>
      </c>
      <c r="AU2491" s="271" t="s">
        <v>93</v>
      </c>
      <c r="AV2491" s="14" t="s">
        <v>256</v>
      </c>
      <c r="AW2491" s="14" t="s">
        <v>40</v>
      </c>
      <c r="AX2491" s="14" t="s">
        <v>91</v>
      </c>
      <c r="AY2491" s="271" t="s">
        <v>250</v>
      </c>
    </row>
    <row r="2492" s="2" customFormat="1" ht="66.75" customHeight="1">
      <c r="A2492" s="41"/>
      <c r="B2492" s="42"/>
      <c r="C2492" s="230" t="s">
        <v>2358</v>
      </c>
      <c r="D2492" s="230" t="s">
        <v>252</v>
      </c>
      <c r="E2492" s="231" t="s">
        <v>2359</v>
      </c>
      <c r="F2492" s="232" t="s">
        <v>2360</v>
      </c>
      <c r="G2492" s="233" t="s">
        <v>570</v>
      </c>
      <c r="H2492" s="234">
        <v>5</v>
      </c>
      <c r="I2492" s="235"/>
      <c r="J2492" s="236">
        <f>ROUND(I2492*H2492,2)</f>
        <v>0</v>
      </c>
      <c r="K2492" s="237"/>
      <c r="L2492" s="47"/>
      <c r="M2492" s="238" t="s">
        <v>1</v>
      </c>
      <c r="N2492" s="239" t="s">
        <v>49</v>
      </c>
      <c r="O2492" s="94"/>
      <c r="P2492" s="240">
        <f>O2492*H2492</f>
        <v>0</v>
      </c>
      <c r="Q2492" s="240">
        <v>0</v>
      </c>
      <c r="R2492" s="240">
        <f>Q2492*H2492</f>
        <v>0</v>
      </c>
      <c r="S2492" s="240">
        <v>0</v>
      </c>
      <c r="T2492" s="241">
        <f>S2492*H2492</f>
        <v>0</v>
      </c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R2492" s="242" t="s">
        <v>303</v>
      </c>
      <c r="AT2492" s="242" t="s">
        <v>252</v>
      </c>
      <c r="AU2492" s="242" t="s">
        <v>93</v>
      </c>
      <c r="AY2492" s="19" t="s">
        <v>250</v>
      </c>
      <c r="BE2492" s="243">
        <f>IF(N2492="základní",J2492,0)</f>
        <v>0</v>
      </c>
      <c r="BF2492" s="243">
        <f>IF(N2492="snížená",J2492,0)</f>
        <v>0</v>
      </c>
      <c r="BG2492" s="243">
        <f>IF(N2492="zákl. přenesená",J2492,0)</f>
        <v>0</v>
      </c>
      <c r="BH2492" s="243">
        <f>IF(N2492="sníž. přenesená",J2492,0)</f>
        <v>0</v>
      </c>
      <c r="BI2492" s="243">
        <f>IF(N2492="nulová",J2492,0)</f>
        <v>0</v>
      </c>
      <c r="BJ2492" s="19" t="s">
        <v>91</v>
      </c>
      <c r="BK2492" s="243">
        <f>ROUND(I2492*H2492,2)</f>
        <v>0</v>
      </c>
      <c r="BL2492" s="19" t="s">
        <v>303</v>
      </c>
      <c r="BM2492" s="242" t="s">
        <v>2361</v>
      </c>
    </row>
    <row r="2493" s="2" customFormat="1">
      <c r="A2493" s="41"/>
      <c r="B2493" s="42"/>
      <c r="C2493" s="43"/>
      <c r="D2493" s="251" t="s">
        <v>288</v>
      </c>
      <c r="E2493" s="43"/>
      <c r="F2493" s="282" t="s">
        <v>2362</v>
      </c>
      <c r="G2493" s="43"/>
      <c r="H2493" s="43"/>
      <c r="I2493" s="246"/>
      <c r="J2493" s="43"/>
      <c r="K2493" s="43"/>
      <c r="L2493" s="47"/>
      <c r="M2493" s="247"/>
      <c r="N2493" s="248"/>
      <c r="O2493" s="94"/>
      <c r="P2493" s="94"/>
      <c r="Q2493" s="94"/>
      <c r="R2493" s="94"/>
      <c r="S2493" s="94"/>
      <c r="T2493" s="95"/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T2493" s="19" t="s">
        <v>288</v>
      </c>
      <c r="AU2493" s="19" t="s">
        <v>93</v>
      </c>
    </row>
    <row r="2494" s="15" customFormat="1">
      <c r="A2494" s="15"/>
      <c r="B2494" s="272"/>
      <c r="C2494" s="273"/>
      <c r="D2494" s="251" t="s">
        <v>259</v>
      </c>
      <c r="E2494" s="274" t="s">
        <v>1</v>
      </c>
      <c r="F2494" s="275" t="s">
        <v>2353</v>
      </c>
      <c r="G2494" s="273"/>
      <c r="H2494" s="274" t="s">
        <v>1</v>
      </c>
      <c r="I2494" s="276"/>
      <c r="J2494" s="273"/>
      <c r="K2494" s="273"/>
      <c r="L2494" s="277"/>
      <c r="M2494" s="278"/>
      <c r="N2494" s="279"/>
      <c r="O2494" s="279"/>
      <c r="P2494" s="279"/>
      <c r="Q2494" s="279"/>
      <c r="R2494" s="279"/>
      <c r="S2494" s="279"/>
      <c r="T2494" s="280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T2494" s="281" t="s">
        <v>259</v>
      </c>
      <c r="AU2494" s="281" t="s">
        <v>93</v>
      </c>
      <c r="AV2494" s="15" t="s">
        <v>91</v>
      </c>
      <c r="AW2494" s="15" t="s">
        <v>40</v>
      </c>
      <c r="AX2494" s="15" t="s">
        <v>84</v>
      </c>
      <c r="AY2494" s="281" t="s">
        <v>250</v>
      </c>
    </row>
    <row r="2495" s="13" customFormat="1">
      <c r="A2495" s="13"/>
      <c r="B2495" s="249"/>
      <c r="C2495" s="250"/>
      <c r="D2495" s="251" t="s">
        <v>259</v>
      </c>
      <c r="E2495" s="252" t="s">
        <v>1</v>
      </c>
      <c r="F2495" s="253" t="s">
        <v>1128</v>
      </c>
      <c r="G2495" s="250"/>
      <c r="H2495" s="254">
        <v>1</v>
      </c>
      <c r="I2495" s="255"/>
      <c r="J2495" s="250"/>
      <c r="K2495" s="250"/>
      <c r="L2495" s="256"/>
      <c r="M2495" s="257"/>
      <c r="N2495" s="258"/>
      <c r="O2495" s="258"/>
      <c r="P2495" s="258"/>
      <c r="Q2495" s="258"/>
      <c r="R2495" s="258"/>
      <c r="S2495" s="258"/>
      <c r="T2495" s="25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60" t="s">
        <v>259</v>
      </c>
      <c r="AU2495" s="260" t="s">
        <v>93</v>
      </c>
      <c r="AV2495" s="13" t="s">
        <v>93</v>
      </c>
      <c r="AW2495" s="13" t="s">
        <v>40</v>
      </c>
      <c r="AX2495" s="13" t="s">
        <v>84</v>
      </c>
      <c r="AY2495" s="260" t="s">
        <v>250</v>
      </c>
    </row>
    <row r="2496" s="13" customFormat="1">
      <c r="A2496" s="13"/>
      <c r="B2496" s="249"/>
      <c r="C2496" s="250"/>
      <c r="D2496" s="251" t="s">
        <v>259</v>
      </c>
      <c r="E2496" s="252" t="s">
        <v>1</v>
      </c>
      <c r="F2496" s="253" t="s">
        <v>2060</v>
      </c>
      <c r="G2496" s="250"/>
      <c r="H2496" s="254">
        <v>1</v>
      </c>
      <c r="I2496" s="255"/>
      <c r="J2496" s="250"/>
      <c r="K2496" s="250"/>
      <c r="L2496" s="256"/>
      <c r="M2496" s="257"/>
      <c r="N2496" s="258"/>
      <c r="O2496" s="258"/>
      <c r="P2496" s="258"/>
      <c r="Q2496" s="258"/>
      <c r="R2496" s="258"/>
      <c r="S2496" s="258"/>
      <c r="T2496" s="259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60" t="s">
        <v>259</v>
      </c>
      <c r="AU2496" s="260" t="s">
        <v>93</v>
      </c>
      <c r="AV2496" s="13" t="s">
        <v>93</v>
      </c>
      <c r="AW2496" s="13" t="s">
        <v>40</v>
      </c>
      <c r="AX2496" s="13" t="s">
        <v>84</v>
      </c>
      <c r="AY2496" s="260" t="s">
        <v>250</v>
      </c>
    </row>
    <row r="2497" s="13" customFormat="1">
      <c r="A2497" s="13"/>
      <c r="B2497" s="249"/>
      <c r="C2497" s="250"/>
      <c r="D2497" s="251" t="s">
        <v>259</v>
      </c>
      <c r="E2497" s="252" t="s">
        <v>1</v>
      </c>
      <c r="F2497" s="253" t="s">
        <v>2061</v>
      </c>
      <c r="G2497" s="250"/>
      <c r="H2497" s="254">
        <v>1</v>
      </c>
      <c r="I2497" s="255"/>
      <c r="J2497" s="250"/>
      <c r="K2497" s="250"/>
      <c r="L2497" s="256"/>
      <c r="M2497" s="257"/>
      <c r="N2497" s="258"/>
      <c r="O2497" s="258"/>
      <c r="P2497" s="258"/>
      <c r="Q2497" s="258"/>
      <c r="R2497" s="258"/>
      <c r="S2497" s="258"/>
      <c r="T2497" s="259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60" t="s">
        <v>259</v>
      </c>
      <c r="AU2497" s="260" t="s">
        <v>93</v>
      </c>
      <c r="AV2497" s="13" t="s">
        <v>93</v>
      </c>
      <c r="AW2497" s="13" t="s">
        <v>40</v>
      </c>
      <c r="AX2497" s="13" t="s">
        <v>84</v>
      </c>
      <c r="AY2497" s="260" t="s">
        <v>250</v>
      </c>
    </row>
    <row r="2498" s="13" customFormat="1">
      <c r="A2498" s="13"/>
      <c r="B2498" s="249"/>
      <c r="C2498" s="250"/>
      <c r="D2498" s="251" t="s">
        <v>259</v>
      </c>
      <c r="E2498" s="252" t="s">
        <v>1</v>
      </c>
      <c r="F2498" s="253" t="s">
        <v>2062</v>
      </c>
      <c r="G2498" s="250"/>
      <c r="H2498" s="254">
        <v>1</v>
      </c>
      <c r="I2498" s="255"/>
      <c r="J2498" s="250"/>
      <c r="K2498" s="250"/>
      <c r="L2498" s="256"/>
      <c r="M2498" s="257"/>
      <c r="N2498" s="258"/>
      <c r="O2498" s="258"/>
      <c r="P2498" s="258"/>
      <c r="Q2498" s="258"/>
      <c r="R2498" s="258"/>
      <c r="S2498" s="258"/>
      <c r="T2498" s="259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60" t="s">
        <v>259</v>
      </c>
      <c r="AU2498" s="260" t="s">
        <v>93</v>
      </c>
      <c r="AV2498" s="13" t="s">
        <v>93</v>
      </c>
      <c r="AW2498" s="13" t="s">
        <v>40</v>
      </c>
      <c r="AX2498" s="13" t="s">
        <v>84</v>
      </c>
      <c r="AY2498" s="260" t="s">
        <v>250</v>
      </c>
    </row>
    <row r="2499" s="13" customFormat="1">
      <c r="A2499" s="13"/>
      <c r="B2499" s="249"/>
      <c r="C2499" s="250"/>
      <c r="D2499" s="251" t="s">
        <v>259</v>
      </c>
      <c r="E2499" s="252" t="s">
        <v>1</v>
      </c>
      <c r="F2499" s="253" t="s">
        <v>2063</v>
      </c>
      <c r="G2499" s="250"/>
      <c r="H2499" s="254">
        <v>1</v>
      </c>
      <c r="I2499" s="255"/>
      <c r="J2499" s="250"/>
      <c r="K2499" s="250"/>
      <c r="L2499" s="256"/>
      <c r="M2499" s="257"/>
      <c r="N2499" s="258"/>
      <c r="O2499" s="258"/>
      <c r="P2499" s="258"/>
      <c r="Q2499" s="258"/>
      <c r="R2499" s="258"/>
      <c r="S2499" s="258"/>
      <c r="T2499" s="259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60" t="s">
        <v>259</v>
      </c>
      <c r="AU2499" s="260" t="s">
        <v>93</v>
      </c>
      <c r="AV2499" s="13" t="s">
        <v>93</v>
      </c>
      <c r="AW2499" s="13" t="s">
        <v>40</v>
      </c>
      <c r="AX2499" s="13" t="s">
        <v>84</v>
      </c>
      <c r="AY2499" s="260" t="s">
        <v>250</v>
      </c>
    </row>
    <row r="2500" s="14" customFormat="1">
      <c r="A2500" s="14"/>
      <c r="B2500" s="261"/>
      <c r="C2500" s="262"/>
      <c r="D2500" s="251" t="s">
        <v>259</v>
      </c>
      <c r="E2500" s="263" t="s">
        <v>1</v>
      </c>
      <c r="F2500" s="264" t="s">
        <v>261</v>
      </c>
      <c r="G2500" s="262"/>
      <c r="H2500" s="265">
        <v>5</v>
      </c>
      <c r="I2500" s="266"/>
      <c r="J2500" s="262"/>
      <c r="K2500" s="262"/>
      <c r="L2500" s="267"/>
      <c r="M2500" s="268"/>
      <c r="N2500" s="269"/>
      <c r="O2500" s="269"/>
      <c r="P2500" s="269"/>
      <c r="Q2500" s="269"/>
      <c r="R2500" s="269"/>
      <c r="S2500" s="269"/>
      <c r="T2500" s="270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71" t="s">
        <v>259</v>
      </c>
      <c r="AU2500" s="271" t="s">
        <v>93</v>
      </c>
      <c r="AV2500" s="14" t="s">
        <v>256</v>
      </c>
      <c r="AW2500" s="14" t="s">
        <v>40</v>
      </c>
      <c r="AX2500" s="14" t="s">
        <v>91</v>
      </c>
      <c r="AY2500" s="271" t="s">
        <v>250</v>
      </c>
    </row>
    <row r="2501" s="2" customFormat="1" ht="66.75" customHeight="1">
      <c r="A2501" s="41"/>
      <c r="B2501" s="42"/>
      <c r="C2501" s="230" t="s">
        <v>2363</v>
      </c>
      <c r="D2501" s="230" t="s">
        <v>252</v>
      </c>
      <c r="E2501" s="231" t="s">
        <v>2364</v>
      </c>
      <c r="F2501" s="232" t="s">
        <v>2365</v>
      </c>
      <c r="G2501" s="233" t="s">
        <v>570</v>
      </c>
      <c r="H2501" s="234">
        <v>1</v>
      </c>
      <c r="I2501" s="235"/>
      <c r="J2501" s="236">
        <f>ROUND(I2501*H2501,2)</f>
        <v>0</v>
      </c>
      <c r="K2501" s="237"/>
      <c r="L2501" s="47"/>
      <c r="M2501" s="238" t="s">
        <v>1</v>
      </c>
      <c r="N2501" s="239" t="s">
        <v>49</v>
      </c>
      <c r="O2501" s="94"/>
      <c r="P2501" s="240">
        <f>O2501*H2501</f>
        <v>0</v>
      </c>
      <c r="Q2501" s="240">
        <v>0</v>
      </c>
      <c r="R2501" s="240">
        <f>Q2501*H2501</f>
        <v>0</v>
      </c>
      <c r="S2501" s="240">
        <v>0</v>
      </c>
      <c r="T2501" s="241">
        <f>S2501*H2501</f>
        <v>0</v>
      </c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R2501" s="242" t="s">
        <v>303</v>
      </c>
      <c r="AT2501" s="242" t="s">
        <v>252</v>
      </c>
      <c r="AU2501" s="242" t="s">
        <v>93</v>
      </c>
      <c r="AY2501" s="19" t="s">
        <v>250</v>
      </c>
      <c r="BE2501" s="243">
        <f>IF(N2501="základní",J2501,0)</f>
        <v>0</v>
      </c>
      <c r="BF2501" s="243">
        <f>IF(N2501="snížená",J2501,0)</f>
        <v>0</v>
      </c>
      <c r="BG2501" s="243">
        <f>IF(N2501="zákl. přenesená",J2501,0)</f>
        <v>0</v>
      </c>
      <c r="BH2501" s="243">
        <f>IF(N2501="sníž. přenesená",J2501,0)</f>
        <v>0</v>
      </c>
      <c r="BI2501" s="243">
        <f>IF(N2501="nulová",J2501,0)</f>
        <v>0</v>
      </c>
      <c r="BJ2501" s="19" t="s">
        <v>91</v>
      </c>
      <c r="BK2501" s="243">
        <f>ROUND(I2501*H2501,2)</f>
        <v>0</v>
      </c>
      <c r="BL2501" s="19" t="s">
        <v>303</v>
      </c>
      <c r="BM2501" s="242" t="s">
        <v>2366</v>
      </c>
    </row>
    <row r="2502" s="2" customFormat="1">
      <c r="A2502" s="41"/>
      <c r="B2502" s="42"/>
      <c r="C2502" s="43"/>
      <c r="D2502" s="251" t="s">
        <v>288</v>
      </c>
      <c r="E2502" s="43"/>
      <c r="F2502" s="282" t="s">
        <v>2352</v>
      </c>
      <c r="G2502" s="43"/>
      <c r="H2502" s="43"/>
      <c r="I2502" s="246"/>
      <c r="J2502" s="43"/>
      <c r="K2502" s="43"/>
      <c r="L2502" s="47"/>
      <c r="M2502" s="247"/>
      <c r="N2502" s="248"/>
      <c r="O2502" s="94"/>
      <c r="P2502" s="94"/>
      <c r="Q2502" s="94"/>
      <c r="R2502" s="94"/>
      <c r="S2502" s="94"/>
      <c r="T2502" s="95"/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T2502" s="19" t="s">
        <v>288</v>
      </c>
      <c r="AU2502" s="19" t="s">
        <v>93</v>
      </c>
    </row>
    <row r="2503" s="15" customFormat="1">
      <c r="A2503" s="15"/>
      <c r="B2503" s="272"/>
      <c r="C2503" s="273"/>
      <c r="D2503" s="251" t="s">
        <v>259</v>
      </c>
      <c r="E2503" s="274" t="s">
        <v>1</v>
      </c>
      <c r="F2503" s="275" t="s">
        <v>2353</v>
      </c>
      <c r="G2503" s="273"/>
      <c r="H2503" s="274" t="s">
        <v>1</v>
      </c>
      <c r="I2503" s="276"/>
      <c r="J2503" s="273"/>
      <c r="K2503" s="273"/>
      <c r="L2503" s="277"/>
      <c r="M2503" s="278"/>
      <c r="N2503" s="279"/>
      <c r="O2503" s="279"/>
      <c r="P2503" s="279"/>
      <c r="Q2503" s="279"/>
      <c r="R2503" s="279"/>
      <c r="S2503" s="279"/>
      <c r="T2503" s="280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5"/>
      <c r="AE2503" s="15"/>
      <c r="AT2503" s="281" t="s">
        <v>259</v>
      </c>
      <c r="AU2503" s="281" t="s">
        <v>93</v>
      </c>
      <c r="AV2503" s="15" t="s">
        <v>91</v>
      </c>
      <c r="AW2503" s="15" t="s">
        <v>40</v>
      </c>
      <c r="AX2503" s="15" t="s">
        <v>84</v>
      </c>
      <c r="AY2503" s="281" t="s">
        <v>250</v>
      </c>
    </row>
    <row r="2504" s="13" customFormat="1">
      <c r="A2504" s="13"/>
      <c r="B2504" s="249"/>
      <c r="C2504" s="250"/>
      <c r="D2504" s="251" t="s">
        <v>259</v>
      </c>
      <c r="E2504" s="252" t="s">
        <v>1</v>
      </c>
      <c r="F2504" s="253" t="s">
        <v>1704</v>
      </c>
      <c r="G2504" s="250"/>
      <c r="H2504" s="254">
        <v>1</v>
      </c>
      <c r="I2504" s="255"/>
      <c r="J2504" s="250"/>
      <c r="K2504" s="250"/>
      <c r="L2504" s="256"/>
      <c r="M2504" s="257"/>
      <c r="N2504" s="258"/>
      <c r="O2504" s="258"/>
      <c r="P2504" s="258"/>
      <c r="Q2504" s="258"/>
      <c r="R2504" s="258"/>
      <c r="S2504" s="258"/>
      <c r="T2504" s="259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60" t="s">
        <v>259</v>
      </c>
      <c r="AU2504" s="260" t="s">
        <v>93</v>
      </c>
      <c r="AV2504" s="13" t="s">
        <v>93</v>
      </c>
      <c r="AW2504" s="13" t="s">
        <v>40</v>
      </c>
      <c r="AX2504" s="13" t="s">
        <v>91</v>
      </c>
      <c r="AY2504" s="260" t="s">
        <v>250</v>
      </c>
    </row>
    <row r="2505" s="2" customFormat="1" ht="24.15" customHeight="1">
      <c r="A2505" s="41"/>
      <c r="B2505" s="42"/>
      <c r="C2505" s="230" t="s">
        <v>2367</v>
      </c>
      <c r="D2505" s="230" t="s">
        <v>252</v>
      </c>
      <c r="E2505" s="231" t="s">
        <v>2368</v>
      </c>
      <c r="F2505" s="232" t="s">
        <v>2369</v>
      </c>
      <c r="G2505" s="233" t="s">
        <v>570</v>
      </c>
      <c r="H2505" s="234">
        <v>80</v>
      </c>
      <c r="I2505" s="235"/>
      <c r="J2505" s="236">
        <f>ROUND(I2505*H2505,2)</f>
        <v>0</v>
      </c>
      <c r="K2505" s="237"/>
      <c r="L2505" s="47"/>
      <c r="M2505" s="238" t="s">
        <v>1</v>
      </c>
      <c r="N2505" s="239" t="s">
        <v>49</v>
      </c>
      <c r="O2505" s="94"/>
      <c r="P2505" s="240">
        <f>O2505*H2505</f>
        <v>0</v>
      </c>
      <c r="Q2505" s="240">
        <v>0</v>
      </c>
      <c r="R2505" s="240">
        <f>Q2505*H2505</f>
        <v>0</v>
      </c>
      <c r="S2505" s="240">
        <v>0</v>
      </c>
      <c r="T2505" s="241">
        <f>S2505*H2505</f>
        <v>0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42" t="s">
        <v>303</v>
      </c>
      <c r="AT2505" s="242" t="s">
        <v>252</v>
      </c>
      <c r="AU2505" s="242" t="s">
        <v>93</v>
      </c>
      <c r="AY2505" s="19" t="s">
        <v>250</v>
      </c>
      <c r="BE2505" s="243">
        <f>IF(N2505="základní",J2505,0)</f>
        <v>0</v>
      </c>
      <c r="BF2505" s="243">
        <f>IF(N2505="snížená",J2505,0)</f>
        <v>0</v>
      </c>
      <c r="BG2505" s="243">
        <f>IF(N2505="zákl. přenesená",J2505,0)</f>
        <v>0</v>
      </c>
      <c r="BH2505" s="243">
        <f>IF(N2505="sníž. přenesená",J2505,0)</f>
        <v>0</v>
      </c>
      <c r="BI2505" s="243">
        <f>IF(N2505="nulová",J2505,0)</f>
        <v>0</v>
      </c>
      <c r="BJ2505" s="19" t="s">
        <v>91</v>
      </c>
      <c r="BK2505" s="243">
        <f>ROUND(I2505*H2505,2)</f>
        <v>0</v>
      </c>
      <c r="BL2505" s="19" t="s">
        <v>303</v>
      </c>
      <c r="BM2505" s="242" t="s">
        <v>2370</v>
      </c>
    </row>
    <row r="2506" s="15" customFormat="1">
      <c r="A2506" s="15"/>
      <c r="B2506" s="272"/>
      <c r="C2506" s="273"/>
      <c r="D2506" s="251" t="s">
        <v>259</v>
      </c>
      <c r="E2506" s="274" t="s">
        <v>1</v>
      </c>
      <c r="F2506" s="275" t="s">
        <v>2371</v>
      </c>
      <c r="G2506" s="273"/>
      <c r="H2506" s="274" t="s">
        <v>1</v>
      </c>
      <c r="I2506" s="276"/>
      <c r="J2506" s="273"/>
      <c r="K2506" s="273"/>
      <c r="L2506" s="277"/>
      <c r="M2506" s="278"/>
      <c r="N2506" s="279"/>
      <c r="O2506" s="279"/>
      <c r="P2506" s="279"/>
      <c r="Q2506" s="279"/>
      <c r="R2506" s="279"/>
      <c r="S2506" s="279"/>
      <c r="T2506" s="280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T2506" s="281" t="s">
        <v>259</v>
      </c>
      <c r="AU2506" s="281" t="s">
        <v>93</v>
      </c>
      <c r="AV2506" s="15" t="s">
        <v>91</v>
      </c>
      <c r="AW2506" s="15" t="s">
        <v>40</v>
      </c>
      <c r="AX2506" s="15" t="s">
        <v>84</v>
      </c>
      <c r="AY2506" s="281" t="s">
        <v>250</v>
      </c>
    </row>
    <row r="2507" s="13" customFormat="1">
      <c r="A2507" s="13"/>
      <c r="B2507" s="249"/>
      <c r="C2507" s="250"/>
      <c r="D2507" s="251" t="s">
        <v>259</v>
      </c>
      <c r="E2507" s="252" t="s">
        <v>1</v>
      </c>
      <c r="F2507" s="253" t="s">
        <v>2372</v>
      </c>
      <c r="G2507" s="250"/>
      <c r="H2507" s="254">
        <v>16</v>
      </c>
      <c r="I2507" s="255"/>
      <c r="J2507" s="250"/>
      <c r="K2507" s="250"/>
      <c r="L2507" s="256"/>
      <c r="M2507" s="257"/>
      <c r="N2507" s="258"/>
      <c r="O2507" s="258"/>
      <c r="P2507" s="258"/>
      <c r="Q2507" s="258"/>
      <c r="R2507" s="258"/>
      <c r="S2507" s="258"/>
      <c r="T2507" s="259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60" t="s">
        <v>259</v>
      </c>
      <c r="AU2507" s="260" t="s">
        <v>93</v>
      </c>
      <c r="AV2507" s="13" t="s">
        <v>93</v>
      </c>
      <c r="AW2507" s="13" t="s">
        <v>40</v>
      </c>
      <c r="AX2507" s="13" t="s">
        <v>84</v>
      </c>
      <c r="AY2507" s="260" t="s">
        <v>250</v>
      </c>
    </row>
    <row r="2508" s="13" customFormat="1">
      <c r="A2508" s="13"/>
      <c r="B2508" s="249"/>
      <c r="C2508" s="250"/>
      <c r="D2508" s="251" t="s">
        <v>259</v>
      </c>
      <c r="E2508" s="252" t="s">
        <v>1</v>
      </c>
      <c r="F2508" s="253" t="s">
        <v>2373</v>
      </c>
      <c r="G2508" s="250"/>
      <c r="H2508" s="254">
        <v>16</v>
      </c>
      <c r="I2508" s="255"/>
      <c r="J2508" s="250"/>
      <c r="K2508" s="250"/>
      <c r="L2508" s="256"/>
      <c r="M2508" s="257"/>
      <c r="N2508" s="258"/>
      <c r="O2508" s="258"/>
      <c r="P2508" s="258"/>
      <c r="Q2508" s="258"/>
      <c r="R2508" s="258"/>
      <c r="S2508" s="258"/>
      <c r="T2508" s="259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60" t="s">
        <v>259</v>
      </c>
      <c r="AU2508" s="260" t="s">
        <v>93</v>
      </c>
      <c r="AV2508" s="13" t="s">
        <v>93</v>
      </c>
      <c r="AW2508" s="13" t="s">
        <v>40</v>
      </c>
      <c r="AX2508" s="13" t="s">
        <v>84</v>
      </c>
      <c r="AY2508" s="260" t="s">
        <v>250</v>
      </c>
    </row>
    <row r="2509" s="13" customFormat="1">
      <c r="A2509" s="13"/>
      <c r="B2509" s="249"/>
      <c r="C2509" s="250"/>
      <c r="D2509" s="251" t="s">
        <v>259</v>
      </c>
      <c r="E2509" s="252" t="s">
        <v>1</v>
      </c>
      <c r="F2509" s="253" t="s">
        <v>2374</v>
      </c>
      <c r="G2509" s="250"/>
      <c r="H2509" s="254">
        <v>16</v>
      </c>
      <c r="I2509" s="255"/>
      <c r="J2509" s="250"/>
      <c r="K2509" s="250"/>
      <c r="L2509" s="256"/>
      <c r="M2509" s="257"/>
      <c r="N2509" s="258"/>
      <c r="O2509" s="258"/>
      <c r="P2509" s="258"/>
      <c r="Q2509" s="258"/>
      <c r="R2509" s="258"/>
      <c r="S2509" s="258"/>
      <c r="T2509" s="259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60" t="s">
        <v>259</v>
      </c>
      <c r="AU2509" s="260" t="s">
        <v>93</v>
      </c>
      <c r="AV2509" s="13" t="s">
        <v>93</v>
      </c>
      <c r="AW2509" s="13" t="s">
        <v>40</v>
      </c>
      <c r="AX2509" s="13" t="s">
        <v>84</v>
      </c>
      <c r="AY2509" s="260" t="s">
        <v>250</v>
      </c>
    </row>
    <row r="2510" s="13" customFormat="1">
      <c r="A2510" s="13"/>
      <c r="B2510" s="249"/>
      <c r="C2510" s="250"/>
      <c r="D2510" s="251" t="s">
        <v>259</v>
      </c>
      <c r="E2510" s="252" t="s">
        <v>1</v>
      </c>
      <c r="F2510" s="253" t="s">
        <v>2375</v>
      </c>
      <c r="G2510" s="250"/>
      <c r="H2510" s="254">
        <v>16</v>
      </c>
      <c r="I2510" s="255"/>
      <c r="J2510" s="250"/>
      <c r="K2510" s="250"/>
      <c r="L2510" s="256"/>
      <c r="M2510" s="257"/>
      <c r="N2510" s="258"/>
      <c r="O2510" s="258"/>
      <c r="P2510" s="258"/>
      <c r="Q2510" s="258"/>
      <c r="R2510" s="258"/>
      <c r="S2510" s="258"/>
      <c r="T2510" s="259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60" t="s">
        <v>259</v>
      </c>
      <c r="AU2510" s="260" t="s">
        <v>93</v>
      </c>
      <c r="AV2510" s="13" t="s">
        <v>93</v>
      </c>
      <c r="AW2510" s="13" t="s">
        <v>40</v>
      </c>
      <c r="AX2510" s="13" t="s">
        <v>84</v>
      </c>
      <c r="AY2510" s="260" t="s">
        <v>250</v>
      </c>
    </row>
    <row r="2511" s="13" customFormat="1">
      <c r="A2511" s="13"/>
      <c r="B2511" s="249"/>
      <c r="C2511" s="250"/>
      <c r="D2511" s="251" t="s">
        <v>259</v>
      </c>
      <c r="E2511" s="252" t="s">
        <v>1</v>
      </c>
      <c r="F2511" s="253" t="s">
        <v>2376</v>
      </c>
      <c r="G2511" s="250"/>
      <c r="H2511" s="254">
        <v>16</v>
      </c>
      <c r="I2511" s="255"/>
      <c r="J2511" s="250"/>
      <c r="K2511" s="250"/>
      <c r="L2511" s="256"/>
      <c r="M2511" s="257"/>
      <c r="N2511" s="258"/>
      <c r="O2511" s="258"/>
      <c r="P2511" s="258"/>
      <c r="Q2511" s="258"/>
      <c r="R2511" s="258"/>
      <c r="S2511" s="258"/>
      <c r="T2511" s="259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60" t="s">
        <v>259</v>
      </c>
      <c r="AU2511" s="260" t="s">
        <v>93</v>
      </c>
      <c r="AV2511" s="13" t="s">
        <v>93</v>
      </c>
      <c r="AW2511" s="13" t="s">
        <v>40</v>
      </c>
      <c r="AX2511" s="13" t="s">
        <v>84</v>
      </c>
      <c r="AY2511" s="260" t="s">
        <v>250</v>
      </c>
    </row>
    <row r="2512" s="14" customFormat="1">
      <c r="A2512" s="14"/>
      <c r="B2512" s="261"/>
      <c r="C2512" s="262"/>
      <c r="D2512" s="251" t="s">
        <v>259</v>
      </c>
      <c r="E2512" s="263" t="s">
        <v>1</v>
      </c>
      <c r="F2512" s="264" t="s">
        <v>261</v>
      </c>
      <c r="G2512" s="262"/>
      <c r="H2512" s="265">
        <v>80</v>
      </c>
      <c r="I2512" s="266"/>
      <c r="J2512" s="262"/>
      <c r="K2512" s="262"/>
      <c r="L2512" s="267"/>
      <c r="M2512" s="268"/>
      <c r="N2512" s="269"/>
      <c r="O2512" s="269"/>
      <c r="P2512" s="269"/>
      <c r="Q2512" s="269"/>
      <c r="R2512" s="269"/>
      <c r="S2512" s="269"/>
      <c r="T2512" s="270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71" t="s">
        <v>259</v>
      </c>
      <c r="AU2512" s="271" t="s">
        <v>93</v>
      </c>
      <c r="AV2512" s="14" t="s">
        <v>256</v>
      </c>
      <c r="AW2512" s="14" t="s">
        <v>40</v>
      </c>
      <c r="AX2512" s="14" t="s">
        <v>91</v>
      </c>
      <c r="AY2512" s="271" t="s">
        <v>250</v>
      </c>
    </row>
    <row r="2513" s="2" customFormat="1" ht="24.15" customHeight="1">
      <c r="A2513" s="41"/>
      <c r="B2513" s="42"/>
      <c r="C2513" s="230" t="s">
        <v>2377</v>
      </c>
      <c r="D2513" s="230" t="s">
        <v>252</v>
      </c>
      <c r="E2513" s="231" t="s">
        <v>2378</v>
      </c>
      <c r="F2513" s="232" t="s">
        <v>2379</v>
      </c>
      <c r="G2513" s="233" t="s">
        <v>570</v>
      </c>
      <c r="H2513" s="234">
        <v>5</v>
      </c>
      <c r="I2513" s="235"/>
      <c r="J2513" s="236">
        <f>ROUND(I2513*H2513,2)</f>
        <v>0</v>
      </c>
      <c r="K2513" s="237"/>
      <c r="L2513" s="47"/>
      <c r="M2513" s="238" t="s">
        <v>1</v>
      </c>
      <c r="N2513" s="239" t="s">
        <v>49</v>
      </c>
      <c r="O2513" s="94"/>
      <c r="P2513" s="240">
        <f>O2513*H2513</f>
        <v>0</v>
      </c>
      <c r="Q2513" s="240">
        <v>0</v>
      </c>
      <c r="R2513" s="240">
        <f>Q2513*H2513</f>
        <v>0</v>
      </c>
      <c r="S2513" s="240">
        <v>0</v>
      </c>
      <c r="T2513" s="241">
        <f>S2513*H2513</f>
        <v>0</v>
      </c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R2513" s="242" t="s">
        <v>303</v>
      </c>
      <c r="AT2513" s="242" t="s">
        <v>252</v>
      </c>
      <c r="AU2513" s="242" t="s">
        <v>93</v>
      </c>
      <c r="AY2513" s="19" t="s">
        <v>250</v>
      </c>
      <c r="BE2513" s="243">
        <f>IF(N2513="základní",J2513,0)</f>
        <v>0</v>
      </c>
      <c r="BF2513" s="243">
        <f>IF(N2513="snížená",J2513,0)</f>
        <v>0</v>
      </c>
      <c r="BG2513" s="243">
        <f>IF(N2513="zákl. přenesená",J2513,0)</f>
        <v>0</v>
      </c>
      <c r="BH2513" s="243">
        <f>IF(N2513="sníž. přenesená",J2513,0)</f>
        <v>0</v>
      </c>
      <c r="BI2513" s="243">
        <f>IF(N2513="nulová",J2513,0)</f>
        <v>0</v>
      </c>
      <c r="BJ2513" s="19" t="s">
        <v>91</v>
      </c>
      <c r="BK2513" s="243">
        <f>ROUND(I2513*H2513,2)</f>
        <v>0</v>
      </c>
      <c r="BL2513" s="19" t="s">
        <v>303</v>
      </c>
      <c r="BM2513" s="242" t="s">
        <v>2380</v>
      </c>
    </row>
    <row r="2514" s="15" customFormat="1">
      <c r="A2514" s="15"/>
      <c r="B2514" s="272"/>
      <c r="C2514" s="273"/>
      <c r="D2514" s="251" t="s">
        <v>259</v>
      </c>
      <c r="E2514" s="274" t="s">
        <v>1</v>
      </c>
      <c r="F2514" s="275" t="s">
        <v>2353</v>
      </c>
      <c r="G2514" s="273"/>
      <c r="H2514" s="274" t="s">
        <v>1</v>
      </c>
      <c r="I2514" s="276"/>
      <c r="J2514" s="273"/>
      <c r="K2514" s="273"/>
      <c r="L2514" s="277"/>
      <c r="M2514" s="278"/>
      <c r="N2514" s="279"/>
      <c r="O2514" s="279"/>
      <c r="P2514" s="279"/>
      <c r="Q2514" s="279"/>
      <c r="R2514" s="279"/>
      <c r="S2514" s="279"/>
      <c r="T2514" s="280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T2514" s="281" t="s">
        <v>259</v>
      </c>
      <c r="AU2514" s="281" t="s">
        <v>93</v>
      </c>
      <c r="AV2514" s="15" t="s">
        <v>91</v>
      </c>
      <c r="AW2514" s="15" t="s">
        <v>40</v>
      </c>
      <c r="AX2514" s="15" t="s">
        <v>84</v>
      </c>
      <c r="AY2514" s="281" t="s">
        <v>250</v>
      </c>
    </row>
    <row r="2515" s="13" customFormat="1">
      <c r="A2515" s="13"/>
      <c r="B2515" s="249"/>
      <c r="C2515" s="250"/>
      <c r="D2515" s="251" t="s">
        <v>259</v>
      </c>
      <c r="E2515" s="252" t="s">
        <v>1</v>
      </c>
      <c r="F2515" s="253" t="s">
        <v>1128</v>
      </c>
      <c r="G2515" s="250"/>
      <c r="H2515" s="254">
        <v>1</v>
      </c>
      <c r="I2515" s="255"/>
      <c r="J2515" s="250"/>
      <c r="K2515" s="250"/>
      <c r="L2515" s="256"/>
      <c r="M2515" s="257"/>
      <c r="N2515" s="258"/>
      <c r="O2515" s="258"/>
      <c r="P2515" s="258"/>
      <c r="Q2515" s="258"/>
      <c r="R2515" s="258"/>
      <c r="S2515" s="258"/>
      <c r="T2515" s="259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60" t="s">
        <v>259</v>
      </c>
      <c r="AU2515" s="260" t="s">
        <v>93</v>
      </c>
      <c r="AV2515" s="13" t="s">
        <v>93</v>
      </c>
      <c r="AW2515" s="13" t="s">
        <v>40</v>
      </c>
      <c r="AX2515" s="13" t="s">
        <v>84</v>
      </c>
      <c r="AY2515" s="260" t="s">
        <v>250</v>
      </c>
    </row>
    <row r="2516" s="13" customFormat="1">
      <c r="A2516" s="13"/>
      <c r="B2516" s="249"/>
      <c r="C2516" s="250"/>
      <c r="D2516" s="251" t="s">
        <v>259</v>
      </c>
      <c r="E2516" s="252" t="s">
        <v>1</v>
      </c>
      <c r="F2516" s="253" t="s">
        <v>2060</v>
      </c>
      <c r="G2516" s="250"/>
      <c r="H2516" s="254">
        <v>1</v>
      </c>
      <c r="I2516" s="255"/>
      <c r="J2516" s="250"/>
      <c r="K2516" s="250"/>
      <c r="L2516" s="256"/>
      <c r="M2516" s="257"/>
      <c r="N2516" s="258"/>
      <c r="O2516" s="258"/>
      <c r="P2516" s="258"/>
      <c r="Q2516" s="258"/>
      <c r="R2516" s="258"/>
      <c r="S2516" s="258"/>
      <c r="T2516" s="25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60" t="s">
        <v>259</v>
      </c>
      <c r="AU2516" s="260" t="s">
        <v>93</v>
      </c>
      <c r="AV2516" s="13" t="s">
        <v>93</v>
      </c>
      <c r="AW2516" s="13" t="s">
        <v>40</v>
      </c>
      <c r="AX2516" s="13" t="s">
        <v>84</v>
      </c>
      <c r="AY2516" s="260" t="s">
        <v>250</v>
      </c>
    </row>
    <row r="2517" s="13" customFormat="1">
      <c r="A2517" s="13"/>
      <c r="B2517" s="249"/>
      <c r="C2517" s="250"/>
      <c r="D2517" s="251" t="s">
        <v>259</v>
      </c>
      <c r="E2517" s="252" t="s">
        <v>1</v>
      </c>
      <c r="F2517" s="253" t="s">
        <v>2061</v>
      </c>
      <c r="G2517" s="250"/>
      <c r="H2517" s="254">
        <v>1</v>
      </c>
      <c r="I2517" s="255"/>
      <c r="J2517" s="250"/>
      <c r="K2517" s="250"/>
      <c r="L2517" s="256"/>
      <c r="M2517" s="257"/>
      <c r="N2517" s="258"/>
      <c r="O2517" s="258"/>
      <c r="P2517" s="258"/>
      <c r="Q2517" s="258"/>
      <c r="R2517" s="258"/>
      <c r="S2517" s="258"/>
      <c r="T2517" s="259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60" t="s">
        <v>259</v>
      </c>
      <c r="AU2517" s="260" t="s">
        <v>93</v>
      </c>
      <c r="AV2517" s="13" t="s">
        <v>93</v>
      </c>
      <c r="AW2517" s="13" t="s">
        <v>40</v>
      </c>
      <c r="AX2517" s="13" t="s">
        <v>84</v>
      </c>
      <c r="AY2517" s="260" t="s">
        <v>250</v>
      </c>
    </row>
    <row r="2518" s="13" customFormat="1">
      <c r="A2518" s="13"/>
      <c r="B2518" s="249"/>
      <c r="C2518" s="250"/>
      <c r="D2518" s="251" t="s">
        <v>259</v>
      </c>
      <c r="E2518" s="252" t="s">
        <v>1</v>
      </c>
      <c r="F2518" s="253" t="s">
        <v>2062</v>
      </c>
      <c r="G2518" s="250"/>
      <c r="H2518" s="254">
        <v>1</v>
      </c>
      <c r="I2518" s="255"/>
      <c r="J2518" s="250"/>
      <c r="K2518" s="250"/>
      <c r="L2518" s="256"/>
      <c r="M2518" s="257"/>
      <c r="N2518" s="258"/>
      <c r="O2518" s="258"/>
      <c r="P2518" s="258"/>
      <c r="Q2518" s="258"/>
      <c r="R2518" s="258"/>
      <c r="S2518" s="258"/>
      <c r="T2518" s="259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60" t="s">
        <v>259</v>
      </c>
      <c r="AU2518" s="260" t="s">
        <v>93</v>
      </c>
      <c r="AV2518" s="13" t="s">
        <v>93</v>
      </c>
      <c r="AW2518" s="13" t="s">
        <v>40</v>
      </c>
      <c r="AX2518" s="13" t="s">
        <v>84</v>
      </c>
      <c r="AY2518" s="260" t="s">
        <v>250</v>
      </c>
    </row>
    <row r="2519" s="13" customFormat="1">
      <c r="A2519" s="13"/>
      <c r="B2519" s="249"/>
      <c r="C2519" s="250"/>
      <c r="D2519" s="251" t="s">
        <v>259</v>
      </c>
      <c r="E2519" s="252" t="s">
        <v>1</v>
      </c>
      <c r="F2519" s="253" t="s">
        <v>2063</v>
      </c>
      <c r="G2519" s="250"/>
      <c r="H2519" s="254">
        <v>1</v>
      </c>
      <c r="I2519" s="255"/>
      <c r="J2519" s="250"/>
      <c r="K2519" s="250"/>
      <c r="L2519" s="256"/>
      <c r="M2519" s="257"/>
      <c r="N2519" s="258"/>
      <c r="O2519" s="258"/>
      <c r="P2519" s="258"/>
      <c r="Q2519" s="258"/>
      <c r="R2519" s="258"/>
      <c r="S2519" s="258"/>
      <c r="T2519" s="259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60" t="s">
        <v>259</v>
      </c>
      <c r="AU2519" s="260" t="s">
        <v>93</v>
      </c>
      <c r="AV2519" s="13" t="s">
        <v>93</v>
      </c>
      <c r="AW2519" s="13" t="s">
        <v>40</v>
      </c>
      <c r="AX2519" s="13" t="s">
        <v>84</v>
      </c>
      <c r="AY2519" s="260" t="s">
        <v>250</v>
      </c>
    </row>
    <row r="2520" s="14" customFormat="1">
      <c r="A2520" s="14"/>
      <c r="B2520" s="261"/>
      <c r="C2520" s="262"/>
      <c r="D2520" s="251" t="s">
        <v>259</v>
      </c>
      <c r="E2520" s="263" t="s">
        <v>1</v>
      </c>
      <c r="F2520" s="264" t="s">
        <v>261</v>
      </c>
      <c r="G2520" s="262"/>
      <c r="H2520" s="265">
        <v>5</v>
      </c>
      <c r="I2520" s="266"/>
      <c r="J2520" s="262"/>
      <c r="K2520" s="262"/>
      <c r="L2520" s="267"/>
      <c r="M2520" s="268"/>
      <c r="N2520" s="269"/>
      <c r="O2520" s="269"/>
      <c r="P2520" s="269"/>
      <c r="Q2520" s="269"/>
      <c r="R2520" s="269"/>
      <c r="S2520" s="269"/>
      <c r="T2520" s="270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71" t="s">
        <v>259</v>
      </c>
      <c r="AU2520" s="271" t="s">
        <v>93</v>
      </c>
      <c r="AV2520" s="14" t="s">
        <v>256</v>
      </c>
      <c r="AW2520" s="14" t="s">
        <v>40</v>
      </c>
      <c r="AX2520" s="14" t="s">
        <v>91</v>
      </c>
      <c r="AY2520" s="271" t="s">
        <v>250</v>
      </c>
    </row>
    <row r="2521" s="2" customFormat="1" ht="24.15" customHeight="1">
      <c r="A2521" s="41"/>
      <c r="B2521" s="42"/>
      <c r="C2521" s="230" t="s">
        <v>2381</v>
      </c>
      <c r="D2521" s="230" t="s">
        <v>252</v>
      </c>
      <c r="E2521" s="231" t="s">
        <v>2382</v>
      </c>
      <c r="F2521" s="232" t="s">
        <v>2383</v>
      </c>
      <c r="G2521" s="233" t="s">
        <v>570</v>
      </c>
      <c r="H2521" s="234">
        <v>5</v>
      </c>
      <c r="I2521" s="235"/>
      <c r="J2521" s="236">
        <f>ROUND(I2521*H2521,2)</f>
        <v>0</v>
      </c>
      <c r="K2521" s="237"/>
      <c r="L2521" s="47"/>
      <c r="M2521" s="238" t="s">
        <v>1</v>
      </c>
      <c r="N2521" s="239" t="s">
        <v>49</v>
      </c>
      <c r="O2521" s="94"/>
      <c r="P2521" s="240">
        <f>O2521*H2521</f>
        <v>0</v>
      </c>
      <c r="Q2521" s="240">
        <v>0</v>
      </c>
      <c r="R2521" s="240">
        <f>Q2521*H2521</f>
        <v>0</v>
      </c>
      <c r="S2521" s="240">
        <v>0</v>
      </c>
      <c r="T2521" s="241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42" t="s">
        <v>303</v>
      </c>
      <c r="AT2521" s="242" t="s">
        <v>252</v>
      </c>
      <c r="AU2521" s="242" t="s">
        <v>93</v>
      </c>
      <c r="AY2521" s="19" t="s">
        <v>250</v>
      </c>
      <c r="BE2521" s="243">
        <f>IF(N2521="základní",J2521,0)</f>
        <v>0</v>
      </c>
      <c r="BF2521" s="243">
        <f>IF(N2521="snížená",J2521,0)</f>
        <v>0</v>
      </c>
      <c r="BG2521" s="243">
        <f>IF(N2521="zákl. přenesená",J2521,0)</f>
        <v>0</v>
      </c>
      <c r="BH2521" s="243">
        <f>IF(N2521="sníž. přenesená",J2521,0)</f>
        <v>0</v>
      </c>
      <c r="BI2521" s="243">
        <f>IF(N2521="nulová",J2521,0)</f>
        <v>0</v>
      </c>
      <c r="BJ2521" s="19" t="s">
        <v>91</v>
      </c>
      <c r="BK2521" s="243">
        <f>ROUND(I2521*H2521,2)</f>
        <v>0</v>
      </c>
      <c r="BL2521" s="19" t="s">
        <v>303</v>
      </c>
      <c r="BM2521" s="242" t="s">
        <v>2384</v>
      </c>
    </row>
    <row r="2522" s="15" customFormat="1">
      <c r="A2522" s="15"/>
      <c r="B2522" s="272"/>
      <c r="C2522" s="273"/>
      <c r="D2522" s="251" t="s">
        <v>259</v>
      </c>
      <c r="E2522" s="274" t="s">
        <v>1</v>
      </c>
      <c r="F2522" s="275" t="s">
        <v>2353</v>
      </c>
      <c r="G2522" s="273"/>
      <c r="H2522" s="274" t="s">
        <v>1</v>
      </c>
      <c r="I2522" s="276"/>
      <c r="J2522" s="273"/>
      <c r="K2522" s="273"/>
      <c r="L2522" s="277"/>
      <c r="M2522" s="278"/>
      <c r="N2522" s="279"/>
      <c r="O2522" s="279"/>
      <c r="P2522" s="279"/>
      <c r="Q2522" s="279"/>
      <c r="R2522" s="279"/>
      <c r="S2522" s="279"/>
      <c r="T2522" s="280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T2522" s="281" t="s">
        <v>259</v>
      </c>
      <c r="AU2522" s="281" t="s">
        <v>93</v>
      </c>
      <c r="AV2522" s="15" t="s">
        <v>91</v>
      </c>
      <c r="AW2522" s="15" t="s">
        <v>40</v>
      </c>
      <c r="AX2522" s="15" t="s">
        <v>84</v>
      </c>
      <c r="AY2522" s="281" t="s">
        <v>250</v>
      </c>
    </row>
    <row r="2523" s="13" customFormat="1">
      <c r="A2523" s="13"/>
      <c r="B2523" s="249"/>
      <c r="C2523" s="250"/>
      <c r="D2523" s="251" t="s">
        <v>259</v>
      </c>
      <c r="E2523" s="252" t="s">
        <v>1</v>
      </c>
      <c r="F2523" s="253" t="s">
        <v>1128</v>
      </c>
      <c r="G2523" s="250"/>
      <c r="H2523" s="254">
        <v>1</v>
      </c>
      <c r="I2523" s="255"/>
      <c r="J2523" s="250"/>
      <c r="K2523" s="250"/>
      <c r="L2523" s="256"/>
      <c r="M2523" s="257"/>
      <c r="N2523" s="258"/>
      <c r="O2523" s="258"/>
      <c r="P2523" s="258"/>
      <c r="Q2523" s="258"/>
      <c r="R2523" s="258"/>
      <c r="S2523" s="258"/>
      <c r="T2523" s="259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60" t="s">
        <v>259</v>
      </c>
      <c r="AU2523" s="260" t="s">
        <v>93</v>
      </c>
      <c r="AV2523" s="13" t="s">
        <v>93</v>
      </c>
      <c r="AW2523" s="13" t="s">
        <v>40</v>
      </c>
      <c r="AX2523" s="13" t="s">
        <v>84</v>
      </c>
      <c r="AY2523" s="260" t="s">
        <v>250</v>
      </c>
    </row>
    <row r="2524" s="13" customFormat="1">
      <c r="A2524" s="13"/>
      <c r="B2524" s="249"/>
      <c r="C2524" s="250"/>
      <c r="D2524" s="251" t="s">
        <v>259</v>
      </c>
      <c r="E2524" s="252" t="s">
        <v>1</v>
      </c>
      <c r="F2524" s="253" t="s">
        <v>2060</v>
      </c>
      <c r="G2524" s="250"/>
      <c r="H2524" s="254">
        <v>1</v>
      </c>
      <c r="I2524" s="255"/>
      <c r="J2524" s="250"/>
      <c r="K2524" s="250"/>
      <c r="L2524" s="256"/>
      <c r="M2524" s="257"/>
      <c r="N2524" s="258"/>
      <c r="O2524" s="258"/>
      <c r="P2524" s="258"/>
      <c r="Q2524" s="258"/>
      <c r="R2524" s="258"/>
      <c r="S2524" s="258"/>
      <c r="T2524" s="259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60" t="s">
        <v>259</v>
      </c>
      <c r="AU2524" s="260" t="s">
        <v>93</v>
      </c>
      <c r="AV2524" s="13" t="s">
        <v>93</v>
      </c>
      <c r="AW2524" s="13" t="s">
        <v>40</v>
      </c>
      <c r="AX2524" s="13" t="s">
        <v>84</v>
      </c>
      <c r="AY2524" s="260" t="s">
        <v>250</v>
      </c>
    </row>
    <row r="2525" s="13" customFormat="1">
      <c r="A2525" s="13"/>
      <c r="B2525" s="249"/>
      <c r="C2525" s="250"/>
      <c r="D2525" s="251" t="s">
        <v>259</v>
      </c>
      <c r="E2525" s="252" t="s">
        <v>1</v>
      </c>
      <c r="F2525" s="253" t="s">
        <v>2061</v>
      </c>
      <c r="G2525" s="250"/>
      <c r="H2525" s="254">
        <v>1</v>
      </c>
      <c r="I2525" s="255"/>
      <c r="J2525" s="250"/>
      <c r="K2525" s="250"/>
      <c r="L2525" s="256"/>
      <c r="M2525" s="257"/>
      <c r="N2525" s="258"/>
      <c r="O2525" s="258"/>
      <c r="P2525" s="258"/>
      <c r="Q2525" s="258"/>
      <c r="R2525" s="258"/>
      <c r="S2525" s="258"/>
      <c r="T2525" s="259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60" t="s">
        <v>259</v>
      </c>
      <c r="AU2525" s="260" t="s">
        <v>93</v>
      </c>
      <c r="AV2525" s="13" t="s">
        <v>93</v>
      </c>
      <c r="AW2525" s="13" t="s">
        <v>40</v>
      </c>
      <c r="AX2525" s="13" t="s">
        <v>84</v>
      </c>
      <c r="AY2525" s="260" t="s">
        <v>250</v>
      </c>
    </row>
    <row r="2526" s="13" customFormat="1">
      <c r="A2526" s="13"/>
      <c r="B2526" s="249"/>
      <c r="C2526" s="250"/>
      <c r="D2526" s="251" t="s">
        <v>259</v>
      </c>
      <c r="E2526" s="252" t="s">
        <v>1</v>
      </c>
      <c r="F2526" s="253" t="s">
        <v>2062</v>
      </c>
      <c r="G2526" s="250"/>
      <c r="H2526" s="254">
        <v>1</v>
      </c>
      <c r="I2526" s="255"/>
      <c r="J2526" s="250"/>
      <c r="K2526" s="250"/>
      <c r="L2526" s="256"/>
      <c r="M2526" s="257"/>
      <c r="N2526" s="258"/>
      <c r="O2526" s="258"/>
      <c r="P2526" s="258"/>
      <c r="Q2526" s="258"/>
      <c r="R2526" s="258"/>
      <c r="S2526" s="258"/>
      <c r="T2526" s="259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60" t="s">
        <v>259</v>
      </c>
      <c r="AU2526" s="260" t="s">
        <v>93</v>
      </c>
      <c r="AV2526" s="13" t="s">
        <v>93</v>
      </c>
      <c r="AW2526" s="13" t="s">
        <v>40</v>
      </c>
      <c r="AX2526" s="13" t="s">
        <v>84</v>
      </c>
      <c r="AY2526" s="260" t="s">
        <v>250</v>
      </c>
    </row>
    <row r="2527" s="13" customFormat="1">
      <c r="A2527" s="13"/>
      <c r="B2527" s="249"/>
      <c r="C2527" s="250"/>
      <c r="D2527" s="251" t="s">
        <v>259</v>
      </c>
      <c r="E2527" s="252" t="s">
        <v>1</v>
      </c>
      <c r="F2527" s="253" t="s">
        <v>2063</v>
      </c>
      <c r="G2527" s="250"/>
      <c r="H2527" s="254">
        <v>1</v>
      </c>
      <c r="I2527" s="255"/>
      <c r="J2527" s="250"/>
      <c r="K2527" s="250"/>
      <c r="L2527" s="256"/>
      <c r="M2527" s="257"/>
      <c r="N2527" s="258"/>
      <c r="O2527" s="258"/>
      <c r="P2527" s="258"/>
      <c r="Q2527" s="258"/>
      <c r="R2527" s="258"/>
      <c r="S2527" s="258"/>
      <c r="T2527" s="259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60" t="s">
        <v>259</v>
      </c>
      <c r="AU2527" s="260" t="s">
        <v>93</v>
      </c>
      <c r="AV2527" s="13" t="s">
        <v>93</v>
      </c>
      <c r="AW2527" s="13" t="s">
        <v>40</v>
      </c>
      <c r="AX2527" s="13" t="s">
        <v>84</v>
      </c>
      <c r="AY2527" s="260" t="s">
        <v>250</v>
      </c>
    </row>
    <row r="2528" s="14" customFormat="1">
      <c r="A2528" s="14"/>
      <c r="B2528" s="261"/>
      <c r="C2528" s="262"/>
      <c r="D2528" s="251" t="s">
        <v>259</v>
      </c>
      <c r="E2528" s="263" t="s">
        <v>1</v>
      </c>
      <c r="F2528" s="264" t="s">
        <v>261</v>
      </c>
      <c r="G2528" s="262"/>
      <c r="H2528" s="265">
        <v>5</v>
      </c>
      <c r="I2528" s="266"/>
      <c r="J2528" s="262"/>
      <c r="K2528" s="262"/>
      <c r="L2528" s="267"/>
      <c r="M2528" s="268"/>
      <c r="N2528" s="269"/>
      <c r="O2528" s="269"/>
      <c r="P2528" s="269"/>
      <c r="Q2528" s="269"/>
      <c r="R2528" s="269"/>
      <c r="S2528" s="269"/>
      <c r="T2528" s="270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71" t="s">
        <v>259</v>
      </c>
      <c r="AU2528" s="271" t="s">
        <v>93</v>
      </c>
      <c r="AV2528" s="14" t="s">
        <v>256</v>
      </c>
      <c r="AW2528" s="14" t="s">
        <v>40</v>
      </c>
      <c r="AX2528" s="14" t="s">
        <v>91</v>
      </c>
      <c r="AY2528" s="271" t="s">
        <v>250</v>
      </c>
    </row>
    <row r="2529" s="2" customFormat="1" ht="24.15" customHeight="1">
      <c r="A2529" s="41"/>
      <c r="B2529" s="42"/>
      <c r="C2529" s="230" t="s">
        <v>2385</v>
      </c>
      <c r="D2529" s="230" t="s">
        <v>252</v>
      </c>
      <c r="E2529" s="231" t="s">
        <v>2386</v>
      </c>
      <c r="F2529" s="232" t="s">
        <v>2387</v>
      </c>
      <c r="G2529" s="233" t="s">
        <v>570</v>
      </c>
      <c r="H2529" s="234">
        <v>5</v>
      </c>
      <c r="I2529" s="235"/>
      <c r="J2529" s="236">
        <f>ROUND(I2529*H2529,2)</f>
        <v>0</v>
      </c>
      <c r="K2529" s="237"/>
      <c r="L2529" s="47"/>
      <c r="M2529" s="238" t="s">
        <v>1</v>
      </c>
      <c r="N2529" s="239" t="s">
        <v>49</v>
      </c>
      <c r="O2529" s="94"/>
      <c r="P2529" s="240">
        <f>O2529*H2529</f>
        <v>0</v>
      </c>
      <c r="Q2529" s="240">
        <v>0</v>
      </c>
      <c r="R2529" s="240">
        <f>Q2529*H2529</f>
        <v>0</v>
      </c>
      <c r="S2529" s="240">
        <v>0</v>
      </c>
      <c r="T2529" s="241">
        <f>S2529*H2529</f>
        <v>0</v>
      </c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R2529" s="242" t="s">
        <v>303</v>
      </c>
      <c r="AT2529" s="242" t="s">
        <v>252</v>
      </c>
      <c r="AU2529" s="242" t="s">
        <v>93</v>
      </c>
      <c r="AY2529" s="19" t="s">
        <v>250</v>
      </c>
      <c r="BE2529" s="243">
        <f>IF(N2529="základní",J2529,0)</f>
        <v>0</v>
      </c>
      <c r="BF2529" s="243">
        <f>IF(N2529="snížená",J2529,0)</f>
        <v>0</v>
      </c>
      <c r="BG2529" s="243">
        <f>IF(N2529="zákl. přenesená",J2529,0)</f>
        <v>0</v>
      </c>
      <c r="BH2529" s="243">
        <f>IF(N2529="sníž. přenesená",J2529,0)</f>
        <v>0</v>
      </c>
      <c r="BI2529" s="243">
        <f>IF(N2529="nulová",J2529,0)</f>
        <v>0</v>
      </c>
      <c r="BJ2529" s="19" t="s">
        <v>91</v>
      </c>
      <c r="BK2529" s="243">
        <f>ROUND(I2529*H2529,2)</f>
        <v>0</v>
      </c>
      <c r="BL2529" s="19" t="s">
        <v>303</v>
      </c>
      <c r="BM2529" s="242" t="s">
        <v>2388</v>
      </c>
    </row>
    <row r="2530" s="15" customFormat="1">
      <c r="A2530" s="15"/>
      <c r="B2530" s="272"/>
      <c r="C2530" s="273"/>
      <c r="D2530" s="251" t="s">
        <v>259</v>
      </c>
      <c r="E2530" s="274" t="s">
        <v>1</v>
      </c>
      <c r="F2530" s="275" t="s">
        <v>2353</v>
      </c>
      <c r="G2530" s="273"/>
      <c r="H2530" s="274" t="s">
        <v>1</v>
      </c>
      <c r="I2530" s="276"/>
      <c r="J2530" s="273"/>
      <c r="K2530" s="273"/>
      <c r="L2530" s="277"/>
      <c r="M2530" s="278"/>
      <c r="N2530" s="279"/>
      <c r="O2530" s="279"/>
      <c r="P2530" s="279"/>
      <c r="Q2530" s="279"/>
      <c r="R2530" s="279"/>
      <c r="S2530" s="279"/>
      <c r="T2530" s="280"/>
      <c r="U2530" s="15"/>
      <c r="V2530" s="15"/>
      <c r="W2530" s="15"/>
      <c r="X2530" s="15"/>
      <c r="Y2530" s="15"/>
      <c r="Z2530" s="15"/>
      <c r="AA2530" s="15"/>
      <c r="AB2530" s="15"/>
      <c r="AC2530" s="15"/>
      <c r="AD2530" s="15"/>
      <c r="AE2530" s="15"/>
      <c r="AT2530" s="281" t="s">
        <v>259</v>
      </c>
      <c r="AU2530" s="281" t="s">
        <v>93</v>
      </c>
      <c r="AV2530" s="15" t="s">
        <v>91</v>
      </c>
      <c r="AW2530" s="15" t="s">
        <v>40</v>
      </c>
      <c r="AX2530" s="15" t="s">
        <v>84</v>
      </c>
      <c r="AY2530" s="281" t="s">
        <v>250</v>
      </c>
    </row>
    <row r="2531" s="13" customFormat="1">
      <c r="A2531" s="13"/>
      <c r="B2531" s="249"/>
      <c r="C2531" s="250"/>
      <c r="D2531" s="251" t="s">
        <v>259</v>
      </c>
      <c r="E2531" s="252" t="s">
        <v>1</v>
      </c>
      <c r="F2531" s="253" t="s">
        <v>1128</v>
      </c>
      <c r="G2531" s="250"/>
      <c r="H2531" s="254">
        <v>1</v>
      </c>
      <c r="I2531" s="255"/>
      <c r="J2531" s="250"/>
      <c r="K2531" s="250"/>
      <c r="L2531" s="256"/>
      <c r="M2531" s="257"/>
      <c r="N2531" s="258"/>
      <c r="O2531" s="258"/>
      <c r="P2531" s="258"/>
      <c r="Q2531" s="258"/>
      <c r="R2531" s="258"/>
      <c r="S2531" s="258"/>
      <c r="T2531" s="25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60" t="s">
        <v>259</v>
      </c>
      <c r="AU2531" s="260" t="s">
        <v>93</v>
      </c>
      <c r="AV2531" s="13" t="s">
        <v>93</v>
      </c>
      <c r="AW2531" s="13" t="s">
        <v>40</v>
      </c>
      <c r="AX2531" s="13" t="s">
        <v>84</v>
      </c>
      <c r="AY2531" s="260" t="s">
        <v>250</v>
      </c>
    </row>
    <row r="2532" s="13" customFormat="1">
      <c r="A2532" s="13"/>
      <c r="B2532" s="249"/>
      <c r="C2532" s="250"/>
      <c r="D2532" s="251" t="s">
        <v>259</v>
      </c>
      <c r="E2532" s="252" t="s">
        <v>1</v>
      </c>
      <c r="F2532" s="253" t="s">
        <v>2060</v>
      </c>
      <c r="G2532" s="250"/>
      <c r="H2532" s="254">
        <v>1</v>
      </c>
      <c r="I2532" s="255"/>
      <c r="J2532" s="250"/>
      <c r="K2532" s="250"/>
      <c r="L2532" s="256"/>
      <c r="M2532" s="257"/>
      <c r="N2532" s="258"/>
      <c r="O2532" s="258"/>
      <c r="P2532" s="258"/>
      <c r="Q2532" s="258"/>
      <c r="R2532" s="258"/>
      <c r="S2532" s="258"/>
      <c r="T2532" s="259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60" t="s">
        <v>259</v>
      </c>
      <c r="AU2532" s="260" t="s">
        <v>93</v>
      </c>
      <c r="AV2532" s="13" t="s">
        <v>93</v>
      </c>
      <c r="AW2532" s="13" t="s">
        <v>40</v>
      </c>
      <c r="AX2532" s="13" t="s">
        <v>84</v>
      </c>
      <c r="AY2532" s="260" t="s">
        <v>250</v>
      </c>
    </row>
    <row r="2533" s="13" customFormat="1">
      <c r="A2533" s="13"/>
      <c r="B2533" s="249"/>
      <c r="C2533" s="250"/>
      <c r="D2533" s="251" t="s">
        <v>259</v>
      </c>
      <c r="E2533" s="252" t="s">
        <v>1</v>
      </c>
      <c r="F2533" s="253" t="s">
        <v>2061</v>
      </c>
      <c r="G2533" s="250"/>
      <c r="H2533" s="254">
        <v>1</v>
      </c>
      <c r="I2533" s="255"/>
      <c r="J2533" s="250"/>
      <c r="K2533" s="250"/>
      <c r="L2533" s="256"/>
      <c r="M2533" s="257"/>
      <c r="N2533" s="258"/>
      <c r="O2533" s="258"/>
      <c r="P2533" s="258"/>
      <c r="Q2533" s="258"/>
      <c r="R2533" s="258"/>
      <c r="S2533" s="258"/>
      <c r="T2533" s="259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60" t="s">
        <v>259</v>
      </c>
      <c r="AU2533" s="260" t="s">
        <v>93</v>
      </c>
      <c r="AV2533" s="13" t="s">
        <v>93</v>
      </c>
      <c r="AW2533" s="13" t="s">
        <v>40</v>
      </c>
      <c r="AX2533" s="13" t="s">
        <v>84</v>
      </c>
      <c r="AY2533" s="260" t="s">
        <v>250</v>
      </c>
    </row>
    <row r="2534" s="13" customFormat="1">
      <c r="A2534" s="13"/>
      <c r="B2534" s="249"/>
      <c r="C2534" s="250"/>
      <c r="D2534" s="251" t="s">
        <v>259</v>
      </c>
      <c r="E2534" s="252" t="s">
        <v>1</v>
      </c>
      <c r="F2534" s="253" t="s">
        <v>2062</v>
      </c>
      <c r="G2534" s="250"/>
      <c r="H2534" s="254">
        <v>1</v>
      </c>
      <c r="I2534" s="255"/>
      <c r="J2534" s="250"/>
      <c r="K2534" s="250"/>
      <c r="L2534" s="256"/>
      <c r="M2534" s="257"/>
      <c r="N2534" s="258"/>
      <c r="O2534" s="258"/>
      <c r="P2534" s="258"/>
      <c r="Q2534" s="258"/>
      <c r="R2534" s="258"/>
      <c r="S2534" s="258"/>
      <c r="T2534" s="259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60" t="s">
        <v>259</v>
      </c>
      <c r="AU2534" s="260" t="s">
        <v>93</v>
      </c>
      <c r="AV2534" s="13" t="s">
        <v>93</v>
      </c>
      <c r="AW2534" s="13" t="s">
        <v>40</v>
      </c>
      <c r="AX2534" s="13" t="s">
        <v>84</v>
      </c>
      <c r="AY2534" s="260" t="s">
        <v>250</v>
      </c>
    </row>
    <row r="2535" s="13" customFormat="1">
      <c r="A2535" s="13"/>
      <c r="B2535" s="249"/>
      <c r="C2535" s="250"/>
      <c r="D2535" s="251" t="s">
        <v>259</v>
      </c>
      <c r="E2535" s="252" t="s">
        <v>1</v>
      </c>
      <c r="F2535" s="253" t="s">
        <v>2063</v>
      </c>
      <c r="G2535" s="250"/>
      <c r="H2535" s="254">
        <v>1</v>
      </c>
      <c r="I2535" s="255"/>
      <c r="J2535" s="250"/>
      <c r="K2535" s="250"/>
      <c r="L2535" s="256"/>
      <c r="M2535" s="257"/>
      <c r="N2535" s="258"/>
      <c r="O2535" s="258"/>
      <c r="P2535" s="258"/>
      <c r="Q2535" s="258"/>
      <c r="R2535" s="258"/>
      <c r="S2535" s="258"/>
      <c r="T2535" s="259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60" t="s">
        <v>259</v>
      </c>
      <c r="AU2535" s="260" t="s">
        <v>93</v>
      </c>
      <c r="AV2535" s="13" t="s">
        <v>93</v>
      </c>
      <c r="AW2535" s="13" t="s">
        <v>40</v>
      </c>
      <c r="AX2535" s="13" t="s">
        <v>84</v>
      </c>
      <c r="AY2535" s="260" t="s">
        <v>250</v>
      </c>
    </row>
    <row r="2536" s="14" customFormat="1">
      <c r="A2536" s="14"/>
      <c r="B2536" s="261"/>
      <c r="C2536" s="262"/>
      <c r="D2536" s="251" t="s">
        <v>259</v>
      </c>
      <c r="E2536" s="263" t="s">
        <v>1</v>
      </c>
      <c r="F2536" s="264" t="s">
        <v>261</v>
      </c>
      <c r="G2536" s="262"/>
      <c r="H2536" s="265">
        <v>5</v>
      </c>
      <c r="I2536" s="266"/>
      <c r="J2536" s="262"/>
      <c r="K2536" s="262"/>
      <c r="L2536" s="267"/>
      <c r="M2536" s="268"/>
      <c r="N2536" s="269"/>
      <c r="O2536" s="269"/>
      <c r="P2536" s="269"/>
      <c r="Q2536" s="269"/>
      <c r="R2536" s="269"/>
      <c r="S2536" s="269"/>
      <c r="T2536" s="270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71" t="s">
        <v>259</v>
      </c>
      <c r="AU2536" s="271" t="s">
        <v>93</v>
      </c>
      <c r="AV2536" s="14" t="s">
        <v>256</v>
      </c>
      <c r="AW2536" s="14" t="s">
        <v>40</v>
      </c>
      <c r="AX2536" s="14" t="s">
        <v>91</v>
      </c>
      <c r="AY2536" s="271" t="s">
        <v>250</v>
      </c>
    </row>
    <row r="2537" s="2" customFormat="1" ht="24.15" customHeight="1">
      <c r="A2537" s="41"/>
      <c r="B2537" s="42"/>
      <c r="C2537" s="230" t="s">
        <v>2389</v>
      </c>
      <c r="D2537" s="230" t="s">
        <v>252</v>
      </c>
      <c r="E2537" s="231" t="s">
        <v>2390</v>
      </c>
      <c r="F2537" s="232" t="s">
        <v>2391</v>
      </c>
      <c r="G2537" s="233" t="s">
        <v>570</v>
      </c>
      <c r="H2537" s="234">
        <v>5</v>
      </c>
      <c r="I2537" s="235"/>
      <c r="J2537" s="236">
        <f>ROUND(I2537*H2537,2)</f>
        <v>0</v>
      </c>
      <c r="K2537" s="237"/>
      <c r="L2537" s="47"/>
      <c r="M2537" s="238" t="s">
        <v>1</v>
      </c>
      <c r="N2537" s="239" t="s">
        <v>49</v>
      </c>
      <c r="O2537" s="94"/>
      <c r="P2537" s="240">
        <f>O2537*H2537</f>
        <v>0</v>
      </c>
      <c r="Q2537" s="240">
        <v>0</v>
      </c>
      <c r="R2537" s="240">
        <f>Q2537*H2537</f>
        <v>0</v>
      </c>
      <c r="S2537" s="240">
        <v>0</v>
      </c>
      <c r="T2537" s="241">
        <f>S2537*H2537</f>
        <v>0</v>
      </c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R2537" s="242" t="s">
        <v>303</v>
      </c>
      <c r="AT2537" s="242" t="s">
        <v>252</v>
      </c>
      <c r="AU2537" s="242" t="s">
        <v>93</v>
      </c>
      <c r="AY2537" s="19" t="s">
        <v>250</v>
      </c>
      <c r="BE2537" s="243">
        <f>IF(N2537="základní",J2537,0)</f>
        <v>0</v>
      </c>
      <c r="BF2537" s="243">
        <f>IF(N2537="snížená",J2537,0)</f>
        <v>0</v>
      </c>
      <c r="BG2537" s="243">
        <f>IF(N2537="zákl. přenesená",J2537,0)</f>
        <v>0</v>
      </c>
      <c r="BH2537" s="243">
        <f>IF(N2537="sníž. přenesená",J2537,0)</f>
        <v>0</v>
      </c>
      <c r="BI2537" s="243">
        <f>IF(N2537="nulová",J2537,0)</f>
        <v>0</v>
      </c>
      <c r="BJ2537" s="19" t="s">
        <v>91</v>
      </c>
      <c r="BK2537" s="243">
        <f>ROUND(I2537*H2537,2)</f>
        <v>0</v>
      </c>
      <c r="BL2537" s="19" t="s">
        <v>303</v>
      </c>
      <c r="BM2537" s="242" t="s">
        <v>2392</v>
      </c>
    </row>
    <row r="2538" s="15" customFormat="1">
      <c r="A2538" s="15"/>
      <c r="B2538" s="272"/>
      <c r="C2538" s="273"/>
      <c r="D2538" s="251" t="s">
        <v>259</v>
      </c>
      <c r="E2538" s="274" t="s">
        <v>1</v>
      </c>
      <c r="F2538" s="275" t="s">
        <v>2353</v>
      </c>
      <c r="G2538" s="273"/>
      <c r="H2538" s="274" t="s">
        <v>1</v>
      </c>
      <c r="I2538" s="276"/>
      <c r="J2538" s="273"/>
      <c r="K2538" s="273"/>
      <c r="L2538" s="277"/>
      <c r="M2538" s="278"/>
      <c r="N2538" s="279"/>
      <c r="O2538" s="279"/>
      <c r="P2538" s="279"/>
      <c r="Q2538" s="279"/>
      <c r="R2538" s="279"/>
      <c r="S2538" s="279"/>
      <c r="T2538" s="280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T2538" s="281" t="s">
        <v>259</v>
      </c>
      <c r="AU2538" s="281" t="s">
        <v>93</v>
      </c>
      <c r="AV2538" s="15" t="s">
        <v>91</v>
      </c>
      <c r="AW2538" s="15" t="s">
        <v>40</v>
      </c>
      <c r="AX2538" s="15" t="s">
        <v>84</v>
      </c>
      <c r="AY2538" s="281" t="s">
        <v>250</v>
      </c>
    </row>
    <row r="2539" s="13" customFormat="1">
      <c r="A2539" s="13"/>
      <c r="B2539" s="249"/>
      <c r="C2539" s="250"/>
      <c r="D2539" s="251" t="s">
        <v>259</v>
      </c>
      <c r="E2539" s="252" t="s">
        <v>1</v>
      </c>
      <c r="F2539" s="253" t="s">
        <v>1128</v>
      </c>
      <c r="G2539" s="250"/>
      <c r="H2539" s="254">
        <v>1</v>
      </c>
      <c r="I2539" s="255"/>
      <c r="J2539" s="250"/>
      <c r="K2539" s="250"/>
      <c r="L2539" s="256"/>
      <c r="M2539" s="257"/>
      <c r="N2539" s="258"/>
      <c r="O2539" s="258"/>
      <c r="P2539" s="258"/>
      <c r="Q2539" s="258"/>
      <c r="R2539" s="258"/>
      <c r="S2539" s="258"/>
      <c r="T2539" s="259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60" t="s">
        <v>259</v>
      </c>
      <c r="AU2539" s="260" t="s">
        <v>93</v>
      </c>
      <c r="AV2539" s="13" t="s">
        <v>93</v>
      </c>
      <c r="AW2539" s="13" t="s">
        <v>40</v>
      </c>
      <c r="AX2539" s="13" t="s">
        <v>84</v>
      </c>
      <c r="AY2539" s="260" t="s">
        <v>250</v>
      </c>
    </row>
    <row r="2540" s="13" customFormat="1">
      <c r="A2540" s="13"/>
      <c r="B2540" s="249"/>
      <c r="C2540" s="250"/>
      <c r="D2540" s="251" t="s">
        <v>259</v>
      </c>
      <c r="E2540" s="252" t="s">
        <v>1</v>
      </c>
      <c r="F2540" s="253" t="s">
        <v>2060</v>
      </c>
      <c r="G2540" s="250"/>
      <c r="H2540" s="254">
        <v>1</v>
      </c>
      <c r="I2540" s="255"/>
      <c r="J2540" s="250"/>
      <c r="K2540" s="250"/>
      <c r="L2540" s="256"/>
      <c r="M2540" s="257"/>
      <c r="N2540" s="258"/>
      <c r="O2540" s="258"/>
      <c r="P2540" s="258"/>
      <c r="Q2540" s="258"/>
      <c r="R2540" s="258"/>
      <c r="S2540" s="258"/>
      <c r="T2540" s="259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60" t="s">
        <v>259</v>
      </c>
      <c r="AU2540" s="260" t="s">
        <v>93</v>
      </c>
      <c r="AV2540" s="13" t="s">
        <v>93</v>
      </c>
      <c r="AW2540" s="13" t="s">
        <v>40</v>
      </c>
      <c r="AX2540" s="13" t="s">
        <v>84</v>
      </c>
      <c r="AY2540" s="260" t="s">
        <v>250</v>
      </c>
    </row>
    <row r="2541" s="13" customFormat="1">
      <c r="A2541" s="13"/>
      <c r="B2541" s="249"/>
      <c r="C2541" s="250"/>
      <c r="D2541" s="251" t="s">
        <v>259</v>
      </c>
      <c r="E2541" s="252" t="s">
        <v>1</v>
      </c>
      <c r="F2541" s="253" t="s">
        <v>2061</v>
      </c>
      <c r="G2541" s="250"/>
      <c r="H2541" s="254">
        <v>1</v>
      </c>
      <c r="I2541" s="255"/>
      <c r="J2541" s="250"/>
      <c r="K2541" s="250"/>
      <c r="L2541" s="256"/>
      <c r="M2541" s="257"/>
      <c r="N2541" s="258"/>
      <c r="O2541" s="258"/>
      <c r="P2541" s="258"/>
      <c r="Q2541" s="258"/>
      <c r="R2541" s="258"/>
      <c r="S2541" s="258"/>
      <c r="T2541" s="259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60" t="s">
        <v>259</v>
      </c>
      <c r="AU2541" s="260" t="s">
        <v>93</v>
      </c>
      <c r="AV2541" s="13" t="s">
        <v>93</v>
      </c>
      <c r="AW2541" s="13" t="s">
        <v>40</v>
      </c>
      <c r="AX2541" s="13" t="s">
        <v>84</v>
      </c>
      <c r="AY2541" s="260" t="s">
        <v>250</v>
      </c>
    </row>
    <row r="2542" s="13" customFormat="1">
      <c r="A2542" s="13"/>
      <c r="B2542" s="249"/>
      <c r="C2542" s="250"/>
      <c r="D2542" s="251" t="s">
        <v>259</v>
      </c>
      <c r="E2542" s="252" t="s">
        <v>1</v>
      </c>
      <c r="F2542" s="253" t="s">
        <v>2062</v>
      </c>
      <c r="G2542" s="250"/>
      <c r="H2542" s="254">
        <v>1</v>
      </c>
      <c r="I2542" s="255"/>
      <c r="J2542" s="250"/>
      <c r="K2542" s="250"/>
      <c r="L2542" s="256"/>
      <c r="M2542" s="257"/>
      <c r="N2542" s="258"/>
      <c r="O2542" s="258"/>
      <c r="P2542" s="258"/>
      <c r="Q2542" s="258"/>
      <c r="R2542" s="258"/>
      <c r="S2542" s="258"/>
      <c r="T2542" s="25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60" t="s">
        <v>259</v>
      </c>
      <c r="AU2542" s="260" t="s">
        <v>93</v>
      </c>
      <c r="AV2542" s="13" t="s">
        <v>93</v>
      </c>
      <c r="AW2542" s="13" t="s">
        <v>40</v>
      </c>
      <c r="AX2542" s="13" t="s">
        <v>84</v>
      </c>
      <c r="AY2542" s="260" t="s">
        <v>250</v>
      </c>
    </row>
    <row r="2543" s="13" customFormat="1">
      <c r="A2543" s="13"/>
      <c r="B2543" s="249"/>
      <c r="C2543" s="250"/>
      <c r="D2543" s="251" t="s">
        <v>259</v>
      </c>
      <c r="E2543" s="252" t="s">
        <v>1</v>
      </c>
      <c r="F2543" s="253" t="s">
        <v>2063</v>
      </c>
      <c r="G2543" s="250"/>
      <c r="H2543" s="254">
        <v>1</v>
      </c>
      <c r="I2543" s="255"/>
      <c r="J2543" s="250"/>
      <c r="K2543" s="250"/>
      <c r="L2543" s="256"/>
      <c r="M2543" s="257"/>
      <c r="N2543" s="258"/>
      <c r="O2543" s="258"/>
      <c r="P2543" s="258"/>
      <c r="Q2543" s="258"/>
      <c r="R2543" s="258"/>
      <c r="S2543" s="258"/>
      <c r="T2543" s="259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60" t="s">
        <v>259</v>
      </c>
      <c r="AU2543" s="260" t="s">
        <v>93</v>
      </c>
      <c r="AV2543" s="13" t="s">
        <v>93</v>
      </c>
      <c r="AW2543" s="13" t="s">
        <v>40</v>
      </c>
      <c r="AX2543" s="13" t="s">
        <v>84</v>
      </c>
      <c r="AY2543" s="260" t="s">
        <v>250</v>
      </c>
    </row>
    <row r="2544" s="14" customFormat="1">
      <c r="A2544" s="14"/>
      <c r="B2544" s="261"/>
      <c r="C2544" s="262"/>
      <c r="D2544" s="251" t="s">
        <v>259</v>
      </c>
      <c r="E2544" s="263" t="s">
        <v>1</v>
      </c>
      <c r="F2544" s="264" t="s">
        <v>261</v>
      </c>
      <c r="G2544" s="262"/>
      <c r="H2544" s="265">
        <v>5</v>
      </c>
      <c r="I2544" s="266"/>
      <c r="J2544" s="262"/>
      <c r="K2544" s="262"/>
      <c r="L2544" s="267"/>
      <c r="M2544" s="268"/>
      <c r="N2544" s="269"/>
      <c r="O2544" s="269"/>
      <c r="P2544" s="269"/>
      <c r="Q2544" s="269"/>
      <c r="R2544" s="269"/>
      <c r="S2544" s="269"/>
      <c r="T2544" s="270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71" t="s">
        <v>259</v>
      </c>
      <c r="AU2544" s="271" t="s">
        <v>93</v>
      </c>
      <c r="AV2544" s="14" t="s">
        <v>256</v>
      </c>
      <c r="AW2544" s="14" t="s">
        <v>40</v>
      </c>
      <c r="AX2544" s="14" t="s">
        <v>91</v>
      </c>
      <c r="AY2544" s="271" t="s">
        <v>250</v>
      </c>
    </row>
    <row r="2545" s="2" customFormat="1" ht="49.05" customHeight="1">
      <c r="A2545" s="41"/>
      <c r="B2545" s="42"/>
      <c r="C2545" s="230" t="s">
        <v>2393</v>
      </c>
      <c r="D2545" s="230" t="s">
        <v>252</v>
      </c>
      <c r="E2545" s="231" t="s">
        <v>2394</v>
      </c>
      <c r="F2545" s="232" t="s">
        <v>2395</v>
      </c>
      <c r="G2545" s="233" t="s">
        <v>570</v>
      </c>
      <c r="H2545" s="234">
        <v>5</v>
      </c>
      <c r="I2545" s="235"/>
      <c r="J2545" s="236">
        <f>ROUND(I2545*H2545,2)</f>
        <v>0</v>
      </c>
      <c r="K2545" s="237"/>
      <c r="L2545" s="47"/>
      <c r="M2545" s="238" t="s">
        <v>1</v>
      </c>
      <c r="N2545" s="239" t="s">
        <v>49</v>
      </c>
      <c r="O2545" s="94"/>
      <c r="P2545" s="240">
        <f>O2545*H2545</f>
        <v>0</v>
      </c>
      <c r="Q2545" s="240">
        <v>0</v>
      </c>
      <c r="R2545" s="240">
        <f>Q2545*H2545</f>
        <v>0</v>
      </c>
      <c r="S2545" s="240">
        <v>0</v>
      </c>
      <c r="T2545" s="241">
        <f>S2545*H2545</f>
        <v>0</v>
      </c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R2545" s="242" t="s">
        <v>303</v>
      </c>
      <c r="AT2545" s="242" t="s">
        <v>252</v>
      </c>
      <c r="AU2545" s="242" t="s">
        <v>93</v>
      </c>
      <c r="AY2545" s="19" t="s">
        <v>250</v>
      </c>
      <c r="BE2545" s="243">
        <f>IF(N2545="základní",J2545,0)</f>
        <v>0</v>
      </c>
      <c r="BF2545" s="243">
        <f>IF(N2545="snížená",J2545,0)</f>
        <v>0</v>
      </c>
      <c r="BG2545" s="243">
        <f>IF(N2545="zákl. přenesená",J2545,0)</f>
        <v>0</v>
      </c>
      <c r="BH2545" s="243">
        <f>IF(N2545="sníž. přenesená",J2545,0)</f>
        <v>0</v>
      </c>
      <c r="BI2545" s="243">
        <f>IF(N2545="nulová",J2545,0)</f>
        <v>0</v>
      </c>
      <c r="BJ2545" s="19" t="s">
        <v>91</v>
      </c>
      <c r="BK2545" s="243">
        <f>ROUND(I2545*H2545,2)</f>
        <v>0</v>
      </c>
      <c r="BL2545" s="19" t="s">
        <v>303</v>
      </c>
      <c r="BM2545" s="242" t="s">
        <v>2396</v>
      </c>
    </row>
    <row r="2546" s="15" customFormat="1">
      <c r="A2546" s="15"/>
      <c r="B2546" s="272"/>
      <c r="C2546" s="273"/>
      <c r="D2546" s="251" t="s">
        <v>259</v>
      </c>
      <c r="E2546" s="274" t="s">
        <v>1</v>
      </c>
      <c r="F2546" s="275" t="s">
        <v>2397</v>
      </c>
      <c r="G2546" s="273"/>
      <c r="H2546" s="274" t="s">
        <v>1</v>
      </c>
      <c r="I2546" s="276"/>
      <c r="J2546" s="273"/>
      <c r="K2546" s="273"/>
      <c r="L2546" s="277"/>
      <c r="M2546" s="278"/>
      <c r="N2546" s="279"/>
      <c r="O2546" s="279"/>
      <c r="P2546" s="279"/>
      <c r="Q2546" s="279"/>
      <c r="R2546" s="279"/>
      <c r="S2546" s="279"/>
      <c r="T2546" s="280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  <c r="AE2546" s="15"/>
      <c r="AT2546" s="281" t="s">
        <v>259</v>
      </c>
      <c r="AU2546" s="281" t="s">
        <v>93</v>
      </c>
      <c r="AV2546" s="15" t="s">
        <v>91</v>
      </c>
      <c r="AW2546" s="15" t="s">
        <v>40</v>
      </c>
      <c r="AX2546" s="15" t="s">
        <v>84</v>
      </c>
      <c r="AY2546" s="281" t="s">
        <v>250</v>
      </c>
    </row>
    <row r="2547" s="13" customFormat="1">
      <c r="A2547" s="13"/>
      <c r="B2547" s="249"/>
      <c r="C2547" s="250"/>
      <c r="D2547" s="251" t="s">
        <v>259</v>
      </c>
      <c r="E2547" s="252" t="s">
        <v>1</v>
      </c>
      <c r="F2547" s="253" t="s">
        <v>2398</v>
      </c>
      <c r="G2547" s="250"/>
      <c r="H2547" s="254">
        <v>1</v>
      </c>
      <c r="I2547" s="255"/>
      <c r="J2547" s="250"/>
      <c r="K2547" s="250"/>
      <c r="L2547" s="256"/>
      <c r="M2547" s="257"/>
      <c r="N2547" s="258"/>
      <c r="O2547" s="258"/>
      <c r="P2547" s="258"/>
      <c r="Q2547" s="258"/>
      <c r="R2547" s="258"/>
      <c r="S2547" s="258"/>
      <c r="T2547" s="259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60" t="s">
        <v>259</v>
      </c>
      <c r="AU2547" s="260" t="s">
        <v>93</v>
      </c>
      <c r="AV2547" s="13" t="s">
        <v>93</v>
      </c>
      <c r="AW2547" s="13" t="s">
        <v>40</v>
      </c>
      <c r="AX2547" s="13" t="s">
        <v>84</v>
      </c>
      <c r="AY2547" s="260" t="s">
        <v>250</v>
      </c>
    </row>
    <row r="2548" s="13" customFormat="1">
      <c r="A2548" s="13"/>
      <c r="B2548" s="249"/>
      <c r="C2548" s="250"/>
      <c r="D2548" s="251" t="s">
        <v>259</v>
      </c>
      <c r="E2548" s="252" t="s">
        <v>1</v>
      </c>
      <c r="F2548" s="253" t="s">
        <v>2399</v>
      </c>
      <c r="G2548" s="250"/>
      <c r="H2548" s="254">
        <v>1</v>
      </c>
      <c r="I2548" s="255"/>
      <c r="J2548" s="250"/>
      <c r="K2548" s="250"/>
      <c r="L2548" s="256"/>
      <c r="M2548" s="257"/>
      <c r="N2548" s="258"/>
      <c r="O2548" s="258"/>
      <c r="P2548" s="258"/>
      <c r="Q2548" s="258"/>
      <c r="R2548" s="258"/>
      <c r="S2548" s="258"/>
      <c r="T2548" s="25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60" t="s">
        <v>259</v>
      </c>
      <c r="AU2548" s="260" t="s">
        <v>93</v>
      </c>
      <c r="AV2548" s="13" t="s">
        <v>93</v>
      </c>
      <c r="AW2548" s="13" t="s">
        <v>40</v>
      </c>
      <c r="AX2548" s="13" t="s">
        <v>84</v>
      </c>
      <c r="AY2548" s="260" t="s">
        <v>250</v>
      </c>
    </row>
    <row r="2549" s="13" customFormat="1">
      <c r="A2549" s="13"/>
      <c r="B2549" s="249"/>
      <c r="C2549" s="250"/>
      <c r="D2549" s="251" t="s">
        <v>259</v>
      </c>
      <c r="E2549" s="252" t="s">
        <v>1</v>
      </c>
      <c r="F2549" s="253" t="s">
        <v>2400</v>
      </c>
      <c r="G2549" s="250"/>
      <c r="H2549" s="254">
        <v>1</v>
      </c>
      <c r="I2549" s="255"/>
      <c r="J2549" s="250"/>
      <c r="K2549" s="250"/>
      <c r="L2549" s="256"/>
      <c r="M2549" s="257"/>
      <c r="N2549" s="258"/>
      <c r="O2549" s="258"/>
      <c r="P2549" s="258"/>
      <c r="Q2549" s="258"/>
      <c r="R2549" s="258"/>
      <c r="S2549" s="258"/>
      <c r="T2549" s="259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60" t="s">
        <v>259</v>
      </c>
      <c r="AU2549" s="260" t="s">
        <v>93</v>
      </c>
      <c r="AV2549" s="13" t="s">
        <v>93</v>
      </c>
      <c r="AW2549" s="13" t="s">
        <v>40</v>
      </c>
      <c r="AX2549" s="13" t="s">
        <v>84</v>
      </c>
      <c r="AY2549" s="260" t="s">
        <v>250</v>
      </c>
    </row>
    <row r="2550" s="13" customFormat="1">
      <c r="A2550" s="13"/>
      <c r="B2550" s="249"/>
      <c r="C2550" s="250"/>
      <c r="D2550" s="251" t="s">
        <v>259</v>
      </c>
      <c r="E2550" s="252" t="s">
        <v>1</v>
      </c>
      <c r="F2550" s="253" t="s">
        <v>2401</v>
      </c>
      <c r="G2550" s="250"/>
      <c r="H2550" s="254">
        <v>1</v>
      </c>
      <c r="I2550" s="255"/>
      <c r="J2550" s="250"/>
      <c r="K2550" s="250"/>
      <c r="L2550" s="256"/>
      <c r="M2550" s="257"/>
      <c r="N2550" s="258"/>
      <c r="O2550" s="258"/>
      <c r="P2550" s="258"/>
      <c r="Q2550" s="258"/>
      <c r="R2550" s="258"/>
      <c r="S2550" s="258"/>
      <c r="T2550" s="25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60" t="s">
        <v>259</v>
      </c>
      <c r="AU2550" s="260" t="s">
        <v>93</v>
      </c>
      <c r="AV2550" s="13" t="s">
        <v>93</v>
      </c>
      <c r="AW2550" s="13" t="s">
        <v>40</v>
      </c>
      <c r="AX2550" s="13" t="s">
        <v>84</v>
      </c>
      <c r="AY2550" s="260" t="s">
        <v>250</v>
      </c>
    </row>
    <row r="2551" s="13" customFormat="1">
      <c r="A2551" s="13"/>
      <c r="B2551" s="249"/>
      <c r="C2551" s="250"/>
      <c r="D2551" s="251" t="s">
        <v>259</v>
      </c>
      <c r="E2551" s="252" t="s">
        <v>1</v>
      </c>
      <c r="F2551" s="253" t="s">
        <v>2402</v>
      </c>
      <c r="G2551" s="250"/>
      <c r="H2551" s="254">
        <v>1</v>
      </c>
      <c r="I2551" s="255"/>
      <c r="J2551" s="250"/>
      <c r="K2551" s="250"/>
      <c r="L2551" s="256"/>
      <c r="M2551" s="257"/>
      <c r="N2551" s="258"/>
      <c r="O2551" s="258"/>
      <c r="P2551" s="258"/>
      <c r="Q2551" s="258"/>
      <c r="R2551" s="258"/>
      <c r="S2551" s="258"/>
      <c r="T2551" s="259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60" t="s">
        <v>259</v>
      </c>
      <c r="AU2551" s="260" t="s">
        <v>93</v>
      </c>
      <c r="AV2551" s="13" t="s">
        <v>93</v>
      </c>
      <c r="AW2551" s="13" t="s">
        <v>40</v>
      </c>
      <c r="AX2551" s="13" t="s">
        <v>84</v>
      </c>
      <c r="AY2551" s="260" t="s">
        <v>250</v>
      </c>
    </row>
    <row r="2552" s="14" customFormat="1">
      <c r="A2552" s="14"/>
      <c r="B2552" s="261"/>
      <c r="C2552" s="262"/>
      <c r="D2552" s="251" t="s">
        <v>259</v>
      </c>
      <c r="E2552" s="263" t="s">
        <v>1</v>
      </c>
      <c r="F2552" s="264" t="s">
        <v>261</v>
      </c>
      <c r="G2552" s="262"/>
      <c r="H2552" s="265">
        <v>5</v>
      </c>
      <c r="I2552" s="266"/>
      <c r="J2552" s="262"/>
      <c r="K2552" s="262"/>
      <c r="L2552" s="267"/>
      <c r="M2552" s="268"/>
      <c r="N2552" s="269"/>
      <c r="O2552" s="269"/>
      <c r="P2552" s="269"/>
      <c r="Q2552" s="269"/>
      <c r="R2552" s="269"/>
      <c r="S2552" s="269"/>
      <c r="T2552" s="270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71" t="s">
        <v>259</v>
      </c>
      <c r="AU2552" s="271" t="s">
        <v>93</v>
      </c>
      <c r="AV2552" s="14" t="s">
        <v>256</v>
      </c>
      <c r="AW2552" s="14" t="s">
        <v>40</v>
      </c>
      <c r="AX2552" s="14" t="s">
        <v>91</v>
      </c>
      <c r="AY2552" s="271" t="s">
        <v>250</v>
      </c>
    </row>
    <row r="2553" s="2" customFormat="1" ht="37.8" customHeight="1">
      <c r="A2553" s="41"/>
      <c r="B2553" s="42"/>
      <c r="C2553" s="230" t="s">
        <v>1569</v>
      </c>
      <c r="D2553" s="230" t="s">
        <v>252</v>
      </c>
      <c r="E2553" s="231" t="s">
        <v>2403</v>
      </c>
      <c r="F2553" s="232" t="s">
        <v>2404</v>
      </c>
      <c r="G2553" s="233" t="s">
        <v>570</v>
      </c>
      <c r="H2553" s="234">
        <v>4</v>
      </c>
      <c r="I2553" s="235"/>
      <c r="J2553" s="236">
        <f>ROUND(I2553*H2553,2)</f>
        <v>0</v>
      </c>
      <c r="K2553" s="237"/>
      <c r="L2553" s="47"/>
      <c r="M2553" s="238" t="s">
        <v>1</v>
      </c>
      <c r="N2553" s="239" t="s">
        <v>49</v>
      </c>
      <c r="O2553" s="94"/>
      <c r="P2553" s="240">
        <f>O2553*H2553</f>
        <v>0</v>
      </c>
      <c r="Q2553" s="240">
        <v>0</v>
      </c>
      <c r="R2553" s="240">
        <f>Q2553*H2553</f>
        <v>0</v>
      </c>
      <c r="S2553" s="240">
        <v>0</v>
      </c>
      <c r="T2553" s="241">
        <f>S2553*H2553</f>
        <v>0</v>
      </c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R2553" s="242" t="s">
        <v>303</v>
      </c>
      <c r="AT2553" s="242" t="s">
        <v>252</v>
      </c>
      <c r="AU2553" s="242" t="s">
        <v>93</v>
      </c>
      <c r="AY2553" s="19" t="s">
        <v>250</v>
      </c>
      <c r="BE2553" s="243">
        <f>IF(N2553="základní",J2553,0)</f>
        <v>0</v>
      </c>
      <c r="BF2553" s="243">
        <f>IF(N2553="snížená",J2553,0)</f>
        <v>0</v>
      </c>
      <c r="BG2553" s="243">
        <f>IF(N2553="zákl. přenesená",J2553,0)</f>
        <v>0</v>
      </c>
      <c r="BH2553" s="243">
        <f>IF(N2553="sníž. přenesená",J2553,0)</f>
        <v>0</v>
      </c>
      <c r="BI2553" s="243">
        <f>IF(N2553="nulová",J2553,0)</f>
        <v>0</v>
      </c>
      <c r="BJ2553" s="19" t="s">
        <v>91</v>
      </c>
      <c r="BK2553" s="243">
        <f>ROUND(I2553*H2553,2)</f>
        <v>0</v>
      </c>
      <c r="BL2553" s="19" t="s">
        <v>303</v>
      </c>
      <c r="BM2553" s="242" t="s">
        <v>2405</v>
      </c>
    </row>
    <row r="2554" s="15" customFormat="1">
      <c r="A2554" s="15"/>
      <c r="B2554" s="272"/>
      <c r="C2554" s="273"/>
      <c r="D2554" s="251" t="s">
        <v>259</v>
      </c>
      <c r="E2554" s="274" t="s">
        <v>1</v>
      </c>
      <c r="F2554" s="275" t="s">
        <v>2353</v>
      </c>
      <c r="G2554" s="273"/>
      <c r="H2554" s="274" t="s">
        <v>1</v>
      </c>
      <c r="I2554" s="276"/>
      <c r="J2554" s="273"/>
      <c r="K2554" s="273"/>
      <c r="L2554" s="277"/>
      <c r="M2554" s="278"/>
      <c r="N2554" s="279"/>
      <c r="O2554" s="279"/>
      <c r="P2554" s="279"/>
      <c r="Q2554" s="279"/>
      <c r="R2554" s="279"/>
      <c r="S2554" s="279"/>
      <c r="T2554" s="280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5"/>
      <c r="AE2554" s="15"/>
      <c r="AT2554" s="281" t="s">
        <v>259</v>
      </c>
      <c r="AU2554" s="281" t="s">
        <v>93</v>
      </c>
      <c r="AV2554" s="15" t="s">
        <v>91</v>
      </c>
      <c r="AW2554" s="15" t="s">
        <v>40</v>
      </c>
      <c r="AX2554" s="15" t="s">
        <v>84</v>
      </c>
      <c r="AY2554" s="281" t="s">
        <v>250</v>
      </c>
    </row>
    <row r="2555" s="13" customFormat="1">
      <c r="A2555" s="13"/>
      <c r="B2555" s="249"/>
      <c r="C2555" s="250"/>
      <c r="D2555" s="251" t="s">
        <v>259</v>
      </c>
      <c r="E2555" s="252" t="s">
        <v>1</v>
      </c>
      <c r="F2555" s="253" t="s">
        <v>2060</v>
      </c>
      <c r="G2555" s="250"/>
      <c r="H2555" s="254">
        <v>1</v>
      </c>
      <c r="I2555" s="255"/>
      <c r="J2555" s="250"/>
      <c r="K2555" s="250"/>
      <c r="L2555" s="256"/>
      <c r="M2555" s="257"/>
      <c r="N2555" s="258"/>
      <c r="O2555" s="258"/>
      <c r="P2555" s="258"/>
      <c r="Q2555" s="258"/>
      <c r="R2555" s="258"/>
      <c r="S2555" s="258"/>
      <c r="T2555" s="259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60" t="s">
        <v>259</v>
      </c>
      <c r="AU2555" s="260" t="s">
        <v>93</v>
      </c>
      <c r="AV2555" s="13" t="s">
        <v>93</v>
      </c>
      <c r="AW2555" s="13" t="s">
        <v>40</v>
      </c>
      <c r="AX2555" s="13" t="s">
        <v>84</v>
      </c>
      <c r="AY2555" s="260" t="s">
        <v>250</v>
      </c>
    </row>
    <row r="2556" s="13" customFormat="1">
      <c r="A2556" s="13"/>
      <c r="B2556" s="249"/>
      <c r="C2556" s="250"/>
      <c r="D2556" s="251" t="s">
        <v>259</v>
      </c>
      <c r="E2556" s="252" t="s">
        <v>1</v>
      </c>
      <c r="F2556" s="253" t="s">
        <v>2061</v>
      </c>
      <c r="G2556" s="250"/>
      <c r="H2556" s="254">
        <v>1</v>
      </c>
      <c r="I2556" s="255"/>
      <c r="J2556" s="250"/>
      <c r="K2556" s="250"/>
      <c r="L2556" s="256"/>
      <c r="M2556" s="257"/>
      <c r="N2556" s="258"/>
      <c r="O2556" s="258"/>
      <c r="P2556" s="258"/>
      <c r="Q2556" s="258"/>
      <c r="R2556" s="258"/>
      <c r="S2556" s="258"/>
      <c r="T2556" s="259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60" t="s">
        <v>259</v>
      </c>
      <c r="AU2556" s="260" t="s">
        <v>93</v>
      </c>
      <c r="AV2556" s="13" t="s">
        <v>93</v>
      </c>
      <c r="AW2556" s="13" t="s">
        <v>40</v>
      </c>
      <c r="AX2556" s="13" t="s">
        <v>84</v>
      </c>
      <c r="AY2556" s="260" t="s">
        <v>250</v>
      </c>
    </row>
    <row r="2557" s="13" customFormat="1">
      <c r="A2557" s="13"/>
      <c r="B2557" s="249"/>
      <c r="C2557" s="250"/>
      <c r="D2557" s="251" t="s">
        <v>259</v>
      </c>
      <c r="E2557" s="252" t="s">
        <v>1</v>
      </c>
      <c r="F2557" s="253" t="s">
        <v>2062</v>
      </c>
      <c r="G2557" s="250"/>
      <c r="H2557" s="254">
        <v>1</v>
      </c>
      <c r="I2557" s="255"/>
      <c r="J2557" s="250"/>
      <c r="K2557" s="250"/>
      <c r="L2557" s="256"/>
      <c r="M2557" s="257"/>
      <c r="N2557" s="258"/>
      <c r="O2557" s="258"/>
      <c r="P2557" s="258"/>
      <c r="Q2557" s="258"/>
      <c r="R2557" s="258"/>
      <c r="S2557" s="258"/>
      <c r="T2557" s="259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60" t="s">
        <v>259</v>
      </c>
      <c r="AU2557" s="260" t="s">
        <v>93</v>
      </c>
      <c r="AV2557" s="13" t="s">
        <v>93</v>
      </c>
      <c r="AW2557" s="13" t="s">
        <v>40</v>
      </c>
      <c r="AX2557" s="13" t="s">
        <v>84</v>
      </c>
      <c r="AY2557" s="260" t="s">
        <v>250</v>
      </c>
    </row>
    <row r="2558" s="13" customFormat="1">
      <c r="A2558" s="13"/>
      <c r="B2558" s="249"/>
      <c r="C2558" s="250"/>
      <c r="D2558" s="251" t="s">
        <v>259</v>
      </c>
      <c r="E2558" s="252" t="s">
        <v>1</v>
      </c>
      <c r="F2558" s="253" t="s">
        <v>2063</v>
      </c>
      <c r="G2558" s="250"/>
      <c r="H2558" s="254">
        <v>1</v>
      </c>
      <c r="I2558" s="255"/>
      <c r="J2558" s="250"/>
      <c r="K2558" s="250"/>
      <c r="L2558" s="256"/>
      <c r="M2558" s="257"/>
      <c r="N2558" s="258"/>
      <c r="O2558" s="258"/>
      <c r="P2558" s="258"/>
      <c r="Q2558" s="258"/>
      <c r="R2558" s="258"/>
      <c r="S2558" s="258"/>
      <c r="T2558" s="259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60" t="s">
        <v>259</v>
      </c>
      <c r="AU2558" s="260" t="s">
        <v>93</v>
      </c>
      <c r="AV2558" s="13" t="s">
        <v>93</v>
      </c>
      <c r="AW2558" s="13" t="s">
        <v>40</v>
      </c>
      <c r="AX2558" s="13" t="s">
        <v>84</v>
      </c>
      <c r="AY2558" s="260" t="s">
        <v>250</v>
      </c>
    </row>
    <row r="2559" s="14" customFormat="1">
      <c r="A2559" s="14"/>
      <c r="B2559" s="261"/>
      <c r="C2559" s="262"/>
      <c r="D2559" s="251" t="s">
        <v>259</v>
      </c>
      <c r="E2559" s="263" t="s">
        <v>1</v>
      </c>
      <c r="F2559" s="264" t="s">
        <v>261</v>
      </c>
      <c r="G2559" s="262"/>
      <c r="H2559" s="265">
        <v>4</v>
      </c>
      <c r="I2559" s="266"/>
      <c r="J2559" s="262"/>
      <c r="K2559" s="262"/>
      <c r="L2559" s="267"/>
      <c r="M2559" s="268"/>
      <c r="N2559" s="269"/>
      <c r="O2559" s="269"/>
      <c r="P2559" s="269"/>
      <c r="Q2559" s="269"/>
      <c r="R2559" s="269"/>
      <c r="S2559" s="269"/>
      <c r="T2559" s="270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71" t="s">
        <v>259</v>
      </c>
      <c r="AU2559" s="271" t="s">
        <v>93</v>
      </c>
      <c r="AV2559" s="14" t="s">
        <v>256</v>
      </c>
      <c r="AW2559" s="14" t="s">
        <v>40</v>
      </c>
      <c r="AX2559" s="14" t="s">
        <v>91</v>
      </c>
      <c r="AY2559" s="271" t="s">
        <v>250</v>
      </c>
    </row>
    <row r="2560" s="2" customFormat="1" ht="33" customHeight="1">
      <c r="A2560" s="41"/>
      <c r="B2560" s="42"/>
      <c r="C2560" s="230" t="s">
        <v>2406</v>
      </c>
      <c r="D2560" s="230" t="s">
        <v>252</v>
      </c>
      <c r="E2560" s="231" t="s">
        <v>2407</v>
      </c>
      <c r="F2560" s="232" t="s">
        <v>2408</v>
      </c>
      <c r="G2560" s="233" t="s">
        <v>570</v>
      </c>
      <c r="H2560" s="234">
        <v>1</v>
      </c>
      <c r="I2560" s="235"/>
      <c r="J2560" s="236">
        <f>ROUND(I2560*H2560,2)</f>
        <v>0</v>
      </c>
      <c r="K2560" s="237"/>
      <c r="L2560" s="47"/>
      <c r="M2560" s="238" t="s">
        <v>1</v>
      </c>
      <c r="N2560" s="239" t="s">
        <v>49</v>
      </c>
      <c r="O2560" s="94"/>
      <c r="P2560" s="240">
        <f>O2560*H2560</f>
        <v>0</v>
      </c>
      <c r="Q2560" s="240">
        <v>0</v>
      </c>
      <c r="R2560" s="240">
        <f>Q2560*H2560</f>
        <v>0</v>
      </c>
      <c r="S2560" s="240">
        <v>0</v>
      </c>
      <c r="T2560" s="241">
        <f>S2560*H2560</f>
        <v>0</v>
      </c>
      <c r="U2560" s="41"/>
      <c r="V2560" s="41"/>
      <c r="W2560" s="41"/>
      <c r="X2560" s="41"/>
      <c r="Y2560" s="41"/>
      <c r="Z2560" s="41"/>
      <c r="AA2560" s="41"/>
      <c r="AB2560" s="41"/>
      <c r="AC2560" s="41"/>
      <c r="AD2560" s="41"/>
      <c r="AE2560" s="41"/>
      <c r="AR2560" s="242" t="s">
        <v>303</v>
      </c>
      <c r="AT2560" s="242" t="s">
        <v>252</v>
      </c>
      <c r="AU2560" s="242" t="s">
        <v>93</v>
      </c>
      <c r="AY2560" s="19" t="s">
        <v>250</v>
      </c>
      <c r="BE2560" s="243">
        <f>IF(N2560="základní",J2560,0)</f>
        <v>0</v>
      </c>
      <c r="BF2560" s="243">
        <f>IF(N2560="snížená",J2560,0)</f>
        <v>0</v>
      </c>
      <c r="BG2560" s="243">
        <f>IF(N2560="zákl. přenesená",J2560,0)</f>
        <v>0</v>
      </c>
      <c r="BH2560" s="243">
        <f>IF(N2560="sníž. přenesená",J2560,0)</f>
        <v>0</v>
      </c>
      <c r="BI2560" s="243">
        <f>IF(N2560="nulová",J2560,0)</f>
        <v>0</v>
      </c>
      <c r="BJ2560" s="19" t="s">
        <v>91</v>
      </c>
      <c r="BK2560" s="243">
        <f>ROUND(I2560*H2560,2)</f>
        <v>0</v>
      </c>
      <c r="BL2560" s="19" t="s">
        <v>303</v>
      </c>
      <c r="BM2560" s="242" t="s">
        <v>2409</v>
      </c>
    </row>
    <row r="2561" s="15" customFormat="1">
      <c r="A2561" s="15"/>
      <c r="B2561" s="272"/>
      <c r="C2561" s="273"/>
      <c r="D2561" s="251" t="s">
        <v>259</v>
      </c>
      <c r="E2561" s="274" t="s">
        <v>1</v>
      </c>
      <c r="F2561" s="275" t="s">
        <v>2353</v>
      </c>
      <c r="G2561" s="273"/>
      <c r="H2561" s="274" t="s">
        <v>1</v>
      </c>
      <c r="I2561" s="276"/>
      <c r="J2561" s="273"/>
      <c r="K2561" s="273"/>
      <c r="L2561" s="277"/>
      <c r="M2561" s="278"/>
      <c r="N2561" s="279"/>
      <c r="O2561" s="279"/>
      <c r="P2561" s="279"/>
      <c r="Q2561" s="279"/>
      <c r="R2561" s="279"/>
      <c r="S2561" s="279"/>
      <c r="T2561" s="280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81" t="s">
        <v>259</v>
      </c>
      <c r="AU2561" s="281" t="s">
        <v>93</v>
      </c>
      <c r="AV2561" s="15" t="s">
        <v>91</v>
      </c>
      <c r="AW2561" s="15" t="s">
        <v>40</v>
      </c>
      <c r="AX2561" s="15" t="s">
        <v>84</v>
      </c>
      <c r="AY2561" s="281" t="s">
        <v>250</v>
      </c>
    </row>
    <row r="2562" s="13" customFormat="1">
      <c r="A2562" s="13"/>
      <c r="B2562" s="249"/>
      <c r="C2562" s="250"/>
      <c r="D2562" s="251" t="s">
        <v>259</v>
      </c>
      <c r="E2562" s="252" t="s">
        <v>1</v>
      </c>
      <c r="F2562" s="253" t="s">
        <v>1128</v>
      </c>
      <c r="G2562" s="250"/>
      <c r="H2562" s="254">
        <v>1</v>
      </c>
      <c r="I2562" s="255"/>
      <c r="J2562" s="250"/>
      <c r="K2562" s="250"/>
      <c r="L2562" s="256"/>
      <c r="M2562" s="257"/>
      <c r="N2562" s="258"/>
      <c r="O2562" s="258"/>
      <c r="P2562" s="258"/>
      <c r="Q2562" s="258"/>
      <c r="R2562" s="258"/>
      <c r="S2562" s="258"/>
      <c r="T2562" s="25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60" t="s">
        <v>259</v>
      </c>
      <c r="AU2562" s="260" t="s">
        <v>93</v>
      </c>
      <c r="AV2562" s="13" t="s">
        <v>93</v>
      </c>
      <c r="AW2562" s="13" t="s">
        <v>40</v>
      </c>
      <c r="AX2562" s="13" t="s">
        <v>91</v>
      </c>
      <c r="AY2562" s="260" t="s">
        <v>250</v>
      </c>
    </row>
    <row r="2563" s="2" customFormat="1" ht="24.15" customHeight="1">
      <c r="A2563" s="41"/>
      <c r="B2563" s="42"/>
      <c r="C2563" s="230" t="s">
        <v>2410</v>
      </c>
      <c r="D2563" s="230" t="s">
        <v>252</v>
      </c>
      <c r="E2563" s="231" t="s">
        <v>2411</v>
      </c>
      <c r="F2563" s="232" t="s">
        <v>2412</v>
      </c>
      <c r="G2563" s="233" t="s">
        <v>1329</v>
      </c>
      <c r="H2563" s="305"/>
      <c r="I2563" s="235"/>
      <c r="J2563" s="236">
        <f>ROUND(I2563*H2563,2)</f>
        <v>0</v>
      </c>
      <c r="K2563" s="237"/>
      <c r="L2563" s="47"/>
      <c r="M2563" s="238" t="s">
        <v>1</v>
      </c>
      <c r="N2563" s="239" t="s">
        <v>49</v>
      </c>
      <c r="O2563" s="94"/>
      <c r="P2563" s="240">
        <f>O2563*H2563</f>
        <v>0</v>
      </c>
      <c r="Q2563" s="240">
        <v>0</v>
      </c>
      <c r="R2563" s="240">
        <f>Q2563*H2563</f>
        <v>0</v>
      </c>
      <c r="S2563" s="240">
        <v>0</v>
      </c>
      <c r="T2563" s="241">
        <f>S2563*H2563</f>
        <v>0</v>
      </c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R2563" s="242" t="s">
        <v>303</v>
      </c>
      <c r="AT2563" s="242" t="s">
        <v>252</v>
      </c>
      <c r="AU2563" s="242" t="s">
        <v>93</v>
      </c>
      <c r="AY2563" s="19" t="s">
        <v>250</v>
      </c>
      <c r="BE2563" s="243">
        <f>IF(N2563="základní",J2563,0)</f>
        <v>0</v>
      </c>
      <c r="BF2563" s="243">
        <f>IF(N2563="snížená",J2563,0)</f>
        <v>0</v>
      </c>
      <c r="BG2563" s="243">
        <f>IF(N2563="zákl. přenesená",J2563,0)</f>
        <v>0</v>
      </c>
      <c r="BH2563" s="243">
        <f>IF(N2563="sníž. přenesená",J2563,0)</f>
        <v>0</v>
      </c>
      <c r="BI2563" s="243">
        <f>IF(N2563="nulová",J2563,0)</f>
        <v>0</v>
      </c>
      <c r="BJ2563" s="19" t="s">
        <v>91</v>
      </c>
      <c r="BK2563" s="243">
        <f>ROUND(I2563*H2563,2)</f>
        <v>0</v>
      </c>
      <c r="BL2563" s="19" t="s">
        <v>303</v>
      </c>
      <c r="BM2563" s="242" t="s">
        <v>2413</v>
      </c>
    </row>
    <row r="2564" s="2" customFormat="1">
      <c r="A2564" s="41"/>
      <c r="B2564" s="42"/>
      <c r="C2564" s="43"/>
      <c r="D2564" s="244" t="s">
        <v>257</v>
      </c>
      <c r="E2564" s="43"/>
      <c r="F2564" s="245" t="s">
        <v>2414</v>
      </c>
      <c r="G2564" s="43"/>
      <c r="H2564" s="43"/>
      <c r="I2564" s="246"/>
      <c r="J2564" s="43"/>
      <c r="K2564" s="43"/>
      <c r="L2564" s="47"/>
      <c r="M2564" s="247"/>
      <c r="N2564" s="248"/>
      <c r="O2564" s="94"/>
      <c r="P2564" s="94"/>
      <c r="Q2564" s="94"/>
      <c r="R2564" s="94"/>
      <c r="S2564" s="94"/>
      <c r="T2564" s="95"/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T2564" s="19" t="s">
        <v>257</v>
      </c>
      <c r="AU2564" s="19" t="s">
        <v>93</v>
      </c>
    </row>
    <row r="2565" s="12" customFormat="1" ht="22.8" customHeight="1">
      <c r="A2565" s="12"/>
      <c r="B2565" s="214"/>
      <c r="C2565" s="215"/>
      <c r="D2565" s="216" t="s">
        <v>83</v>
      </c>
      <c r="E2565" s="228" t="s">
        <v>2415</v>
      </c>
      <c r="F2565" s="228" t="s">
        <v>2416</v>
      </c>
      <c r="G2565" s="215"/>
      <c r="H2565" s="215"/>
      <c r="I2565" s="218"/>
      <c r="J2565" s="229">
        <f>BK2565</f>
        <v>0</v>
      </c>
      <c r="K2565" s="215"/>
      <c r="L2565" s="220"/>
      <c r="M2565" s="221"/>
      <c r="N2565" s="222"/>
      <c r="O2565" s="222"/>
      <c r="P2565" s="223">
        <f>SUM(P2566:P3365)</f>
        <v>0</v>
      </c>
      <c r="Q2565" s="222"/>
      <c r="R2565" s="223">
        <f>SUM(R2566:R3365)</f>
        <v>95.787806899999978</v>
      </c>
      <c r="S2565" s="222"/>
      <c r="T2565" s="224">
        <f>SUM(T2566:T3365)</f>
        <v>0</v>
      </c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R2565" s="225" t="s">
        <v>93</v>
      </c>
      <c r="AT2565" s="226" t="s">
        <v>83</v>
      </c>
      <c r="AU2565" s="226" t="s">
        <v>91</v>
      </c>
      <c r="AY2565" s="225" t="s">
        <v>250</v>
      </c>
      <c r="BK2565" s="227">
        <f>SUM(BK2566:BK3365)</f>
        <v>0</v>
      </c>
    </row>
    <row r="2566" s="2" customFormat="1" ht="37.8" customHeight="1">
      <c r="A2566" s="41"/>
      <c r="B2566" s="42"/>
      <c r="C2566" s="230" t="s">
        <v>2417</v>
      </c>
      <c r="D2566" s="230" t="s">
        <v>252</v>
      </c>
      <c r="E2566" s="231" t="s">
        <v>2418</v>
      </c>
      <c r="F2566" s="232" t="s">
        <v>2419</v>
      </c>
      <c r="G2566" s="233" t="s">
        <v>388</v>
      </c>
      <c r="H2566" s="234">
        <v>1402</v>
      </c>
      <c r="I2566" s="235"/>
      <c r="J2566" s="236">
        <f>ROUND(I2566*H2566,2)</f>
        <v>0</v>
      </c>
      <c r="K2566" s="237"/>
      <c r="L2566" s="47"/>
      <c r="M2566" s="238" t="s">
        <v>1</v>
      </c>
      <c r="N2566" s="239" t="s">
        <v>49</v>
      </c>
      <c r="O2566" s="94"/>
      <c r="P2566" s="240">
        <f>O2566*H2566</f>
        <v>0</v>
      </c>
      <c r="Q2566" s="240">
        <v>6.0000000000000002E-05</v>
      </c>
      <c r="R2566" s="240">
        <f>Q2566*H2566</f>
        <v>0.08412</v>
      </c>
      <c r="S2566" s="240">
        <v>0</v>
      </c>
      <c r="T2566" s="241">
        <f>S2566*H2566</f>
        <v>0</v>
      </c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R2566" s="242" t="s">
        <v>303</v>
      </c>
      <c r="AT2566" s="242" t="s">
        <v>252</v>
      </c>
      <c r="AU2566" s="242" t="s">
        <v>93</v>
      </c>
      <c r="AY2566" s="19" t="s">
        <v>250</v>
      </c>
      <c r="BE2566" s="243">
        <f>IF(N2566="základní",J2566,0)</f>
        <v>0</v>
      </c>
      <c r="BF2566" s="243">
        <f>IF(N2566="snížená",J2566,0)</f>
        <v>0</v>
      </c>
      <c r="BG2566" s="243">
        <f>IF(N2566="zákl. přenesená",J2566,0)</f>
        <v>0</v>
      </c>
      <c r="BH2566" s="243">
        <f>IF(N2566="sníž. přenesená",J2566,0)</f>
        <v>0</v>
      </c>
      <c r="BI2566" s="243">
        <f>IF(N2566="nulová",J2566,0)</f>
        <v>0</v>
      </c>
      <c r="BJ2566" s="19" t="s">
        <v>91</v>
      </c>
      <c r="BK2566" s="243">
        <f>ROUND(I2566*H2566,2)</f>
        <v>0</v>
      </c>
      <c r="BL2566" s="19" t="s">
        <v>303</v>
      </c>
      <c r="BM2566" s="242" t="s">
        <v>2420</v>
      </c>
    </row>
    <row r="2567" s="15" customFormat="1">
      <c r="A2567" s="15"/>
      <c r="B2567" s="272"/>
      <c r="C2567" s="273"/>
      <c r="D2567" s="251" t="s">
        <v>259</v>
      </c>
      <c r="E2567" s="274" t="s">
        <v>1</v>
      </c>
      <c r="F2567" s="275" t="s">
        <v>1096</v>
      </c>
      <c r="G2567" s="273"/>
      <c r="H2567" s="274" t="s">
        <v>1</v>
      </c>
      <c r="I2567" s="276"/>
      <c r="J2567" s="273"/>
      <c r="K2567" s="273"/>
      <c r="L2567" s="277"/>
      <c r="M2567" s="278"/>
      <c r="N2567" s="279"/>
      <c r="O2567" s="279"/>
      <c r="P2567" s="279"/>
      <c r="Q2567" s="279"/>
      <c r="R2567" s="279"/>
      <c r="S2567" s="279"/>
      <c r="T2567" s="280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T2567" s="281" t="s">
        <v>259</v>
      </c>
      <c r="AU2567" s="281" t="s">
        <v>93</v>
      </c>
      <c r="AV2567" s="15" t="s">
        <v>91</v>
      </c>
      <c r="AW2567" s="15" t="s">
        <v>40</v>
      </c>
      <c r="AX2567" s="15" t="s">
        <v>84</v>
      </c>
      <c r="AY2567" s="281" t="s">
        <v>250</v>
      </c>
    </row>
    <row r="2568" s="13" customFormat="1">
      <c r="A2568" s="13"/>
      <c r="B2568" s="249"/>
      <c r="C2568" s="250"/>
      <c r="D2568" s="251" t="s">
        <v>259</v>
      </c>
      <c r="E2568" s="252" t="s">
        <v>1</v>
      </c>
      <c r="F2568" s="253" t="s">
        <v>2421</v>
      </c>
      <c r="G2568" s="250"/>
      <c r="H2568" s="254">
        <v>1402</v>
      </c>
      <c r="I2568" s="255"/>
      <c r="J2568" s="250"/>
      <c r="K2568" s="250"/>
      <c r="L2568" s="256"/>
      <c r="M2568" s="257"/>
      <c r="N2568" s="258"/>
      <c r="O2568" s="258"/>
      <c r="P2568" s="258"/>
      <c r="Q2568" s="258"/>
      <c r="R2568" s="258"/>
      <c r="S2568" s="258"/>
      <c r="T2568" s="25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60" t="s">
        <v>259</v>
      </c>
      <c r="AU2568" s="260" t="s">
        <v>93</v>
      </c>
      <c r="AV2568" s="13" t="s">
        <v>93</v>
      </c>
      <c r="AW2568" s="13" t="s">
        <v>40</v>
      </c>
      <c r="AX2568" s="13" t="s">
        <v>91</v>
      </c>
      <c r="AY2568" s="260" t="s">
        <v>250</v>
      </c>
    </row>
    <row r="2569" s="2" customFormat="1" ht="44.25" customHeight="1">
      <c r="A2569" s="41"/>
      <c r="B2569" s="42"/>
      <c r="C2569" s="230" t="s">
        <v>1578</v>
      </c>
      <c r="D2569" s="230" t="s">
        <v>252</v>
      </c>
      <c r="E2569" s="231" t="s">
        <v>2422</v>
      </c>
      <c r="F2569" s="232" t="s">
        <v>2423</v>
      </c>
      <c r="G2569" s="233" t="s">
        <v>388</v>
      </c>
      <c r="H2569" s="234">
        <v>624.26999999999998</v>
      </c>
      <c r="I2569" s="235"/>
      <c r="J2569" s="236">
        <f>ROUND(I2569*H2569,2)</f>
        <v>0</v>
      </c>
      <c r="K2569" s="237"/>
      <c r="L2569" s="47"/>
      <c r="M2569" s="238" t="s">
        <v>1</v>
      </c>
      <c r="N2569" s="239" t="s">
        <v>49</v>
      </c>
      <c r="O2569" s="94"/>
      <c r="P2569" s="240">
        <f>O2569*H2569</f>
        <v>0</v>
      </c>
      <c r="Q2569" s="240">
        <v>6.0000000000000002E-05</v>
      </c>
      <c r="R2569" s="240">
        <f>Q2569*H2569</f>
        <v>0.037456200000000002</v>
      </c>
      <c r="S2569" s="240">
        <v>0</v>
      </c>
      <c r="T2569" s="241">
        <f>S2569*H2569</f>
        <v>0</v>
      </c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R2569" s="242" t="s">
        <v>303</v>
      </c>
      <c r="AT2569" s="242" t="s">
        <v>252</v>
      </c>
      <c r="AU2569" s="242" t="s">
        <v>93</v>
      </c>
      <c r="AY2569" s="19" t="s">
        <v>250</v>
      </c>
      <c r="BE2569" s="243">
        <f>IF(N2569="základní",J2569,0)</f>
        <v>0</v>
      </c>
      <c r="BF2569" s="243">
        <f>IF(N2569="snížená",J2569,0)</f>
        <v>0</v>
      </c>
      <c r="BG2569" s="243">
        <f>IF(N2569="zákl. přenesená",J2569,0)</f>
        <v>0</v>
      </c>
      <c r="BH2569" s="243">
        <f>IF(N2569="sníž. přenesená",J2569,0)</f>
        <v>0</v>
      </c>
      <c r="BI2569" s="243">
        <f>IF(N2569="nulová",J2569,0)</f>
        <v>0</v>
      </c>
      <c r="BJ2569" s="19" t="s">
        <v>91</v>
      </c>
      <c r="BK2569" s="243">
        <f>ROUND(I2569*H2569,2)</f>
        <v>0</v>
      </c>
      <c r="BL2569" s="19" t="s">
        <v>303</v>
      </c>
      <c r="BM2569" s="242" t="s">
        <v>2424</v>
      </c>
    </row>
    <row r="2570" s="15" customFormat="1">
      <c r="A2570" s="15"/>
      <c r="B2570" s="272"/>
      <c r="C2570" s="273"/>
      <c r="D2570" s="251" t="s">
        <v>259</v>
      </c>
      <c r="E2570" s="274" t="s">
        <v>1</v>
      </c>
      <c r="F2570" s="275" t="s">
        <v>1096</v>
      </c>
      <c r="G2570" s="273"/>
      <c r="H2570" s="274" t="s">
        <v>1</v>
      </c>
      <c r="I2570" s="276"/>
      <c r="J2570" s="273"/>
      <c r="K2570" s="273"/>
      <c r="L2570" s="277"/>
      <c r="M2570" s="278"/>
      <c r="N2570" s="279"/>
      <c r="O2570" s="279"/>
      <c r="P2570" s="279"/>
      <c r="Q2570" s="279"/>
      <c r="R2570" s="279"/>
      <c r="S2570" s="279"/>
      <c r="T2570" s="280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T2570" s="281" t="s">
        <v>259</v>
      </c>
      <c r="AU2570" s="281" t="s">
        <v>93</v>
      </c>
      <c r="AV2570" s="15" t="s">
        <v>91</v>
      </c>
      <c r="AW2570" s="15" t="s">
        <v>40</v>
      </c>
      <c r="AX2570" s="15" t="s">
        <v>84</v>
      </c>
      <c r="AY2570" s="281" t="s">
        <v>250</v>
      </c>
    </row>
    <row r="2571" s="15" customFormat="1">
      <c r="A2571" s="15"/>
      <c r="B2571" s="272"/>
      <c r="C2571" s="273"/>
      <c r="D2571" s="251" t="s">
        <v>259</v>
      </c>
      <c r="E2571" s="274" t="s">
        <v>1</v>
      </c>
      <c r="F2571" s="275" t="s">
        <v>2425</v>
      </c>
      <c r="G2571" s="273"/>
      <c r="H2571" s="274" t="s">
        <v>1</v>
      </c>
      <c r="I2571" s="276"/>
      <c r="J2571" s="273"/>
      <c r="K2571" s="273"/>
      <c r="L2571" s="277"/>
      <c r="M2571" s="278"/>
      <c r="N2571" s="279"/>
      <c r="O2571" s="279"/>
      <c r="P2571" s="279"/>
      <c r="Q2571" s="279"/>
      <c r="R2571" s="279"/>
      <c r="S2571" s="279"/>
      <c r="T2571" s="280"/>
      <c r="U2571" s="15"/>
      <c r="V2571" s="15"/>
      <c r="W2571" s="15"/>
      <c r="X2571" s="15"/>
      <c r="Y2571" s="15"/>
      <c r="Z2571" s="15"/>
      <c r="AA2571" s="15"/>
      <c r="AB2571" s="15"/>
      <c r="AC2571" s="15"/>
      <c r="AD2571" s="15"/>
      <c r="AE2571" s="15"/>
      <c r="AT2571" s="281" t="s">
        <v>259</v>
      </c>
      <c r="AU2571" s="281" t="s">
        <v>93</v>
      </c>
      <c r="AV2571" s="15" t="s">
        <v>91</v>
      </c>
      <c r="AW2571" s="15" t="s">
        <v>40</v>
      </c>
      <c r="AX2571" s="15" t="s">
        <v>84</v>
      </c>
      <c r="AY2571" s="281" t="s">
        <v>250</v>
      </c>
    </row>
    <row r="2572" s="13" customFormat="1">
      <c r="A2572" s="13"/>
      <c r="B2572" s="249"/>
      <c r="C2572" s="250"/>
      <c r="D2572" s="251" t="s">
        <v>259</v>
      </c>
      <c r="E2572" s="252" t="s">
        <v>1</v>
      </c>
      <c r="F2572" s="253" t="s">
        <v>2426</v>
      </c>
      <c r="G2572" s="250"/>
      <c r="H2572" s="254">
        <v>57.490000000000002</v>
      </c>
      <c r="I2572" s="255"/>
      <c r="J2572" s="250"/>
      <c r="K2572" s="250"/>
      <c r="L2572" s="256"/>
      <c r="M2572" s="257"/>
      <c r="N2572" s="258"/>
      <c r="O2572" s="258"/>
      <c r="P2572" s="258"/>
      <c r="Q2572" s="258"/>
      <c r="R2572" s="258"/>
      <c r="S2572" s="258"/>
      <c r="T2572" s="259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60" t="s">
        <v>259</v>
      </c>
      <c r="AU2572" s="260" t="s">
        <v>93</v>
      </c>
      <c r="AV2572" s="13" t="s">
        <v>93</v>
      </c>
      <c r="AW2572" s="13" t="s">
        <v>40</v>
      </c>
      <c r="AX2572" s="13" t="s">
        <v>84</v>
      </c>
      <c r="AY2572" s="260" t="s">
        <v>250</v>
      </c>
    </row>
    <row r="2573" s="13" customFormat="1">
      <c r="A2573" s="13"/>
      <c r="B2573" s="249"/>
      <c r="C2573" s="250"/>
      <c r="D2573" s="251" t="s">
        <v>259</v>
      </c>
      <c r="E2573" s="252" t="s">
        <v>1</v>
      </c>
      <c r="F2573" s="253" t="s">
        <v>2427</v>
      </c>
      <c r="G2573" s="250"/>
      <c r="H2573" s="254">
        <v>30.850000000000001</v>
      </c>
      <c r="I2573" s="255"/>
      <c r="J2573" s="250"/>
      <c r="K2573" s="250"/>
      <c r="L2573" s="256"/>
      <c r="M2573" s="257"/>
      <c r="N2573" s="258"/>
      <c r="O2573" s="258"/>
      <c r="P2573" s="258"/>
      <c r="Q2573" s="258"/>
      <c r="R2573" s="258"/>
      <c r="S2573" s="258"/>
      <c r="T2573" s="259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60" t="s">
        <v>259</v>
      </c>
      <c r="AU2573" s="260" t="s">
        <v>93</v>
      </c>
      <c r="AV2573" s="13" t="s">
        <v>93</v>
      </c>
      <c r="AW2573" s="13" t="s">
        <v>40</v>
      </c>
      <c r="AX2573" s="13" t="s">
        <v>84</v>
      </c>
      <c r="AY2573" s="260" t="s">
        <v>250</v>
      </c>
    </row>
    <row r="2574" s="13" customFormat="1">
      <c r="A2574" s="13"/>
      <c r="B2574" s="249"/>
      <c r="C2574" s="250"/>
      <c r="D2574" s="251" t="s">
        <v>259</v>
      </c>
      <c r="E2574" s="252" t="s">
        <v>1</v>
      </c>
      <c r="F2574" s="253" t="s">
        <v>2428</v>
      </c>
      <c r="G2574" s="250"/>
      <c r="H2574" s="254">
        <v>33.289999999999999</v>
      </c>
      <c r="I2574" s="255"/>
      <c r="J2574" s="250"/>
      <c r="K2574" s="250"/>
      <c r="L2574" s="256"/>
      <c r="M2574" s="257"/>
      <c r="N2574" s="258"/>
      <c r="O2574" s="258"/>
      <c r="P2574" s="258"/>
      <c r="Q2574" s="258"/>
      <c r="R2574" s="258"/>
      <c r="S2574" s="258"/>
      <c r="T2574" s="25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60" t="s">
        <v>259</v>
      </c>
      <c r="AU2574" s="260" t="s">
        <v>93</v>
      </c>
      <c r="AV2574" s="13" t="s">
        <v>93</v>
      </c>
      <c r="AW2574" s="13" t="s">
        <v>40</v>
      </c>
      <c r="AX2574" s="13" t="s">
        <v>84</v>
      </c>
      <c r="AY2574" s="260" t="s">
        <v>250</v>
      </c>
    </row>
    <row r="2575" s="13" customFormat="1">
      <c r="A2575" s="13"/>
      <c r="B2575" s="249"/>
      <c r="C2575" s="250"/>
      <c r="D2575" s="251" t="s">
        <v>259</v>
      </c>
      <c r="E2575" s="252" t="s">
        <v>1</v>
      </c>
      <c r="F2575" s="253" t="s">
        <v>2429</v>
      </c>
      <c r="G2575" s="250"/>
      <c r="H2575" s="254">
        <v>38.340000000000003</v>
      </c>
      <c r="I2575" s="255"/>
      <c r="J2575" s="250"/>
      <c r="K2575" s="250"/>
      <c r="L2575" s="256"/>
      <c r="M2575" s="257"/>
      <c r="N2575" s="258"/>
      <c r="O2575" s="258"/>
      <c r="P2575" s="258"/>
      <c r="Q2575" s="258"/>
      <c r="R2575" s="258"/>
      <c r="S2575" s="258"/>
      <c r="T2575" s="259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60" t="s">
        <v>259</v>
      </c>
      <c r="AU2575" s="260" t="s">
        <v>93</v>
      </c>
      <c r="AV2575" s="13" t="s">
        <v>93</v>
      </c>
      <c r="AW2575" s="13" t="s">
        <v>40</v>
      </c>
      <c r="AX2575" s="13" t="s">
        <v>84</v>
      </c>
      <c r="AY2575" s="260" t="s">
        <v>250</v>
      </c>
    </row>
    <row r="2576" s="13" customFormat="1">
      <c r="A2576" s="13"/>
      <c r="B2576" s="249"/>
      <c r="C2576" s="250"/>
      <c r="D2576" s="251" t="s">
        <v>259</v>
      </c>
      <c r="E2576" s="252" t="s">
        <v>1</v>
      </c>
      <c r="F2576" s="253" t="s">
        <v>2430</v>
      </c>
      <c r="G2576" s="250"/>
      <c r="H2576" s="254">
        <v>56.109999999999999</v>
      </c>
      <c r="I2576" s="255"/>
      <c r="J2576" s="250"/>
      <c r="K2576" s="250"/>
      <c r="L2576" s="256"/>
      <c r="M2576" s="257"/>
      <c r="N2576" s="258"/>
      <c r="O2576" s="258"/>
      <c r="P2576" s="258"/>
      <c r="Q2576" s="258"/>
      <c r="R2576" s="258"/>
      <c r="S2576" s="258"/>
      <c r="T2576" s="25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60" t="s">
        <v>259</v>
      </c>
      <c r="AU2576" s="260" t="s">
        <v>93</v>
      </c>
      <c r="AV2576" s="13" t="s">
        <v>93</v>
      </c>
      <c r="AW2576" s="13" t="s">
        <v>40</v>
      </c>
      <c r="AX2576" s="13" t="s">
        <v>84</v>
      </c>
      <c r="AY2576" s="260" t="s">
        <v>250</v>
      </c>
    </row>
    <row r="2577" s="16" customFormat="1">
      <c r="A2577" s="16"/>
      <c r="B2577" s="283"/>
      <c r="C2577" s="284"/>
      <c r="D2577" s="251" t="s">
        <v>259</v>
      </c>
      <c r="E2577" s="285" t="s">
        <v>1</v>
      </c>
      <c r="F2577" s="286" t="s">
        <v>328</v>
      </c>
      <c r="G2577" s="284"/>
      <c r="H2577" s="287">
        <v>216.08000000000001</v>
      </c>
      <c r="I2577" s="288"/>
      <c r="J2577" s="284"/>
      <c r="K2577" s="284"/>
      <c r="L2577" s="289"/>
      <c r="M2577" s="290"/>
      <c r="N2577" s="291"/>
      <c r="O2577" s="291"/>
      <c r="P2577" s="291"/>
      <c r="Q2577" s="291"/>
      <c r="R2577" s="291"/>
      <c r="S2577" s="291"/>
      <c r="T2577" s="292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T2577" s="293" t="s">
        <v>259</v>
      </c>
      <c r="AU2577" s="293" t="s">
        <v>93</v>
      </c>
      <c r="AV2577" s="16" t="s">
        <v>272</v>
      </c>
      <c r="AW2577" s="16" t="s">
        <v>40</v>
      </c>
      <c r="AX2577" s="16" t="s">
        <v>84</v>
      </c>
      <c r="AY2577" s="293" t="s">
        <v>250</v>
      </c>
    </row>
    <row r="2578" s="15" customFormat="1">
      <c r="A2578" s="15"/>
      <c r="B2578" s="272"/>
      <c r="C2578" s="273"/>
      <c r="D2578" s="251" t="s">
        <v>259</v>
      </c>
      <c r="E2578" s="274" t="s">
        <v>1</v>
      </c>
      <c r="F2578" s="275" t="s">
        <v>2431</v>
      </c>
      <c r="G2578" s="273"/>
      <c r="H2578" s="274" t="s">
        <v>1</v>
      </c>
      <c r="I2578" s="276"/>
      <c r="J2578" s="273"/>
      <c r="K2578" s="273"/>
      <c r="L2578" s="277"/>
      <c r="M2578" s="278"/>
      <c r="N2578" s="279"/>
      <c r="O2578" s="279"/>
      <c r="P2578" s="279"/>
      <c r="Q2578" s="279"/>
      <c r="R2578" s="279"/>
      <c r="S2578" s="279"/>
      <c r="T2578" s="280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  <c r="AE2578" s="15"/>
      <c r="AT2578" s="281" t="s">
        <v>259</v>
      </c>
      <c r="AU2578" s="281" t="s">
        <v>93</v>
      </c>
      <c r="AV2578" s="15" t="s">
        <v>91</v>
      </c>
      <c r="AW2578" s="15" t="s">
        <v>40</v>
      </c>
      <c r="AX2578" s="15" t="s">
        <v>84</v>
      </c>
      <c r="AY2578" s="281" t="s">
        <v>250</v>
      </c>
    </row>
    <row r="2579" s="13" customFormat="1">
      <c r="A2579" s="13"/>
      <c r="B2579" s="249"/>
      <c r="C2579" s="250"/>
      <c r="D2579" s="251" t="s">
        <v>259</v>
      </c>
      <c r="E2579" s="252" t="s">
        <v>1</v>
      </c>
      <c r="F2579" s="253" t="s">
        <v>2432</v>
      </c>
      <c r="G2579" s="250"/>
      <c r="H2579" s="254">
        <v>85.329999999999998</v>
      </c>
      <c r="I2579" s="255"/>
      <c r="J2579" s="250"/>
      <c r="K2579" s="250"/>
      <c r="L2579" s="256"/>
      <c r="M2579" s="257"/>
      <c r="N2579" s="258"/>
      <c r="O2579" s="258"/>
      <c r="P2579" s="258"/>
      <c r="Q2579" s="258"/>
      <c r="R2579" s="258"/>
      <c r="S2579" s="258"/>
      <c r="T2579" s="259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60" t="s">
        <v>259</v>
      </c>
      <c r="AU2579" s="260" t="s">
        <v>93</v>
      </c>
      <c r="AV2579" s="13" t="s">
        <v>93</v>
      </c>
      <c r="AW2579" s="13" t="s">
        <v>40</v>
      </c>
      <c r="AX2579" s="13" t="s">
        <v>84</v>
      </c>
      <c r="AY2579" s="260" t="s">
        <v>250</v>
      </c>
    </row>
    <row r="2580" s="13" customFormat="1">
      <c r="A2580" s="13"/>
      <c r="B2580" s="249"/>
      <c r="C2580" s="250"/>
      <c r="D2580" s="251" t="s">
        <v>259</v>
      </c>
      <c r="E2580" s="252" t="s">
        <v>1</v>
      </c>
      <c r="F2580" s="253" t="s">
        <v>2433</v>
      </c>
      <c r="G2580" s="250"/>
      <c r="H2580" s="254">
        <v>93.849999999999994</v>
      </c>
      <c r="I2580" s="255"/>
      <c r="J2580" s="250"/>
      <c r="K2580" s="250"/>
      <c r="L2580" s="256"/>
      <c r="M2580" s="257"/>
      <c r="N2580" s="258"/>
      <c r="O2580" s="258"/>
      <c r="P2580" s="258"/>
      <c r="Q2580" s="258"/>
      <c r="R2580" s="258"/>
      <c r="S2580" s="258"/>
      <c r="T2580" s="259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60" t="s">
        <v>259</v>
      </c>
      <c r="AU2580" s="260" t="s">
        <v>93</v>
      </c>
      <c r="AV2580" s="13" t="s">
        <v>93</v>
      </c>
      <c r="AW2580" s="13" t="s">
        <v>40</v>
      </c>
      <c r="AX2580" s="13" t="s">
        <v>84</v>
      </c>
      <c r="AY2580" s="260" t="s">
        <v>250</v>
      </c>
    </row>
    <row r="2581" s="13" customFormat="1">
      <c r="A2581" s="13"/>
      <c r="B2581" s="249"/>
      <c r="C2581" s="250"/>
      <c r="D2581" s="251" t="s">
        <v>259</v>
      </c>
      <c r="E2581" s="252" t="s">
        <v>1</v>
      </c>
      <c r="F2581" s="253" t="s">
        <v>2434</v>
      </c>
      <c r="G2581" s="250"/>
      <c r="H2581" s="254">
        <v>96.109999999999999</v>
      </c>
      <c r="I2581" s="255"/>
      <c r="J2581" s="250"/>
      <c r="K2581" s="250"/>
      <c r="L2581" s="256"/>
      <c r="M2581" s="257"/>
      <c r="N2581" s="258"/>
      <c r="O2581" s="258"/>
      <c r="P2581" s="258"/>
      <c r="Q2581" s="258"/>
      <c r="R2581" s="258"/>
      <c r="S2581" s="258"/>
      <c r="T2581" s="259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60" t="s">
        <v>259</v>
      </c>
      <c r="AU2581" s="260" t="s">
        <v>93</v>
      </c>
      <c r="AV2581" s="13" t="s">
        <v>93</v>
      </c>
      <c r="AW2581" s="13" t="s">
        <v>40</v>
      </c>
      <c r="AX2581" s="13" t="s">
        <v>84</v>
      </c>
      <c r="AY2581" s="260" t="s">
        <v>250</v>
      </c>
    </row>
    <row r="2582" s="13" customFormat="1">
      <c r="A2582" s="13"/>
      <c r="B2582" s="249"/>
      <c r="C2582" s="250"/>
      <c r="D2582" s="251" t="s">
        <v>259</v>
      </c>
      <c r="E2582" s="252" t="s">
        <v>1</v>
      </c>
      <c r="F2582" s="253" t="s">
        <v>2435</v>
      </c>
      <c r="G2582" s="250"/>
      <c r="H2582" s="254">
        <v>104.84999999999999</v>
      </c>
      <c r="I2582" s="255"/>
      <c r="J2582" s="250"/>
      <c r="K2582" s="250"/>
      <c r="L2582" s="256"/>
      <c r="M2582" s="257"/>
      <c r="N2582" s="258"/>
      <c r="O2582" s="258"/>
      <c r="P2582" s="258"/>
      <c r="Q2582" s="258"/>
      <c r="R2582" s="258"/>
      <c r="S2582" s="258"/>
      <c r="T2582" s="25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60" t="s">
        <v>259</v>
      </c>
      <c r="AU2582" s="260" t="s">
        <v>93</v>
      </c>
      <c r="AV2582" s="13" t="s">
        <v>93</v>
      </c>
      <c r="AW2582" s="13" t="s">
        <v>40</v>
      </c>
      <c r="AX2582" s="13" t="s">
        <v>84</v>
      </c>
      <c r="AY2582" s="260" t="s">
        <v>250</v>
      </c>
    </row>
    <row r="2583" s="16" customFormat="1">
      <c r="A2583" s="16"/>
      <c r="B2583" s="283"/>
      <c r="C2583" s="284"/>
      <c r="D2583" s="251" t="s">
        <v>259</v>
      </c>
      <c r="E2583" s="285" t="s">
        <v>1</v>
      </c>
      <c r="F2583" s="286" t="s">
        <v>328</v>
      </c>
      <c r="G2583" s="284"/>
      <c r="H2583" s="287">
        <v>380.13999999999999</v>
      </c>
      <c r="I2583" s="288"/>
      <c r="J2583" s="284"/>
      <c r="K2583" s="284"/>
      <c r="L2583" s="289"/>
      <c r="M2583" s="290"/>
      <c r="N2583" s="291"/>
      <c r="O2583" s="291"/>
      <c r="P2583" s="291"/>
      <c r="Q2583" s="291"/>
      <c r="R2583" s="291"/>
      <c r="S2583" s="291"/>
      <c r="T2583" s="292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T2583" s="293" t="s">
        <v>259</v>
      </c>
      <c r="AU2583" s="293" t="s">
        <v>93</v>
      </c>
      <c r="AV2583" s="16" t="s">
        <v>272</v>
      </c>
      <c r="AW2583" s="16" t="s">
        <v>40</v>
      </c>
      <c r="AX2583" s="16" t="s">
        <v>84</v>
      </c>
      <c r="AY2583" s="293" t="s">
        <v>250</v>
      </c>
    </row>
    <row r="2584" s="13" customFormat="1">
      <c r="A2584" s="13"/>
      <c r="B2584" s="249"/>
      <c r="C2584" s="250"/>
      <c r="D2584" s="251" t="s">
        <v>259</v>
      </c>
      <c r="E2584" s="252" t="s">
        <v>1</v>
      </c>
      <c r="F2584" s="253" t="s">
        <v>2436</v>
      </c>
      <c r="G2584" s="250"/>
      <c r="H2584" s="254">
        <v>28.050000000000001</v>
      </c>
      <c r="I2584" s="255"/>
      <c r="J2584" s="250"/>
      <c r="K2584" s="250"/>
      <c r="L2584" s="256"/>
      <c r="M2584" s="257"/>
      <c r="N2584" s="258"/>
      <c r="O2584" s="258"/>
      <c r="P2584" s="258"/>
      <c r="Q2584" s="258"/>
      <c r="R2584" s="258"/>
      <c r="S2584" s="258"/>
      <c r="T2584" s="259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60" t="s">
        <v>259</v>
      </c>
      <c r="AU2584" s="260" t="s">
        <v>93</v>
      </c>
      <c r="AV2584" s="13" t="s">
        <v>93</v>
      </c>
      <c r="AW2584" s="13" t="s">
        <v>40</v>
      </c>
      <c r="AX2584" s="13" t="s">
        <v>84</v>
      </c>
      <c r="AY2584" s="260" t="s">
        <v>250</v>
      </c>
    </row>
    <row r="2585" s="14" customFormat="1">
      <c r="A2585" s="14"/>
      <c r="B2585" s="261"/>
      <c r="C2585" s="262"/>
      <c r="D2585" s="251" t="s">
        <v>259</v>
      </c>
      <c r="E2585" s="263" t="s">
        <v>1</v>
      </c>
      <c r="F2585" s="264" t="s">
        <v>261</v>
      </c>
      <c r="G2585" s="262"/>
      <c r="H2585" s="265">
        <v>624.26999999999998</v>
      </c>
      <c r="I2585" s="266"/>
      <c r="J2585" s="262"/>
      <c r="K2585" s="262"/>
      <c r="L2585" s="267"/>
      <c r="M2585" s="268"/>
      <c r="N2585" s="269"/>
      <c r="O2585" s="269"/>
      <c r="P2585" s="269"/>
      <c r="Q2585" s="269"/>
      <c r="R2585" s="269"/>
      <c r="S2585" s="269"/>
      <c r="T2585" s="270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71" t="s">
        <v>259</v>
      </c>
      <c r="AU2585" s="271" t="s">
        <v>93</v>
      </c>
      <c r="AV2585" s="14" t="s">
        <v>256</v>
      </c>
      <c r="AW2585" s="14" t="s">
        <v>40</v>
      </c>
      <c r="AX2585" s="14" t="s">
        <v>91</v>
      </c>
      <c r="AY2585" s="271" t="s">
        <v>250</v>
      </c>
    </row>
    <row r="2586" s="2" customFormat="1" ht="44.25" customHeight="1">
      <c r="A2586" s="41"/>
      <c r="B2586" s="42"/>
      <c r="C2586" s="230" t="s">
        <v>2437</v>
      </c>
      <c r="D2586" s="230" t="s">
        <v>252</v>
      </c>
      <c r="E2586" s="231" t="s">
        <v>2438</v>
      </c>
      <c r="F2586" s="232" t="s">
        <v>2439</v>
      </c>
      <c r="G2586" s="233" t="s">
        <v>388</v>
      </c>
      <c r="H2586" s="234">
        <v>424</v>
      </c>
      <c r="I2586" s="235"/>
      <c r="J2586" s="236">
        <f>ROUND(I2586*H2586,2)</f>
        <v>0</v>
      </c>
      <c r="K2586" s="237"/>
      <c r="L2586" s="47"/>
      <c r="M2586" s="238" t="s">
        <v>1</v>
      </c>
      <c r="N2586" s="239" t="s">
        <v>49</v>
      </c>
      <c r="O2586" s="94"/>
      <c r="P2586" s="240">
        <f>O2586*H2586</f>
        <v>0</v>
      </c>
      <c r="Q2586" s="240">
        <v>6.0000000000000002E-05</v>
      </c>
      <c r="R2586" s="240">
        <f>Q2586*H2586</f>
        <v>0.025440000000000001</v>
      </c>
      <c r="S2586" s="240">
        <v>0</v>
      </c>
      <c r="T2586" s="241">
        <f>S2586*H2586</f>
        <v>0</v>
      </c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R2586" s="242" t="s">
        <v>303</v>
      </c>
      <c r="AT2586" s="242" t="s">
        <v>252</v>
      </c>
      <c r="AU2586" s="242" t="s">
        <v>93</v>
      </c>
      <c r="AY2586" s="19" t="s">
        <v>250</v>
      </c>
      <c r="BE2586" s="243">
        <f>IF(N2586="základní",J2586,0)</f>
        <v>0</v>
      </c>
      <c r="BF2586" s="243">
        <f>IF(N2586="snížená",J2586,0)</f>
        <v>0</v>
      </c>
      <c r="BG2586" s="243">
        <f>IF(N2586="zákl. přenesená",J2586,0)</f>
        <v>0</v>
      </c>
      <c r="BH2586" s="243">
        <f>IF(N2586="sníž. přenesená",J2586,0)</f>
        <v>0</v>
      </c>
      <c r="BI2586" s="243">
        <f>IF(N2586="nulová",J2586,0)</f>
        <v>0</v>
      </c>
      <c r="BJ2586" s="19" t="s">
        <v>91</v>
      </c>
      <c r="BK2586" s="243">
        <f>ROUND(I2586*H2586,2)</f>
        <v>0</v>
      </c>
      <c r="BL2586" s="19" t="s">
        <v>303</v>
      </c>
      <c r="BM2586" s="242" t="s">
        <v>2440</v>
      </c>
    </row>
    <row r="2587" s="15" customFormat="1">
      <c r="A2587" s="15"/>
      <c r="B2587" s="272"/>
      <c r="C2587" s="273"/>
      <c r="D2587" s="251" t="s">
        <v>259</v>
      </c>
      <c r="E2587" s="274" t="s">
        <v>1</v>
      </c>
      <c r="F2587" s="275" t="s">
        <v>2441</v>
      </c>
      <c r="G2587" s="273"/>
      <c r="H2587" s="274" t="s">
        <v>1</v>
      </c>
      <c r="I2587" s="276"/>
      <c r="J2587" s="273"/>
      <c r="K2587" s="273"/>
      <c r="L2587" s="277"/>
      <c r="M2587" s="278"/>
      <c r="N2587" s="279"/>
      <c r="O2587" s="279"/>
      <c r="P2587" s="279"/>
      <c r="Q2587" s="279"/>
      <c r="R2587" s="279"/>
      <c r="S2587" s="279"/>
      <c r="T2587" s="280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81" t="s">
        <v>259</v>
      </c>
      <c r="AU2587" s="281" t="s">
        <v>93</v>
      </c>
      <c r="AV2587" s="15" t="s">
        <v>91</v>
      </c>
      <c r="AW2587" s="15" t="s">
        <v>40</v>
      </c>
      <c r="AX2587" s="15" t="s">
        <v>84</v>
      </c>
      <c r="AY2587" s="281" t="s">
        <v>250</v>
      </c>
    </row>
    <row r="2588" s="13" customFormat="1">
      <c r="A2588" s="13"/>
      <c r="B2588" s="249"/>
      <c r="C2588" s="250"/>
      <c r="D2588" s="251" t="s">
        <v>259</v>
      </c>
      <c r="E2588" s="252" t="s">
        <v>1</v>
      </c>
      <c r="F2588" s="253" t="s">
        <v>2442</v>
      </c>
      <c r="G2588" s="250"/>
      <c r="H2588" s="254">
        <v>424</v>
      </c>
      <c r="I2588" s="255"/>
      <c r="J2588" s="250"/>
      <c r="K2588" s="250"/>
      <c r="L2588" s="256"/>
      <c r="M2588" s="257"/>
      <c r="N2588" s="258"/>
      <c r="O2588" s="258"/>
      <c r="P2588" s="258"/>
      <c r="Q2588" s="258"/>
      <c r="R2588" s="258"/>
      <c r="S2588" s="258"/>
      <c r="T2588" s="25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60" t="s">
        <v>259</v>
      </c>
      <c r="AU2588" s="260" t="s">
        <v>93</v>
      </c>
      <c r="AV2588" s="13" t="s">
        <v>93</v>
      </c>
      <c r="AW2588" s="13" t="s">
        <v>40</v>
      </c>
      <c r="AX2588" s="13" t="s">
        <v>91</v>
      </c>
      <c r="AY2588" s="260" t="s">
        <v>250</v>
      </c>
    </row>
    <row r="2589" s="2" customFormat="1" ht="44.25" customHeight="1">
      <c r="A2589" s="41"/>
      <c r="B2589" s="42"/>
      <c r="C2589" s="230" t="s">
        <v>1584</v>
      </c>
      <c r="D2589" s="230" t="s">
        <v>252</v>
      </c>
      <c r="E2589" s="231" t="s">
        <v>2443</v>
      </c>
      <c r="F2589" s="232" t="s">
        <v>2444</v>
      </c>
      <c r="G2589" s="233" t="s">
        <v>388</v>
      </c>
      <c r="H2589" s="234">
        <v>174.80000000000001</v>
      </c>
      <c r="I2589" s="235"/>
      <c r="J2589" s="236">
        <f>ROUND(I2589*H2589,2)</f>
        <v>0</v>
      </c>
      <c r="K2589" s="237"/>
      <c r="L2589" s="47"/>
      <c r="M2589" s="238" t="s">
        <v>1</v>
      </c>
      <c r="N2589" s="239" t="s">
        <v>49</v>
      </c>
      <c r="O2589" s="94"/>
      <c r="P2589" s="240">
        <f>O2589*H2589</f>
        <v>0</v>
      </c>
      <c r="Q2589" s="240">
        <v>6.0000000000000002E-05</v>
      </c>
      <c r="R2589" s="240">
        <f>Q2589*H2589</f>
        <v>0.010488000000000001</v>
      </c>
      <c r="S2589" s="240">
        <v>0</v>
      </c>
      <c r="T2589" s="241">
        <f>S2589*H2589</f>
        <v>0</v>
      </c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R2589" s="242" t="s">
        <v>303</v>
      </c>
      <c r="AT2589" s="242" t="s">
        <v>252</v>
      </c>
      <c r="AU2589" s="242" t="s">
        <v>93</v>
      </c>
      <c r="AY2589" s="19" t="s">
        <v>250</v>
      </c>
      <c r="BE2589" s="243">
        <f>IF(N2589="základní",J2589,0)</f>
        <v>0</v>
      </c>
      <c r="BF2589" s="243">
        <f>IF(N2589="snížená",J2589,0)</f>
        <v>0</v>
      </c>
      <c r="BG2589" s="243">
        <f>IF(N2589="zákl. přenesená",J2589,0)</f>
        <v>0</v>
      </c>
      <c r="BH2589" s="243">
        <f>IF(N2589="sníž. přenesená",J2589,0)</f>
        <v>0</v>
      </c>
      <c r="BI2589" s="243">
        <f>IF(N2589="nulová",J2589,0)</f>
        <v>0</v>
      </c>
      <c r="BJ2589" s="19" t="s">
        <v>91</v>
      </c>
      <c r="BK2589" s="243">
        <f>ROUND(I2589*H2589,2)</f>
        <v>0</v>
      </c>
      <c r="BL2589" s="19" t="s">
        <v>303</v>
      </c>
      <c r="BM2589" s="242" t="s">
        <v>2445</v>
      </c>
    </row>
    <row r="2590" s="15" customFormat="1">
      <c r="A2590" s="15"/>
      <c r="B2590" s="272"/>
      <c r="C2590" s="273"/>
      <c r="D2590" s="251" t="s">
        <v>259</v>
      </c>
      <c r="E2590" s="274" t="s">
        <v>1</v>
      </c>
      <c r="F2590" s="275" t="s">
        <v>2446</v>
      </c>
      <c r="G2590" s="273"/>
      <c r="H2590" s="274" t="s">
        <v>1</v>
      </c>
      <c r="I2590" s="276"/>
      <c r="J2590" s="273"/>
      <c r="K2590" s="273"/>
      <c r="L2590" s="277"/>
      <c r="M2590" s="278"/>
      <c r="N2590" s="279"/>
      <c r="O2590" s="279"/>
      <c r="P2590" s="279"/>
      <c r="Q2590" s="279"/>
      <c r="R2590" s="279"/>
      <c r="S2590" s="279"/>
      <c r="T2590" s="280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T2590" s="281" t="s">
        <v>259</v>
      </c>
      <c r="AU2590" s="281" t="s">
        <v>93</v>
      </c>
      <c r="AV2590" s="15" t="s">
        <v>91</v>
      </c>
      <c r="AW2590" s="15" t="s">
        <v>40</v>
      </c>
      <c r="AX2590" s="15" t="s">
        <v>84</v>
      </c>
      <c r="AY2590" s="281" t="s">
        <v>250</v>
      </c>
    </row>
    <row r="2591" s="15" customFormat="1">
      <c r="A2591" s="15"/>
      <c r="B2591" s="272"/>
      <c r="C2591" s="273"/>
      <c r="D2591" s="251" t="s">
        <v>259</v>
      </c>
      <c r="E2591" s="274" t="s">
        <v>1</v>
      </c>
      <c r="F2591" s="275" t="s">
        <v>2431</v>
      </c>
      <c r="G2591" s="273"/>
      <c r="H2591" s="274" t="s">
        <v>1</v>
      </c>
      <c r="I2591" s="276"/>
      <c r="J2591" s="273"/>
      <c r="K2591" s="273"/>
      <c r="L2591" s="277"/>
      <c r="M2591" s="278"/>
      <c r="N2591" s="279"/>
      <c r="O2591" s="279"/>
      <c r="P2591" s="279"/>
      <c r="Q2591" s="279"/>
      <c r="R2591" s="279"/>
      <c r="S2591" s="279"/>
      <c r="T2591" s="280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T2591" s="281" t="s">
        <v>259</v>
      </c>
      <c r="AU2591" s="281" t="s">
        <v>93</v>
      </c>
      <c r="AV2591" s="15" t="s">
        <v>91</v>
      </c>
      <c r="AW2591" s="15" t="s">
        <v>40</v>
      </c>
      <c r="AX2591" s="15" t="s">
        <v>84</v>
      </c>
      <c r="AY2591" s="281" t="s">
        <v>250</v>
      </c>
    </row>
    <row r="2592" s="13" customFormat="1">
      <c r="A2592" s="13"/>
      <c r="B2592" s="249"/>
      <c r="C2592" s="250"/>
      <c r="D2592" s="251" t="s">
        <v>259</v>
      </c>
      <c r="E2592" s="252" t="s">
        <v>1</v>
      </c>
      <c r="F2592" s="253" t="s">
        <v>2447</v>
      </c>
      <c r="G2592" s="250"/>
      <c r="H2592" s="254">
        <v>38.799999999999997</v>
      </c>
      <c r="I2592" s="255"/>
      <c r="J2592" s="250"/>
      <c r="K2592" s="250"/>
      <c r="L2592" s="256"/>
      <c r="M2592" s="257"/>
      <c r="N2592" s="258"/>
      <c r="O2592" s="258"/>
      <c r="P2592" s="258"/>
      <c r="Q2592" s="258"/>
      <c r="R2592" s="258"/>
      <c r="S2592" s="258"/>
      <c r="T2592" s="259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60" t="s">
        <v>259</v>
      </c>
      <c r="AU2592" s="260" t="s">
        <v>93</v>
      </c>
      <c r="AV2592" s="13" t="s">
        <v>93</v>
      </c>
      <c r="AW2592" s="13" t="s">
        <v>40</v>
      </c>
      <c r="AX2592" s="13" t="s">
        <v>84</v>
      </c>
      <c r="AY2592" s="260" t="s">
        <v>250</v>
      </c>
    </row>
    <row r="2593" s="13" customFormat="1">
      <c r="A2593" s="13"/>
      <c r="B2593" s="249"/>
      <c r="C2593" s="250"/>
      <c r="D2593" s="251" t="s">
        <v>259</v>
      </c>
      <c r="E2593" s="252" t="s">
        <v>1</v>
      </c>
      <c r="F2593" s="253" t="s">
        <v>2448</v>
      </c>
      <c r="G2593" s="250"/>
      <c r="H2593" s="254">
        <v>36</v>
      </c>
      <c r="I2593" s="255"/>
      <c r="J2593" s="250"/>
      <c r="K2593" s="250"/>
      <c r="L2593" s="256"/>
      <c r="M2593" s="257"/>
      <c r="N2593" s="258"/>
      <c r="O2593" s="258"/>
      <c r="P2593" s="258"/>
      <c r="Q2593" s="258"/>
      <c r="R2593" s="258"/>
      <c r="S2593" s="258"/>
      <c r="T2593" s="259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60" t="s">
        <v>259</v>
      </c>
      <c r="AU2593" s="260" t="s">
        <v>93</v>
      </c>
      <c r="AV2593" s="13" t="s">
        <v>93</v>
      </c>
      <c r="AW2593" s="13" t="s">
        <v>40</v>
      </c>
      <c r="AX2593" s="13" t="s">
        <v>84</v>
      </c>
      <c r="AY2593" s="260" t="s">
        <v>250</v>
      </c>
    </row>
    <row r="2594" s="13" customFormat="1">
      <c r="A2594" s="13"/>
      <c r="B2594" s="249"/>
      <c r="C2594" s="250"/>
      <c r="D2594" s="251" t="s">
        <v>259</v>
      </c>
      <c r="E2594" s="252" t="s">
        <v>1</v>
      </c>
      <c r="F2594" s="253" t="s">
        <v>2449</v>
      </c>
      <c r="G2594" s="250"/>
      <c r="H2594" s="254">
        <v>41</v>
      </c>
      <c r="I2594" s="255"/>
      <c r="J2594" s="250"/>
      <c r="K2594" s="250"/>
      <c r="L2594" s="256"/>
      <c r="M2594" s="257"/>
      <c r="N2594" s="258"/>
      <c r="O2594" s="258"/>
      <c r="P2594" s="258"/>
      <c r="Q2594" s="258"/>
      <c r="R2594" s="258"/>
      <c r="S2594" s="258"/>
      <c r="T2594" s="259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60" t="s">
        <v>259</v>
      </c>
      <c r="AU2594" s="260" t="s">
        <v>93</v>
      </c>
      <c r="AV2594" s="13" t="s">
        <v>93</v>
      </c>
      <c r="AW2594" s="13" t="s">
        <v>40</v>
      </c>
      <c r="AX2594" s="13" t="s">
        <v>84</v>
      </c>
      <c r="AY2594" s="260" t="s">
        <v>250</v>
      </c>
    </row>
    <row r="2595" s="13" customFormat="1">
      <c r="A2595" s="13"/>
      <c r="B2595" s="249"/>
      <c r="C2595" s="250"/>
      <c r="D2595" s="251" t="s">
        <v>259</v>
      </c>
      <c r="E2595" s="252" t="s">
        <v>1</v>
      </c>
      <c r="F2595" s="253" t="s">
        <v>2450</v>
      </c>
      <c r="G2595" s="250"/>
      <c r="H2595" s="254">
        <v>34.5</v>
      </c>
      <c r="I2595" s="255"/>
      <c r="J2595" s="250"/>
      <c r="K2595" s="250"/>
      <c r="L2595" s="256"/>
      <c r="M2595" s="257"/>
      <c r="N2595" s="258"/>
      <c r="O2595" s="258"/>
      <c r="P2595" s="258"/>
      <c r="Q2595" s="258"/>
      <c r="R2595" s="258"/>
      <c r="S2595" s="258"/>
      <c r="T2595" s="259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60" t="s">
        <v>259</v>
      </c>
      <c r="AU2595" s="260" t="s">
        <v>93</v>
      </c>
      <c r="AV2595" s="13" t="s">
        <v>93</v>
      </c>
      <c r="AW2595" s="13" t="s">
        <v>40</v>
      </c>
      <c r="AX2595" s="13" t="s">
        <v>84</v>
      </c>
      <c r="AY2595" s="260" t="s">
        <v>250</v>
      </c>
    </row>
    <row r="2596" s="13" customFormat="1">
      <c r="A2596" s="13"/>
      <c r="B2596" s="249"/>
      <c r="C2596" s="250"/>
      <c r="D2596" s="251" t="s">
        <v>259</v>
      </c>
      <c r="E2596" s="252" t="s">
        <v>1</v>
      </c>
      <c r="F2596" s="253" t="s">
        <v>2451</v>
      </c>
      <c r="G2596" s="250"/>
      <c r="H2596" s="254">
        <v>24.5</v>
      </c>
      <c r="I2596" s="255"/>
      <c r="J2596" s="250"/>
      <c r="K2596" s="250"/>
      <c r="L2596" s="256"/>
      <c r="M2596" s="257"/>
      <c r="N2596" s="258"/>
      <c r="O2596" s="258"/>
      <c r="P2596" s="258"/>
      <c r="Q2596" s="258"/>
      <c r="R2596" s="258"/>
      <c r="S2596" s="258"/>
      <c r="T2596" s="259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60" t="s">
        <v>259</v>
      </c>
      <c r="AU2596" s="260" t="s">
        <v>93</v>
      </c>
      <c r="AV2596" s="13" t="s">
        <v>93</v>
      </c>
      <c r="AW2596" s="13" t="s">
        <v>40</v>
      </c>
      <c r="AX2596" s="13" t="s">
        <v>84</v>
      </c>
      <c r="AY2596" s="260" t="s">
        <v>250</v>
      </c>
    </row>
    <row r="2597" s="14" customFormat="1">
      <c r="A2597" s="14"/>
      <c r="B2597" s="261"/>
      <c r="C2597" s="262"/>
      <c r="D2597" s="251" t="s">
        <v>259</v>
      </c>
      <c r="E2597" s="263" t="s">
        <v>1</v>
      </c>
      <c r="F2597" s="264" t="s">
        <v>261</v>
      </c>
      <c r="G2597" s="262"/>
      <c r="H2597" s="265">
        <v>174.80000000000001</v>
      </c>
      <c r="I2597" s="266"/>
      <c r="J2597" s="262"/>
      <c r="K2597" s="262"/>
      <c r="L2597" s="267"/>
      <c r="M2597" s="268"/>
      <c r="N2597" s="269"/>
      <c r="O2597" s="269"/>
      <c r="P2597" s="269"/>
      <c r="Q2597" s="269"/>
      <c r="R2597" s="269"/>
      <c r="S2597" s="269"/>
      <c r="T2597" s="270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71" t="s">
        <v>259</v>
      </c>
      <c r="AU2597" s="271" t="s">
        <v>93</v>
      </c>
      <c r="AV2597" s="14" t="s">
        <v>256</v>
      </c>
      <c r="AW2597" s="14" t="s">
        <v>40</v>
      </c>
      <c r="AX2597" s="14" t="s">
        <v>91</v>
      </c>
      <c r="AY2597" s="271" t="s">
        <v>250</v>
      </c>
    </row>
    <row r="2598" s="2" customFormat="1" ht="37.8" customHeight="1">
      <c r="A2598" s="41"/>
      <c r="B2598" s="42"/>
      <c r="C2598" s="230" t="s">
        <v>2452</v>
      </c>
      <c r="D2598" s="230" t="s">
        <v>252</v>
      </c>
      <c r="E2598" s="231" t="s">
        <v>2453</v>
      </c>
      <c r="F2598" s="232" t="s">
        <v>2454</v>
      </c>
      <c r="G2598" s="233" t="s">
        <v>388</v>
      </c>
      <c r="H2598" s="234">
        <v>54.93</v>
      </c>
      <c r="I2598" s="235"/>
      <c r="J2598" s="236">
        <f>ROUND(I2598*H2598,2)</f>
        <v>0</v>
      </c>
      <c r="K2598" s="237"/>
      <c r="L2598" s="47"/>
      <c r="M2598" s="238" t="s">
        <v>1</v>
      </c>
      <c r="N2598" s="239" t="s">
        <v>49</v>
      </c>
      <c r="O2598" s="94"/>
      <c r="P2598" s="240">
        <f>O2598*H2598</f>
        <v>0</v>
      </c>
      <c r="Q2598" s="240">
        <v>6.0000000000000002E-05</v>
      </c>
      <c r="R2598" s="240">
        <f>Q2598*H2598</f>
        <v>0.0032958000000000002</v>
      </c>
      <c r="S2598" s="240">
        <v>0</v>
      </c>
      <c r="T2598" s="241">
        <f>S2598*H2598</f>
        <v>0</v>
      </c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R2598" s="242" t="s">
        <v>303</v>
      </c>
      <c r="AT2598" s="242" t="s">
        <v>252</v>
      </c>
      <c r="AU2598" s="242" t="s">
        <v>93</v>
      </c>
      <c r="AY2598" s="19" t="s">
        <v>250</v>
      </c>
      <c r="BE2598" s="243">
        <f>IF(N2598="základní",J2598,0)</f>
        <v>0</v>
      </c>
      <c r="BF2598" s="243">
        <f>IF(N2598="snížená",J2598,0)</f>
        <v>0</v>
      </c>
      <c r="BG2598" s="243">
        <f>IF(N2598="zákl. přenesená",J2598,0)</f>
        <v>0</v>
      </c>
      <c r="BH2598" s="243">
        <f>IF(N2598="sníž. přenesená",J2598,0)</f>
        <v>0</v>
      </c>
      <c r="BI2598" s="243">
        <f>IF(N2598="nulová",J2598,0)</f>
        <v>0</v>
      </c>
      <c r="BJ2598" s="19" t="s">
        <v>91</v>
      </c>
      <c r="BK2598" s="243">
        <f>ROUND(I2598*H2598,2)</f>
        <v>0</v>
      </c>
      <c r="BL2598" s="19" t="s">
        <v>303</v>
      </c>
      <c r="BM2598" s="242" t="s">
        <v>2455</v>
      </c>
    </row>
    <row r="2599" s="15" customFormat="1">
      <c r="A2599" s="15"/>
      <c r="B2599" s="272"/>
      <c r="C2599" s="273"/>
      <c r="D2599" s="251" t="s">
        <v>259</v>
      </c>
      <c r="E2599" s="274" t="s">
        <v>1</v>
      </c>
      <c r="F2599" s="275" t="s">
        <v>2456</v>
      </c>
      <c r="G2599" s="273"/>
      <c r="H2599" s="274" t="s">
        <v>1</v>
      </c>
      <c r="I2599" s="276"/>
      <c r="J2599" s="273"/>
      <c r="K2599" s="273"/>
      <c r="L2599" s="277"/>
      <c r="M2599" s="278"/>
      <c r="N2599" s="279"/>
      <c r="O2599" s="279"/>
      <c r="P2599" s="279"/>
      <c r="Q2599" s="279"/>
      <c r="R2599" s="279"/>
      <c r="S2599" s="279"/>
      <c r="T2599" s="280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T2599" s="281" t="s">
        <v>259</v>
      </c>
      <c r="AU2599" s="281" t="s">
        <v>93</v>
      </c>
      <c r="AV2599" s="15" t="s">
        <v>91</v>
      </c>
      <c r="AW2599" s="15" t="s">
        <v>40</v>
      </c>
      <c r="AX2599" s="15" t="s">
        <v>84</v>
      </c>
      <c r="AY2599" s="281" t="s">
        <v>250</v>
      </c>
    </row>
    <row r="2600" s="15" customFormat="1">
      <c r="A2600" s="15"/>
      <c r="B2600" s="272"/>
      <c r="C2600" s="273"/>
      <c r="D2600" s="251" t="s">
        <v>259</v>
      </c>
      <c r="E2600" s="274" t="s">
        <v>1</v>
      </c>
      <c r="F2600" s="275" t="s">
        <v>2457</v>
      </c>
      <c r="G2600" s="273"/>
      <c r="H2600" s="274" t="s">
        <v>1</v>
      </c>
      <c r="I2600" s="276"/>
      <c r="J2600" s="273"/>
      <c r="K2600" s="273"/>
      <c r="L2600" s="277"/>
      <c r="M2600" s="278"/>
      <c r="N2600" s="279"/>
      <c r="O2600" s="279"/>
      <c r="P2600" s="279"/>
      <c r="Q2600" s="279"/>
      <c r="R2600" s="279"/>
      <c r="S2600" s="279"/>
      <c r="T2600" s="280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  <c r="AE2600" s="15"/>
      <c r="AT2600" s="281" t="s">
        <v>259</v>
      </c>
      <c r="AU2600" s="281" t="s">
        <v>93</v>
      </c>
      <c r="AV2600" s="15" t="s">
        <v>91</v>
      </c>
      <c r="AW2600" s="15" t="s">
        <v>40</v>
      </c>
      <c r="AX2600" s="15" t="s">
        <v>84</v>
      </c>
      <c r="AY2600" s="281" t="s">
        <v>250</v>
      </c>
    </row>
    <row r="2601" s="13" customFormat="1">
      <c r="A2601" s="13"/>
      <c r="B2601" s="249"/>
      <c r="C2601" s="250"/>
      <c r="D2601" s="251" t="s">
        <v>259</v>
      </c>
      <c r="E2601" s="252" t="s">
        <v>1</v>
      </c>
      <c r="F2601" s="253" t="s">
        <v>2458</v>
      </c>
      <c r="G2601" s="250"/>
      <c r="H2601" s="254">
        <v>27.120000000000001</v>
      </c>
      <c r="I2601" s="255"/>
      <c r="J2601" s="250"/>
      <c r="K2601" s="250"/>
      <c r="L2601" s="256"/>
      <c r="M2601" s="257"/>
      <c r="N2601" s="258"/>
      <c r="O2601" s="258"/>
      <c r="P2601" s="258"/>
      <c r="Q2601" s="258"/>
      <c r="R2601" s="258"/>
      <c r="S2601" s="258"/>
      <c r="T2601" s="259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60" t="s">
        <v>259</v>
      </c>
      <c r="AU2601" s="260" t="s">
        <v>93</v>
      </c>
      <c r="AV2601" s="13" t="s">
        <v>93</v>
      </c>
      <c r="AW2601" s="13" t="s">
        <v>40</v>
      </c>
      <c r="AX2601" s="13" t="s">
        <v>84</v>
      </c>
      <c r="AY2601" s="260" t="s">
        <v>250</v>
      </c>
    </row>
    <row r="2602" s="13" customFormat="1">
      <c r="A2602" s="13"/>
      <c r="B2602" s="249"/>
      <c r="C2602" s="250"/>
      <c r="D2602" s="251" t="s">
        <v>259</v>
      </c>
      <c r="E2602" s="252" t="s">
        <v>1</v>
      </c>
      <c r="F2602" s="253" t="s">
        <v>2459</v>
      </c>
      <c r="G2602" s="250"/>
      <c r="H2602" s="254">
        <v>27.809999999999999</v>
      </c>
      <c r="I2602" s="255"/>
      <c r="J2602" s="250"/>
      <c r="K2602" s="250"/>
      <c r="L2602" s="256"/>
      <c r="M2602" s="257"/>
      <c r="N2602" s="258"/>
      <c r="O2602" s="258"/>
      <c r="P2602" s="258"/>
      <c r="Q2602" s="258"/>
      <c r="R2602" s="258"/>
      <c r="S2602" s="258"/>
      <c r="T2602" s="25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60" t="s">
        <v>259</v>
      </c>
      <c r="AU2602" s="260" t="s">
        <v>93</v>
      </c>
      <c r="AV2602" s="13" t="s">
        <v>93</v>
      </c>
      <c r="AW2602" s="13" t="s">
        <v>40</v>
      </c>
      <c r="AX2602" s="13" t="s">
        <v>84</v>
      </c>
      <c r="AY2602" s="260" t="s">
        <v>250</v>
      </c>
    </row>
    <row r="2603" s="14" customFormat="1">
      <c r="A2603" s="14"/>
      <c r="B2603" s="261"/>
      <c r="C2603" s="262"/>
      <c r="D2603" s="251" t="s">
        <v>259</v>
      </c>
      <c r="E2603" s="263" t="s">
        <v>1</v>
      </c>
      <c r="F2603" s="264" t="s">
        <v>261</v>
      </c>
      <c r="G2603" s="262"/>
      <c r="H2603" s="265">
        <v>54.93</v>
      </c>
      <c r="I2603" s="266"/>
      <c r="J2603" s="262"/>
      <c r="K2603" s="262"/>
      <c r="L2603" s="267"/>
      <c r="M2603" s="268"/>
      <c r="N2603" s="269"/>
      <c r="O2603" s="269"/>
      <c r="P2603" s="269"/>
      <c r="Q2603" s="269"/>
      <c r="R2603" s="269"/>
      <c r="S2603" s="269"/>
      <c r="T2603" s="270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71" t="s">
        <v>259</v>
      </c>
      <c r="AU2603" s="271" t="s">
        <v>93</v>
      </c>
      <c r="AV2603" s="14" t="s">
        <v>256</v>
      </c>
      <c r="AW2603" s="14" t="s">
        <v>40</v>
      </c>
      <c r="AX2603" s="14" t="s">
        <v>91</v>
      </c>
      <c r="AY2603" s="271" t="s">
        <v>250</v>
      </c>
    </row>
    <row r="2604" s="2" customFormat="1" ht="24.15" customHeight="1">
      <c r="A2604" s="41"/>
      <c r="B2604" s="42"/>
      <c r="C2604" s="230" t="s">
        <v>2460</v>
      </c>
      <c r="D2604" s="230" t="s">
        <v>252</v>
      </c>
      <c r="E2604" s="231" t="s">
        <v>2461</v>
      </c>
      <c r="F2604" s="232" t="s">
        <v>2462</v>
      </c>
      <c r="G2604" s="233" t="s">
        <v>388</v>
      </c>
      <c r="H2604" s="234">
        <v>40.478999999999999</v>
      </c>
      <c r="I2604" s="235"/>
      <c r="J2604" s="236">
        <f>ROUND(I2604*H2604,2)</f>
        <v>0</v>
      </c>
      <c r="K2604" s="237"/>
      <c r="L2604" s="47"/>
      <c r="M2604" s="238" t="s">
        <v>1</v>
      </c>
      <c r="N2604" s="239" t="s">
        <v>49</v>
      </c>
      <c r="O2604" s="94"/>
      <c r="P2604" s="240">
        <f>O2604*H2604</f>
        <v>0</v>
      </c>
      <c r="Q2604" s="240">
        <v>0</v>
      </c>
      <c r="R2604" s="240">
        <f>Q2604*H2604</f>
        <v>0</v>
      </c>
      <c r="S2604" s="240">
        <v>0</v>
      </c>
      <c r="T2604" s="241">
        <f>S2604*H2604</f>
        <v>0</v>
      </c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R2604" s="242" t="s">
        <v>303</v>
      </c>
      <c r="AT2604" s="242" t="s">
        <v>252</v>
      </c>
      <c r="AU2604" s="242" t="s">
        <v>93</v>
      </c>
      <c r="AY2604" s="19" t="s">
        <v>250</v>
      </c>
      <c r="BE2604" s="243">
        <f>IF(N2604="základní",J2604,0)</f>
        <v>0</v>
      </c>
      <c r="BF2604" s="243">
        <f>IF(N2604="snížená",J2604,0)</f>
        <v>0</v>
      </c>
      <c r="BG2604" s="243">
        <f>IF(N2604="zákl. přenesená",J2604,0)</f>
        <v>0</v>
      </c>
      <c r="BH2604" s="243">
        <f>IF(N2604="sníž. přenesená",J2604,0)</f>
        <v>0</v>
      </c>
      <c r="BI2604" s="243">
        <f>IF(N2604="nulová",J2604,0)</f>
        <v>0</v>
      </c>
      <c r="BJ2604" s="19" t="s">
        <v>91</v>
      </c>
      <c r="BK2604" s="243">
        <f>ROUND(I2604*H2604,2)</f>
        <v>0</v>
      </c>
      <c r="BL2604" s="19" t="s">
        <v>303</v>
      </c>
      <c r="BM2604" s="242" t="s">
        <v>2463</v>
      </c>
    </row>
    <row r="2605" s="15" customFormat="1">
      <c r="A2605" s="15"/>
      <c r="B2605" s="272"/>
      <c r="C2605" s="273"/>
      <c r="D2605" s="251" t="s">
        <v>259</v>
      </c>
      <c r="E2605" s="274" t="s">
        <v>1</v>
      </c>
      <c r="F2605" s="275" t="s">
        <v>2213</v>
      </c>
      <c r="G2605" s="273"/>
      <c r="H2605" s="274" t="s">
        <v>1</v>
      </c>
      <c r="I2605" s="276"/>
      <c r="J2605" s="273"/>
      <c r="K2605" s="273"/>
      <c r="L2605" s="277"/>
      <c r="M2605" s="278"/>
      <c r="N2605" s="279"/>
      <c r="O2605" s="279"/>
      <c r="P2605" s="279"/>
      <c r="Q2605" s="279"/>
      <c r="R2605" s="279"/>
      <c r="S2605" s="279"/>
      <c r="T2605" s="280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81" t="s">
        <v>259</v>
      </c>
      <c r="AU2605" s="281" t="s">
        <v>93</v>
      </c>
      <c r="AV2605" s="15" t="s">
        <v>91</v>
      </c>
      <c r="AW2605" s="15" t="s">
        <v>40</v>
      </c>
      <c r="AX2605" s="15" t="s">
        <v>84</v>
      </c>
      <c r="AY2605" s="281" t="s">
        <v>250</v>
      </c>
    </row>
    <row r="2606" s="15" customFormat="1">
      <c r="A2606" s="15"/>
      <c r="B2606" s="272"/>
      <c r="C2606" s="273"/>
      <c r="D2606" s="251" t="s">
        <v>259</v>
      </c>
      <c r="E2606" s="274" t="s">
        <v>1</v>
      </c>
      <c r="F2606" s="275" t="s">
        <v>2464</v>
      </c>
      <c r="G2606" s="273"/>
      <c r="H2606" s="274" t="s">
        <v>1</v>
      </c>
      <c r="I2606" s="276"/>
      <c r="J2606" s="273"/>
      <c r="K2606" s="273"/>
      <c r="L2606" s="277"/>
      <c r="M2606" s="278"/>
      <c r="N2606" s="279"/>
      <c r="O2606" s="279"/>
      <c r="P2606" s="279"/>
      <c r="Q2606" s="279"/>
      <c r="R2606" s="279"/>
      <c r="S2606" s="279"/>
      <c r="T2606" s="280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T2606" s="281" t="s">
        <v>259</v>
      </c>
      <c r="AU2606" s="281" t="s">
        <v>93</v>
      </c>
      <c r="AV2606" s="15" t="s">
        <v>91</v>
      </c>
      <c r="AW2606" s="15" t="s">
        <v>40</v>
      </c>
      <c r="AX2606" s="15" t="s">
        <v>84</v>
      </c>
      <c r="AY2606" s="281" t="s">
        <v>250</v>
      </c>
    </row>
    <row r="2607" s="13" customFormat="1">
      <c r="A2607" s="13"/>
      <c r="B2607" s="249"/>
      <c r="C2607" s="250"/>
      <c r="D2607" s="251" t="s">
        <v>259</v>
      </c>
      <c r="E2607" s="252" t="s">
        <v>1</v>
      </c>
      <c r="F2607" s="253" t="s">
        <v>2465</v>
      </c>
      <c r="G2607" s="250"/>
      <c r="H2607" s="254">
        <v>21.553999999999998</v>
      </c>
      <c r="I2607" s="255"/>
      <c r="J2607" s="250"/>
      <c r="K2607" s="250"/>
      <c r="L2607" s="256"/>
      <c r="M2607" s="257"/>
      <c r="N2607" s="258"/>
      <c r="O2607" s="258"/>
      <c r="P2607" s="258"/>
      <c r="Q2607" s="258"/>
      <c r="R2607" s="258"/>
      <c r="S2607" s="258"/>
      <c r="T2607" s="259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60" t="s">
        <v>259</v>
      </c>
      <c r="AU2607" s="260" t="s">
        <v>93</v>
      </c>
      <c r="AV2607" s="13" t="s">
        <v>93</v>
      </c>
      <c r="AW2607" s="13" t="s">
        <v>40</v>
      </c>
      <c r="AX2607" s="13" t="s">
        <v>84</v>
      </c>
      <c r="AY2607" s="260" t="s">
        <v>250</v>
      </c>
    </row>
    <row r="2608" s="16" customFormat="1">
      <c r="A2608" s="16"/>
      <c r="B2608" s="283"/>
      <c r="C2608" s="284"/>
      <c r="D2608" s="251" t="s">
        <v>259</v>
      </c>
      <c r="E2608" s="285" t="s">
        <v>1</v>
      </c>
      <c r="F2608" s="286" t="s">
        <v>328</v>
      </c>
      <c r="G2608" s="284"/>
      <c r="H2608" s="287">
        <v>21.553999999999998</v>
      </c>
      <c r="I2608" s="288"/>
      <c r="J2608" s="284"/>
      <c r="K2608" s="284"/>
      <c r="L2608" s="289"/>
      <c r="M2608" s="290"/>
      <c r="N2608" s="291"/>
      <c r="O2608" s="291"/>
      <c r="P2608" s="291"/>
      <c r="Q2608" s="291"/>
      <c r="R2608" s="291"/>
      <c r="S2608" s="291"/>
      <c r="T2608" s="292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T2608" s="293" t="s">
        <v>259</v>
      </c>
      <c r="AU2608" s="293" t="s">
        <v>93</v>
      </c>
      <c r="AV2608" s="16" t="s">
        <v>272</v>
      </c>
      <c r="AW2608" s="16" t="s">
        <v>40</v>
      </c>
      <c r="AX2608" s="16" t="s">
        <v>84</v>
      </c>
      <c r="AY2608" s="293" t="s">
        <v>250</v>
      </c>
    </row>
    <row r="2609" s="15" customFormat="1">
      <c r="A2609" s="15"/>
      <c r="B2609" s="272"/>
      <c r="C2609" s="273"/>
      <c r="D2609" s="251" t="s">
        <v>259</v>
      </c>
      <c r="E2609" s="274" t="s">
        <v>1</v>
      </c>
      <c r="F2609" s="275" t="s">
        <v>2466</v>
      </c>
      <c r="G2609" s="273"/>
      <c r="H2609" s="274" t="s">
        <v>1</v>
      </c>
      <c r="I2609" s="276"/>
      <c r="J2609" s="273"/>
      <c r="K2609" s="273"/>
      <c r="L2609" s="277"/>
      <c r="M2609" s="278"/>
      <c r="N2609" s="279"/>
      <c r="O2609" s="279"/>
      <c r="P2609" s="279"/>
      <c r="Q2609" s="279"/>
      <c r="R2609" s="279"/>
      <c r="S2609" s="279"/>
      <c r="T2609" s="280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T2609" s="281" t="s">
        <v>259</v>
      </c>
      <c r="AU2609" s="281" t="s">
        <v>93</v>
      </c>
      <c r="AV2609" s="15" t="s">
        <v>91</v>
      </c>
      <c r="AW2609" s="15" t="s">
        <v>40</v>
      </c>
      <c r="AX2609" s="15" t="s">
        <v>84</v>
      </c>
      <c r="AY2609" s="281" t="s">
        <v>250</v>
      </c>
    </row>
    <row r="2610" s="13" customFormat="1">
      <c r="A2610" s="13"/>
      <c r="B2610" s="249"/>
      <c r="C2610" s="250"/>
      <c r="D2610" s="251" t="s">
        <v>259</v>
      </c>
      <c r="E2610" s="252" t="s">
        <v>1</v>
      </c>
      <c r="F2610" s="253" t="s">
        <v>2467</v>
      </c>
      <c r="G2610" s="250"/>
      <c r="H2610" s="254">
        <v>18.925000000000001</v>
      </c>
      <c r="I2610" s="255"/>
      <c r="J2610" s="250"/>
      <c r="K2610" s="250"/>
      <c r="L2610" s="256"/>
      <c r="M2610" s="257"/>
      <c r="N2610" s="258"/>
      <c r="O2610" s="258"/>
      <c r="P2610" s="258"/>
      <c r="Q2610" s="258"/>
      <c r="R2610" s="258"/>
      <c r="S2610" s="258"/>
      <c r="T2610" s="259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60" t="s">
        <v>259</v>
      </c>
      <c r="AU2610" s="260" t="s">
        <v>93</v>
      </c>
      <c r="AV2610" s="13" t="s">
        <v>93</v>
      </c>
      <c r="AW2610" s="13" t="s">
        <v>40</v>
      </c>
      <c r="AX2610" s="13" t="s">
        <v>84</v>
      </c>
      <c r="AY2610" s="260" t="s">
        <v>250</v>
      </c>
    </row>
    <row r="2611" s="16" customFormat="1">
      <c r="A2611" s="16"/>
      <c r="B2611" s="283"/>
      <c r="C2611" s="284"/>
      <c r="D2611" s="251" t="s">
        <v>259</v>
      </c>
      <c r="E2611" s="285" t="s">
        <v>1</v>
      </c>
      <c r="F2611" s="286" t="s">
        <v>328</v>
      </c>
      <c r="G2611" s="284"/>
      <c r="H2611" s="287">
        <v>18.925000000000001</v>
      </c>
      <c r="I2611" s="288"/>
      <c r="J2611" s="284"/>
      <c r="K2611" s="284"/>
      <c r="L2611" s="289"/>
      <c r="M2611" s="290"/>
      <c r="N2611" s="291"/>
      <c r="O2611" s="291"/>
      <c r="P2611" s="291"/>
      <c r="Q2611" s="291"/>
      <c r="R2611" s="291"/>
      <c r="S2611" s="291"/>
      <c r="T2611" s="292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T2611" s="293" t="s">
        <v>259</v>
      </c>
      <c r="AU2611" s="293" t="s">
        <v>93</v>
      </c>
      <c r="AV2611" s="16" t="s">
        <v>272</v>
      </c>
      <c r="AW2611" s="16" t="s">
        <v>40</v>
      </c>
      <c r="AX2611" s="16" t="s">
        <v>84</v>
      </c>
      <c r="AY2611" s="293" t="s">
        <v>250</v>
      </c>
    </row>
    <row r="2612" s="14" customFormat="1">
      <c r="A2612" s="14"/>
      <c r="B2612" s="261"/>
      <c r="C2612" s="262"/>
      <c r="D2612" s="251" t="s">
        <v>259</v>
      </c>
      <c r="E2612" s="263" t="s">
        <v>1</v>
      </c>
      <c r="F2612" s="264" t="s">
        <v>261</v>
      </c>
      <c r="G2612" s="262"/>
      <c r="H2612" s="265">
        <v>40.478999999999999</v>
      </c>
      <c r="I2612" s="266"/>
      <c r="J2612" s="262"/>
      <c r="K2612" s="262"/>
      <c r="L2612" s="267"/>
      <c r="M2612" s="268"/>
      <c r="N2612" s="269"/>
      <c r="O2612" s="269"/>
      <c r="P2612" s="269"/>
      <c r="Q2612" s="269"/>
      <c r="R2612" s="269"/>
      <c r="S2612" s="269"/>
      <c r="T2612" s="270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71" t="s">
        <v>259</v>
      </c>
      <c r="AU2612" s="271" t="s">
        <v>93</v>
      </c>
      <c r="AV2612" s="14" t="s">
        <v>256</v>
      </c>
      <c r="AW2612" s="14" t="s">
        <v>40</v>
      </c>
      <c r="AX2612" s="14" t="s">
        <v>91</v>
      </c>
      <c r="AY2612" s="271" t="s">
        <v>250</v>
      </c>
    </row>
    <row r="2613" s="2" customFormat="1" ht="66.75" customHeight="1">
      <c r="A2613" s="41"/>
      <c r="B2613" s="42"/>
      <c r="C2613" s="294" t="s">
        <v>2468</v>
      </c>
      <c r="D2613" s="294" t="s">
        <v>337</v>
      </c>
      <c r="E2613" s="295" t="s">
        <v>2469</v>
      </c>
      <c r="F2613" s="296" t="s">
        <v>2470</v>
      </c>
      <c r="G2613" s="297" t="s">
        <v>570</v>
      </c>
      <c r="H2613" s="298">
        <v>1</v>
      </c>
      <c r="I2613" s="299"/>
      <c r="J2613" s="300">
        <f>ROUND(I2613*H2613,2)</f>
        <v>0</v>
      </c>
      <c r="K2613" s="301"/>
      <c r="L2613" s="302"/>
      <c r="M2613" s="303" t="s">
        <v>1</v>
      </c>
      <c r="N2613" s="304" t="s">
        <v>49</v>
      </c>
      <c r="O2613" s="94"/>
      <c r="P2613" s="240">
        <f>O2613*H2613</f>
        <v>0</v>
      </c>
      <c r="Q2613" s="240">
        <v>0.53800000000000003</v>
      </c>
      <c r="R2613" s="240">
        <f>Q2613*H2613</f>
        <v>0.53800000000000003</v>
      </c>
      <c r="S2613" s="240">
        <v>0</v>
      </c>
      <c r="T2613" s="241">
        <f>S2613*H2613</f>
        <v>0</v>
      </c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R2613" s="242" t="s">
        <v>363</v>
      </c>
      <c r="AT2613" s="242" t="s">
        <v>337</v>
      </c>
      <c r="AU2613" s="242" t="s">
        <v>93</v>
      </c>
      <c r="AY2613" s="19" t="s">
        <v>250</v>
      </c>
      <c r="BE2613" s="243">
        <f>IF(N2613="základní",J2613,0)</f>
        <v>0</v>
      </c>
      <c r="BF2613" s="243">
        <f>IF(N2613="snížená",J2613,0)</f>
        <v>0</v>
      </c>
      <c r="BG2613" s="243">
        <f>IF(N2613="zákl. přenesená",J2613,0)</f>
        <v>0</v>
      </c>
      <c r="BH2613" s="243">
        <f>IF(N2613="sníž. přenesená",J2613,0)</f>
        <v>0</v>
      </c>
      <c r="BI2613" s="243">
        <f>IF(N2613="nulová",J2613,0)</f>
        <v>0</v>
      </c>
      <c r="BJ2613" s="19" t="s">
        <v>91</v>
      </c>
      <c r="BK2613" s="243">
        <f>ROUND(I2613*H2613,2)</f>
        <v>0</v>
      </c>
      <c r="BL2613" s="19" t="s">
        <v>303</v>
      </c>
      <c r="BM2613" s="242" t="s">
        <v>2471</v>
      </c>
    </row>
    <row r="2614" s="2" customFormat="1">
      <c r="A2614" s="41"/>
      <c r="B2614" s="42"/>
      <c r="C2614" s="43"/>
      <c r="D2614" s="251" t="s">
        <v>288</v>
      </c>
      <c r="E2614" s="43"/>
      <c r="F2614" s="282" t="s">
        <v>2472</v>
      </c>
      <c r="G2614" s="43"/>
      <c r="H2614" s="43"/>
      <c r="I2614" s="246"/>
      <c r="J2614" s="43"/>
      <c r="K2614" s="43"/>
      <c r="L2614" s="47"/>
      <c r="M2614" s="247"/>
      <c r="N2614" s="248"/>
      <c r="O2614" s="94"/>
      <c r="P2614" s="94"/>
      <c r="Q2614" s="94"/>
      <c r="R2614" s="94"/>
      <c r="S2614" s="94"/>
      <c r="T2614" s="95"/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T2614" s="19" t="s">
        <v>288</v>
      </c>
      <c r="AU2614" s="19" t="s">
        <v>93</v>
      </c>
    </row>
    <row r="2615" s="15" customFormat="1">
      <c r="A2615" s="15"/>
      <c r="B2615" s="272"/>
      <c r="C2615" s="273"/>
      <c r="D2615" s="251" t="s">
        <v>259</v>
      </c>
      <c r="E2615" s="274" t="s">
        <v>1</v>
      </c>
      <c r="F2615" s="275" t="s">
        <v>2213</v>
      </c>
      <c r="G2615" s="273"/>
      <c r="H2615" s="274" t="s">
        <v>1</v>
      </c>
      <c r="I2615" s="276"/>
      <c r="J2615" s="273"/>
      <c r="K2615" s="273"/>
      <c r="L2615" s="277"/>
      <c r="M2615" s="278"/>
      <c r="N2615" s="279"/>
      <c r="O2615" s="279"/>
      <c r="P2615" s="279"/>
      <c r="Q2615" s="279"/>
      <c r="R2615" s="279"/>
      <c r="S2615" s="279"/>
      <c r="T2615" s="280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T2615" s="281" t="s">
        <v>259</v>
      </c>
      <c r="AU2615" s="281" t="s">
        <v>93</v>
      </c>
      <c r="AV2615" s="15" t="s">
        <v>91</v>
      </c>
      <c r="AW2615" s="15" t="s">
        <v>40</v>
      </c>
      <c r="AX2615" s="15" t="s">
        <v>84</v>
      </c>
      <c r="AY2615" s="281" t="s">
        <v>250</v>
      </c>
    </row>
    <row r="2616" s="15" customFormat="1">
      <c r="A2616" s="15"/>
      <c r="B2616" s="272"/>
      <c r="C2616" s="273"/>
      <c r="D2616" s="251" t="s">
        <v>259</v>
      </c>
      <c r="E2616" s="274" t="s">
        <v>1</v>
      </c>
      <c r="F2616" s="275" t="s">
        <v>2464</v>
      </c>
      <c r="G2616" s="273"/>
      <c r="H2616" s="274" t="s">
        <v>1</v>
      </c>
      <c r="I2616" s="276"/>
      <c r="J2616" s="273"/>
      <c r="K2616" s="273"/>
      <c r="L2616" s="277"/>
      <c r="M2616" s="278"/>
      <c r="N2616" s="279"/>
      <c r="O2616" s="279"/>
      <c r="P2616" s="279"/>
      <c r="Q2616" s="279"/>
      <c r="R2616" s="279"/>
      <c r="S2616" s="279"/>
      <c r="T2616" s="280"/>
      <c r="U2616" s="15"/>
      <c r="V2616" s="15"/>
      <c r="W2616" s="15"/>
      <c r="X2616" s="15"/>
      <c r="Y2616" s="15"/>
      <c r="Z2616" s="15"/>
      <c r="AA2616" s="15"/>
      <c r="AB2616" s="15"/>
      <c r="AC2616" s="15"/>
      <c r="AD2616" s="15"/>
      <c r="AE2616" s="15"/>
      <c r="AT2616" s="281" t="s">
        <v>259</v>
      </c>
      <c r="AU2616" s="281" t="s">
        <v>93</v>
      </c>
      <c r="AV2616" s="15" t="s">
        <v>91</v>
      </c>
      <c r="AW2616" s="15" t="s">
        <v>40</v>
      </c>
      <c r="AX2616" s="15" t="s">
        <v>84</v>
      </c>
      <c r="AY2616" s="281" t="s">
        <v>250</v>
      </c>
    </row>
    <row r="2617" s="13" customFormat="1">
      <c r="A2617" s="13"/>
      <c r="B2617" s="249"/>
      <c r="C2617" s="250"/>
      <c r="D2617" s="251" t="s">
        <v>259</v>
      </c>
      <c r="E2617" s="252" t="s">
        <v>1</v>
      </c>
      <c r="F2617" s="253" t="s">
        <v>1128</v>
      </c>
      <c r="G2617" s="250"/>
      <c r="H2617" s="254">
        <v>1</v>
      </c>
      <c r="I2617" s="255"/>
      <c r="J2617" s="250"/>
      <c r="K2617" s="250"/>
      <c r="L2617" s="256"/>
      <c r="M2617" s="257"/>
      <c r="N2617" s="258"/>
      <c r="O2617" s="258"/>
      <c r="P2617" s="258"/>
      <c r="Q2617" s="258"/>
      <c r="R2617" s="258"/>
      <c r="S2617" s="258"/>
      <c r="T2617" s="259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60" t="s">
        <v>259</v>
      </c>
      <c r="AU2617" s="260" t="s">
        <v>93</v>
      </c>
      <c r="AV2617" s="13" t="s">
        <v>93</v>
      </c>
      <c r="AW2617" s="13" t="s">
        <v>40</v>
      </c>
      <c r="AX2617" s="13" t="s">
        <v>91</v>
      </c>
      <c r="AY2617" s="260" t="s">
        <v>250</v>
      </c>
    </row>
    <row r="2618" s="2" customFormat="1" ht="55.5" customHeight="1">
      <c r="A2618" s="41"/>
      <c r="B2618" s="42"/>
      <c r="C2618" s="294" t="s">
        <v>1598</v>
      </c>
      <c r="D2618" s="294" t="s">
        <v>337</v>
      </c>
      <c r="E2618" s="295" t="s">
        <v>2473</v>
      </c>
      <c r="F2618" s="296" t="s">
        <v>2474</v>
      </c>
      <c r="G2618" s="297" t="s">
        <v>570</v>
      </c>
      <c r="H2618" s="298">
        <v>1</v>
      </c>
      <c r="I2618" s="299"/>
      <c r="J2618" s="300">
        <f>ROUND(I2618*H2618,2)</f>
        <v>0</v>
      </c>
      <c r="K2618" s="301"/>
      <c r="L2618" s="302"/>
      <c r="M2618" s="303" t="s">
        <v>1</v>
      </c>
      <c r="N2618" s="304" t="s">
        <v>49</v>
      </c>
      <c r="O2618" s="94"/>
      <c r="P2618" s="240">
        <f>O2618*H2618</f>
        <v>0</v>
      </c>
      <c r="Q2618" s="240">
        <v>0.49199999999999999</v>
      </c>
      <c r="R2618" s="240">
        <f>Q2618*H2618</f>
        <v>0.49199999999999999</v>
      </c>
      <c r="S2618" s="240">
        <v>0</v>
      </c>
      <c r="T2618" s="241">
        <f>S2618*H2618</f>
        <v>0</v>
      </c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R2618" s="242" t="s">
        <v>363</v>
      </c>
      <c r="AT2618" s="242" t="s">
        <v>337</v>
      </c>
      <c r="AU2618" s="242" t="s">
        <v>93</v>
      </c>
      <c r="AY2618" s="19" t="s">
        <v>250</v>
      </c>
      <c r="BE2618" s="243">
        <f>IF(N2618="základní",J2618,0)</f>
        <v>0</v>
      </c>
      <c r="BF2618" s="243">
        <f>IF(N2618="snížená",J2618,0)</f>
        <v>0</v>
      </c>
      <c r="BG2618" s="243">
        <f>IF(N2618="zákl. přenesená",J2618,0)</f>
        <v>0</v>
      </c>
      <c r="BH2618" s="243">
        <f>IF(N2618="sníž. přenesená",J2618,0)</f>
        <v>0</v>
      </c>
      <c r="BI2618" s="243">
        <f>IF(N2618="nulová",J2618,0)</f>
        <v>0</v>
      </c>
      <c r="BJ2618" s="19" t="s">
        <v>91</v>
      </c>
      <c r="BK2618" s="243">
        <f>ROUND(I2618*H2618,2)</f>
        <v>0</v>
      </c>
      <c r="BL2618" s="19" t="s">
        <v>303</v>
      </c>
      <c r="BM2618" s="242" t="s">
        <v>2475</v>
      </c>
    </row>
    <row r="2619" s="2" customFormat="1">
      <c r="A2619" s="41"/>
      <c r="B2619" s="42"/>
      <c r="C2619" s="43"/>
      <c r="D2619" s="251" t="s">
        <v>288</v>
      </c>
      <c r="E2619" s="43"/>
      <c r="F2619" s="282" t="s">
        <v>2472</v>
      </c>
      <c r="G2619" s="43"/>
      <c r="H2619" s="43"/>
      <c r="I2619" s="246"/>
      <c r="J2619" s="43"/>
      <c r="K2619" s="43"/>
      <c r="L2619" s="47"/>
      <c r="M2619" s="247"/>
      <c r="N2619" s="248"/>
      <c r="O2619" s="94"/>
      <c r="P2619" s="94"/>
      <c r="Q2619" s="94"/>
      <c r="R2619" s="94"/>
      <c r="S2619" s="94"/>
      <c r="T2619" s="95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T2619" s="19" t="s">
        <v>288</v>
      </c>
      <c r="AU2619" s="19" t="s">
        <v>93</v>
      </c>
    </row>
    <row r="2620" s="15" customFormat="1">
      <c r="A2620" s="15"/>
      <c r="B2620" s="272"/>
      <c r="C2620" s="273"/>
      <c r="D2620" s="251" t="s">
        <v>259</v>
      </c>
      <c r="E2620" s="274" t="s">
        <v>1</v>
      </c>
      <c r="F2620" s="275" t="s">
        <v>2213</v>
      </c>
      <c r="G2620" s="273"/>
      <c r="H2620" s="274" t="s">
        <v>1</v>
      </c>
      <c r="I2620" s="276"/>
      <c r="J2620" s="273"/>
      <c r="K2620" s="273"/>
      <c r="L2620" s="277"/>
      <c r="M2620" s="278"/>
      <c r="N2620" s="279"/>
      <c r="O2620" s="279"/>
      <c r="P2620" s="279"/>
      <c r="Q2620" s="279"/>
      <c r="R2620" s="279"/>
      <c r="S2620" s="279"/>
      <c r="T2620" s="280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81" t="s">
        <v>259</v>
      </c>
      <c r="AU2620" s="281" t="s">
        <v>93</v>
      </c>
      <c r="AV2620" s="15" t="s">
        <v>91</v>
      </c>
      <c r="AW2620" s="15" t="s">
        <v>40</v>
      </c>
      <c r="AX2620" s="15" t="s">
        <v>84</v>
      </c>
      <c r="AY2620" s="281" t="s">
        <v>250</v>
      </c>
    </row>
    <row r="2621" s="13" customFormat="1">
      <c r="A2621" s="13"/>
      <c r="B2621" s="249"/>
      <c r="C2621" s="250"/>
      <c r="D2621" s="251" t="s">
        <v>259</v>
      </c>
      <c r="E2621" s="252" t="s">
        <v>1</v>
      </c>
      <c r="F2621" s="253" t="s">
        <v>2060</v>
      </c>
      <c r="G2621" s="250"/>
      <c r="H2621" s="254">
        <v>1</v>
      </c>
      <c r="I2621" s="255"/>
      <c r="J2621" s="250"/>
      <c r="K2621" s="250"/>
      <c r="L2621" s="256"/>
      <c r="M2621" s="257"/>
      <c r="N2621" s="258"/>
      <c r="O2621" s="258"/>
      <c r="P2621" s="258"/>
      <c r="Q2621" s="258"/>
      <c r="R2621" s="258"/>
      <c r="S2621" s="258"/>
      <c r="T2621" s="259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60" t="s">
        <v>259</v>
      </c>
      <c r="AU2621" s="260" t="s">
        <v>93</v>
      </c>
      <c r="AV2621" s="13" t="s">
        <v>93</v>
      </c>
      <c r="AW2621" s="13" t="s">
        <v>40</v>
      </c>
      <c r="AX2621" s="13" t="s">
        <v>91</v>
      </c>
      <c r="AY2621" s="260" t="s">
        <v>250</v>
      </c>
    </row>
    <row r="2622" s="2" customFormat="1" ht="24.15" customHeight="1">
      <c r="A2622" s="41"/>
      <c r="B2622" s="42"/>
      <c r="C2622" s="230" t="s">
        <v>2476</v>
      </c>
      <c r="D2622" s="230" t="s">
        <v>252</v>
      </c>
      <c r="E2622" s="231" t="s">
        <v>2477</v>
      </c>
      <c r="F2622" s="232" t="s">
        <v>2478</v>
      </c>
      <c r="G2622" s="233" t="s">
        <v>388</v>
      </c>
      <c r="H2622" s="234">
        <v>175.881</v>
      </c>
      <c r="I2622" s="235"/>
      <c r="J2622" s="236">
        <f>ROUND(I2622*H2622,2)</f>
        <v>0</v>
      </c>
      <c r="K2622" s="237"/>
      <c r="L2622" s="47"/>
      <c r="M2622" s="238" t="s">
        <v>1</v>
      </c>
      <c r="N2622" s="239" t="s">
        <v>49</v>
      </c>
      <c r="O2622" s="94"/>
      <c r="P2622" s="240">
        <f>O2622*H2622</f>
        <v>0</v>
      </c>
      <c r="Q2622" s="240">
        <v>0</v>
      </c>
      <c r="R2622" s="240">
        <f>Q2622*H2622</f>
        <v>0</v>
      </c>
      <c r="S2622" s="240">
        <v>0</v>
      </c>
      <c r="T2622" s="241">
        <f>S2622*H2622</f>
        <v>0</v>
      </c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R2622" s="242" t="s">
        <v>303</v>
      </c>
      <c r="AT2622" s="242" t="s">
        <v>252</v>
      </c>
      <c r="AU2622" s="242" t="s">
        <v>93</v>
      </c>
      <c r="AY2622" s="19" t="s">
        <v>250</v>
      </c>
      <c r="BE2622" s="243">
        <f>IF(N2622="základní",J2622,0)</f>
        <v>0</v>
      </c>
      <c r="BF2622" s="243">
        <f>IF(N2622="snížená",J2622,0)</f>
        <v>0</v>
      </c>
      <c r="BG2622" s="243">
        <f>IF(N2622="zákl. přenesená",J2622,0)</f>
        <v>0</v>
      </c>
      <c r="BH2622" s="243">
        <f>IF(N2622="sníž. přenesená",J2622,0)</f>
        <v>0</v>
      </c>
      <c r="BI2622" s="243">
        <f>IF(N2622="nulová",J2622,0)</f>
        <v>0</v>
      </c>
      <c r="BJ2622" s="19" t="s">
        <v>91</v>
      </c>
      <c r="BK2622" s="243">
        <f>ROUND(I2622*H2622,2)</f>
        <v>0</v>
      </c>
      <c r="BL2622" s="19" t="s">
        <v>303</v>
      </c>
      <c r="BM2622" s="242" t="s">
        <v>2479</v>
      </c>
    </row>
    <row r="2623" s="15" customFormat="1">
      <c r="A2623" s="15"/>
      <c r="B2623" s="272"/>
      <c r="C2623" s="273"/>
      <c r="D2623" s="251" t="s">
        <v>259</v>
      </c>
      <c r="E2623" s="274" t="s">
        <v>1</v>
      </c>
      <c r="F2623" s="275" t="s">
        <v>2480</v>
      </c>
      <c r="G2623" s="273"/>
      <c r="H2623" s="274" t="s">
        <v>1</v>
      </c>
      <c r="I2623" s="276"/>
      <c r="J2623" s="273"/>
      <c r="K2623" s="273"/>
      <c r="L2623" s="277"/>
      <c r="M2623" s="278"/>
      <c r="N2623" s="279"/>
      <c r="O2623" s="279"/>
      <c r="P2623" s="279"/>
      <c r="Q2623" s="279"/>
      <c r="R2623" s="279"/>
      <c r="S2623" s="279"/>
      <c r="T2623" s="280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5"/>
      <c r="AE2623" s="15"/>
      <c r="AT2623" s="281" t="s">
        <v>259</v>
      </c>
      <c r="AU2623" s="281" t="s">
        <v>93</v>
      </c>
      <c r="AV2623" s="15" t="s">
        <v>91</v>
      </c>
      <c r="AW2623" s="15" t="s">
        <v>40</v>
      </c>
      <c r="AX2623" s="15" t="s">
        <v>84</v>
      </c>
      <c r="AY2623" s="281" t="s">
        <v>250</v>
      </c>
    </row>
    <row r="2624" s="15" customFormat="1">
      <c r="A2624" s="15"/>
      <c r="B2624" s="272"/>
      <c r="C2624" s="273"/>
      <c r="D2624" s="251" t="s">
        <v>259</v>
      </c>
      <c r="E2624" s="274" t="s">
        <v>1</v>
      </c>
      <c r="F2624" s="275" t="s">
        <v>2481</v>
      </c>
      <c r="G2624" s="273"/>
      <c r="H2624" s="274" t="s">
        <v>1</v>
      </c>
      <c r="I2624" s="276"/>
      <c r="J2624" s="273"/>
      <c r="K2624" s="273"/>
      <c r="L2624" s="277"/>
      <c r="M2624" s="278"/>
      <c r="N2624" s="279"/>
      <c r="O2624" s="279"/>
      <c r="P2624" s="279"/>
      <c r="Q2624" s="279"/>
      <c r="R2624" s="279"/>
      <c r="S2624" s="279"/>
      <c r="T2624" s="280"/>
      <c r="U2624" s="15"/>
      <c r="V2624" s="15"/>
      <c r="W2624" s="15"/>
      <c r="X2624" s="15"/>
      <c r="Y2624" s="15"/>
      <c r="Z2624" s="15"/>
      <c r="AA2624" s="15"/>
      <c r="AB2624" s="15"/>
      <c r="AC2624" s="15"/>
      <c r="AD2624" s="15"/>
      <c r="AE2624" s="15"/>
      <c r="AT2624" s="281" t="s">
        <v>259</v>
      </c>
      <c r="AU2624" s="281" t="s">
        <v>93</v>
      </c>
      <c r="AV2624" s="15" t="s">
        <v>91</v>
      </c>
      <c r="AW2624" s="15" t="s">
        <v>40</v>
      </c>
      <c r="AX2624" s="15" t="s">
        <v>84</v>
      </c>
      <c r="AY2624" s="281" t="s">
        <v>250</v>
      </c>
    </row>
    <row r="2625" s="15" customFormat="1">
      <c r="A2625" s="15"/>
      <c r="B2625" s="272"/>
      <c r="C2625" s="273"/>
      <c r="D2625" s="251" t="s">
        <v>259</v>
      </c>
      <c r="E2625" s="274" t="s">
        <v>1</v>
      </c>
      <c r="F2625" s="275" t="s">
        <v>2482</v>
      </c>
      <c r="G2625" s="273"/>
      <c r="H2625" s="274" t="s">
        <v>1</v>
      </c>
      <c r="I2625" s="276"/>
      <c r="J2625" s="273"/>
      <c r="K2625" s="273"/>
      <c r="L2625" s="277"/>
      <c r="M2625" s="278"/>
      <c r="N2625" s="279"/>
      <c r="O2625" s="279"/>
      <c r="P2625" s="279"/>
      <c r="Q2625" s="279"/>
      <c r="R2625" s="279"/>
      <c r="S2625" s="279"/>
      <c r="T2625" s="280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T2625" s="281" t="s">
        <v>259</v>
      </c>
      <c r="AU2625" s="281" t="s">
        <v>93</v>
      </c>
      <c r="AV2625" s="15" t="s">
        <v>91</v>
      </c>
      <c r="AW2625" s="15" t="s">
        <v>40</v>
      </c>
      <c r="AX2625" s="15" t="s">
        <v>84</v>
      </c>
      <c r="AY2625" s="281" t="s">
        <v>250</v>
      </c>
    </row>
    <row r="2626" s="13" customFormat="1">
      <c r="A2626" s="13"/>
      <c r="B2626" s="249"/>
      <c r="C2626" s="250"/>
      <c r="D2626" s="251" t="s">
        <v>259</v>
      </c>
      <c r="E2626" s="252" t="s">
        <v>1</v>
      </c>
      <c r="F2626" s="253" t="s">
        <v>2483</v>
      </c>
      <c r="G2626" s="250"/>
      <c r="H2626" s="254">
        <v>26.222000000000001</v>
      </c>
      <c r="I2626" s="255"/>
      <c r="J2626" s="250"/>
      <c r="K2626" s="250"/>
      <c r="L2626" s="256"/>
      <c r="M2626" s="257"/>
      <c r="N2626" s="258"/>
      <c r="O2626" s="258"/>
      <c r="P2626" s="258"/>
      <c r="Q2626" s="258"/>
      <c r="R2626" s="258"/>
      <c r="S2626" s="258"/>
      <c r="T2626" s="259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60" t="s">
        <v>259</v>
      </c>
      <c r="AU2626" s="260" t="s">
        <v>93</v>
      </c>
      <c r="AV2626" s="13" t="s">
        <v>93</v>
      </c>
      <c r="AW2626" s="13" t="s">
        <v>40</v>
      </c>
      <c r="AX2626" s="13" t="s">
        <v>84</v>
      </c>
      <c r="AY2626" s="260" t="s">
        <v>250</v>
      </c>
    </row>
    <row r="2627" s="13" customFormat="1">
      <c r="A2627" s="13"/>
      <c r="B2627" s="249"/>
      <c r="C2627" s="250"/>
      <c r="D2627" s="251" t="s">
        <v>259</v>
      </c>
      <c r="E2627" s="252" t="s">
        <v>1</v>
      </c>
      <c r="F2627" s="253" t="s">
        <v>2484</v>
      </c>
      <c r="G2627" s="250"/>
      <c r="H2627" s="254">
        <v>26.222000000000001</v>
      </c>
      <c r="I2627" s="255"/>
      <c r="J2627" s="250"/>
      <c r="K2627" s="250"/>
      <c r="L2627" s="256"/>
      <c r="M2627" s="257"/>
      <c r="N2627" s="258"/>
      <c r="O2627" s="258"/>
      <c r="P2627" s="258"/>
      <c r="Q2627" s="258"/>
      <c r="R2627" s="258"/>
      <c r="S2627" s="258"/>
      <c r="T2627" s="259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60" t="s">
        <v>259</v>
      </c>
      <c r="AU2627" s="260" t="s">
        <v>93</v>
      </c>
      <c r="AV2627" s="13" t="s">
        <v>93</v>
      </c>
      <c r="AW2627" s="13" t="s">
        <v>40</v>
      </c>
      <c r="AX2627" s="13" t="s">
        <v>84</v>
      </c>
      <c r="AY2627" s="260" t="s">
        <v>250</v>
      </c>
    </row>
    <row r="2628" s="15" customFormat="1">
      <c r="A2628" s="15"/>
      <c r="B2628" s="272"/>
      <c r="C2628" s="273"/>
      <c r="D2628" s="251" t="s">
        <v>259</v>
      </c>
      <c r="E2628" s="274" t="s">
        <v>1</v>
      </c>
      <c r="F2628" s="275" t="s">
        <v>2485</v>
      </c>
      <c r="G2628" s="273"/>
      <c r="H2628" s="274" t="s">
        <v>1</v>
      </c>
      <c r="I2628" s="276"/>
      <c r="J2628" s="273"/>
      <c r="K2628" s="273"/>
      <c r="L2628" s="277"/>
      <c r="M2628" s="278"/>
      <c r="N2628" s="279"/>
      <c r="O2628" s="279"/>
      <c r="P2628" s="279"/>
      <c r="Q2628" s="279"/>
      <c r="R2628" s="279"/>
      <c r="S2628" s="279"/>
      <c r="T2628" s="280"/>
      <c r="U2628" s="15"/>
      <c r="V2628" s="15"/>
      <c r="W2628" s="15"/>
      <c r="X2628" s="15"/>
      <c r="Y2628" s="15"/>
      <c r="Z2628" s="15"/>
      <c r="AA2628" s="15"/>
      <c r="AB2628" s="15"/>
      <c r="AC2628" s="15"/>
      <c r="AD2628" s="15"/>
      <c r="AE2628" s="15"/>
      <c r="AT2628" s="281" t="s">
        <v>259</v>
      </c>
      <c r="AU2628" s="281" t="s">
        <v>93</v>
      </c>
      <c r="AV2628" s="15" t="s">
        <v>91</v>
      </c>
      <c r="AW2628" s="15" t="s">
        <v>40</v>
      </c>
      <c r="AX2628" s="15" t="s">
        <v>84</v>
      </c>
      <c r="AY2628" s="281" t="s">
        <v>250</v>
      </c>
    </row>
    <row r="2629" s="13" customFormat="1">
      <c r="A2629" s="13"/>
      <c r="B2629" s="249"/>
      <c r="C2629" s="250"/>
      <c r="D2629" s="251" t="s">
        <v>259</v>
      </c>
      <c r="E2629" s="252" t="s">
        <v>1</v>
      </c>
      <c r="F2629" s="253" t="s">
        <v>2486</v>
      </c>
      <c r="G2629" s="250"/>
      <c r="H2629" s="254">
        <v>26.619</v>
      </c>
      <c r="I2629" s="255"/>
      <c r="J2629" s="250"/>
      <c r="K2629" s="250"/>
      <c r="L2629" s="256"/>
      <c r="M2629" s="257"/>
      <c r="N2629" s="258"/>
      <c r="O2629" s="258"/>
      <c r="P2629" s="258"/>
      <c r="Q2629" s="258"/>
      <c r="R2629" s="258"/>
      <c r="S2629" s="258"/>
      <c r="T2629" s="259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60" t="s">
        <v>259</v>
      </c>
      <c r="AU2629" s="260" t="s">
        <v>93</v>
      </c>
      <c r="AV2629" s="13" t="s">
        <v>93</v>
      </c>
      <c r="AW2629" s="13" t="s">
        <v>40</v>
      </c>
      <c r="AX2629" s="13" t="s">
        <v>84</v>
      </c>
      <c r="AY2629" s="260" t="s">
        <v>250</v>
      </c>
    </row>
    <row r="2630" s="16" customFormat="1">
      <c r="A2630" s="16"/>
      <c r="B2630" s="283"/>
      <c r="C2630" s="284"/>
      <c r="D2630" s="251" t="s">
        <v>259</v>
      </c>
      <c r="E2630" s="285" t="s">
        <v>1</v>
      </c>
      <c r="F2630" s="286" t="s">
        <v>328</v>
      </c>
      <c r="G2630" s="284"/>
      <c r="H2630" s="287">
        <v>79.063000000000002</v>
      </c>
      <c r="I2630" s="288"/>
      <c r="J2630" s="284"/>
      <c r="K2630" s="284"/>
      <c r="L2630" s="289"/>
      <c r="M2630" s="290"/>
      <c r="N2630" s="291"/>
      <c r="O2630" s="291"/>
      <c r="P2630" s="291"/>
      <c r="Q2630" s="291"/>
      <c r="R2630" s="291"/>
      <c r="S2630" s="291"/>
      <c r="T2630" s="292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T2630" s="293" t="s">
        <v>259</v>
      </c>
      <c r="AU2630" s="293" t="s">
        <v>93</v>
      </c>
      <c r="AV2630" s="16" t="s">
        <v>272</v>
      </c>
      <c r="AW2630" s="16" t="s">
        <v>40</v>
      </c>
      <c r="AX2630" s="16" t="s">
        <v>84</v>
      </c>
      <c r="AY2630" s="293" t="s">
        <v>250</v>
      </c>
    </row>
    <row r="2631" s="15" customFormat="1">
      <c r="A2631" s="15"/>
      <c r="B2631" s="272"/>
      <c r="C2631" s="273"/>
      <c r="D2631" s="251" t="s">
        <v>259</v>
      </c>
      <c r="E2631" s="274" t="s">
        <v>1</v>
      </c>
      <c r="F2631" s="275" t="s">
        <v>2487</v>
      </c>
      <c r="G2631" s="273"/>
      <c r="H2631" s="274" t="s">
        <v>1</v>
      </c>
      <c r="I2631" s="276"/>
      <c r="J2631" s="273"/>
      <c r="K2631" s="273"/>
      <c r="L2631" s="277"/>
      <c r="M2631" s="278"/>
      <c r="N2631" s="279"/>
      <c r="O2631" s="279"/>
      <c r="P2631" s="279"/>
      <c r="Q2631" s="279"/>
      <c r="R2631" s="279"/>
      <c r="S2631" s="279"/>
      <c r="T2631" s="280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5"/>
      <c r="AE2631" s="15"/>
      <c r="AT2631" s="281" t="s">
        <v>259</v>
      </c>
      <c r="AU2631" s="281" t="s">
        <v>93</v>
      </c>
      <c r="AV2631" s="15" t="s">
        <v>91</v>
      </c>
      <c r="AW2631" s="15" t="s">
        <v>40</v>
      </c>
      <c r="AX2631" s="15" t="s">
        <v>84</v>
      </c>
      <c r="AY2631" s="281" t="s">
        <v>250</v>
      </c>
    </row>
    <row r="2632" s="13" customFormat="1">
      <c r="A2632" s="13"/>
      <c r="B2632" s="249"/>
      <c r="C2632" s="250"/>
      <c r="D2632" s="251" t="s">
        <v>259</v>
      </c>
      <c r="E2632" s="252" t="s">
        <v>1</v>
      </c>
      <c r="F2632" s="253" t="s">
        <v>2488</v>
      </c>
      <c r="G2632" s="250"/>
      <c r="H2632" s="254">
        <v>12.627000000000001</v>
      </c>
      <c r="I2632" s="255"/>
      <c r="J2632" s="250"/>
      <c r="K2632" s="250"/>
      <c r="L2632" s="256"/>
      <c r="M2632" s="257"/>
      <c r="N2632" s="258"/>
      <c r="O2632" s="258"/>
      <c r="P2632" s="258"/>
      <c r="Q2632" s="258"/>
      <c r="R2632" s="258"/>
      <c r="S2632" s="258"/>
      <c r="T2632" s="259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60" t="s">
        <v>259</v>
      </c>
      <c r="AU2632" s="260" t="s">
        <v>93</v>
      </c>
      <c r="AV2632" s="13" t="s">
        <v>93</v>
      </c>
      <c r="AW2632" s="13" t="s">
        <v>40</v>
      </c>
      <c r="AX2632" s="13" t="s">
        <v>84</v>
      </c>
      <c r="AY2632" s="260" t="s">
        <v>250</v>
      </c>
    </row>
    <row r="2633" s="13" customFormat="1">
      <c r="A2633" s="13"/>
      <c r="B2633" s="249"/>
      <c r="C2633" s="250"/>
      <c r="D2633" s="251" t="s">
        <v>259</v>
      </c>
      <c r="E2633" s="252" t="s">
        <v>1</v>
      </c>
      <c r="F2633" s="253" t="s">
        <v>2489</v>
      </c>
      <c r="G2633" s="250"/>
      <c r="H2633" s="254">
        <v>12.627000000000001</v>
      </c>
      <c r="I2633" s="255"/>
      <c r="J2633" s="250"/>
      <c r="K2633" s="250"/>
      <c r="L2633" s="256"/>
      <c r="M2633" s="257"/>
      <c r="N2633" s="258"/>
      <c r="O2633" s="258"/>
      <c r="P2633" s="258"/>
      <c r="Q2633" s="258"/>
      <c r="R2633" s="258"/>
      <c r="S2633" s="258"/>
      <c r="T2633" s="259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60" t="s">
        <v>259</v>
      </c>
      <c r="AU2633" s="260" t="s">
        <v>93</v>
      </c>
      <c r="AV2633" s="13" t="s">
        <v>93</v>
      </c>
      <c r="AW2633" s="13" t="s">
        <v>40</v>
      </c>
      <c r="AX2633" s="13" t="s">
        <v>84</v>
      </c>
      <c r="AY2633" s="260" t="s">
        <v>250</v>
      </c>
    </row>
    <row r="2634" s="13" customFormat="1">
      <c r="A2634" s="13"/>
      <c r="B2634" s="249"/>
      <c r="C2634" s="250"/>
      <c r="D2634" s="251" t="s">
        <v>259</v>
      </c>
      <c r="E2634" s="252" t="s">
        <v>1</v>
      </c>
      <c r="F2634" s="253" t="s">
        <v>2490</v>
      </c>
      <c r="G2634" s="250"/>
      <c r="H2634" s="254">
        <v>12.627000000000001</v>
      </c>
      <c r="I2634" s="255"/>
      <c r="J2634" s="250"/>
      <c r="K2634" s="250"/>
      <c r="L2634" s="256"/>
      <c r="M2634" s="257"/>
      <c r="N2634" s="258"/>
      <c r="O2634" s="258"/>
      <c r="P2634" s="258"/>
      <c r="Q2634" s="258"/>
      <c r="R2634" s="258"/>
      <c r="S2634" s="258"/>
      <c r="T2634" s="259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60" t="s">
        <v>259</v>
      </c>
      <c r="AU2634" s="260" t="s">
        <v>93</v>
      </c>
      <c r="AV2634" s="13" t="s">
        <v>93</v>
      </c>
      <c r="AW2634" s="13" t="s">
        <v>40</v>
      </c>
      <c r="AX2634" s="13" t="s">
        <v>84</v>
      </c>
      <c r="AY2634" s="260" t="s">
        <v>250</v>
      </c>
    </row>
    <row r="2635" s="16" customFormat="1">
      <c r="A2635" s="16"/>
      <c r="B2635" s="283"/>
      <c r="C2635" s="284"/>
      <c r="D2635" s="251" t="s">
        <v>259</v>
      </c>
      <c r="E2635" s="285" t="s">
        <v>1</v>
      </c>
      <c r="F2635" s="286" t="s">
        <v>328</v>
      </c>
      <c r="G2635" s="284"/>
      <c r="H2635" s="287">
        <v>37.881</v>
      </c>
      <c r="I2635" s="288"/>
      <c r="J2635" s="284"/>
      <c r="K2635" s="284"/>
      <c r="L2635" s="289"/>
      <c r="M2635" s="290"/>
      <c r="N2635" s="291"/>
      <c r="O2635" s="291"/>
      <c r="P2635" s="291"/>
      <c r="Q2635" s="291"/>
      <c r="R2635" s="291"/>
      <c r="S2635" s="291"/>
      <c r="T2635" s="292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T2635" s="293" t="s">
        <v>259</v>
      </c>
      <c r="AU2635" s="293" t="s">
        <v>93</v>
      </c>
      <c r="AV2635" s="16" t="s">
        <v>272</v>
      </c>
      <c r="AW2635" s="16" t="s">
        <v>40</v>
      </c>
      <c r="AX2635" s="16" t="s">
        <v>84</v>
      </c>
      <c r="AY2635" s="293" t="s">
        <v>250</v>
      </c>
    </row>
    <row r="2636" s="15" customFormat="1">
      <c r="A2636" s="15"/>
      <c r="B2636" s="272"/>
      <c r="C2636" s="273"/>
      <c r="D2636" s="251" t="s">
        <v>259</v>
      </c>
      <c r="E2636" s="274" t="s">
        <v>1</v>
      </c>
      <c r="F2636" s="275" t="s">
        <v>2491</v>
      </c>
      <c r="G2636" s="273"/>
      <c r="H2636" s="274" t="s">
        <v>1</v>
      </c>
      <c r="I2636" s="276"/>
      <c r="J2636" s="273"/>
      <c r="K2636" s="273"/>
      <c r="L2636" s="277"/>
      <c r="M2636" s="278"/>
      <c r="N2636" s="279"/>
      <c r="O2636" s="279"/>
      <c r="P2636" s="279"/>
      <c r="Q2636" s="279"/>
      <c r="R2636" s="279"/>
      <c r="S2636" s="279"/>
      <c r="T2636" s="280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T2636" s="281" t="s">
        <v>259</v>
      </c>
      <c r="AU2636" s="281" t="s">
        <v>93</v>
      </c>
      <c r="AV2636" s="15" t="s">
        <v>91</v>
      </c>
      <c r="AW2636" s="15" t="s">
        <v>40</v>
      </c>
      <c r="AX2636" s="15" t="s">
        <v>84</v>
      </c>
      <c r="AY2636" s="281" t="s">
        <v>250</v>
      </c>
    </row>
    <row r="2637" s="13" customFormat="1">
      <c r="A2637" s="13"/>
      <c r="B2637" s="249"/>
      <c r="C2637" s="250"/>
      <c r="D2637" s="251" t="s">
        <v>259</v>
      </c>
      <c r="E2637" s="252" t="s">
        <v>1</v>
      </c>
      <c r="F2637" s="253" t="s">
        <v>2492</v>
      </c>
      <c r="G2637" s="250"/>
      <c r="H2637" s="254">
        <v>17.742000000000001</v>
      </c>
      <c r="I2637" s="255"/>
      <c r="J2637" s="250"/>
      <c r="K2637" s="250"/>
      <c r="L2637" s="256"/>
      <c r="M2637" s="257"/>
      <c r="N2637" s="258"/>
      <c r="O2637" s="258"/>
      <c r="P2637" s="258"/>
      <c r="Q2637" s="258"/>
      <c r="R2637" s="258"/>
      <c r="S2637" s="258"/>
      <c r="T2637" s="259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60" t="s">
        <v>259</v>
      </c>
      <c r="AU2637" s="260" t="s">
        <v>93</v>
      </c>
      <c r="AV2637" s="13" t="s">
        <v>93</v>
      </c>
      <c r="AW2637" s="13" t="s">
        <v>40</v>
      </c>
      <c r="AX2637" s="13" t="s">
        <v>84</v>
      </c>
      <c r="AY2637" s="260" t="s">
        <v>250</v>
      </c>
    </row>
    <row r="2638" s="16" customFormat="1">
      <c r="A2638" s="16"/>
      <c r="B2638" s="283"/>
      <c r="C2638" s="284"/>
      <c r="D2638" s="251" t="s">
        <v>259</v>
      </c>
      <c r="E2638" s="285" t="s">
        <v>1</v>
      </c>
      <c r="F2638" s="286" t="s">
        <v>328</v>
      </c>
      <c r="G2638" s="284"/>
      <c r="H2638" s="287">
        <v>17.742000000000001</v>
      </c>
      <c r="I2638" s="288"/>
      <c r="J2638" s="284"/>
      <c r="K2638" s="284"/>
      <c r="L2638" s="289"/>
      <c r="M2638" s="290"/>
      <c r="N2638" s="291"/>
      <c r="O2638" s="291"/>
      <c r="P2638" s="291"/>
      <c r="Q2638" s="291"/>
      <c r="R2638" s="291"/>
      <c r="S2638" s="291"/>
      <c r="T2638" s="292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T2638" s="293" t="s">
        <v>259</v>
      </c>
      <c r="AU2638" s="293" t="s">
        <v>93</v>
      </c>
      <c r="AV2638" s="16" t="s">
        <v>272</v>
      </c>
      <c r="AW2638" s="16" t="s">
        <v>40</v>
      </c>
      <c r="AX2638" s="16" t="s">
        <v>84</v>
      </c>
      <c r="AY2638" s="293" t="s">
        <v>250</v>
      </c>
    </row>
    <row r="2639" s="15" customFormat="1">
      <c r="A2639" s="15"/>
      <c r="B2639" s="272"/>
      <c r="C2639" s="273"/>
      <c r="D2639" s="251" t="s">
        <v>259</v>
      </c>
      <c r="E2639" s="274" t="s">
        <v>1</v>
      </c>
      <c r="F2639" s="275" t="s">
        <v>2493</v>
      </c>
      <c r="G2639" s="273"/>
      <c r="H2639" s="274" t="s">
        <v>1</v>
      </c>
      <c r="I2639" s="276"/>
      <c r="J2639" s="273"/>
      <c r="K2639" s="273"/>
      <c r="L2639" s="277"/>
      <c r="M2639" s="278"/>
      <c r="N2639" s="279"/>
      <c r="O2639" s="279"/>
      <c r="P2639" s="279"/>
      <c r="Q2639" s="279"/>
      <c r="R2639" s="279"/>
      <c r="S2639" s="279"/>
      <c r="T2639" s="280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T2639" s="281" t="s">
        <v>259</v>
      </c>
      <c r="AU2639" s="281" t="s">
        <v>93</v>
      </c>
      <c r="AV2639" s="15" t="s">
        <v>91</v>
      </c>
      <c r="AW2639" s="15" t="s">
        <v>40</v>
      </c>
      <c r="AX2639" s="15" t="s">
        <v>84</v>
      </c>
      <c r="AY2639" s="281" t="s">
        <v>250</v>
      </c>
    </row>
    <row r="2640" s="13" customFormat="1">
      <c r="A2640" s="13"/>
      <c r="B2640" s="249"/>
      <c r="C2640" s="250"/>
      <c r="D2640" s="251" t="s">
        <v>259</v>
      </c>
      <c r="E2640" s="252" t="s">
        <v>1</v>
      </c>
      <c r="F2640" s="253" t="s">
        <v>2494</v>
      </c>
      <c r="G2640" s="250"/>
      <c r="H2640" s="254">
        <v>12.773</v>
      </c>
      <c r="I2640" s="255"/>
      <c r="J2640" s="250"/>
      <c r="K2640" s="250"/>
      <c r="L2640" s="256"/>
      <c r="M2640" s="257"/>
      <c r="N2640" s="258"/>
      <c r="O2640" s="258"/>
      <c r="P2640" s="258"/>
      <c r="Q2640" s="258"/>
      <c r="R2640" s="258"/>
      <c r="S2640" s="258"/>
      <c r="T2640" s="259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60" t="s">
        <v>259</v>
      </c>
      <c r="AU2640" s="260" t="s">
        <v>93</v>
      </c>
      <c r="AV2640" s="13" t="s">
        <v>93</v>
      </c>
      <c r="AW2640" s="13" t="s">
        <v>40</v>
      </c>
      <c r="AX2640" s="13" t="s">
        <v>84</v>
      </c>
      <c r="AY2640" s="260" t="s">
        <v>250</v>
      </c>
    </row>
    <row r="2641" s="16" customFormat="1">
      <c r="A2641" s="16"/>
      <c r="B2641" s="283"/>
      <c r="C2641" s="284"/>
      <c r="D2641" s="251" t="s">
        <v>259</v>
      </c>
      <c r="E2641" s="285" t="s">
        <v>1</v>
      </c>
      <c r="F2641" s="286" t="s">
        <v>328</v>
      </c>
      <c r="G2641" s="284"/>
      <c r="H2641" s="287">
        <v>12.773</v>
      </c>
      <c r="I2641" s="288"/>
      <c r="J2641" s="284"/>
      <c r="K2641" s="284"/>
      <c r="L2641" s="289"/>
      <c r="M2641" s="290"/>
      <c r="N2641" s="291"/>
      <c r="O2641" s="291"/>
      <c r="P2641" s="291"/>
      <c r="Q2641" s="291"/>
      <c r="R2641" s="291"/>
      <c r="S2641" s="291"/>
      <c r="T2641" s="292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T2641" s="293" t="s">
        <v>259</v>
      </c>
      <c r="AU2641" s="293" t="s">
        <v>93</v>
      </c>
      <c r="AV2641" s="16" t="s">
        <v>272</v>
      </c>
      <c r="AW2641" s="16" t="s">
        <v>40</v>
      </c>
      <c r="AX2641" s="16" t="s">
        <v>84</v>
      </c>
      <c r="AY2641" s="293" t="s">
        <v>250</v>
      </c>
    </row>
    <row r="2642" s="15" customFormat="1">
      <c r="A2642" s="15"/>
      <c r="B2642" s="272"/>
      <c r="C2642" s="273"/>
      <c r="D2642" s="251" t="s">
        <v>259</v>
      </c>
      <c r="E2642" s="274" t="s">
        <v>1</v>
      </c>
      <c r="F2642" s="275" t="s">
        <v>2495</v>
      </c>
      <c r="G2642" s="273"/>
      <c r="H2642" s="274" t="s">
        <v>1</v>
      </c>
      <c r="I2642" s="276"/>
      <c r="J2642" s="273"/>
      <c r="K2642" s="273"/>
      <c r="L2642" s="277"/>
      <c r="M2642" s="278"/>
      <c r="N2642" s="279"/>
      <c r="O2642" s="279"/>
      <c r="P2642" s="279"/>
      <c r="Q2642" s="279"/>
      <c r="R2642" s="279"/>
      <c r="S2642" s="279"/>
      <c r="T2642" s="280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81" t="s">
        <v>259</v>
      </c>
      <c r="AU2642" s="281" t="s">
        <v>93</v>
      </c>
      <c r="AV2642" s="15" t="s">
        <v>91</v>
      </c>
      <c r="AW2642" s="15" t="s">
        <v>40</v>
      </c>
      <c r="AX2642" s="15" t="s">
        <v>84</v>
      </c>
      <c r="AY2642" s="281" t="s">
        <v>250</v>
      </c>
    </row>
    <row r="2643" s="13" customFormat="1">
      <c r="A2643" s="13"/>
      <c r="B2643" s="249"/>
      <c r="C2643" s="250"/>
      <c r="D2643" s="251" t="s">
        <v>259</v>
      </c>
      <c r="E2643" s="252" t="s">
        <v>1</v>
      </c>
      <c r="F2643" s="253" t="s">
        <v>2496</v>
      </c>
      <c r="G2643" s="250"/>
      <c r="H2643" s="254">
        <v>19.099</v>
      </c>
      <c r="I2643" s="255"/>
      <c r="J2643" s="250"/>
      <c r="K2643" s="250"/>
      <c r="L2643" s="256"/>
      <c r="M2643" s="257"/>
      <c r="N2643" s="258"/>
      <c r="O2643" s="258"/>
      <c r="P2643" s="258"/>
      <c r="Q2643" s="258"/>
      <c r="R2643" s="258"/>
      <c r="S2643" s="258"/>
      <c r="T2643" s="259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60" t="s">
        <v>259</v>
      </c>
      <c r="AU2643" s="260" t="s">
        <v>93</v>
      </c>
      <c r="AV2643" s="13" t="s">
        <v>93</v>
      </c>
      <c r="AW2643" s="13" t="s">
        <v>40</v>
      </c>
      <c r="AX2643" s="13" t="s">
        <v>84</v>
      </c>
      <c r="AY2643" s="260" t="s">
        <v>250</v>
      </c>
    </row>
    <row r="2644" s="16" customFormat="1">
      <c r="A2644" s="16"/>
      <c r="B2644" s="283"/>
      <c r="C2644" s="284"/>
      <c r="D2644" s="251" t="s">
        <v>259</v>
      </c>
      <c r="E2644" s="285" t="s">
        <v>1</v>
      </c>
      <c r="F2644" s="286" t="s">
        <v>328</v>
      </c>
      <c r="G2644" s="284"/>
      <c r="H2644" s="287">
        <v>19.099</v>
      </c>
      <c r="I2644" s="288"/>
      <c r="J2644" s="284"/>
      <c r="K2644" s="284"/>
      <c r="L2644" s="289"/>
      <c r="M2644" s="290"/>
      <c r="N2644" s="291"/>
      <c r="O2644" s="291"/>
      <c r="P2644" s="291"/>
      <c r="Q2644" s="291"/>
      <c r="R2644" s="291"/>
      <c r="S2644" s="291"/>
      <c r="T2644" s="292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T2644" s="293" t="s">
        <v>259</v>
      </c>
      <c r="AU2644" s="293" t="s">
        <v>93</v>
      </c>
      <c r="AV2644" s="16" t="s">
        <v>272</v>
      </c>
      <c r="AW2644" s="16" t="s">
        <v>40</v>
      </c>
      <c r="AX2644" s="16" t="s">
        <v>84</v>
      </c>
      <c r="AY2644" s="293" t="s">
        <v>250</v>
      </c>
    </row>
    <row r="2645" s="15" customFormat="1">
      <c r="A2645" s="15"/>
      <c r="B2645" s="272"/>
      <c r="C2645" s="273"/>
      <c r="D2645" s="251" t="s">
        <v>259</v>
      </c>
      <c r="E2645" s="274" t="s">
        <v>1</v>
      </c>
      <c r="F2645" s="275" t="s">
        <v>2497</v>
      </c>
      <c r="G2645" s="273"/>
      <c r="H2645" s="274" t="s">
        <v>1</v>
      </c>
      <c r="I2645" s="276"/>
      <c r="J2645" s="273"/>
      <c r="K2645" s="273"/>
      <c r="L2645" s="277"/>
      <c r="M2645" s="278"/>
      <c r="N2645" s="279"/>
      <c r="O2645" s="279"/>
      <c r="P2645" s="279"/>
      <c r="Q2645" s="279"/>
      <c r="R2645" s="279"/>
      <c r="S2645" s="279"/>
      <c r="T2645" s="280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5"/>
      <c r="AE2645" s="15"/>
      <c r="AT2645" s="281" t="s">
        <v>259</v>
      </c>
      <c r="AU2645" s="281" t="s">
        <v>93</v>
      </c>
      <c r="AV2645" s="15" t="s">
        <v>91</v>
      </c>
      <c r="AW2645" s="15" t="s">
        <v>40</v>
      </c>
      <c r="AX2645" s="15" t="s">
        <v>84</v>
      </c>
      <c r="AY2645" s="281" t="s">
        <v>250</v>
      </c>
    </row>
    <row r="2646" s="13" customFormat="1">
      <c r="A2646" s="13"/>
      <c r="B2646" s="249"/>
      <c r="C2646" s="250"/>
      <c r="D2646" s="251" t="s">
        <v>259</v>
      </c>
      <c r="E2646" s="252" t="s">
        <v>1</v>
      </c>
      <c r="F2646" s="253" t="s">
        <v>2498</v>
      </c>
      <c r="G2646" s="250"/>
      <c r="H2646" s="254">
        <v>9.3230000000000004</v>
      </c>
      <c r="I2646" s="255"/>
      <c r="J2646" s="250"/>
      <c r="K2646" s="250"/>
      <c r="L2646" s="256"/>
      <c r="M2646" s="257"/>
      <c r="N2646" s="258"/>
      <c r="O2646" s="258"/>
      <c r="P2646" s="258"/>
      <c r="Q2646" s="258"/>
      <c r="R2646" s="258"/>
      <c r="S2646" s="258"/>
      <c r="T2646" s="259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60" t="s">
        <v>259</v>
      </c>
      <c r="AU2646" s="260" t="s">
        <v>93</v>
      </c>
      <c r="AV2646" s="13" t="s">
        <v>93</v>
      </c>
      <c r="AW2646" s="13" t="s">
        <v>40</v>
      </c>
      <c r="AX2646" s="13" t="s">
        <v>84</v>
      </c>
      <c r="AY2646" s="260" t="s">
        <v>250</v>
      </c>
    </row>
    <row r="2647" s="16" customFormat="1">
      <c r="A2647" s="16"/>
      <c r="B2647" s="283"/>
      <c r="C2647" s="284"/>
      <c r="D2647" s="251" t="s">
        <v>259</v>
      </c>
      <c r="E2647" s="285" t="s">
        <v>1</v>
      </c>
      <c r="F2647" s="286" t="s">
        <v>328</v>
      </c>
      <c r="G2647" s="284"/>
      <c r="H2647" s="287">
        <v>9.3230000000000004</v>
      </c>
      <c r="I2647" s="288"/>
      <c r="J2647" s="284"/>
      <c r="K2647" s="284"/>
      <c r="L2647" s="289"/>
      <c r="M2647" s="290"/>
      <c r="N2647" s="291"/>
      <c r="O2647" s="291"/>
      <c r="P2647" s="291"/>
      <c r="Q2647" s="291"/>
      <c r="R2647" s="291"/>
      <c r="S2647" s="291"/>
      <c r="T2647" s="292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T2647" s="293" t="s">
        <v>259</v>
      </c>
      <c r="AU2647" s="293" t="s">
        <v>93</v>
      </c>
      <c r="AV2647" s="16" t="s">
        <v>272</v>
      </c>
      <c r="AW2647" s="16" t="s">
        <v>40</v>
      </c>
      <c r="AX2647" s="16" t="s">
        <v>84</v>
      </c>
      <c r="AY2647" s="293" t="s">
        <v>250</v>
      </c>
    </row>
    <row r="2648" s="14" customFormat="1">
      <c r="A2648" s="14"/>
      <c r="B2648" s="261"/>
      <c r="C2648" s="262"/>
      <c r="D2648" s="251" t="s">
        <v>259</v>
      </c>
      <c r="E2648" s="263" t="s">
        <v>1</v>
      </c>
      <c r="F2648" s="264" t="s">
        <v>261</v>
      </c>
      <c r="G2648" s="262"/>
      <c r="H2648" s="265">
        <v>175.881</v>
      </c>
      <c r="I2648" s="266"/>
      <c r="J2648" s="262"/>
      <c r="K2648" s="262"/>
      <c r="L2648" s="267"/>
      <c r="M2648" s="268"/>
      <c r="N2648" s="269"/>
      <c r="O2648" s="269"/>
      <c r="P2648" s="269"/>
      <c r="Q2648" s="269"/>
      <c r="R2648" s="269"/>
      <c r="S2648" s="269"/>
      <c r="T2648" s="270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71" t="s">
        <v>259</v>
      </c>
      <c r="AU2648" s="271" t="s">
        <v>93</v>
      </c>
      <c r="AV2648" s="14" t="s">
        <v>256</v>
      </c>
      <c r="AW2648" s="14" t="s">
        <v>40</v>
      </c>
      <c r="AX2648" s="14" t="s">
        <v>91</v>
      </c>
      <c r="AY2648" s="271" t="s">
        <v>250</v>
      </c>
    </row>
    <row r="2649" s="2" customFormat="1" ht="66.75" customHeight="1">
      <c r="A2649" s="41"/>
      <c r="B2649" s="42"/>
      <c r="C2649" s="294" t="s">
        <v>1601</v>
      </c>
      <c r="D2649" s="294" t="s">
        <v>337</v>
      </c>
      <c r="E2649" s="295" t="s">
        <v>2499</v>
      </c>
      <c r="F2649" s="296" t="s">
        <v>2500</v>
      </c>
      <c r="G2649" s="297" t="s">
        <v>570</v>
      </c>
      <c r="H2649" s="298">
        <v>3</v>
      </c>
      <c r="I2649" s="299"/>
      <c r="J2649" s="300">
        <f>ROUND(I2649*H2649,2)</f>
        <v>0</v>
      </c>
      <c r="K2649" s="301"/>
      <c r="L2649" s="302"/>
      <c r="M2649" s="303" t="s">
        <v>1</v>
      </c>
      <c r="N2649" s="304" t="s">
        <v>49</v>
      </c>
      <c r="O2649" s="94"/>
      <c r="P2649" s="240">
        <f>O2649*H2649</f>
        <v>0</v>
      </c>
      <c r="Q2649" s="240">
        <v>0.66000000000000003</v>
      </c>
      <c r="R2649" s="240">
        <f>Q2649*H2649</f>
        <v>1.98</v>
      </c>
      <c r="S2649" s="240">
        <v>0</v>
      </c>
      <c r="T2649" s="241">
        <f>S2649*H2649</f>
        <v>0</v>
      </c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R2649" s="242" t="s">
        <v>363</v>
      </c>
      <c r="AT2649" s="242" t="s">
        <v>337</v>
      </c>
      <c r="AU2649" s="242" t="s">
        <v>93</v>
      </c>
      <c r="AY2649" s="19" t="s">
        <v>250</v>
      </c>
      <c r="BE2649" s="243">
        <f>IF(N2649="základní",J2649,0)</f>
        <v>0</v>
      </c>
      <c r="BF2649" s="243">
        <f>IF(N2649="snížená",J2649,0)</f>
        <v>0</v>
      </c>
      <c r="BG2649" s="243">
        <f>IF(N2649="zákl. přenesená",J2649,0)</f>
        <v>0</v>
      </c>
      <c r="BH2649" s="243">
        <f>IF(N2649="sníž. přenesená",J2649,0)</f>
        <v>0</v>
      </c>
      <c r="BI2649" s="243">
        <f>IF(N2649="nulová",J2649,0)</f>
        <v>0</v>
      </c>
      <c r="BJ2649" s="19" t="s">
        <v>91</v>
      </c>
      <c r="BK2649" s="243">
        <f>ROUND(I2649*H2649,2)</f>
        <v>0</v>
      </c>
      <c r="BL2649" s="19" t="s">
        <v>303</v>
      </c>
      <c r="BM2649" s="242" t="s">
        <v>2501</v>
      </c>
    </row>
    <row r="2650" s="2" customFormat="1">
      <c r="A2650" s="41"/>
      <c r="B2650" s="42"/>
      <c r="C2650" s="43"/>
      <c r="D2650" s="251" t="s">
        <v>288</v>
      </c>
      <c r="E2650" s="43"/>
      <c r="F2650" s="282" t="s">
        <v>2472</v>
      </c>
      <c r="G2650" s="43"/>
      <c r="H2650" s="43"/>
      <c r="I2650" s="246"/>
      <c r="J2650" s="43"/>
      <c r="K2650" s="43"/>
      <c r="L2650" s="47"/>
      <c r="M2650" s="247"/>
      <c r="N2650" s="248"/>
      <c r="O2650" s="94"/>
      <c r="P2650" s="94"/>
      <c r="Q2650" s="94"/>
      <c r="R2650" s="94"/>
      <c r="S2650" s="94"/>
      <c r="T2650" s="95"/>
      <c r="U2650" s="41"/>
      <c r="V2650" s="41"/>
      <c r="W2650" s="41"/>
      <c r="X2650" s="41"/>
      <c r="Y2650" s="41"/>
      <c r="Z2650" s="41"/>
      <c r="AA2650" s="41"/>
      <c r="AB2650" s="41"/>
      <c r="AC2650" s="41"/>
      <c r="AD2650" s="41"/>
      <c r="AE2650" s="41"/>
      <c r="AT2650" s="19" t="s">
        <v>288</v>
      </c>
      <c r="AU2650" s="19" t="s">
        <v>93</v>
      </c>
    </row>
    <row r="2651" s="15" customFormat="1">
      <c r="A2651" s="15"/>
      <c r="B2651" s="272"/>
      <c r="C2651" s="273"/>
      <c r="D2651" s="251" t="s">
        <v>259</v>
      </c>
      <c r="E2651" s="274" t="s">
        <v>1</v>
      </c>
      <c r="F2651" s="275" t="s">
        <v>2480</v>
      </c>
      <c r="G2651" s="273"/>
      <c r="H2651" s="274" t="s">
        <v>1</v>
      </c>
      <c r="I2651" s="276"/>
      <c r="J2651" s="273"/>
      <c r="K2651" s="273"/>
      <c r="L2651" s="277"/>
      <c r="M2651" s="278"/>
      <c r="N2651" s="279"/>
      <c r="O2651" s="279"/>
      <c r="P2651" s="279"/>
      <c r="Q2651" s="279"/>
      <c r="R2651" s="279"/>
      <c r="S2651" s="279"/>
      <c r="T2651" s="280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T2651" s="281" t="s">
        <v>259</v>
      </c>
      <c r="AU2651" s="281" t="s">
        <v>93</v>
      </c>
      <c r="AV2651" s="15" t="s">
        <v>91</v>
      </c>
      <c r="AW2651" s="15" t="s">
        <v>40</v>
      </c>
      <c r="AX2651" s="15" t="s">
        <v>84</v>
      </c>
      <c r="AY2651" s="281" t="s">
        <v>250</v>
      </c>
    </row>
    <row r="2652" s="15" customFormat="1">
      <c r="A2652" s="15"/>
      <c r="B2652" s="272"/>
      <c r="C2652" s="273"/>
      <c r="D2652" s="251" t="s">
        <v>259</v>
      </c>
      <c r="E2652" s="274" t="s">
        <v>1</v>
      </c>
      <c r="F2652" s="275" t="s">
        <v>2482</v>
      </c>
      <c r="G2652" s="273"/>
      <c r="H2652" s="274" t="s">
        <v>1</v>
      </c>
      <c r="I2652" s="276"/>
      <c r="J2652" s="273"/>
      <c r="K2652" s="273"/>
      <c r="L2652" s="277"/>
      <c r="M2652" s="278"/>
      <c r="N2652" s="279"/>
      <c r="O2652" s="279"/>
      <c r="P2652" s="279"/>
      <c r="Q2652" s="279"/>
      <c r="R2652" s="279"/>
      <c r="S2652" s="279"/>
      <c r="T2652" s="280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T2652" s="281" t="s">
        <v>259</v>
      </c>
      <c r="AU2652" s="281" t="s">
        <v>93</v>
      </c>
      <c r="AV2652" s="15" t="s">
        <v>91</v>
      </c>
      <c r="AW2652" s="15" t="s">
        <v>40</v>
      </c>
      <c r="AX2652" s="15" t="s">
        <v>84</v>
      </c>
      <c r="AY2652" s="281" t="s">
        <v>250</v>
      </c>
    </row>
    <row r="2653" s="13" customFormat="1">
      <c r="A2653" s="13"/>
      <c r="B2653" s="249"/>
      <c r="C2653" s="250"/>
      <c r="D2653" s="251" t="s">
        <v>259</v>
      </c>
      <c r="E2653" s="252" t="s">
        <v>1</v>
      </c>
      <c r="F2653" s="253" t="s">
        <v>2061</v>
      </c>
      <c r="G2653" s="250"/>
      <c r="H2653" s="254">
        <v>1</v>
      </c>
      <c r="I2653" s="255"/>
      <c r="J2653" s="250"/>
      <c r="K2653" s="250"/>
      <c r="L2653" s="256"/>
      <c r="M2653" s="257"/>
      <c r="N2653" s="258"/>
      <c r="O2653" s="258"/>
      <c r="P2653" s="258"/>
      <c r="Q2653" s="258"/>
      <c r="R2653" s="258"/>
      <c r="S2653" s="258"/>
      <c r="T2653" s="259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60" t="s">
        <v>259</v>
      </c>
      <c r="AU2653" s="260" t="s">
        <v>93</v>
      </c>
      <c r="AV2653" s="13" t="s">
        <v>93</v>
      </c>
      <c r="AW2653" s="13" t="s">
        <v>40</v>
      </c>
      <c r="AX2653" s="13" t="s">
        <v>84</v>
      </c>
      <c r="AY2653" s="260" t="s">
        <v>250</v>
      </c>
    </row>
    <row r="2654" s="13" customFormat="1">
      <c r="A2654" s="13"/>
      <c r="B2654" s="249"/>
      <c r="C2654" s="250"/>
      <c r="D2654" s="251" t="s">
        <v>259</v>
      </c>
      <c r="E2654" s="252" t="s">
        <v>1</v>
      </c>
      <c r="F2654" s="253" t="s">
        <v>2062</v>
      </c>
      <c r="G2654" s="250"/>
      <c r="H2654" s="254">
        <v>1</v>
      </c>
      <c r="I2654" s="255"/>
      <c r="J2654" s="250"/>
      <c r="K2654" s="250"/>
      <c r="L2654" s="256"/>
      <c r="M2654" s="257"/>
      <c r="N2654" s="258"/>
      <c r="O2654" s="258"/>
      <c r="P2654" s="258"/>
      <c r="Q2654" s="258"/>
      <c r="R2654" s="258"/>
      <c r="S2654" s="258"/>
      <c r="T2654" s="259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60" t="s">
        <v>259</v>
      </c>
      <c r="AU2654" s="260" t="s">
        <v>93</v>
      </c>
      <c r="AV2654" s="13" t="s">
        <v>93</v>
      </c>
      <c r="AW2654" s="13" t="s">
        <v>40</v>
      </c>
      <c r="AX2654" s="13" t="s">
        <v>84</v>
      </c>
      <c r="AY2654" s="260" t="s">
        <v>250</v>
      </c>
    </row>
    <row r="2655" s="15" customFormat="1">
      <c r="A2655" s="15"/>
      <c r="B2655" s="272"/>
      <c r="C2655" s="273"/>
      <c r="D2655" s="251" t="s">
        <v>259</v>
      </c>
      <c r="E2655" s="274" t="s">
        <v>1</v>
      </c>
      <c r="F2655" s="275" t="s">
        <v>2485</v>
      </c>
      <c r="G2655" s="273"/>
      <c r="H2655" s="274" t="s">
        <v>1</v>
      </c>
      <c r="I2655" s="276"/>
      <c r="J2655" s="273"/>
      <c r="K2655" s="273"/>
      <c r="L2655" s="277"/>
      <c r="M2655" s="278"/>
      <c r="N2655" s="279"/>
      <c r="O2655" s="279"/>
      <c r="P2655" s="279"/>
      <c r="Q2655" s="279"/>
      <c r="R2655" s="279"/>
      <c r="S2655" s="279"/>
      <c r="T2655" s="280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T2655" s="281" t="s">
        <v>259</v>
      </c>
      <c r="AU2655" s="281" t="s">
        <v>93</v>
      </c>
      <c r="AV2655" s="15" t="s">
        <v>91</v>
      </c>
      <c r="AW2655" s="15" t="s">
        <v>40</v>
      </c>
      <c r="AX2655" s="15" t="s">
        <v>84</v>
      </c>
      <c r="AY2655" s="281" t="s">
        <v>250</v>
      </c>
    </row>
    <row r="2656" s="13" customFormat="1">
      <c r="A2656" s="13"/>
      <c r="B2656" s="249"/>
      <c r="C2656" s="250"/>
      <c r="D2656" s="251" t="s">
        <v>259</v>
      </c>
      <c r="E2656" s="252" t="s">
        <v>1</v>
      </c>
      <c r="F2656" s="253" t="s">
        <v>2063</v>
      </c>
      <c r="G2656" s="250"/>
      <c r="H2656" s="254">
        <v>1</v>
      </c>
      <c r="I2656" s="255"/>
      <c r="J2656" s="250"/>
      <c r="K2656" s="250"/>
      <c r="L2656" s="256"/>
      <c r="M2656" s="257"/>
      <c r="N2656" s="258"/>
      <c r="O2656" s="258"/>
      <c r="P2656" s="258"/>
      <c r="Q2656" s="258"/>
      <c r="R2656" s="258"/>
      <c r="S2656" s="258"/>
      <c r="T2656" s="25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60" t="s">
        <v>259</v>
      </c>
      <c r="AU2656" s="260" t="s">
        <v>93</v>
      </c>
      <c r="AV2656" s="13" t="s">
        <v>93</v>
      </c>
      <c r="AW2656" s="13" t="s">
        <v>40</v>
      </c>
      <c r="AX2656" s="13" t="s">
        <v>84</v>
      </c>
      <c r="AY2656" s="260" t="s">
        <v>250</v>
      </c>
    </row>
    <row r="2657" s="14" customFormat="1">
      <c r="A2657" s="14"/>
      <c r="B2657" s="261"/>
      <c r="C2657" s="262"/>
      <c r="D2657" s="251" t="s">
        <v>259</v>
      </c>
      <c r="E2657" s="263" t="s">
        <v>1</v>
      </c>
      <c r="F2657" s="264" t="s">
        <v>261</v>
      </c>
      <c r="G2657" s="262"/>
      <c r="H2657" s="265">
        <v>3</v>
      </c>
      <c r="I2657" s="266"/>
      <c r="J2657" s="262"/>
      <c r="K2657" s="262"/>
      <c r="L2657" s="267"/>
      <c r="M2657" s="268"/>
      <c r="N2657" s="269"/>
      <c r="O2657" s="269"/>
      <c r="P2657" s="269"/>
      <c r="Q2657" s="269"/>
      <c r="R2657" s="269"/>
      <c r="S2657" s="269"/>
      <c r="T2657" s="270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71" t="s">
        <v>259</v>
      </c>
      <c r="AU2657" s="271" t="s">
        <v>93</v>
      </c>
      <c r="AV2657" s="14" t="s">
        <v>256</v>
      </c>
      <c r="AW2657" s="14" t="s">
        <v>40</v>
      </c>
      <c r="AX2657" s="14" t="s">
        <v>91</v>
      </c>
      <c r="AY2657" s="271" t="s">
        <v>250</v>
      </c>
    </row>
    <row r="2658" s="2" customFormat="1" ht="37.8" customHeight="1">
      <c r="A2658" s="41"/>
      <c r="B2658" s="42"/>
      <c r="C2658" s="294" t="s">
        <v>2502</v>
      </c>
      <c r="D2658" s="294" t="s">
        <v>337</v>
      </c>
      <c r="E2658" s="295" t="s">
        <v>2503</v>
      </c>
      <c r="F2658" s="296" t="s">
        <v>2504</v>
      </c>
      <c r="G2658" s="297" t="s">
        <v>570</v>
      </c>
      <c r="H2658" s="298">
        <v>3</v>
      </c>
      <c r="I2658" s="299"/>
      <c r="J2658" s="300">
        <f>ROUND(I2658*H2658,2)</f>
        <v>0</v>
      </c>
      <c r="K2658" s="301"/>
      <c r="L2658" s="302"/>
      <c r="M2658" s="303" t="s">
        <v>1</v>
      </c>
      <c r="N2658" s="304" t="s">
        <v>49</v>
      </c>
      <c r="O2658" s="94"/>
      <c r="P2658" s="240">
        <f>O2658*H2658</f>
        <v>0</v>
      </c>
      <c r="Q2658" s="240">
        <v>0.32000000000000001</v>
      </c>
      <c r="R2658" s="240">
        <f>Q2658*H2658</f>
        <v>0.95999999999999996</v>
      </c>
      <c r="S2658" s="240">
        <v>0</v>
      </c>
      <c r="T2658" s="241">
        <f>S2658*H2658</f>
        <v>0</v>
      </c>
      <c r="U2658" s="41"/>
      <c r="V2658" s="41"/>
      <c r="W2658" s="41"/>
      <c r="X2658" s="41"/>
      <c r="Y2658" s="41"/>
      <c r="Z2658" s="41"/>
      <c r="AA2658" s="41"/>
      <c r="AB2658" s="41"/>
      <c r="AC2658" s="41"/>
      <c r="AD2658" s="41"/>
      <c r="AE2658" s="41"/>
      <c r="AR2658" s="242" t="s">
        <v>363</v>
      </c>
      <c r="AT2658" s="242" t="s">
        <v>337</v>
      </c>
      <c r="AU2658" s="242" t="s">
        <v>93</v>
      </c>
      <c r="AY2658" s="19" t="s">
        <v>250</v>
      </c>
      <c r="BE2658" s="243">
        <f>IF(N2658="základní",J2658,0)</f>
        <v>0</v>
      </c>
      <c r="BF2658" s="243">
        <f>IF(N2658="snížená",J2658,0)</f>
        <v>0</v>
      </c>
      <c r="BG2658" s="243">
        <f>IF(N2658="zákl. přenesená",J2658,0)</f>
        <v>0</v>
      </c>
      <c r="BH2658" s="243">
        <f>IF(N2658="sníž. přenesená",J2658,0)</f>
        <v>0</v>
      </c>
      <c r="BI2658" s="243">
        <f>IF(N2658="nulová",J2658,0)</f>
        <v>0</v>
      </c>
      <c r="BJ2658" s="19" t="s">
        <v>91</v>
      </c>
      <c r="BK2658" s="243">
        <f>ROUND(I2658*H2658,2)</f>
        <v>0</v>
      </c>
      <c r="BL2658" s="19" t="s">
        <v>303</v>
      </c>
      <c r="BM2658" s="242" t="s">
        <v>2505</v>
      </c>
    </row>
    <row r="2659" s="2" customFormat="1">
      <c r="A2659" s="41"/>
      <c r="B2659" s="42"/>
      <c r="C2659" s="43"/>
      <c r="D2659" s="251" t="s">
        <v>288</v>
      </c>
      <c r="E2659" s="43"/>
      <c r="F2659" s="282" t="s">
        <v>2472</v>
      </c>
      <c r="G2659" s="43"/>
      <c r="H2659" s="43"/>
      <c r="I2659" s="246"/>
      <c r="J2659" s="43"/>
      <c r="K2659" s="43"/>
      <c r="L2659" s="47"/>
      <c r="M2659" s="247"/>
      <c r="N2659" s="248"/>
      <c r="O2659" s="94"/>
      <c r="P2659" s="94"/>
      <c r="Q2659" s="94"/>
      <c r="R2659" s="94"/>
      <c r="S2659" s="94"/>
      <c r="T2659" s="95"/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T2659" s="19" t="s">
        <v>288</v>
      </c>
      <c r="AU2659" s="19" t="s">
        <v>93</v>
      </c>
    </row>
    <row r="2660" s="15" customFormat="1">
      <c r="A2660" s="15"/>
      <c r="B2660" s="272"/>
      <c r="C2660" s="273"/>
      <c r="D2660" s="251" t="s">
        <v>259</v>
      </c>
      <c r="E2660" s="274" t="s">
        <v>1</v>
      </c>
      <c r="F2660" s="275" t="s">
        <v>2480</v>
      </c>
      <c r="G2660" s="273"/>
      <c r="H2660" s="274" t="s">
        <v>1</v>
      </c>
      <c r="I2660" s="276"/>
      <c r="J2660" s="273"/>
      <c r="K2660" s="273"/>
      <c r="L2660" s="277"/>
      <c r="M2660" s="278"/>
      <c r="N2660" s="279"/>
      <c r="O2660" s="279"/>
      <c r="P2660" s="279"/>
      <c r="Q2660" s="279"/>
      <c r="R2660" s="279"/>
      <c r="S2660" s="279"/>
      <c r="T2660" s="280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5"/>
      <c r="AE2660" s="15"/>
      <c r="AT2660" s="281" t="s">
        <v>259</v>
      </c>
      <c r="AU2660" s="281" t="s">
        <v>93</v>
      </c>
      <c r="AV2660" s="15" t="s">
        <v>91</v>
      </c>
      <c r="AW2660" s="15" t="s">
        <v>40</v>
      </c>
      <c r="AX2660" s="15" t="s">
        <v>84</v>
      </c>
      <c r="AY2660" s="281" t="s">
        <v>250</v>
      </c>
    </row>
    <row r="2661" s="13" customFormat="1">
      <c r="A2661" s="13"/>
      <c r="B2661" s="249"/>
      <c r="C2661" s="250"/>
      <c r="D2661" s="251" t="s">
        <v>259</v>
      </c>
      <c r="E2661" s="252" t="s">
        <v>1</v>
      </c>
      <c r="F2661" s="253" t="s">
        <v>2061</v>
      </c>
      <c r="G2661" s="250"/>
      <c r="H2661" s="254">
        <v>1</v>
      </c>
      <c r="I2661" s="255"/>
      <c r="J2661" s="250"/>
      <c r="K2661" s="250"/>
      <c r="L2661" s="256"/>
      <c r="M2661" s="257"/>
      <c r="N2661" s="258"/>
      <c r="O2661" s="258"/>
      <c r="P2661" s="258"/>
      <c r="Q2661" s="258"/>
      <c r="R2661" s="258"/>
      <c r="S2661" s="258"/>
      <c r="T2661" s="259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60" t="s">
        <v>259</v>
      </c>
      <c r="AU2661" s="260" t="s">
        <v>93</v>
      </c>
      <c r="AV2661" s="13" t="s">
        <v>93</v>
      </c>
      <c r="AW2661" s="13" t="s">
        <v>40</v>
      </c>
      <c r="AX2661" s="13" t="s">
        <v>84</v>
      </c>
      <c r="AY2661" s="260" t="s">
        <v>250</v>
      </c>
    </row>
    <row r="2662" s="13" customFormat="1">
      <c r="A2662" s="13"/>
      <c r="B2662" s="249"/>
      <c r="C2662" s="250"/>
      <c r="D2662" s="251" t="s">
        <v>259</v>
      </c>
      <c r="E2662" s="252" t="s">
        <v>1</v>
      </c>
      <c r="F2662" s="253" t="s">
        <v>2062</v>
      </c>
      <c r="G2662" s="250"/>
      <c r="H2662" s="254">
        <v>1</v>
      </c>
      <c r="I2662" s="255"/>
      <c r="J2662" s="250"/>
      <c r="K2662" s="250"/>
      <c r="L2662" s="256"/>
      <c r="M2662" s="257"/>
      <c r="N2662" s="258"/>
      <c r="O2662" s="258"/>
      <c r="P2662" s="258"/>
      <c r="Q2662" s="258"/>
      <c r="R2662" s="258"/>
      <c r="S2662" s="258"/>
      <c r="T2662" s="259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60" t="s">
        <v>259</v>
      </c>
      <c r="AU2662" s="260" t="s">
        <v>93</v>
      </c>
      <c r="AV2662" s="13" t="s">
        <v>93</v>
      </c>
      <c r="AW2662" s="13" t="s">
        <v>40</v>
      </c>
      <c r="AX2662" s="13" t="s">
        <v>84</v>
      </c>
      <c r="AY2662" s="260" t="s">
        <v>250</v>
      </c>
    </row>
    <row r="2663" s="13" customFormat="1">
      <c r="A2663" s="13"/>
      <c r="B2663" s="249"/>
      <c r="C2663" s="250"/>
      <c r="D2663" s="251" t="s">
        <v>259</v>
      </c>
      <c r="E2663" s="252" t="s">
        <v>1</v>
      </c>
      <c r="F2663" s="253" t="s">
        <v>2063</v>
      </c>
      <c r="G2663" s="250"/>
      <c r="H2663" s="254">
        <v>1</v>
      </c>
      <c r="I2663" s="255"/>
      <c r="J2663" s="250"/>
      <c r="K2663" s="250"/>
      <c r="L2663" s="256"/>
      <c r="M2663" s="257"/>
      <c r="N2663" s="258"/>
      <c r="O2663" s="258"/>
      <c r="P2663" s="258"/>
      <c r="Q2663" s="258"/>
      <c r="R2663" s="258"/>
      <c r="S2663" s="258"/>
      <c r="T2663" s="259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60" t="s">
        <v>259</v>
      </c>
      <c r="AU2663" s="260" t="s">
        <v>93</v>
      </c>
      <c r="AV2663" s="13" t="s">
        <v>93</v>
      </c>
      <c r="AW2663" s="13" t="s">
        <v>40</v>
      </c>
      <c r="AX2663" s="13" t="s">
        <v>84</v>
      </c>
      <c r="AY2663" s="260" t="s">
        <v>250</v>
      </c>
    </row>
    <row r="2664" s="14" customFormat="1">
      <c r="A2664" s="14"/>
      <c r="B2664" s="261"/>
      <c r="C2664" s="262"/>
      <c r="D2664" s="251" t="s">
        <v>259</v>
      </c>
      <c r="E2664" s="263" t="s">
        <v>1</v>
      </c>
      <c r="F2664" s="264" t="s">
        <v>261</v>
      </c>
      <c r="G2664" s="262"/>
      <c r="H2664" s="265">
        <v>3</v>
      </c>
      <c r="I2664" s="266"/>
      <c r="J2664" s="262"/>
      <c r="K2664" s="262"/>
      <c r="L2664" s="267"/>
      <c r="M2664" s="268"/>
      <c r="N2664" s="269"/>
      <c r="O2664" s="269"/>
      <c r="P2664" s="269"/>
      <c r="Q2664" s="269"/>
      <c r="R2664" s="269"/>
      <c r="S2664" s="269"/>
      <c r="T2664" s="270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71" t="s">
        <v>259</v>
      </c>
      <c r="AU2664" s="271" t="s">
        <v>93</v>
      </c>
      <c r="AV2664" s="14" t="s">
        <v>256</v>
      </c>
      <c r="AW2664" s="14" t="s">
        <v>40</v>
      </c>
      <c r="AX2664" s="14" t="s">
        <v>91</v>
      </c>
      <c r="AY2664" s="271" t="s">
        <v>250</v>
      </c>
    </row>
    <row r="2665" s="2" customFormat="1" ht="66.75" customHeight="1">
      <c r="A2665" s="41"/>
      <c r="B2665" s="42"/>
      <c r="C2665" s="294" t="s">
        <v>1606</v>
      </c>
      <c r="D2665" s="294" t="s">
        <v>337</v>
      </c>
      <c r="E2665" s="295" t="s">
        <v>2506</v>
      </c>
      <c r="F2665" s="296" t="s">
        <v>2507</v>
      </c>
      <c r="G2665" s="297" t="s">
        <v>570</v>
      </c>
      <c r="H2665" s="298">
        <v>1</v>
      </c>
      <c r="I2665" s="299"/>
      <c r="J2665" s="300">
        <f>ROUND(I2665*H2665,2)</f>
        <v>0</v>
      </c>
      <c r="K2665" s="301"/>
      <c r="L2665" s="302"/>
      <c r="M2665" s="303" t="s">
        <v>1</v>
      </c>
      <c r="N2665" s="304" t="s">
        <v>49</v>
      </c>
      <c r="O2665" s="94"/>
      <c r="P2665" s="240">
        <f>O2665*H2665</f>
        <v>0</v>
      </c>
      <c r="Q2665" s="240">
        <v>0.53000000000000003</v>
      </c>
      <c r="R2665" s="240">
        <f>Q2665*H2665</f>
        <v>0.53000000000000003</v>
      </c>
      <c r="S2665" s="240">
        <v>0</v>
      </c>
      <c r="T2665" s="241">
        <f>S2665*H2665</f>
        <v>0</v>
      </c>
      <c r="U2665" s="41"/>
      <c r="V2665" s="41"/>
      <c r="W2665" s="41"/>
      <c r="X2665" s="41"/>
      <c r="Y2665" s="41"/>
      <c r="Z2665" s="41"/>
      <c r="AA2665" s="41"/>
      <c r="AB2665" s="41"/>
      <c r="AC2665" s="41"/>
      <c r="AD2665" s="41"/>
      <c r="AE2665" s="41"/>
      <c r="AR2665" s="242" t="s">
        <v>363</v>
      </c>
      <c r="AT2665" s="242" t="s">
        <v>337</v>
      </c>
      <c r="AU2665" s="242" t="s">
        <v>93</v>
      </c>
      <c r="AY2665" s="19" t="s">
        <v>250</v>
      </c>
      <c r="BE2665" s="243">
        <f>IF(N2665="základní",J2665,0)</f>
        <v>0</v>
      </c>
      <c r="BF2665" s="243">
        <f>IF(N2665="snížená",J2665,0)</f>
        <v>0</v>
      </c>
      <c r="BG2665" s="243">
        <f>IF(N2665="zákl. přenesená",J2665,0)</f>
        <v>0</v>
      </c>
      <c r="BH2665" s="243">
        <f>IF(N2665="sníž. přenesená",J2665,0)</f>
        <v>0</v>
      </c>
      <c r="BI2665" s="243">
        <f>IF(N2665="nulová",J2665,0)</f>
        <v>0</v>
      </c>
      <c r="BJ2665" s="19" t="s">
        <v>91</v>
      </c>
      <c r="BK2665" s="243">
        <f>ROUND(I2665*H2665,2)</f>
        <v>0</v>
      </c>
      <c r="BL2665" s="19" t="s">
        <v>303</v>
      </c>
      <c r="BM2665" s="242" t="s">
        <v>2508</v>
      </c>
    </row>
    <row r="2666" s="2" customFormat="1">
      <c r="A2666" s="41"/>
      <c r="B2666" s="42"/>
      <c r="C2666" s="43"/>
      <c r="D2666" s="251" t="s">
        <v>288</v>
      </c>
      <c r="E2666" s="43"/>
      <c r="F2666" s="282" t="s">
        <v>2472</v>
      </c>
      <c r="G2666" s="43"/>
      <c r="H2666" s="43"/>
      <c r="I2666" s="246"/>
      <c r="J2666" s="43"/>
      <c r="K2666" s="43"/>
      <c r="L2666" s="47"/>
      <c r="M2666" s="247"/>
      <c r="N2666" s="248"/>
      <c r="O2666" s="94"/>
      <c r="P2666" s="94"/>
      <c r="Q2666" s="94"/>
      <c r="R2666" s="94"/>
      <c r="S2666" s="94"/>
      <c r="T2666" s="95"/>
      <c r="U2666" s="41"/>
      <c r="V2666" s="41"/>
      <c r="W2666" s="41"/>
      <c r="X2666" s="41"/>
      <c r="Y2666" s="41"/>
      <c r="Z2666" s="41"/>
      <c r="AA2666" s="41"/>
      <c r="AB2666" s="41"/>
      <c r="AC2666" s="41"/>
      <c r="AD2666" s="41"/>
      <c r="AE2666" s="41"/>
      <c r="AT2666" s="19" t="s">
        <v>288</v>
      </c>
      <c r="AU2666" s="19" t="s">
        <v>93</v>
      </c>
    </row>
    <row r="2667" s="15" customFormat="1">
      <c r="A2667" s="15"/>
      <c r="B2667" s="272"/>
      <c r="C2667" s="273"/>
      <c r="D2667" s="251" t="s">
        <v>259</v>
      </c>
      <c r="E2667" s="274" t="s">
        <v>1</v>
      </c>
      <c r="F2667" s="275" t="s">
        <v>2480</v>
      </c>
      <c r="G2667" s="273"/>
      <c r="H2667" s="274" t="s">
        <v>1</v>
      </c>
      <c r="I2667" s="276"/>
      <c r="J2667" s="273"/>
      <c r="K2667" s="273"/>
      <c r="L2667" s="277"/>
      <c r="M2667" s="278"/>
      <c r="N2667" s="279"/>
      <c r="O2667" s="279"/>
      <c r="P2667" s="279"/>
      <c r="Q2667" s="279"/>
      <c r="R2667" s="279"/>
      <c r="S2667" s="279"/>
      <c r="T2667" s="280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T2667" s="281" t="s">
        <v>259</v>
      </c>
      <c r="AU2667" s="281" t="s">
        <v>93</v>
      </c>
      <c r="AV2667" s="15" t="s">
        <v>91</v>
      </c>
      <c r="AW2667" s="15" t="s">
        <v>40</v>
      </c>
      <c r="AX2667" s="15" t="s">
        <v>84</v>
      </c>
      <c r="AY2667" s="281" t="s">
        <v>250</v>
      </c>
    </row>
    <row r="2668" s="13" customFormat="1">
      <c r="A2668" s="13"/>
      <c r="B2668" s="249"/>
      <c r="C2668" s="250"/>
      <c r="D2668" s="251" t="s">
        <v>259</v>
      </c>
      <c r="E2668" s="252" t="s">
        <v>1</v>
      </c>
      <c r="F2668" s="253" t="s">
        <v>2060</v>
      </c>
      <c r="G2668" s="250"/>
      <c r="H2668" s="254">
        <v>1</v>
      </c>
      <c r="I2668" s="255"/>
      <c r="J2668" s="250"/>
      <c r="K2668" s="250"/>
      <c r="L2668" s="256"/>
      <c r="M2668" s="257"/>
      <c r="N2668" s="258"/>
      <c r="O2668" s="258"/>
      <c r="P2668" s="258"/>
      <c r="Q2668" s="258"/>
      <c r="R2668" s="258"/>
      <c r="S2668" s="258"/>
      <c r="T2668" s="259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60" t="s">
        <v>259</v>
      </c>
      <c r="AU2668" s="260" t="s">
        <v>93</v>
      </c>
      <c r="AV2668" s="13" t="s">
        <v>93</v>
      </c>
      <c r="AW2668" s="13" t="s">
        <v>40</v>
      </c>
      <c r="AX2668" s="13" t="s">
        <v>91</v>
      </c>
      <c r="AY2668" s="260" t="s">
        <v>250</v>
      </c>
    </row>
    <row r="2669" s="2" customFormat="1" ht="37.8" customHeight="1">
      <c r="A2669" s="41"/>
      <c r="B2669" s="42"/>
      <c r="C2669" s="294" t="s">
        <v>2509</v>
      </c>
      <c r="D2669" s="294" t="s">
        <v>337</v>
      </c>
      <c r="E2669" s="295" t="s">
        <v>2510</v>
      </c>
      <c r="F2669" s="296" t="s">
        <v>2511</v>
      </c>
      <c r="G2669" s="297" t="s">
        <v>570</v>
      </c>
      <c r="H2669" s="298">
        <v>1</v>
      </c>
      <c r="I2669" s="299"/>
      <c r="J2669" s="300">
        <f>ROUND(I2669*H2669,2)</f>
        <v>0</v>
      </c>
      <c r="K2669" s="301"/>
      <c r="L2669" s="302"/>
      <c r="M2669" s="303" t="s">
        <v>1</v>
      </c>
      <c r="N2669" s="304" t="s">
        <v>49</v>
      </c>
      <c r="O2669" s="94"/>
      <c r="P2669" s="240">
        <f>O2669*H2669</f>
        <v>0</v>
      </c>
      <c r="Q2669" s="240">
        <v>0.33000000000000002</v>
      </c>
      <c r="R2669" s="240">
        <f>Q2669*H2669</f>
        <v>0.33000000000000002</v>
      </c>
      <c r="S2669" s="240">
        <v>0</v>
      </c>
      <c r="T2669" s="241">
        <f>S2669*H2669</f>
        <v>0</v>
      </c>
      <c r="U2669" s="41"/>
      <c r="V2669" s="41"/>
      <c r="W2669" s="41"/>
      <c r="X2669" s="41"/>
      <c r="Y2669" s="41"/>
      <c r="Z2669" s="41"/>
      <c r="AA2669" s="41"/>
      <c r="AB2669" s="41"/>
      <c r="AC2669" s="41"/>
      <c r="AD2669" s="41"/>
      <c r="AE2669" s="41"/>
      <c r="AR2669" s="242" t="s">
        <v>363</v>
      </c>
      <c r="AT2669" s="242" t="s">
        <v>337</v>
      </c>
      <c r="AU2669" s="242" t="s">
        <v>93</v>
      </c>
      <c r="AY2669" s="19" t="s">
        <v>250</v>
      </c>
      <c r="BE2669" s="243">
        <f>IF(N2669="základní",J2669,0)</f>
        <v>0</v>
      </c>
      <c r="BF2669" s="243">
        <f>IF(N2669="snížená",J2669,0)</f>
        <v>0</v>
      </c>
      <c r="BG2669" s="243">
        <f>IF(N2669="zákl. přenesená",J2669,0)</f>
        <v>0</v>
      </c>
      <c r="BH2669" s="243">
        <f>IF(N2669="sníž. přenesená",J2669,0)</f>
        <v>0</v>
      </c>
      <c r="BI2669" s="243">
        <f>IF(N2669="nulová",J2669,0)</f>
        <v>0</v>
      </c>
      <c r="BJ2669" s="19" t="s">
        <v>91</v>
      </c>
      <c r="BK2669" s="243">
        <f>ROUND(I2669*H2669,2)</f>
        <v>0</v>
      </c>
      <c r="BL2669" s="19" t="s">
        <v>303</v>
      </c>
      <c r="BM2669" s="242" t="s">
        <v>2512</v>
      </c>
    </row>
    <row r="2670" s="2" customFormat="1">
      <c r="A2670" s="41"/>
      <c r="B2670" s="42"/>
      <c r="C2670" s="43"/>
      <c r="D2670" s="251" t="s">
        <v>288</v>
      </c>
      <c r="E2670" s="43"/>
      <c r="F2670" s="282" t="s">
        <v>2472</v>
      </c>
      <c r="G2670" s="43"/>
      <c r="H2670" s="43"/>
      <c r="I2670" s="246"/>
      <c r="J2670" s="43"/>
      <c r="K2670" s="43"/>
      <c r="L2670" s="47"/>
      <c r="M2670" s="247"/>
      <c r="N2670" s="248"/>
      <c r="O2670" s="94"/>
      <c r="P2670" s="94"/>
      <c r="Q2670" s="94"/>
      <c r="R2670" s="94"/>
      <c r="S2670" s="94"/>
      <c r="T2670" s="95"/>
      <c r="U2670" s="41"/>
      <c r="V2670" s="41"/>
      <c r="W2670" s="41"/>
      <c r="X2670" s="41"/>
      <c r="Y2670" s="41"/>
      <c r="Z2670" s="41"/>
      <c r="AA2670" s="41"/>
      <c r="AB2670" s="41"/>
      <c r="AC2670" s="41"/>
      <c r="AD2670" s="41"/>
      <c r="AE2670" s="41"/>
      <c r="AT2670" s="19" t="s">
        <v>288</v>
      </c>
      <c r="AU2670" s="19" t="s">
        <v>93</v>
      </c>
    </row>
    <row r="2671" s="15" customFormat="1">
      <c r="A2671" s="15"/>
      <c r="B2671" s="272"/>
      <c r="C2671" s="273"/>
      <c r="D2671" s="251" t="s">
        <v>259</v>
      </c>
      <c r="E2671" s="274" t="s">
        <v>1</v>
      </c>
      <c r="F2671" s="275" t="s">
        <v>2480</v>
      </c>
      <c r="G2671" s="273"/>
      <c r="H2671" s="274" t="s">
        <v>1</v>
      </c>
      <c r="I2671" s="276"/>
      <c r="J2671" s="273"/>
      <c r="K2671" s="273"/>
      <c r="L2671" s="277"/>
      <c r="M2671" s="278"/>
      <c r="N2671" s="279"/>
      <c r="O2671" s="279"/>
      <c r="P2671" s="279"/>
      <c r="Q2671" s="279"/>
      <c r="R2671" s="279"/>
      <c r="S2671" s="279"/>
      <c r="T2671" s="280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5"/>
      <c r="AE2671" s="15"/>
      <c r="AT2671" s="281" t="s">
        <v>259</v>
      </c>
      <c r="AU2671" s="281" t="s">
        <v>93</v>
      </c>
      <c r="AV2671" s="15" t="s">
        <v>91</v>
      </c>
      <c r="AW2671" s="15" t="s">
        <v>40</v>
      </c>
      <c r="AX2671" s="15" t="s">
        <v>84</v>
      </c>
      <c r="AY2671" s="281" t="s">
        <v>250</v>
      </c>
    </row>
    <row r="2672" s="13" customFormat="1">
      <c r="A2672" s="13"/>
      <c r="B2672" s="249"/>
      <c r="C2672" s="250"/>
      <c r="D2672" s="251" t="s">
        <v>259</v>
      </c>
      <c r="E2672" s="252" t="s">
        <v>1</v>
      </c>
      <c r="F2672" s="253" t="s">
        <v>2060</v>
      </c>
      <c r="G2672" s="250"/>
      <c r="H2672" s="254">
        <v>1</v>
      </c>
      <c r="I2672" s="255"/>
      <c r="J2672" s="250"/>
      <c r="K2672" s="250"/>
      <c r="L2672" s="256"/>
      <c r="M2672" s="257"/>
      <c r="N2672" s="258"/>
      <c r="O2672" s="258"/>
      <c r="P2672" s="258"/>
      <c r="Q2672" s="258"/>
      <c r="R2672" s="258"/>
      <c r="S2672" s="258"/>
      <c r="T2672" s="259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60" t="s">
        <v>259</v>
      </c>
      <c r="AU2672" s="260" t="s">
        <v>93</v>
      </c>
      <c r="AV2672" s="13" t="s">
        <v>93</v>
      </c>
      <c r="AW2672" s="13" t="s">
        <v>40</v>
      </c>
      <c r="AX2672" s="13" t="s">
        <v>91</v>
      </c>
      <c r="AY2672" s="260" t="s">
        <v>250</v>
      </c>
    </row>
    <row r="2673" s="2" customFormat="1" ht="66.75" customHeight="1">
      <c r="A2673" s="41"/>
      <c r="B2673" s="42"/>
      <c r="C2673" s="294" t="s">
        <v>2513</v>
      </c>
      <c r="D2673" s="294" t="s">
        <v>337</v>
      </c>
      <c r="E2673" s="295" t="s">
        <v>2514</v>
      </c>
      <c r="F2673" s="296" t="s">
        <v>2515</v>
      </c>
      <c r="G2673" s="297" t="s">
        <v>570</v>
      </c>
      <c r="H2673" s="298">
        <v>1</v>
      </c>
      <c r="I2673" s="299"/>
      <c r="J2673" s="300">
        <f>ROUND(I2673*H2673,2)</f>
        <v>0</v>
      </c>
      <c r="K2673" s="301"/>
      <c r="L2673" s="302"/>
      <c r="M2673" s="303" t="s">
        <v>1</v>
      </c>
      <c r="N2673" s="304" t="s">
        <v>49</v>
      </c>
      <c r="O2673" s="94"/>
      <c r="P2673" s="240">
        <f>O2673*H2673</f>
        <v>0</v>
      </c>
      <c r="Q2673" s="240">
        <v>0.56999999999999995</v>
      </c>
      <c r="R2673" s="240">
        <f>Q2673*H2673</f>
        <v>0.56999999999999995</v>
      </c>
      <c r="S2673" s="240">
        <v>0</v>
      </c>
      <c r="T2673" s="241">
        <f>S2673*H2673</f>
        <v>0</v>
      </c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R2673" s="242" t="s">
        <v>363</v>
      </c>
      <c r="AT2673" s="242" t="s">
        <v>337</v>
      </c>
      <c r="AU2673" s="242" t="s">
        <v>93</v>
      </c>
      <c r="AY2673" s="19" t="s">
        <v>250</v>
      </c>
      <c r="BE2673" s="243">
        <f>IF(N2673="základní",J2673,0)</f>
        <v>0</v>
      </c>
      <c r="BF2673" s="243">
        <f>IF(N2673="snížená",J2673,0)</f>
        <v>0</v>
      </c>
      <c r="BG2673" s="243">
        <f>IF(N2673="zákl. přenesená",J2673,0)</f>
        <v>0</v>
      </c>
      <c r="BH2673" s="243">
        <f>IF(N2673="sníž. přenesená",J2673,0)</f>
        <v>0</v>
      </c>
      <c r="BI2673" s="243">
        <f>IF(N2673="nulová",J2673,0)</f>
        <v>0</v>
      </c>
      <c r="BJ2673" s="19" t="s">
        <v>91</v>
      </c>
      <c r="BK2673" s="243">
        <f>ROUND(I2673*H2673,2)</f>
        <v>0</v>
      </c>
      <c r="BL2673" s="19" t="s">
        <v>303</v>
      </c>
      <c r="BM2673" s="242" t="s">
        <v>2516</v>
      </c>
    </row>
    <row r="2674" s="2" customFormat="1">
      <c r="A2674" s="41"/>
      <c r="B2674" s="42"/>
      <c r="C2674" s="43"/>
      <c r="D2674" s="251" t="s">
        <v>288</v>
      </c>
      <c r="E2674" s="43"/>
      <c r="F2674" s="282" t="s">
        <v>2517</v>
      </c>
      <c r="G2674" s="43"/>
      <c r="H2674" s="43"/>
      <c r="I2674" s="246"/>
      <c r="J2674" s="43"/>
      <c r="K2674" s="43"/>
      <c r="L2674" s="47"/>
      <c r="M2674" s="247"/>
      <c r="N2674" s="248"/>
      <c r="O2674" s="94"/>
      <c r="P2674" s="94"/>
      <c r="Q2674" s="94"/>
      <c r="R2674" s="94"/>
      <c r="S2674" s="94"/>
      <c r="T2674" s="95"/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T2674" s="19" t="s">
        <v>288</v>
      </c>
      <c r="AU2674" s="19" t="s">
        <v>93</v>
      </c>
    </row>
    <row r="2675" s="15" customFormat="1">
      <c r="A2675" s="15"/>
      <c r="B2675" s="272"/>
      <c r="C2675" s="273"/>
      <c r="D2675" s="251" t="s">
        <v>259</v>
      </c>
      <c r="E2675" s="274" t="s">
        <v>1</v>
      </c>
      <c r="F2675" s="275" t="s">
        <v>2480</v>
      </c>
      <c r="G2675" s="273"/>
      <c r="H2675" s="274" t="s">
        <v>1</v>
      </c>
      <c r="I2675" s="276"/>
      <c r="J2675" s="273"/>
      <c r="K2675" s="273"/>
      <c r="L2675" s="277"/>
      <c r="M2675" s="278"/>
      <c r="N2675" s="279"/>
      <c r="O2675" s="279"/>
      <c r="P2675" s="279"/>
      <c r="Q2675" s="279"/>
      <c r="R2675" s="279"/>
      <c r="S2675" s="279"/>
      <c r="T2675" s="280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T2675" s="281" t="s">
        <v>259</v>
      </c>
      <c r="AU2675" s="281" t="s">
        <v>93</v>
      </c>
      <c r="AV2675" s="15" t="s">
        <v>91</v>
      </c>
      <c r="AW2675" s="15" t="s">
        <v>40</v>
      </c>
      <c r="AX2675" s="15" t="s">
        <v>84</v>
      </c>
      <c r="AY2675" s="281" t="s">
        <v>250</v>
      </c>
    </row>
    <row r="2676" s="13" customFormat="1">
      <c r="A2676" s="13"/>
      <c r="B2676" s="249"/>
      <c r="C2676" s="250"/>
      <c r="D2676" s="251" t="s">
        <v>259</v>
      </c>
      <c r="E2676" s="252" t="s">
        <v>1</v>
      </c>
      <c r="F2676" s="253" t="s">
        <v>1128</v>
      </c>
      <c r="G2676" s="250"/>
      <c r="H2676" s="254">
        <v>1</v>
      </c>
      <c r="I2676" s="255"/>
      <c r="J2676" s="250"/>
      <c r="K2676" s="250"/>
      <c r="L2676" s="256"/>
      <c r="M2676" s="257"/>
      <c r="N2676" s="258"/>
      <c r="O2676" s="258"/>
      <c r="P2676" s="258"/>
      <c r="Q2676" s="258"/>
      <c r="R2676" s="258"/>
      <c r="S2676" s="258"/>
      <c r="T2676" s="259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60" t="s">
        <v>259</v>
      </c>
      <c r="AU2676" s="260" t="s">
        <v>93</v>
      </c>
      <c r="AV2676" s="13" t="s">
        <v>93</v>
      </c>
      <c r="AW2676" s="13" t="s">
        <v>40</v>
      </c>
      <c r="AX2676" s="13" t="s">
        <v>91</v>
      </c>
      <c r="AY2676" s="260" t="s">
        <v>250</v>
      </c>
    </row>
    <row r="2677" s="2" customFormat="1" ht="62.7" customHeight="1">
      <c r="A2677" s="41"/>
      <c r="B2677" s="42"/>
      <c r="C2677" s="294" t="s">
        <v>2518</v>
      </c>
      <c r="D2677" s="294" t="s">
        <v>337</v>
      </c>
      <c r="E2677" s="295" t="s">
        <v>2519</v>
      </c>
      <c r="F2677" s="296" t="s">
        <v>2520</v>
      </c>
      <c r="G2677" s="297" t="s">
        <v>570</v>
      </c>
      <c r="H2677" s="298">
        <v>1</v>
      </c>
      <c r="I2677" s="299"/>
      <c r="J2677" s="300">
        <f>ROUND(I2677*H2677,2)</f>
        <v>0</v>
      </c>
      <c r="K2677" s="301"/>
      <c r="L2677" s="302"/>
      <c r="M2677" s="303" t="s">
        <v>1</v>
      </c>
      <c r="N2677" s="304" t="s">
        <v>49</v>
      </c>
      <c r="O2677" s="94"/>
      <c r="P2677" s="240">
        <f>O2677*H2677</f>
        <v>0</v>
      </c>
      <c r="Q2677" s="240">
        <v>0.27000000000000002</v>
      </c>
      <c r="R2677" s="240">
        <f>Q2677*H2677</f>
        <v>0.27000000000000002</v>
      </c>
      <c r="S2677" s="240">
        <v>0</v>
      </c>
      <c r="T2677" s="241">
        <f>S2677*H2677</f>
        <v>0</v>
      </c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R2677" s="242" t="s">
        <v>363</v>
      </c>
      <c r="AT2677" s="242" t="s">
        <v>337</v>
      </c>
      <c r="AU2677" s="242" t="s">
        <v>93</v>
      </c>
      <c r="AY2677" s="19" t="s">
        <v>250</v>
      </c>
      <c r="BE2677" s="243">
        <f>IF(N2677="základní",J2677,0)</f>
        <v>0</v>
      </c>
      <c r="BF2677" s="243">
        <f>IF(N2677="snížená",J2677,0)</f>
        <v>0</v>
      </c>
      <c r="BG2677" s="243">
        <f>IF(N2677="zákl. přenesená",J2677,0)</f>
        <v>0</v>
      </c>
      <c r="BH2677" s="243">
        <f>IF(N2677="sníž. přenesená",J2677,0)</f>
        <v>0</v>
      </c>
      <c r="BI2677" s="243">
        <f>IF(N2677="nulová",J2677,0)</f>
        <v>0</v>
      </c>
      <c r="BJ2677" s="19" t="s">
        <v>91</v>
      </c>
      <c r="BK2677" s="243">
        <f>ROUND(I2677*H2677,2)</f>
        <v>0</v>
      </c>
      <c r="BL2677" s="19" t="s">
        <v>303</v>
      </c>
      <c r="BM2677" s="242" t="s">
        <v>2521</v>
      </c>
    </row>
    <row r="2678" s="2" customFormat="1">
      <c r="A2678" s="41"/>
      <c r="B2678" s="42"/>
      <c r="C2678" s="43"/>
      <c r="D2678" s="251" t="s">
        <v>288</v>
      </c>
      <c r="E2678" s="43"/>
      <c r="F2678" s="282" t="s">
        <v>2472</v>
      </c>
      <c r="G2678" s="43"/>
      <c r="H2678" s="43"/>
      <c r="I2678" s="246"/>
      <c r="J2678" s="43"/>
      <c r="K2678" s="43"/>
      <c r="L2678" s="47"/>
      <c r="M2678" s="247"/>
      <c r="N2678" s="248"/>
      <c r="O2678" s="94"/>
      <c r="P2678" s="94"/>
      <c r="Q2678" s="94"/>
      <c r="R2678" s="94"/>
      <c r="S2678" s="94"/>
      <c r="T2678" s="95"/>
      <c r="U2678" s="41"/>
      <c r="V2678" s="41"/>
      <c r="W2678" s="41"/>
      <c r="X2678" s="41"/>
      <c r="Y2678" s="41"/>
      <c r="Z2678" s="41"/>
      <c r="AA2678" s="41"/>
      <c r="AB2678" s="41"/>
      <c r="AC2678" s="41"/>
      <c r="AD2678" s="41"/>
      <c r="AE2678" s="41"/>
      <c r="AT2678" s="19" t="s">
        <v>288</v>
      </c>
      <c r="AU2678" s="19" t="s">
        <v>93</v>
      </c>
    </row>
    <row r="2679" s="15" customFormat="1">
      <c r="A2679" s="15"/>
      <c r="B2679" s="272"/>
      <c r="C2679" s="273"/>
      <c r="D2679" s="251" t="s">
        <v>259</v>
      </c>
      <c r="E2679" s="274" t="s">
        <v>1</v>
      </c>
      <c r="F2679" s="275" t="s">
        <v>2480</v>
      </c>
      <c r="G2679" s="273"/>
      <c r="H2679" s="274" t="s">
        <v>1</v>
      </c>
      <c r="I2679" s="276"/>
      <c r="J2679" s="273"/>
      <c r="K2679" s="273"/>
      <c r="L2679" s="277"/>
      <c r="M2679" s="278"/>
      <c r="N2679" s="279"/>
      <c r="O2679" s="279"/>
      <c r="P2679" s="279"/>
      <c r="Q2679" s="279"/>
      <c r="R2679" s="279"/>
      <c r="S2679" s="279"/>
      <c r="T2679" s="280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T2679" s="281" t="s">
        <v>259</v>
      </c>
      <c r="AU2679" s="281" t="s">
        <v>93</v>
      </c>
      <c r="AV2679" s="15" t="s">
        <v>91</v>
      </c>
      <c r="AW2679" s="15" t="s">
        <v>40</v>
      </c>
      <c r="AX2679" s="15" t="s">
        <v>84</v>
      </c>
      <c r="AY2679" s="281" t="s">
        <v>250</v>
      </c>
    </row>
    <row r="2680" s="13" customFormat="1">
      <c r="A2680" s="13"/>
      <c r="B2680" s="249"/>
      <c r="C2680" s="250"/>
      <c r="D2680" s="251" t="s">
        <v>259</v>
      </c>
      <c r="E2680" s="252" t="s">
        <v>1</v>
      </c>
      <c r="F2680" s="253" t="s">
        <v>1128</v>
      </c>
      <c r="G2680" s="250"/>
      <c r="H2680" s="254">
        <v>1</v>
      </c>
      <c r="I2680" s="255"/>
      <c r="J2680" s="250"/>
      <c r="K2680" s="250"/>
      <c r="L2680" s="256"/>
      <c r="M2680" s="257"/>
      <c r="N2680" s="258"/>
      <c r="O2680" s="258"/>
      <c r="P2680" s="258"/>
      <c r="Q2680" s="258"/>
      <c r="R2680" s="258"/>
      <c r="S2680" s="258"/>
      <c r="T2680" s="25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60" t="s">
        <v>259</v>
      </c>
      <c r="AU2680" s="260" t="s">
        <v>93</v>
      </c>
      <c r="AV2680" s="13" t="s">
        <v>93</v>
      </c>
      <c r="AW2680" s="13" t="s">
        <v>40</v>
      </c>
      <c r="AX2680" s="13" t="s">
        <v>91</v>
      </c>
      <c r="AY2680" s="260" t="s">
        <v>250</v>
      </c>
    </row>
    <row r="2681" s="2" customFormat="1" ht="55.5" customHeight="1">
      <c r="A2681" s="41"/>
      <c r="B2681" s="42"/>
      <c r="C2681" s="230" t="s">
        <v>1694</v>
      </c>
      <c r="D2681" s="230" t="s">
        <v>252</v>
      </c>
      <c r="E2681" s="231" t="s">
        <v>2522</v>
      </c>
      <c r="F2681" s="232" t="s">
        <v>2523</v>
      </c>
      <c r="G2681" s="233" t="s">
        <v>320</v>
      </c>
      <c r="H2681" s="234">
        <v>23</v>
      </c>
      <c r="I2681" s="235"/>
      <c r="J2681" s="236">
        <f>ROUND(I2681*H2681,2)</f>
        <v>0</v>
      </c>
      <c r="K2681" s="237"/>
      <c r="L2681" s="47"/>
      <c r="M2681" s="238" t="s">
        <v>1</v>
      </c>
      <c r="N2681" s="239" t="s">
        <v>49</v>
      </c>
      <c r="O2681" s="94"/>
      <c r="P2681" s="240">
        <f>O2681*H2681</f>
        <v>0</v>
      </c>
      <c r="Q2681" s="240">
        <v>0.031910000000000001</v>
      </c>
      <c r="R2681" s="240">
        <f>Q2681*H2681</f>
        <v>0.73392999999999997</v>
      </c>
      <c r="S2681" s="240">
        <v>0</v>
      </c>
      <c r="T2681" s="241">
        <f>S2681*H2681</f>
        <v>0</v>
      </c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R2681" s="242" t="s">
        <v>303</v>
      </c>
      <c r="AT2681" s="242" t="s">
        <v>252</v>
      </c>
      <c r="AU2681" s="242" t="s">
        <v>93</v>
      </c>
      <c r="AY2681" s="19" t="s">
        <v>250</v>
      </c>
      <c r="BE2681" s="243">
        <f>IF(N2681="základní",J2681,0)</f>
        <v>0</v>
      </c>
      <c r="BF2681" s="243">
        <f>IF(N2681="snížená",J2681,0)</f>
        <v>0</v>
      </c>
      <c r="BG2681" s="243">
        <f>IF(N2681="zákl. přenesená",J2681,0)</f>
        <v>0</v>
      </c>
      <c r="BH2681" s="243">
        <f>IF(N2681="sníž. přenesená",J2681,0)</f>
        <v>0</v>
      </c>
      <c r="BI2681" s="243">
        <f>IF(N2681="nulová",J2681,0)</f>
        <v>0</v>
      </c>
      <c r="BJ2681" s="19" t="s">
        <v>91</v>
      </c>
      <c r="BK2681" s="243">
        <f>ROUND(I2681*H2681,2)</f>
        <v>0</v>
      </c>
      <c r="BL2681" s="19" t="s">
        <v>303</v>
      </c>
      <c r="BM2681" s="242" t="s">
        <v>2524</v>
      </c>
    </row>
    <row r="2682" s="2" customFormat="1">
      <c r="A2682" s="41"/>
      <c r="B2682" s="42"/>
      <c r="C2682" s="43"/>
      <c r="D2682" s="251" t="s">
        <v>288</v>
      </c>
      <c r="E2682" s="43"/>
      <c r="F2682" s="282" t="s">
        <v>2525</v>
      </c>
      <c r="G2682" s="43"/>
      <c r="H2682" s="43"/>
      <c r="I2682" s="246"/>
      <c r="J2682" s="43"/>
      <c r="K2682" s="43"/>
      <c r="L2682" s="47"/>
      <c r="M2682" s="247"/>
      <c r="N2682" s="248"/>
      <c r="O2682" s="94"/>
      <c r="P2682" s="94"/>
      <c r="Q2682" s="94"/>
      <c r="R2682" s="94"/>
      <c r="S2682" s="94"/>
      <c r="T2682" s="95"/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T2682" s="19" t="s">
        <v>288</v>
      </c>
      <c r="AU2682" s="19" t="s">
        <v>93</v>
      </c>
    </row>
    <row r="2683" s="15" customFormat="1">
      <c r="A2683" s="15"/>
      <c r="B2683" s="272"/>
      <c r="C2683" s="273"/>
      <c r="D2683" s="251" t="s">
        <v>259</v>
      </c>
      <c r="E2683" s="274" t="s">
        <v>1</v>
      </c>
      <c r="F2683" s="275" t="s">
        <v>2526</v>
      </c>
      <c r="G2683" s="273"/>
      <c r="H2683" s="274" t="s">
        <v>1</v>
      </c>
      <c r="I2683" s="276"/>
      <c r="J2683" s="273"/>
      <c r="K2683" s="273"/>
      <c r="L2683" s="277"/>
      <c r="M2683" s="278"/>
      <c r="N2683" s="279"/>
      <c r="O2683" s="279"/>
      <c r="P2683" s="279"/>
      <c r="Q2683" s="279"/>
      <c r="R2683" s="279"/>
      <c r="S2683" s="279"/>
      <c r="T2683" s="280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T2683" s="281" t="s">
        <v>259</v>
      </c>
      <c r="AU2683" s="281" t="s">
        <v>93</v>
      </c>
      <c r="AV2683" s="15" t="s">
        <v>91</v>
      </c>
      <c r="AW2683" s="15" t="s">
        <v>40</v>
      </c>
      <c r="AX2683" s="15" t="s">
        <v>84</v>
      </c>
      <c r="AY2683" s="281" t="s">
        <v>250</v>
      </c>
    </row>
    <row r="2684" s="13" customFormat="1">
      <c r="A2684" s="13"/>
      <c r="B2684" s="249"/>
      <c r="C2684" s="250"/>
      <c r="D2684" s="251" t="s">
        <v>259</v>
      </c>
      <c r="E2684" s="252" t="s">
        <v>1</v>
      </c>
      <c r="F2684" s="253" t="s">
        <v>2527</v>
      </c>
      <c r="G2684" s="250"/>
      <c r="H2684" s="254">
        <v>7.4000000000000004</v>
      </c>
      <c r="I2684" s="255"/>
      <c r="J2684" s="250"/>
      <c r="K2684" s="250"/>
      <c r="L2684" s="256"/>
      <c r="M2684" s="257"/>
      <c r="N2684" s="258"/>
      <c r="O2684" s="258"/>
      <c r="P2684" s="258"/>
      <c r="Q2684" s="258"/>
      <c r="R2684" s="258"/>
      <c r="S2684" s="258"/>
      <c r="T2684" s="259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60" t="s">
        <v>259</v>
      </c>
      <c r="AU2684" s="260" t="s">
        <v>93</v>
      </c>
      <c r="AV2684" s="13" t="s">
        <v>93</v>
      </c>
      <c r="AW2684" s="13" t="s">
        <v>40</v>
      </c>
      <c r="AX2684" s="13" t="s">
        <v>84</v>
      </c>
      <c r="AY2684" s="260" t="s">
        <v>250</v>
      </c>
    </row>
    <row r="2685" s="13" customFormat="1">
      <c r="A2685" s="13"/>
      <c r="B2685" s="249"/>
      <c r="C2685" s="250"/>
      <c r="D2685" s="251" t="s">
        <v>259</v>
      </c>
      <c r="E2685" s="252" t="s">
        <v>1</v>
      </c>
      <c r="F2685" s="253" t="s">
        <v>2528</v>
      </c>
      <c r="G2685" s="250"/>
      <c r="H2685" s="254">
        <v>1.5</v>
      </c>
      <c r="I2685" s="255"/>
      <c r="J2685" s="250"/>
      <c r="K2685" s="250"/>
      <c r="L2685" s="256"/>
      <c r="M2685" s="257"/>
      <c r="N2685" s="258"/>
      <c r="O2685" s="258"/>
      <c r="P2685" s="258"/>
      <c r="Q2685" s="258"/>
      <c r="R2685" s="258"/>
      <c r="S2685" s="258"/>
      <c r="T2685" s="259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60" t="s">
        <v>259</v>
      </c>
      <c r="AU2685" s="260" t="s">
        <v>93</v>
      </c>
      <c r="AV2685" s="13" t="s">
        <v>93</v>
      </c>
      <c r="AW2685" s="13" t="s">
        <v>40</v>
      </c>
      <c r="AX2685" s="13" t="s">
        <v>84</v>
      </c>
      <c r="AY2685" s="260" t="s">
        <v>250</v>
      </c>
    </row>
    <row r="2686" s="13" customFormat="1">
      <c r="A2686" s="13"/>
      <c r="B2686" s="249"/>
      <c r="C2686" s="250"/>
      <c r="D2686" s="251" t="s">
        <v>259</v>
      </c>
      <c r="E2686" s="252" t="s">
        <v>1</v>
      </c>
      <c r="F2686" s="253" t="s">
        <v>2529</v>
      </c>
      <c r="G2686" s="250"/>
      <c r="H2686" s="254">
        <v>4.7000000000000002</v>
      </c>
      <c r="I2686" s="255"/>
      <c r="J2686" s="250"/>
      <c r="K2686" s="250"/>
      <c r="L2686" s="256"/>
      <c r="M2686" s="257"/>
      <c r="N2686" s="258"/>
      <c r="O2686" s="258"/>
      <c r="P2686" s="258"/>
      <c r="Q2686" s="258"/>
      <c r="R2686" s="258"/>
      <c r="S2686" s="258"/>
      <c r="T2686" s="259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60" t="s">
        <v>259</v>
      </c>
      <c r="AU2686" s="260" t="s">
        <v>93</v>
      </c>
      <c r="AV2686" s="13" t="s">
        <v>93</v>
      </c>
      <c r="AW2686" s="13" t="s">
        <v>40</v>
      </c>
      <c r="AX2686" s="13" t="s">
        <v>84</v>
      </c>
      <c r="AY2686" s="260" t="s">
        <v>250</v>
      </c>
    </row>
    <row r="2687" s="13" customFormat="1">
      <c r="A2687" s="13"/>
      <c r="B2687" s="249"/>
      <c r="C2687" s="250"/>
      <c r="D2687" s="251" t="s">
        <v>259</v>
      </c>
      <c r="E2687" s="252" t="s">
        <v>1</v>
      </c>
      <c r="F2687" s="253" t="s">
        <v>2530</v>
      </c>
      <c r="G2687" s="250"/>
      <c r="H2687" s="254">
        <v>4.7000000000000002</v>
      </c>
      <c r="I2687" s="255"/>
      <c r="J2687" s="250"/>
      <c r="K2687" s="250"/>
      <c r="L2687" s="256"/>
      <c r="M2687" s="257"/>
      <c r="N2687" s="258"/>
      <c r="O2687" s="258"/>
      <c r="P2687" s="258"/>
      <c r="Q2687" s="258"/>
      <c r="R2687" s="258"/>
      <c r="S2687" s="258"/>
      <c r="T2687" s="259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60" t="s">
        <v>259</v>
      </c>
      <c r="AU2687" s="260" t="s">
        <v>93</v>
      </c>
      <c r="AV2687" s="13" t="s">
        <v>93</v>
      </c>
      <c r="AW2687" s="13" t="s">
        <v>40</v>
      </c>
      <c r="AX2687" s="13" t="s">
        <v>84</v>
      </c>
      <c r="AY2687" s="260" t="s">
        <v>250</v>
      </c>
    </row>
    <row r="2688" s="13" customFormat="1">
      <c r="A2688" s="13"/>
      <c r="B2688" s="249"/>
      <c r="C2688" s="250"/>
      <c r="D2688" s="251" t="s">
        <v>259</v>
      </c>
      <c r="E2688" s="252" t="s">
        <v>1</v>
      </c>
      <c r="F2688" s="253" t="s">
        <v>2531</v>
      </c>
      <c r="G2688" s="250"/>
      <c r="H2688" s="254">
        <v>4.7000000000000002</v>
      </c>
      <c r="I2688" s="255"/>
      <c r="J2688" s="250"/>
      <c r="K2688" s="250"/>
      <c r="L2688" s="256"/>
      <c r="M2688" s="257"/>
      <c r="N2688" s="258"/>
      <c r="O2688" s="258"/>
      <c r="P2688" s="258"/>
      <c r="Q2688" s="258"/>
      <c r="R2688" s="258"/>
      <c r="S2688" s="258"/>
      <c r="T2688" s="259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60" t="s">
        <v>259</v>
      </c>
      <c r="AU2688" s="260" t="s">
        <v>93</v>
      </c>
      <c r="AV2688" s="13" t="s">
        <v>93</v>
      </c>
      <c r="AW2688" s="13" t="s">
        <v>40</v>
      </c>
      <c r="AX2688" s="13" t="s">
        <v>84</v>
      </c>
      <c r="AY2688" s="260" t="s">
        <v>250</v>
      </c>
    </row>
    <row r="2689" s="14" customFormat="1">
      <c r="A2689" s="14"/>
      <c r="B2689" s="261"/>
      <c r="C2689" s="262"/>
      <c r="D2689" s="251" t="s">
        <v>259</v>
      </c>
      <c r="E2689" s="263" t="s">
        <v>1</v>
      </c>
      <c r="F2689" s="264" t="s">
        <v>261</v>
      </c>
      <c r="G2689" s="262"/>
      <c r="H2689" s="265">
        <v>23</v>
      </c>
      <c r="I2689" s="266"/>
      <c r="J2689" s="262"/>
      <c r="K2689" s="262"/>
      <c r="L2689" s="267"/>
      <c r="M2689" s="268"/>
      <c r="N2689" s="269"/>
      <c r="O2689" s="269"/>
      <c r="P2689" s="269"/>
      <c r="Q2689" s="269"/>
      <c r="R2689" s="269"/>
      <c r="S2689" s="269"/>
      <c r="T2689" s="270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71" t="s">
        <v>259</v>
      </c>
      <c r="AU2689" s="271" t="s">
        <v>93</v>
      </c>
      <c r="AV2689" s="14" t="s">
        <v>256</v>
      </c>
      <c r="AW2689" s="14" t="s">
        <v>40</v>
      </c>
      <c r="AX2689" s="14" t="s">
        <v>91</v>
      </c>
      <c r="AY2689" s="271" t="s">
        <v>250</v>
      </c>
    </row>
    <row r="2690" s="2" customFormat="1" ht="62.7" customHeight="1">
      <c r="A2690" s="41"/>
      <c r="B2690" s="42"/>
      <c r="C2690" s="230" t="s">
        <v>2532</v>
      </c>
      <c r="D2690" s="230" t="s">
        <v>252</v>
      </c>
      <c r="E2690" s="231" t="s">
        <v>2533</v>
      </c>
      <c r="F2690" s="232" t="s">
        <v>2534</v>
      </c>
      <c r="G2690" s="233" t="s">
        <v>320</v>
      </c>
      <c r="H2690" s="234">
        <v>2.1000000000000001</v>
      </c>
      <c r="I2690" s="235"/>
      <c r="J2690" s="236">
        <f>ROUND(I2690*H2690,2)</f>
        <v>0</v>
      </c>
      <c r="K2690" s="237"/>
      <c r="L2690" s="47"/>
      <c r="M2690" s="238" t="s">
        <v>1</v>
      </c>
      <c r="N2690" s="239" t="s">
        <v>49</v>
      </c>
      <c r="O2690" s="94"/>
      <c r="P2690" s="240">
        <f>O2690*H2690</f>
        <v>0</v>
      </c>
      <c r="Q2690" s="240">
        <v>0.05142</v>
      </c>
      <c r="R2690" s="240">
        <f>Q2690*H2690</f>
        <v>0.10798200000000001</v>
      </c>
      <c r="S2690" s="240">
        <v>0</v>
      </c>
      <c r="T2690" s="241">
        <f>S2690*H2690</f>
        <v>0</v>
      </c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R2690" s="242" t="s">
        <v>303</v>
      </c>
      <c r="AT2690" s="242" t="s">
        <v>252</v>
      </c>
      <c r="AU2690" s="242" t="s">
        <v>93</v>
      </c>
      <c r="AY2690" s="19" t="s">
        <v>250</v>
      </c>
      <c r="BE2690" s="243">
        <f>IF(N2690="základní",J2690,0)</f>
        <v>0</v>
      </c>
      <c r="BF2690" s="243">
        <f>IF(N2690="snížená",J2690,0)</f>
        <v>0</v>
      </c>
      <c r="BG2690" s="243">
        <f>IF(N2690="zákl. přenesená",J2690,0)</f>
        <v>0</v>
      </c>
      <c r="BH2690" s="243">
        <f>IF(N2690="sníž. přenesená",J2690,0)</f>
        <v>0</v>
      </c>
      <c r="BI2690" s="243">
        <f>IF(N2690="nulová",J2690,0)</f>
        <v>0</v>
      </c>
      <c r="BJ2690" s="19" t="s">
        <v>91</v>
      </c>
      <c r="BK2690" s="243">
        <f>ROUND(I2690*H2690,2)</f>
        <v>0</v>
      </c>
      <c r="BL2690" s="19" t="s">
        <v>303</v>
      </c>
      <c r="BM2690" s="242" t="s">
        <v>2535</v>
      </c>
    </row>
    <row r="2691" s="2" customFormat="1">
      <c r="A2691" s="41"/>
      <c r="B2691" s="42"/>
      <c r="C2691" s="43"/>
      <c r="D2691" s="251" t="s">
        <v>288</v>
      </c>
      <c r="E2691" s="43"/>
      <c r="F2691" s="282" t="s">
        <v>2536</v>
      </c>
      <c r="G2691" s="43"/>
      <c r="H2691" s="43"/>
      <c r="I2691" s="246"/>
      <c r="J2691" s="43"/>
      <c r="K2691" s="43"/>
      <c r="L2691" s="47"/>
      <c r="M2691" s="247"/>
      <c r="N2691" s="248"/>
      <c r="O2691" s="94"/>
      <c r="P2691" s="94"/>
      <c r="Q2691" s="94"/>
      <c r="R2691" s="94"/>
      <c r="S2691" s="94"/>
      <c r="T2691" s="95"/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T2691" s="19" t="s">
        <v>288</v>
      </c>
      <c r="AU2691" s="19" t="s">
        <v>93</v>
      </c>
    </row>
    <row r="2692" s="15" customFormat="1">
      <c r="A2692" s="15"/>
      <c r="B2692" s="272"/>
      <c r="C2692" s="273"/>
      <c r="D2692" s="251" t="s">
        <v>259</v>
      </c>
      <c r="E2692" s="274" t="s">
        <v>1</v>
      </c>
      <c r="F2692" s="275" t="s">
        <v>2526</v>
      </c>
      <c r="G2692" s="273"/>
      <c r="H2692" s="274" t="s">
        <v>1</v>
      </c>
      <c r="I2692" s="276"/>
      <c r="J2692" s="273"/>
      <c r="K2692" s="273"/>
      <c r="L2692" s="277"/>
      <c r="M2692" s="278"/>
      <c r="N2692" s="279"/>
      <c r="O2692" s="279"/>
      <c r="P2692" s="279"/>
      <c r="Q2692" s="279"/>
      <c r="R2692" s="279"/>
      <c r="S2692" s="279"/>
      <c r="T2692" s="280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T2692" s="281" t="s">
        <v>259</v>
      </c>
      <c r="AU2692" s="281" t="s">
        <v>93</v>
      </c>
      <c r="AV2692" s="15" t="s">
        <v>91</v>
      </c>
      <c r="AW2692" s="15" t="s">
        <v>40</v>
      </c>
      <c r="AX2692" s="15" t="s">
        <v>84</v>
      </c>
      <c r="AY2692" s="281" t="s">
        <v>250</v>
      </c>
    </row>
    <row r="2693" s="13" customFormat="1">
      <c r="A2693" s="13"/>
      <c r="B2693" s="249"/>
      <c r="C2693" s="250"/>
      <c r="D2693" s="251" t="s">
        <v>259</v>
      </c>
      <c r="E2693" s="252" t="s">
        <v>1</v>
      </c>
      <c r="F2693" s="253" t="s">
        <v>2537</v>
      </c>
      <c r="G2693" s="250"/>
      <c r="H2693" s="254">
        <v>2.1000000000000001</v>
      </c>
      <c r="I2693" s="255"/>
      <c r="J2693" s="250"/>
      <c r="K2693" s="250"/>
      <c r="L2693" s="256"/>
      <c r="M2693" s="257"/>
      <c r="N2693" s="258"/>
      <c r="O2693" s="258"/>
      <c r="P2693" s="258"/>
      <c r="Q2693" s="258"/>
      <c r="R2693" s="258"/>
      <c r="S2693" s="258"/>
      <c r="T2693" s="25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60" t="s">
        <v>259</v>
      </c>
      <c r="AU2693" s="260" t="s">
        <v>93</v>
      </c>
      <c r="AV2693" s="13" t="s">
        <v>93</v>
      </c>
      <c r="AW2693" s="13" t="s">
        <v>40</v>
      </c>
      <c r="AX2693" s="13" t="s">
        <v>91</v>
      </c>
      <c r="AY2693" s="260" t="s">
        <v>250</v>
      </c>
    </row>
    <row r="2694" s="2" customFormat="1" ht="66.75" customHeight="1">
      <c r="A2694" s="41"/>
      <c r="B2694" s="42"/>
      <c r="C2694" s="230" t="s">
        <v>2538</v>
      </c>
      <c r="D2694" s="230" t="s">
        <v>252</v>
      </c>
      <c r="E2694" s="231" t="s">
        <v>2539</v>
      </c>
      <c r="F2694" s="232" t="s">
        <v>2540</v>
      </c>
      <c r="G2694" s="233" t="s">
        <v>320</v>
      </c>
      <c r="H2694" s="234">
        <v>98.599999999999994</v>
      </c>
      <c r="I2694" s="235"/>
      <c r="J2694" s="236">
        <f>ROUND(I2694*H2694,2)</f>
        <v>0</v>
      </c>
      <c r="K2694" s="237"/>
      <c r="L2694" s="47"/>
      <c r="M2694" s="238" t="s">
        <v>1</v>
      </c>
      <c r="N2694" s="239" t="s">
        <v>49</v>
      </c>
      <c r="O2694" s="94"/>
      <c r="P2694" s="240">
        <f>O2694*H2694</f>
        <v>0</v>
      </c>
      <c r="Q2694" s="240">
        <v>0.00040000000000000002</v>
      </c>
      <c r="R2694" s="240">
        <f>Q2694*H2694</f>
        <v>0.039440000000000003</v>
      </c>
      <c r="S2694" s="240">
        <v>0</v>
      </c>
      <c r="T2694" s="241">
        <f>S2694*H2694</f>
        <v>0</v>
      </c>
      <c r="U2694" s="41"/>
      <c r="V2694" s="41"/>
      <c r="W2694" s="41"/>
      <c r="X2694" s="41"/>
      <c r="Y2694" s="41"/>
      <c r="Z2694" s="41"/>
      <c r="AA2694" s="41"/>
      <c r="AB2694" s="41"/>
      <c r="AC2694" s="41"/>
      <c r="AD2694" s="41"/>
      <c r="AE2694" s="41"/>
      <c r="AR2694" s="242" t="s">
        <v>303</v>
      </c>
      <c r="AT2694" s="242" t="s">
        <v>252</v>
      </c>
      <c r="AU2694" s="242" t="s">
        <v>93</v>
      </c>
      <c r="AY2694" s="19" t="s">
        <v>250</v>
      </c>
      <c r="BE2694" s="243">
        <f>IF(N2694="základní",J2694,0)</f>
        <v>0</v>
      </c>
      <c r="BF2694" s="243">
        <f>IF(N2694="snížená",J2694,0)</f>
        <v>0</v>
      </c>
      <c r="BG2694" s="243">
        <f>IF(N2694="zákl. přenesená",J2694,0)</f>
        <v>0</v>
      </c>
      <c r="BH2694" s="243">
        <f>IF(N2694="sníž. přenesená",J2694,0)</f>
        <v>0</v>
      </c>
      <c r="BI2694" s="243">
        <f>IF(N2694="nulová",J2694,0)</f>
        <v>0</v>
      </c>
      <c r="BJ2694" s="19" t="s">
        <v>91</v>
      </c>
      <c r="BK2694" s="243">
        <f>ROUND(I2694*H2694,2)</f>
        <v>0</v>
      </c>
      <c r="BL2694" s="19" t="s">
        <v>303</v>
      </c>
      <c r="BM2694" s="242" t="s">
        <v>2541</v>
      </c>
    </row>
    <row r="2695" s="2" customFormat="1">
      <c r="A2695" s="41"/>
      <c r="B2695" s="42"/>
      <c r="C2695" s="43"/>
      <c r="D2695" s="251" t="s">
        <v>288</v>
      </c>
      <c r="E2695" s="43"/>
      <c r="F2695" s="282" t="s">
        <v>2542</v>
      </c>
      <c r="G2695" s="43"/>
      <c r="H2695" s="43"/>
      <c r="I2695" s="246"/>
      <c r="J2695" s="43"/>
      <c r="K2695" s="43"/>
      <c r="L2695" s="47"/>
      <c r="M2695" s="247"/>
      <c r="N2695" s="248"/>
      <c r="O2695" s="94"/>
      <c r="P2695" s="94"/>
      <c r="Q2695" s="94"/>
      <c r="R2695" s="94"/>
      <c r="S2695" s="94"/>
      <c r="T2695" s="95"/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T2695" s="19" t="s">
        <v>288</v>
      </c>
      <c r="AU2695" s="19" t="s">
        <v>93</v>
      </c>
    </row>
    <row r="2696" s="15" customFormat="1">
      <c r="A2696" s="15"/>
      <c r="B2696" s="272"/>
      <c r="C2696" s="273"/>
      <c r="D2696" s="251" t="s">
        <v>259</v>
      </c>
      <c r="E2696" s="274" t="s">
        <v>1</v>
      </c>
      <c r="F2696" s="275" t="s">
        <v>2543</v>
      </c>
      <c r="G2696" s="273"/>
      <c r="H2696" s="274" t="s">
        <v>1</v>
      </c>
      <c r="I2696" s="276"/>
      <c r="J2696" s="273"/>
      <c r="K2696" s="273"/>
      <c r="L2696" s="277"/>
      <c r="M2696" s="278"/>
      <c r="N2696" s="279"/>
      <c r="O2696" s="279"/>
      <c r="P2696" s="279"/>
      <c r="Q2696" s="279"/>
      <c r="R2696" s="279"/>
      <c r="S2696" s="279"/>
      <c r="T2696" s="280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T2696" s="281" t="s">
        <v>259</v>
      </c>
      <c r="AU2696" s="281" t="s">
        <v>93</v>
      </c>
      <c r="AV2696" s="15" t="s">
        <v>91</v>
      </c>
      <c r="AW2696" s="15" t="s">
        <v>40</v>
      </c>
      <c r="AX2696" s="15" t="s">
        <v>84</v>
      </c>
      <c r="AY2696" s="281" t="s">
        <v>250</v>
      </c>
    </row>
    <row r="2697" s="13" customFormat="1">
      <c r="A2697" s="13"/>
      <c r="B2697" s="249"/>
      <c r="C2697" s="250"/>
      <c r="D2697" s="251" t="s">
        <v>259</v>
      </c>
      <c r="E2697" s="252" t="s">
        <v>1</v>
      </c>
      <c r="F2697" s="253" t="s">
        <v>2544</v>
      </c>
      <c r="G2697" s="250"/>
      <c r="H2697" s="254">
        <v>21.300000000000001</v>
      </c>
      <c r="I2697" s="255"/>
      <c r="J2697" s="250"/>
      <c r="K2697" s="250"/>
      <c r="L2697" s="256"/>
      <c r="M2697" s="257"/>
      <c r="N2697" s="258"/>
      <c r="O2697" s="258"/>
      <c r="P2697" s="258"/>
      <c r="Q2697" s="258"/>
      <c r="R2697" s="258"/>
      <c r="S2697" s="258"/>
      <c r="T2697" s="259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60" t="s">
        <v>259</v>
      </c>
      <c r="AU2697" s="260" t="s">
        <v>93</v>
      </c>
      <c r="AV2697" s="13" t="s">
        <v>93</v>
      </c>
      <c r="AW2697" s="13" t="s">
        <v>40</v>
      </c>
      <c r="AX2697" s="13" t="s">
        <v>84</v>
      </c>
      <c r="AY2697" s="260" t="s">
        <v>250</v>
      </c>
    </row>
    <row r="2698" s="13" customFormat="1">
      <c r="A2698" s="13"/>
      <c r="B2698" s="249"/>
      <c r="C2698" s="250"/>
      <c r="D2698" s="251" t="s">
        <v>259</v>
      </c>
      <c r="E2698" s="252" t="s">
        <v>1</v>
      </c>
      <c r="F2698" s="253" t="s">
        <v>2545</v>
      </c>
      <c r="G2698" s="250"/>
      <c r="H2698" s="254">
        <v>18.899999999999999</v>
      </c>
      <c r="I2698" s="255"/>
      <c r="J2698" s="250"/>
      <c r="K2698" s="250"/>
      <c r="L2698" s="256"/>
      <c r="M2698" s="257"/>
      <c r="N2698" s="258"/>
      <c r="O2698" s="258"/>
      <c r="P2698" s="258"/>
      <c r="Q2698" s="258"/>
      <c r="R2698" s="258"/>
      <c r="S2698" s="258"/>
      <c r="T2698" s="259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60" t="s">
        <v>259</v>
      </c>
      <c r="AU2698" s="260" t="s">
        <v>93</v>
      </c>
      <c r="AV2698" s="13" t="s">
        <v>93</v>
      </c>
      <c r="AW2698" s="13" t="s">
        <v>40</v>
      </c>
      <c r="AX2698" s="13" t="s">
        <v>84</v>
      </c>
      <c r="AY2698" s="260" t="s">
        <v>250</v>
      </c>
    </row>
    <row r="2699" s="13" customFormat="1">
      <c r="A2699" s="13"/>
      <c r="B2699" s="249"/>
      <c r="C2699" s="250"/>
      <c r="D2699" s="251" t="s">
        <v>259</v>
      </c>
      <c r="E2699" s="252" t="s">
        <v>1</v>
      </c>
      <c r="F2699" s="253" t="s">
        <v>2546</v>
      </c>
      <c r="G2699" s="250"/>
      <c r="H2699" s="254">
        <v>27.399999999999999</v>
      </c>
      <c r="I2699" s="255"/>
      <c r="J2699" s="250"/>
      <c r="K2699" s="250"/>
      <c r="L2699" s="256"/>
      <c r="M2699" s="257"/>
      <c r="N2699" s="258"/>
      <c r="O2699" s="258"/>
      <c r="P2699" s="258"/>
      <c r="Q2699" s="258"/>
      <c r="R2699" s="258"/>
      <c r="S2699" s="258"/>
      <c r="T2699" s="259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60" t="s">
        <v>259</v>
      </c>
      <c r="AU2699" s="260" t="s">
        <v>93</v>
      </c>
      <c r="AV2699" s="13" t="s">
        <v>93</v>
      </c>
      <c r="AW2699" s="13" t="s">
        <v>40</v>
      </c>
      <c r="AX2699" s="13" t="s">
        <v>84</v>
      </c>
      <c r="AY2699" s="260" t="s">
        <v>250</v>
      </c>
    </row>
    <row r="2700" s="13" customFormat="1">
      <c r="A2700" s="13"/>
      <c r="B2700" s="249"/>
      <c r="C2700" s="250"/>
      <c r="D2700" s="251" t="s">
        <v>259</v>
      </c>
      <c r="E2700" s="252" t="s">
        <v>1</v>
      </c>
      <c r="F2700" s="253" t="s">
        <v>2547</v>
      </c>
      <c r="G2700" s="250"/>
      <c r="H2700" s="254">
        <v>31</v>
      </c>
      <c r="I2700" s="255"/>
      <c r="J2700" s="250"/>
      <c r="K2700" s="250"/>
      <c r="L2700" s="256"/>
      <c r="M2700" s="257"/>
      <c r="N2700" s="258"/>
      <c r="O2700" s="258"/>
      <c r="P2700" s="258"/>
      <c r="Q2700" s="258"/>
      <c r="R2700" s="258"/>
      <c r="S2700" s="258"/>
      <c r="T2700" s="259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60" t="s">
        <v>259</v>
      </c>
      <c r="AU2700" s="260" t="s">
        <v>93</v>
      </c>
      <c r="AV2700" s="13" t="s">
        <v>93</v>
      </c>
      <c r="AW2700" s="13" t="s">
        <v>40</v>
      </c>
      <c r="AX2700" s="13" t="s">
        <v>84</v>
      </c>
      <c r="AY2700" s="260" t="s">
        <v>250</v>
      </c>
    </row>
    <row r="2701" s="14" customFormat="1">
      <c r="A2701" s="14"/>
      <c r="B2701" s="261"/>
      <c r="C2701" s="262"/>
      <c r="D2701" s="251" t="s">
        <v>259</v>
      </c>
      <c r="E2701" s="263" t="s">
        <v>1</v>
      </c>
      <c r="F2701" s="264" t="s">
        <v>261</v>
      </c>
      <c r="G2701" s="262"/>
      <c r="H2701" s="265">
        <v>98.599999999999994</v>
      </c>
      <c r="I2701" s="266"/>
      <c r="J2701" s="262"/>
      <c r="K2701" s="262"/>
      <c r="L2701" s="267"/>
      <c r="M2701" s="268"/>
      <c r="N2701" s="269"/>
      <c r="O2701" s="269"/>
      <c r="P2701" s="269"/>
      <c r="Q2701" s="269"/>
      <c r="R2701" s="269"/>
      <c r="S2701" s="269"/>
      <c r="T2701" s="270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71" t="s">
        <v>259</v>
      </c>
      <c r="AU2701" s="271" t="s">
        <v>93</v>
      </c>
      <c r="AV2701" s="14" t="s">
        <v>256</v>
      </c>
      <c r="AW2701" s="14" t="s">
        <v>40</v>
      </c>
      <c r="AX2701" s="14" t="s">
        <v>91</v>
      </c>
      <c r="AY2701" s="271" t="s">
        <v>250</v>
      </c>
    </row>
    <row r="2702" s="2" customFormat="1" ht="66.75" customHeight="1">
      <c r="A2702" s="41"/>
      <c r="B2702" s="42"/>
      <c r="C2702" s="230" t="s">
        <v>2548</v>
      </c>
      <c r="D2702" s="230" t="s">
        <v>252</v>
      </c>
      <c r="E2702" s="231" t="s">
        <v>2549</v>
      </c>
      <c r="F2702" s="232" t="s">
        <v>2550</v>
      </c>
      <c r="G2702" s="233" t="s">
        <v>320</v>
      </c>
      <c r="H2702" s="234">
        <v>29.300000000000001</v>
      </c>
      <c r="I2702" s="235"/>
      <c r="J2702" s="236">
        <f>ROUND(I2702*H2702,2)</f>
        <v>0</v>
      </c>
      <c r="K2702" s="237"/>
      <c r="L2702" s="47"/>
      <c r="M2702" s="238" t="s">
        <v>1</v>
      </c>
      <c r="N2702" s="239" t="s">
        <v>49</v>
      </c>
      <c r="O2702" s="94"/>
      <c r="P2702" s="240">
        <f>O2702*H2702</f>
        <v>0</v>
      </c>
      <c r="Q2702" s="240">
        <v>0.00040000000000000002</v>
      </c>
      <c r="R2702" s="240">
        <f>Q2702*H2702</f>
        <v>0.011720000000000001</v>
      </c>
      <c r="S2702" s="240">
        <v>0</v>
      </c>
      <c r="T2702" s="241">
        <f>S2702*H2702</f>
        <v>0</v>
      </c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R2702" s="242" t="s">
        <v>303</v>
      </c>
      <c r="AT2702" s="242" t="s">
        <v>252</v>
      </c>
      <c r="AU2702" s="242" t="s">
        <v>93</v>
      </c>
      <c r="AY2702" s="19" t="s">
        <v>250</v>
      </c>
      <c r="BE2702" s="243">
        <f>IF(N2702="základní",J2702,0)</f>
        <v>0</v>
      </c>
      <c r="BF2702" s="243">
        <f>IF(N2702="snížená",J2702,0)</f>
        <v>0</v>
      </c>
      <c r="BG2702" s="243">
        <f>IF(N2702="zákl. přenesená",J2702,0)</f>
        <v>0</v>
      </c>
      <c r="BH2702" s="243">
        <f>IF(N2702="sníž. přenesená",J2702,0)</f>
        <v>0</v>
      </c>
      <c r="BI2702" s="243">
        <f>IF(N2702="nulová",J2702,0)</f>
        <v>0</v>
      </c>
      <c r="BJ2702" s="19" t="s">
        <v>91</v>
      </c>
      <c r="BK2702" s="243">
        <f>ROUND(I2702*H2702,2)</f>
        <v>0</v>
      </c>
      <c r="BL2702" s="19" t="s">
        <v>303</v>
      </c>
      <c r="BM2702" s="242" t="s">
        <v>2551</v>
      </c>
    </row>
    <row r="2703" s="2" customFormat="1">
      <c r="A2703" s="41"/>
      <c r="B2703" s="42"/>
      <c r="C2703" s="43"/>
      <c r="D2703" s="251" t="s">
        <v>288</v>
      </c>
      <c r="E2703" s="43"/>
      <c r="F2703" s="282" t="s">
        <v>2552</v>
      </c>
      <c r="G2703" s="43"/>
      <c r="H2703" s="43"/>
      <c r="I2703" s="246"/>
      <c r="J2703" s="43"/>
      <c r="K2703" s="43"/>
      <c r="L2703" s="47"/>
      <c r="M2703" s="247"/>
      <c r="N2703" s="248"/>
      <c r="O2703" s="94"/>
      <c r="P2703" s="94"/>
      <c r="Q2703" s="94"/>
      <c r="R2703" s="94"/>
      <c r="S2703" s="94"/>
      <c r="T2703" s="95"/>
      <c r="U2703" s="41"/>
      <c r="V2703" s="41"/>
      <c r="W2703" s="41"/>
      <c r="X2703" s="41"/>
      <c r="Y2703" s="41"/>
      <c r="Z2703" s="41"/>
      <c r="AA2703" s="41"/>
      <c r="AB2703" s="41"/>
      <c r="AC2703" s="41"/>
      <c r="AD2703" s="41"/>
      <c r="AE2703" s="41"/>
      <c r="AT2703" s="19" t="s">
        <v>288</v>
      </c>
      <c r="AU2703" s="19" t="s">
        <v>93</v>
      </c>
    </row>
    <row r="2704" s="15" customFormat="1">
      <c r="A2704" s="15"/>
      <c r="B2704" s="272"/>
      <c r="C2704" s="273"/>
      <c r="D2704" s="251" t="s">
        <v>259</v>
      </c>
      <c r="E2704" s="274" t="s">
        <v>1</v>
      </c>
      <c r="F2704" s="275" t="s">
        <v>2543</v>
      </c>
      <c r="G2704" s="273"/>
      <c r="H2704" s="274" t="s">
        <v>1</v>
      </c>
      <c r="I2704" s="276"/>
      <c r="J2704" s="273"/>
      <c r="K2704" s="273"/>
      <c r="L2704" s="277"/>
      <c r="M2704" s="278"/>
      <c r="N2704" s="279"/>
      <c r="O2704" s="279"/>
      <c r="P2704" s="279"/>
      <c r="Q2704" s="279"/>
      <c r="R2704" s="279"/>
      <c r="S2704" s="279"/>
      <c r="T2704" s="280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T2704" s="281" t="s">
        <v>259</v>
      </c>
      <c r="AU2704" s="281" t="s">
        <v>93</v>
      </c>
      <c r="AV2704" s="15" t="s">
        <v>91</v>
      </c>
      <c r="AW2704" s="15" t="s">
        <v>40</v>
      </c>
      <c r="AX2704" s="15" t="s">
        <v>84</v>
      </c>
      <c r="AY2704" s="281" t="s">
        <v>250</v>
      </c>
    </row>
    <row r="2705" s="13" customFormat="1">
      <c r="A2705" s="13"/>
      <c r="B2705" s="249"/>
      <c r="C2705" s="250"/>
      <c r="D2705" s="251" t="s">
        <v>259</v>
      </c>
      <c r="E2705" s="252" t="s">
        <v>1</v>
      </c>
      <c r="F2705" s="253" t="s">
        <v>2553</v>
      </c>
      <c r="G2705" s="250"/>
      <c r="H2705" s="254">
        <v>5.7000000000000002</v>
      </c>
      <c r="I2705" s="255"/>
      <c r="J2705" s="250"/>
      <c r="K2705" s="250"/>
      <c r="L2705" s="256"/>
      <c r="M2705" s="257"/>
      <c r="N2705" s="258"/>
      <c r="O2705" s="258"/>
      <c r="P2705" s="258"/>
      <c r="Q2705" s="258"/>
      <c r="R2705" s="258"/>
      <c r="S2705" s="258"/>
      <c r="T2705" s="259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60" t="s">
        <v>259</v>
      </c>
      <c r="AU2705" s="260" t="s">
        <v>93</v>
      </c>
      <c r="AV2705" s="13" t="s">
        <v>93</v>
      </c>
      <c r="AW2705" s="13" t="s">
        <v>40</v>
      </c>
      <c r="AX2705" s="13" t="s">
        <v>84</v>
      </c>
      <c r="AY2705" s="260" t="s">
        <v>250</v>
      </c>
    </row>
    <row r="2706" s="13" customFormat="1">
      <c r="A2706" s="13"/>
      <c r="B2706" s="249"/>
      <c r="C2706" s="250"/>
      <c r="D2706" s="251" t="s">
        <v>259</v>
      </c>
      <c r="E2706" s="252" t="s">
        <v>1</v>
      </c>
      <c r="F2706" s="253" t="s">
        <v>2554</v>
      </c>
      <c r="G2706" s="250"/>
      <c r="H2706" s="254">
        <v>5.7000000000000002</v>
      </c>
      <c r="I2706" s="255"/>
      <c r="J2706" s="250"/>
      <c r="K2706" s="250"/>
      <c r="L2706" s="256"/>
      <c r="M2706" s="257"/>
      <c r="N2706" s="258"/>
      <c r="O2706" s="258"/>
      <c r="P2706" s="258"/>
      <c r="Q2706" s="258"/>
      <c r="R2706" s="258"/>
      <c r="S2706" s="258"/>
      <c r="T2706" s="259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60" t="s">
        <v>259</v>
      </c>
      <c r="AU2706" s="260" t="s">
        <v>93</v>
      </c>
      <c r="AV2706" s="13" t="s">
        <v>93</v>
      </c>
      <c r="AW2706" s="13" t="s">
        <v>40</v>
      </c>
      <c r="AX2706" s="13" t="s">
        <v>84</v>
      </c>
      <c r="AY2706" s="260" t="s">
        <v>250</v>
      </c>
    </row>
    <row r="2707" s="13" customFormat="1">
      <c r="A2707" s="13"/>
      <c r="B2707" s="249"/>
      <c r="C2707" s="250"/>
      <c r="D2707" s="251" t="s">
        <v>259</v>
      </c>
      <c r="E2707" s="252" t="s">
        <v>1</v>
      </c>
      <c r="F2707" s="253" t="s">
        <v>2555</v>
      </c>
      <c r="G2707" s="250"/>
      <c r="H2707" s="254">
        <v>5.7000000000000002</v>
      </c>
      <c r="I2707" s="255"/>
      <c r="J2707" s="250"/>
      <c r="K2707" s="250"/>
      <c r="L2707" s="256"/>
      <c r="M2707" s="257"/>
      <c r="N2707" s="258"/>
      <c r="O2707" s="258"/>
      <c r="P2707" s="258"/>
      <c r="Q2707" s="258"/>
      <c r="R2707" s="258"/>
      <c r="S2707" s="258"/>
      <c r="T2707" s="25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60" t="s">
        <v>259</v>
      </c>
      <c r="AU2707" s="260" t="s">
        <v>93</v>
      </c>
      <c r="AV2707" s="13" t="s">
        <v>93</v>
      </c>
      <c r="AW2707" s="13" t="s">
        <v>40</v>
      </c>
      <c r="AX2707" s="13" t="s">
        <v>84</v>
      </c>
      <c r="AY2707" s="260" t="s">
        <v>250</v>
      </c>
    </row>
    <row r="2708" s="13" customFormat="1">
      <c r="A2708" s="13"/>
      <c r="B2708" s="249"/>
      <c r="C2708" s="250"/>
      <c r="D2708" s="251" t="s">
        <v>259</v>
      </c>
      <c r="E2708" s="252" t="s">
        <v>1</v>
      </c>
      <c r="F2708" s="253" t="s">
        <v>2556</v>
      </c>
      <c r="G2708" s="250"/>
      <c r="H2708" s="254">
        <v>12.199999999999999</v>
      </c>
      <c r="I2708" s="255"/>
      <c r="J2708" s="250"/>
      <c r="K2708" s="250"/>
      <c r="L2708" s="256"/>
      <c r="M2708" s="257"/>
      <c r="N2708" s="258"/>
      <c r="O2708" s="258"/>
      <c r="P2708" s="258"/>
      <c r="Q2708" s="258"/>
      <c r="R2708" s="258"/>
      <c r="S2708" s="258"/>
      <c r="T2708" s="259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60" t="s">
        <v>259</v>
      </c>
      <c r="AU2708" s="260" t="s">
        <v>93</v>
      </c>
      <c r="AV2708" s="13" t="s">
        <v>93</v>
      </c>
      <c r="AW2708" s="13" t="s">
        <v>40</v>
      </c>
      <c r="AX2708" s="13" t="s">
        <v>84</v>
      </c>
      <c r="AY2708" s="260" t="s">
        <v>250</v>
      </c>
    </row>
    <row r="2709" s="14" customFormat="1">
      <c r="A2709" s="14"/>
      <c r="B2709" s="261"/>
      <c r="C2709" s="262"/>
      <c r="D2709" s="251" t="s">
        <v>259</v>
      </c>
      <c r="E2709" s="263" t="s">
        <v>1</v>
      </c>
      <c r="F2709" s="264" t="s">
        <v>261</v>
      </c>
      <c r="G2709" s="262"/>
      <c r="H2709" s="265">
        <v>29.300000000000001</v>
      </c>
      <c r="I2709" s="266"/>
      <c r="J2709" s="262"/>
      <c r="K2709" s="262"/>
      <c r="L2709" s="267"/>
      <c r="M2709" s="268"/>
      <c r="N2709" s="269"/>
      <c r="O2709" s="269"/>
      <c r="P2709" s="269"/>
      <c r="Q2709" s="269"/>
      <c r="R2709" s="269"/>
      <c r="S2709" s="269"/>
      <c r="T2709" s="270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71" t="s">
        <v>259</v>
      </c>
      <c r="AU2709" s="271" t="s">
        <v>93</v>
      </c>
      <c r="AV2709" s="14" t="s">
        <v>256</v>
      </c>
      <c r="AW2709" s="14" t="s">
        <v>40</v>
      </c>
      <c r="AX2709" s="14" t="s">
        <v>91</v>
      </c>
      <c r="AY2709" s="271" t="s">
        <v>250</v>
      </c>
    </row>
    <row r="2710" s="2" customFormat="1" ht="66.75" customHeight="1">
      <c r="A2710" s="41"/>
      <c r="B2710" s="42"/>
      <c r="C2710" s="230" t="s">
        <v>2557</v>
      </c>
      <c r="D2710" s="230" t="s">
        <v>252</v>
      </c>
      <c r="E2710" s="231" t="s">
        <v>2558</v>
      </c>
      <c r="F2710" s="232" t="s">
        <v>2559</v>
      </c>
      <c r="G2710" s="233" t="s">
        <v>320</v>
      </c>
      <c r="H2710" s="234">
        <v>6.2000000000000002</v>
      </c>
      <c r="I2710" s="235"/>
      <c r="J2710" s="236">
        <f>ROUND(I2710*H2710,2)</f>
        <v>0</v>
      </c>
      <c r="K2710" s="237"/>
      <c r="L2710" s="47"/>
      <c r="M2710" s="238" t="s">
        <v>1</v>
      </c>
      <c r="N2710" s="239" t="s">
        <v>49</v>
      </c>
      <c r="O2710" s="94"/>
      <c r="P2710" s="240">
        <f>O2710*H2710</f>
        <v>0</v>
      </c>
      <c r="Q2710" s="240">
        <v>0.00040000000000000002</v>
      </c>
      <c r="R2710" s="240">
        <f>Q2710*H2710</f>
        <v>0.00248</v>
      </c>
      <c r="S2710" s="240">
        <v>0</v>
      </c>
      <c r="T2710" s="241">
        <f>S2710*H2710</f>
        <v>0</v>
      </c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R2710" s="242" t="s">
        <v>303</v>
      </c>
      <c r="AT2710" s="242" t="s">
        <v>252</v>
      </c>
      <c r="AU2710" s="242" t="s">
        <v>93</v>
      </c>
      <c r="AY2710" s="19" t="s">
        <v>250</v>
      </c>
      <c r="BE2710" s="243">
        <f>IF(N2710="základní",J2710,0)</f>
        <v>0</v>
      </c>
      <c r="BF2710" s="243">
        <f>IF(N2710="snížená",J2710,0)</f>
        <v>0</v>
      </c>
      <c r="BG2710" s="243">
        <f>IF(N2710="zákl. přenesená",J2710,0)</f>
        <v>0</v>
      </c>
      <c r="BH2710" s="243">
        <f>IF(N2710="sníž. přenesená",J2710,0)</f>
        <v>0</v>
      </c>
      <c r="BI2710" s="243">
        <f>IF(N2710="nulová",J2710,0)</f>
        <v>0</v>
      </c>
      <c r="BJ2710" s="19" t="s">
        <v>91</v>
      </c>
      <c r="BK2710" s="243">
        <f>ROUND(I2710*H2710,2)</f>
        <v>0</v>
      </c>
      <c r="BL2710" s="19" t="s">
        <v>303</v>
      </c>
      <c r="BM2710" s="242" t="s">
        <v>2560</v>
      </c>
    </row>
    <row r="2711" s="2" customFormat="1">
      <c r="A2711" s="41"/>
      <c r="B2711" s="42"/>
      <c r="C2711" s="43"/>
      <c r="D2711" s="251" t="s">
        <v>288</v>
      </c>
      <c r="E2711" s="43"/>
      <c r="F2711" s="282" t="s">
        <v>2561</v>
      </c>
      <c r="G2711" s="43"/>
      <c r="H2711" s="43"/>
      <c r="I2711" s="246"/>
      <c r="J2711" s="43"/>
      <c r="K2711" s="43"/>
      <c r="L2711" s="47"/>
      <c r="M2711" s="247"/>
      <c r="N2711" s="248"/>
      <c r="O2711" s="94"/>
      <c r="P2711" s="94"/>
      <c r="Q2711" s="94"/>
      <c r="R2711" s="94"/>
      <c r="S2711" s="94"/>
      <c r="T2711" s="95"/>
      <c r="U2711" s="41"/>
      <c r="V2711" s="41"/>
      <c r="W2711" s="41"/>
      <c r="X2711" s="41"/>
      <c r="Y2711" s="41"/>
      <c r="Z2711" s="41"/>
      <c r="AA2711" s="41"/>
      <c r="AB2711" s="41"/>
      <c r="AC2711" s="41"/>
      <c r="AD2711" s="41"/>
      <c r="AE2711" s="41"/>
      <c r="AT2711" s="19" t="s">
        <v>288</v>
      </c>
      <c r="AU2711" s="19" t="s">
        <v>93</v>
      </c>
    </row>
    <row r="2712" s="15" customFormat="1">
      <c r="A2712" s="15"/>
      <c r="B2712" s="272"/>
      <c r="C2712" s="273"/>
      <c r="D2712" s="251" t="s">
        <v>259</v>
      </c>
      <c r="E2712" s="274" t="s">
        <v>1</v>
      </c>
      <c r="F2712" s="275" t="s">
        <v>2543</v>
      </c>
      <c r="G2712" s="273"/>
      <c r="H2712" s="274" t="s">
        <v>1</v>
      </c>
      <c r="I2712" s="276"/>
      <c r="J2712" s="273"/>
      <c r="K2712" s="273"/>
      <c r="L2712" s="277"/>
      <c r="M2712" s="278"/>
      <c r="N2712" s="279"/>
      <c r="O2712" s="279"/>
      <c r="P2712" s="279"/>
      <c r="Q2712" s="279"/>
      <c r="R2712" s="279"/>
      <c r="S2712" s="279"/>
      <c r="T2712" s="280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T2712" s="281" t="s">
        <v>259</v>
      </c>
      <c r="AU2712" s="281" t="s">
        <v>93</v>
      </c>
      <c r="AV2712" s="15" t="s">
        <v>91</v>
      </c>
      <c r="AW2712" s="15" t="s">
        <v>40</v>
      </c>
      <c r="AX2712" s="15" t="s">
        <v>84</v>
      </c>
      <c r="AY2712" s="281" t="s">
        <v>250</v>
      </c>
    </row>
    <row r="2713" s="13" customFormat="1">
      <c r="A2713" s="13"/>
      <c r="B2713" s="249"/>
      <c r="C2713" s="250"/>
      <c r="D2713" s="251" t="s">
        <v>259</v>
      </c>
      <c r="E2713" s="252" t="s">
        <v>1</v>
      </c>
      <c r="F2713" s="253" t="s">
        <v>2562</v>
      </c>
      <c r="G2713" s="250"/>
      <c r="H2713" s="254">
        <v>6.2000000000000002</v>
      </c>
      <c r="I2713" s="255"/>
      <c r="J2713" s="250"/>
      <c r="K2713" s="250"/>
      <c r="L2713" s="256"/>
      <c r="M2713" s="257"/>
      <c r="N2713" s="258"/>
      <c r="O2713" s="258"/>
      <c r="P2713" s="258"/>
      <c r="Q2713" s="258"/>
      <c r="R2713" s="258"/>
      <c r="S2713" s="258"/>
      <c r="T2713" s="259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60" t="s">
        <v>259</v>
      </c>
      <c r="AU2713" s="260" t="s">
        <v>93</v>
      </c>
      <c r="AV2713" s="13" t="s">
        <v>93</v>
      </c>
      <c r="AW2713" s="13" t="s">
        <v>40</v>
      </c>
      <c r="AX2713" s="13" t="s">
        <v>91</v>
      </c>
      <c r="AY2713" s="260" t="s">
        <v>250</v>
      </c>
    </row>
    <row r="2714" s="2" customFormat="1" ht="66.75" customHeight="1">
      <c r="A2714" s="41"/>
      <c r="B2714" s="42"/>
      <c r="C2714" s="230" t="s">
        <v>2563</v>
      </c>
      <c r="D2714" s="230" t="s">
        <v>252</v>
      </c>
      <c r="E2714" s="231" t="s">
        <v>2564</v>
      </c>
      <c r="F2714" s="232" t="s">
        <v>2565</v>
      </c>
      <c r="G2714" s="233" t="s">
        <v>320</v>
      </c>
      <c r="H2714" s="234">
        <v>150.40000000000001</v>
      </c>
      <c r="I2714" s="235"/>
      <c r="J2714" s="236">
        <f>ROUND(I2714*H2714,2)</f>
        <v>0</v>
      </c>
      <c r="K2714" s="237"/>
      <c r="L2714" s="47"/>
      <c r="M2714" s="238" t="s">
        <v>1</v>
      </c>
      <c r="N2714" s="239" t="s">
        <v>49</v>
      </c>
      <c r="O2714" s="94"/>
      <c r="P2714" s="240">
        <f>O2714*H2714</f>
        <v>0</v>
      </c>
      <c r="Q2714" s="240">
        <v>0.00040000000000000002</v>
      </c>
      <c r="R2714" s="240">
        <f>Q2714*H2714</f>
        <v>0.060160000000000005</v>
      </c>
      <c r="S2714" s="240">
        <v>0</v>
      </c>
      <c r="T2714" s="241">
        <f>S2714*H2714</f>
        <v>0</v>
      </c>
      <c r="U2714" s="41"/>
      <c r="V2714" s="41"/>
      <c r="W2714" s="41"/>
      <c r="X2714" s="41"/>
      <c r="Y2714" s="41"/>
      <c r="Z2714" s="41"/>
      <c r="AA2714" s="41"/>
      <c r="AB2714" s="41"/>
      <c r="AC2714" s="41"/>
      <c r="AD2714" s="41"/>
      <c r="AE2714" s="41"/>
      <c r="AR2714" s="242" t="s">
        <v>303</v>
      </c>
      <c r="AT2714" s="242" t="s">
        <v>252</v>
      </c>
      <c r="AU2714" s="242" t="s">
        <v>93</v>
      </c>
      <c r="AY2714" s="19" t="s">
        <v>250</v>
      </c>
      <c r="BE2714" s="243">
        <f>IF(N2714="základní",J2714,0)</f>
        <v>0</v>
      </c>
      <c r="BF2714" s="243">
        <f>IF(N2714="snížená",J2714,0)</f>
        <v>0</v>
      </c>
      <c r="BG2714" s="243">
        <f>IF(N2714="zákl. přenesená",J2714,0)</f>
        <v>0</v>
      </c>
      <c r="BH2714" s="243">
        <f>IF(N2714="sníž. přenesená",J2714,0)</f>
        <v>0</v>
      </c>
      <c r="BI2714" s="243">
        <f>IF(N2714="nulová",J2714,0)</f>
        <v>0</v>
      </c>
      <c r="BJ2714" s="19" t="s">
        <v>91</v>
      </c>
      <c r="BK2714" s="243">
        <f>ROUND(I2714*H2714,2)</f>
        <v>0</v>
      </c>
      <c r="BL2714" s="19" t="s">
        <v>303</v>
      </c>
      <c r="BM2714" s="242" t="s">
        <v>2566</v>
      </c>
    </row>
    <row r="2715" s="2" customFormat="1">
      <c r="A2715" s="41"/>
      <c r="B2715" s="42"/>
      <c r="C2715" s="43"/>
      <c r="D2715" s="251" t="s">
        <v>288</v>
      </c>
      <c r="E2715" s="43"/>
      <c r="F2715" s="282" t="s">
        <v>2567</v>
      </c>
      <c r="G2715" s="43"/>
      <c r="H2715" s="43"/>
      <c r="I2715" s="246"/>
      <c r="J2715" s="43"/>
      <c r="K2715" s="43"/>
      <c r="L2715" s="47"/>
      <c r="M2715" s="247"/>
      <c r="N2715" s="248"/>
      <c r="O2715" s="94"/>
      <c r="P2715" s="94"/>
      <c r="Q2715" s="94"/>
      <c r="R2715" s="94"/>
      <c r="S2715" s="94"/>
      <c r="T2715" s="95"/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T2715" s="19" t="s">
        <v>288</v>
      </c>
      <c r="AU2715" s="19" t="s">
        <v>93</v>
      </c>
    </row>
    <row r="2716" s="15" customFormat="1">
      <c r="A2716" s="15"/>
      <c r="B2716" s="272"/>
      <c r="C2716" s="273"/>
      <c r="D2716" s="251" t="s">
        <v>259</v>
      </c>
      <c r="E2716" s="274" t="s">
        <v>1</v>
      </c>
      <c r="F2716" s="275" t="s">
        <v>2568</v>
      </c>
      <c r="G2716" s="273"/>
      <c r="H2716" s="274" t="s">
        <v>1</v>
      </c>
      <c r="I2716" s="276"/>
      <c r="J2716" s="273"/>
      <c r="K2716" s="273"/>
      <c r="L2716" s="277"/>
      <c r="M2716" s="278"/>
      <c r="N2716" s="279"/>
      <c r="O2716" s="279"/>
      <c r="P2716" s="279"/>
      <c r="Q2716" s="279"/>
      <c r="R2716" s="279"/>
      <c r="S2716" s="279"/>
      <c r="T2716" s="280"/>
      <c r="U2716" s="15"/>
      <c r="V2716" s="15"/>
      <c r="W2716" s="15"/>
      <c r="X2716" s="15"/>
      <c r="Y2716" s="15"/>
      <c r="Z2716" s="15"/>
      <c r="AA2716" s="15"/>
      <c r="AB2716" s="15"/>
      <c r="AC2716" s="15"/>
      <c r="AD2716" s="15"/>
      <c r="AE2716" s="15"/>
      <c r="AT2716" s="281" t="s">
        <v>259</v>
      </c>
      <c r="AU2716" s="281" t="s">
        <v>93</v>
      </c>
      <c r="AV2716" s="15" t="s">
        <v>91</v>
      </c>
      <c r="AW2716" s="15" t="s">
        <v>40</v>
      </c>
      <c r="AX2716" s="15" t="s">
        <v>84</v>
      </c>
      <c r="AY2716" s="281" t="s">
        <v>250</v>
      </c>
    </row>
    <row r="2717" s="13" customFormat="1">
      <c r="A2717" s="13"/>
      <c r="B2717" s="249"/>
      <c r="C2717" s="250"/>
      <c r="D2717" s="251" t="s">
        <v>259</v>
      </c>
      <c r="E2717" s="252" t="s">
        <v>1</v>
      </c>
      <c r="F2717" s="253" t="s">
        <v>2569</v>
      </c>
      <c r="G2717" s="250"/>
      <c r="H2717" s="254">
        <v>75.200000000000003</v>
      </c>
      <c r="I2717" s="255"/>
      <c r="J2717" s="250"/>
      <c r="K2717" s="250"/>
      <c r="L2717" s="256"/>
      <c r="M2717" s="257"/>
      <c r="N2717" s="258"/>
      <c r="O2717" s="258"/>
      <c r="P2717" s="258"/>
      <c r="Q2717" s="258"/>
      <c r="R2717" s="258"/>
      <c r="S2717" s="258"/>
      <c r="T2717" s="259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60" t="s">
        <v>259</v>
      </c>
      <c r="AU2717" s="260" t="s">
        <v>93</v>
      </c>
      <c r="AV2717" s="13" t="s">
        <v>93</v>
      </c>
      <c r="AW2717" s="13" t="s">
        <v>40</v>
      </c>
      <c r="AX2717" s="13" t="s">
        <v>84</v>
      </c>
      <c r="AY2717" s="260" t="s">
        <v>250</v>
      </c>
    </row>
    <row r="2718" s="13" customFormat="1">
      <c r="A2718" s="13"/>
      <c r="B2718" s="249"/>
      <c r="C2718" s="250"/>
      <c r="D2718" s="251" t="s">
        <v>259</v>
      </c>
      <c r="E2718" s="252" t="s">
        <v>1</v>
      </c>
      <c r="F2718" s="253" t="s">
        <v>2570</v>
      </c>
      <c r="G2718" s="250"/>
      <c r="H2718" s="254">
        <v>75.200000000000003</v>
      </c>
      <c r="I2718" s="255"/>
      <c r="J2718" s="250"/>
      <c r="K2718" s="250"/>
      <c r="L2718" s="256"/>
      <c r="M2718" s="257"/>
      <c r="N2718" s="258"/>
      <c r="O2718" s="258"/>
      <c r="P2718" s="258"/>
      <c r="Q2718" s="258"/>
      <c r="R2718" s="258"/>
      <c r="S2718" s="258"/>
      <c r="T2718" s="25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60" t="s">
        <v>259</v>
      </c>
      <c r="AU2718" s="260" t="s">
        <v>93</v>
      </c>
      <c r="AV2718" s="13" t="s">
        <v>93</v>
      </c>
      <c r="AW2718" s="13" t="s">
        <v>40</v>
      </c>
      <c r="AX2718" s="13" t="s">
        <v>84</v>
      </c>
      <c r="AY2718" s="260" t="s">
        <v>250</v>
      </c>
    </row>
    <row r="2719" s="14" customFormat="1">
      <c r="A2719" s="14"/>
      <c r="B2719" s="261"/>
      <c r="C2719" s="262"/>
      <c r="D2719" s="251" t="s">
        <v>259</v>
      </c>
      <c r="E2719" s="263" t="s">
        <v>1</v>
      </c>
      <c r="F2719" s="264" t="s">
        <v>261</v>
      </c>
      <c r="G2719" s="262"/>
      <c r="H2719" s="265">
        <v>150.40000000000001</v>
      </c>
      <c r="I2719" s="266"/>
      <c r="J2719" s="262"/>
      <c r="K2719" s="262"/>
      <c r="L2719" s="267"/>
      <c r="M2719" s="268"/>
      <c r="N2719" s="269"/>
      <c r="O2719" s="269"/>
      <c r="P2719" s="269"/>
      <c r="Q2719" s="269"/>
      <c r="R2719" s="269"/>
      <c r="S2719" s="269"/>
      <c r="T2719" s="270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71" t="s">
        <v>259</v>
      </c>
      <c r="AU2719" s="271" t="s">
        <v>93</v>
      </c>
      <c r="AV2719" s="14" t="s">
        <v>256</v>
      </c>
      <c r="AW2719" s="14" t="s">
        <v>40</v>
      </c>
      <c r="AX2719" s="14" t="s">
        <v>91</v>
      </c>
      <c r="AY2719" s="271" t="s">
        <v>250</v>
      </c>
    </row>
    <row r="2720" s="2" customFormat="1" ht="66.75" customHeight="1">
      <c r="A2720" s="41"/>
      <c r="B2720" s="42"/>
      <c r="C2720" s="230" t="s">
        <v>2571</v>
      </c>
      <c r="D2720" s="230" t="s">
        <v>252</v>
      </c>
      <c r="E2720" s="231" t="s">
        <v>2572</v>
      </c>
      <c r="F2720" s="232" t="s">
        <v>2573</v>
      </c>
      <c r="G2720" s="233" t="s">
        <v>320</v>
      </c>
      <c r="H2720" s="234">
        <v>9.4000000000000004</v>
      </c>
      <c r="I2720" s="235"/>
      <c r="J2720" s="236">
        <f>ROUND(I2720*H2720,2)</f>
        <v>0</v>
      </c>
      <c r="K2720" s="237"/>
      <c r="L2720" s="47"/>
      <c r="M2720" s="238" t="s">
        <v>1</v>
      </c>
      <c r="N2720" s="239" t="s">
        <v>49</v>
      </c>
      <c r="O2720" s="94"/>
      <c r="P2720" s="240">
        <f>O2720*H2720</f>
        <v>0</v>
      </c>
      <c r="Q2720" s="240">
        <v>0.00040000000000000002</v>
      </c>
      <c r="R2720" s="240">
        <f>Q2720*H2720</f>
        <v>0.0037600000000000003</v>
      </c>
      <c r="S2720" s="240">
        <v>0</v>
      </c>
      <c r="T2720" s="241">
        <f>S2720*H2720</f>
        <v>0</v>
      </c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R2720" s="242" t="s">
        <v>303</v>
      </c>
      <c r="AT2720" s="242" t="s">
        <v>252</v>
      </c>
      <c r="AU2720" s="242" t="s">
        <v>93</v>
      </c>
      <c r="AY2720" s="19" t="s">
        <v>250</v>
      </c>
      <c r="BE2720" s="243">
        <f>IF(N2720="základní",J2720,0)</f>
        <v>0</v>
      </c>
      <c r="BF2720" s="243">
        <f>IF(N2720="snížená",J2720,0)</f>
        <v>0</v>
      </c>
      <c r="BG2720" s="243">
        <f>IF(N2720="zákl. přenesená",J2720,0)</f>
        <v>0</v>
      </c>
      <c r="BH2720" s="243">
        <f>IF(N2720="sníž. přenesená",J2720,0)</f>
        <v>0</v>
      </c>
      <c r="BI2720" s="243">
        <f>IF(N2720="nulová",J2720,0)</f>
        <v>0</v>
      </c>
      <c r="BJ2720" s="19" t="s">
        <v>91</v>
      </c>
      <c r="BK2720" s="243">
        <f>ROUND(I2720*H2720,2)</f>
        <v>0</v>
      </c>
      <c r="BL2720" s="19" t="s">
        <v>303</v>
      </c>
      <c r="BM2720" s="242" t="s">
        <v>2574</v>
      </c>
    </row>
    <row r="2721" s="2" customFormat="1">
      <c r="A2721" s="41"/>
      <c r="B2721" s="42"/>
      <c r="C2721" s="43"/>
      <c r="D2721" s="251" t="s">
        <v>288</v>
      </c>
      <c r="E2721" s="43"/>
      <c r="F2721" s="282" t="s">
        <v>2575</v>
      </c>
      <c r="G2721" s="43"/>
      <c r="H2721" s="43"/>
      <c r="I2721" s="246"/>
      <c r="J2721" s="43"/>
      <c r="K2721" s="43"/>
      <c r="L2721" s="47"/>
      <c r="M2721" s="247"/>
      <c r="N2721" s="248"/>
      <c r="O2721" s="94"/>
      <c r="P2721" s="94"/>
      <c r="Q2721" s="94"/>
      <c r="R2721" s="94"/>
      <c r="S2721" s="94"/>
      <c r="T2721" s="95"/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T2721" s="19" t="s">
        <v>288</v>
      </c>
      <c r="AU2721" s="19" t="s">
        <v>93</v>
      </c>
    </row>
    <row r="2722" s="15" customFormat="1">
      <c r="A2722" s="15"/>
      <c r="B2722" s="272"/>
      <c r="C2722" s="273"/>
      <c r="D2722" s="251" t="s">
        <v>259</v>
      </c>
      <c r="E2722" s="274" t="s">
        <v>1</v>
      </c>
      <c r="F2722" s="275" t="s">
        <v>2568</v>
      </c>
      <c r="G2722" s="273"/>
      <c r="H2722" s="274" t="s">
        <v>1</v>
      </c>
      <c r="I2722" s="276"/>
      <c r="J2722" s="273"/>
      <c r="K2722" s="273"/>
      <c r="L2722" s="277"/>
      <c r="M2722" s="278"/>
      <c r="N2722" s="279"/>
      <c r="O2722" s="279"/>
      <c r="P2722" s="279"/>
      <c r="Q2722" s="279"/>
      <c r="R2722" s="279"/>
      <c r="S2722" s="279"/>
      <c r="T2722" s="280"/>
      <c r="U2722" s="15"/>
      <c r="V2722" s="15"/>
      <c r="W2722" s="15"/>
      <c r="X2722" s="15"/>
      <c r="Y2722" s="15"/>
      <c r="Z2722" s="15"/>
      <c r="AA2722" s="15"/>
      <c r="AB2722" s="15"/>
      <c r="AC2722" s="15"/>
      <c r="AD2722" s="15"/>
      <c r="AE2722" s="15"/>
      <c r="AT2722" s="281" t="s">
        <v>259</v>
      </c>
      <c r="AU2722" s="281" t="s">
        <v>93</v>
      </c>
      <c r="AV2722" s="15" t="s">
        <v>91</v>
      </c>
      <c r="AW2722" s="15" t="s">
        <v>40</v>
      </c>
      <c r="AX2722" s="15" t="s">
        <v>84</v>
      </c>
      <c r="AY2722" s="281" t="s">
        <v>250</v>
      </c>
    </row>
    <row r="2723" s="13" customFormat="1">
      <c r="A2723" s="13"/>
      <c r="B2723" s="249"/>
      <c r="C2723" s="250"/>
      <c r="D2723" s="251" t="s">
        <v>259</v>
      </c>
      <c r="E2723" s="252" t="s">
        <v>1</v>
      </c>
      <c r="F2723" s="253" t="s">
        <v>2576</v>
      </c>
      <c r="G2723" s="250"/>
      <c r="H2723" s="254">
        <v>9.4000000000000004</v>
      </c>
      <c r="I2723" s="255"/>
      <c r="J2723" s="250"/>
      <c r="K2723" s="250"/>
      <c r="L2723" s="256"/>
      <c r="M2723" s="257"/>
      <c r="N2723" s="258"/>
      <c r="O2723" s="258"/>
      <c r="P2723" s="258"/>
      <c r="Q2723" s="258"/>
      <c r="R2723" s="258"/>
      <c r="S2723" s="258"/>
      <c r="T2723" s="259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60" t="s">
        <v>259</v>
      </c>
      <c r="AU2723" s="260" t="s">
        <v>93</v>
      </c>
      <c r="AV2723" s="13" t="s">
        <v>93</v>
      </c>
      <c r="AW2723" s="13" t="s">
        <v>40</v>
      </c>
      <c r="AX2723" s="13" t="s">
        <v>91</v>
      </c>
      <c r="AY2723" s="260" t="s">
        <v>250</v>
      </c>
    </row>
    <row r="2724" s="2" customFormat="1" ht="66.75" customHeight="1">
      <c r="A2724" s="41"/>
      <c r="B2724" s="42"/>
      <c r="C2724" s="230" t="s">
        <v>2577</v>
      </c>
      <c r="D2724" s="230" t="s">
        <v>252</v>
      </c>
      <c r="E2724" s="231" t="s">
        <v>2578</v>
      </c>
      <c r="F2724" s="232" t="s">
        <v>2579</v>
      </c>
      <c r="G2724" s="233" t="s">
        <v>320</v>
      </c>
      <c r="H2724" s="234">
        <v>84.599999999999994</v>
      </c>
      <c r="I2724" s="235"/>
      <c r="J2724" s="236">
        <f>ROUND(I2724*H2724,2)</f>
        <v>0</v>
      </c>
      <c r="K2724" s="237"/>
      <c r="L2724" s="47"/>
      <c r="M2724" s="238" t="s">
        <v>1</v>
      </c>
      <c r="N2724" s="239" t="s">
        <v>49</v>
      </c>
      <c r="O2724" s="94"/>
      <c r="P2724" s="240">
        <f>O2724*H2724</f>
        <v>0</v>
      </c>
      <c r="Q2724" s="240">
        <v>0.00040000000000000002</v>
      </c>
      <c r="R2724" s="240">
        <f>Q2724*H2724</f>
        <v>0.033840000000000002</v>
      </c>
      <c r="S2724" s="240">
        <v>0</v>
      </c>
      <c r="T2724" s="241">
        <f>S2724*H2724</f>
        <v>0</v>
      </c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R2724" s="242" t="s">
        <v>303</v>
      </c>
      <c r="AT2724" s="242" t="s">
        <v>252</v>
      </c>
      <c r="AU2724" s="242" t="s">
        <v>93</v>
      </c>
      <c r="AY2724" s="19" t="s">
        <v>250</v>
      </c>
      <c r="BE2724" s="243">
        <f>IF(N2724="základní",J2724,0)</f>
        <v>0</v>
      </c>
      <c r="BF2724" s="243">
        <f>IF(N2724="snížená",J2724,0)</f>
        <v>0</v>
      </c>
      <c r="BG2724" s="243">
        <f>IF(N2724="zákl. přenesená",J2724,0)</f>
        <v>0</v>
      </c>
      <c r="BH2724" s="243">
        <f>IF(N2724="sníž. přenesená",J2724,0)</f>
        <v>0</v>
      </c>
      <c r="BI2724" s="243">
        <f>IF(N2724="nulová",J2724,0)</f>
        <v>0</v>
      </c>
      <c r="BJ2724" s="19" t="s">
        <v>91</v>
      </c>
      <c r="BK2724" s="243">
        <f>ROUND(I2724*H2724,2)</f>
        <v>0</v>
      </c>
      <c r="BL2724" s="19" t="s">
        <v>303</v>
      </c>
      <c r="BM2724" s="242" t="s">
        <v>2580</v>
      </c>
    </row>
    <row r="2725" s="2" customFormat="1">
      <c r="A2725" s="41"/>
      <c r="B2725" s="42"/>
      <c r="C2725" s="43"/>
      <c r="D2725" s="251" t="s">
        <v>288</v>
      </c>
      <c r="E2725" s="43"/>
      <c r="F2725" s="282" t="s">
        <v>2581</v>
      </c>
      <c r="G2725" s="43"/>
      <c r="H2725" s="43"/>
      <c r="I2725" s="246"/>
      <c r="J2725" s="43"/>
      <c r="K2725" s="43"/>
      <c r="L2725" s="47"/>
      <c r="M2725" s="247"/>
      <c r="N2725" s="248"/>
      <c r="O2725" s="94"/>
      <c r="P2725" s="94"/>
      <c r="Q2725" s="94"/>
      <c r="R2725" s="94"/>
      <c r="S2725" s="94"/>
      <c r="T2725" s="95"/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T2725" s="19" t="s">
        <v>288</v>
      </c>
      <c r="AU2725" s="19" t="s">
        <v>93</v>
      </c>
    </row>
    <row r="2726" s="15" customFormat="1">
      <c r="A2726" s="15"/>
      <c r="B2726" s="272"/>
      <c r="C2726" s="273"/>
      <c r="D2726" s="251" t="s">
        <v>259</v>
      </c>
      <c r="E2726" s="274" t="s">
        <v>1</v>
      </c>
      <c r="F2726" s="275" t="s">
        <v>2568</v>
      </c>
      <c r="G2726" s="273"/>
      <c r="H2726" s="274" t="s">
        <v>1</v>
      </c>
      <c r="I2726" s="276"/>
      <c r="J2726" s="273"/>
      <c r="K2726" s="273"/>
      <c r="L2726" s="277"/>
      <c r="M2726" s="278"/>
      <c r="N2726" s="279"/>
      <c r="O2726" s="279"/>
      <c r="P2726" s="279"/>
      <c r="Q2726" s="279"/>
      <c r="R2726" s="279"/>
      <c r="S2726" s="279"/>
      <c r="T2726" s="280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T2726" s="281" t="s">
        <v>259</v>
      </c>
      <c r="AU2726" s="281" t="s">
        <v>93</v>
      </c>
      <c r="AV2726" s="15" t="s">
        <v>91</v>
      </c>
      <c r="AW2726" s="15" t="s">
        <v>40</v>
      </c>
      <c r="AX2726" s="15" t="s">
        <v>84</v>
      </c>
      <c r="AY2726" s="281" t="s">
        <v>250</v>
      </c>
    </row>
    <row r="2727" s="13" customFormat="1">
      <c r="A2727" s="13"/>
      <c r="B2727" s="249"/>
      <c r="C2727" s="250"/>
      <c r="D2727" s="251" t="s">
        <v>259</v>
      </c>
      <c r="E2727" s="252" t="s">
        <v>1</v>
      </c>
      <c r="F2727" s="253" t="s">
        <v>2582</v>
      </c>
      <c r="G2727" s="250"/>
      <c r="H2727" s="254">
        <v>84.599999999999994</v>
      </c>
      <c r="I2727" s="255"/>
      <c r="J2727" s="250"/>
      <c r="K2727" s="250"/>
      <c r="L2727" s="256"/>
      <c r="M2727" s="257"/>
      <c r="N2727" s="258"/>
      <c r="O2727" s="258"/>
      <c r="P2727" s="258"/>
      <c r="Q2727" s="258"/>
      <c r="R2727" s="258"/>
      <c r="S2727" s="258"/>
      <c r="T2727" s="259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60" t="s">
        <v>259</v>
      </c>
      <c r="AU2727" s="260" t="s">
        <v>93</v>
      </c>
      <c r="AV2727" s="13" t="s">
        <v>93</v>
      </c>
      <c r="AW2727" s="13" t="s">
        <v>40</v>
      </c>
      <c r="AX2727" s="13" t="s">
        <v>91</v>
      </c>
      <c r="AY2727" s="260" t="s">
        <v>250</v>
      </c>
    </row>
    <row r="2728" s="2" customFormat="1" ht="66.75" customHeight="1">
      <c r="A2728" s="41"/>
      <c r="B2728" s="42"/>
      <c r="C2728" s="230" t="s">
        <v>2583</v>
      </c>
      <c r="D2728" s="230" t="s">
        <v>252</v>
      </c>
      <c r="E2728" s="231" t="s">
        <v>2584</v>
      </c>
      <c r="F2728" s="232" t="s">
        <v>2585</v>
      </c>
      <c r="G2728" s="233" t="s">
        <v>320</v>
      </c>
      <c r="H2728" s="234">
        <v>84.599999999999994</v>
      </c>
      <c r="I2728" s="235"/>
      <c r="J2728" s="236">
        <f>ROUND(I2728*H2728,2)</f>
        <v>0</v>
      </c>
      <c r="K2728" s="237"/>
      <c r="L2728" s="47"/>
      <c r="M2728" s="238" t="s">
        <v>1</v>
      </c>
      <c r="N2728" s="239" t="s">
        <v>49</v>
      </c>
      <c r="O2728" s="94"/>
      <c r="P2728" s="240">
        <f>O2728*H2728</f>
        <v>0</v>
      </c>
      <c r="Q2728" s="240">
        <v>0.00040000000000000002</v>
      </c>
      <c r="R2728" s="240">
        <f>Q2728*H2728</f>
        <v>0.033840000000000002</v>
      </c>
      <c r="S2728" s="240">
        <v>0</v>
      </c>
      <c r="T2728" s="241">
        <f>S2728*H2728</f>
        <v>0</v>
      </c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R2728" s="242" t="s">
        <v>303</v>
      </c>
      <c r="AT2728" s="242" t="s">
        <v>252</v>
      </c>
      <c r="AU2728" s="242" t="s">
        <v>93</v>
      </c>
      <c r="AY2728" s="19" t="s">
        <v>250</v>
      </c>
      <c r="BE2728" s="243">
        <f>IF(N2728="základní",J2728,0)</f>
        <v>0</v>
      </c>
      <c r="BF2728" s="243">
        <f>IF(N2728="snížená",J2728,0)</f>
        <v>0</v>
      </c>
      <c r="BG2728" s="243">
        <f>IF(N2728="zákl. přenesená",J2728,0)</f>
        <v>0</v>
      </c>
      <c r="BH2728" s="243">
        <f>IF(N2728="sníž. přenesená",J2728,0)</f>
        <v>0</v>
      </c>
      <c r="BI2728" s="243">
        <f>IF(N2728="nulová",J2728,0)</f>
        <v>0</v>
      </c>
      <c r="BJ2728" s="19" t="s">
        <v>91</v>
      </c>
      <c r="BK2728" s="243">
        <f>ROUND(I2728*H2728,2)</f>
        <v>0</v>
      </c>
      <c r="BL2728" s="19" t="s">
        <v>303</v>
      </c>
      <c r="BM2728" s="242" t="s">
        <v>2586</v>
      </c>
    </row>
    <row r="2729" s="2" customFormat="1">
      <c r="A2729" s="41"/>
      <c r="B2729" s="42"/>
      <c r="C2729" s="43"/>
      <c r="D2729" s="251" t="s">
        <v>288</v>
      </c>
      <c r="E2729" s="43"/>
      <c r="F2729" s="282" t="s">
        <v>2587</v>
      </c>
      <c r="G2729" s="43"/>
      <c r="H2729" s="43"/>
      <c r="I2729" s="246"/>
      <c r="J2729" s="43"/>
      <c r="K2729" s="43"/>
      <c r="L2729" s="47"/>
      <c r="M2729" s="247"/>
      <c r="N2729" s="248"/>
      <c r="O2729" s="94"/>
      <c r="P2729" s="94"/>
      <c r="Q2729" s="94"/>
      <c r="R2729" s="94"/>
      <c r="S2729" s="94"/>
      <c r="T2729" s="95"/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T2729" s="19" t="s">
        <v>288</v>
      </c>
      <c r="AU2729" s="19" t="s">
        <v>93</v>
      </c>
    </row>
    <row r="2730" s="15" customFormat="1">
      <c r="A2730" s="15"/>
      <c r="B2730" s="272"/>
      <c r="C2730" s="273"/>
      <c r="D2730" s="251" t="s">
        <v>259</v>
      </c>
      <c r="E2730" s="274" t="s">
        <v>1</v>
      </c>
      <c r="F2730" s="275" t="s">
        <v>2568</v>
      </c>
      <c r="G2730" s="273"/>
      <c r="H2730" s="274" t="s">
        <v>1</v>
      </c>
      <c r="I2730" s="276"/>
      <c r="J2730" s="273"/>
      <c r="K2730" s="273"/>
      <c r="L2730" s="277"/>
      <c r="M2730" s="278"/>
      <c r="N2730" s="279"/>
      <c r="O2730" s="279"/>
      <c r="P2730" s="279"/>
      <c r="Q2730" s="279"/>
      <c r="R2730" s="279"/>
      <c r="S2730" s="279"/>
      <c r="T2730" s="280"/>
      <c r="U2730" s="15"/>
      <c r="V2730" s="15"/>
      <c r="W2730" s="15"/>
      <c r="X2730" s="15"/>
      <c r="Y2730" s="15"/>
      <c r="Z2730" s="15"/>
      <c r="AA2730" s="15"/>
      <c r="AB2730" s="15"/>
      <c r="AC2730" s="15"/>
      <c r="AD2730" s="15"/>
      <c r="AE2730" s="15"/>
      <c r="AT2730" s="281" t="s">
        <v>259</v>
      </c>
      <c r="AU2730" s="281" t="s">
        <v>93</v>
      </c>
      <c r="AV2730" s="15" t="s">
        <v>91</v>
      </c>
      <c r="AW2730" s="15" t="s">
        <v>40</v>
      </c>
      <c r="AX2730" s="15" t="s">
        <v>84</v>
      </c>
      <c r="AY2730" s="281" t="s">
        <v>250</v>
      </c>
    </row>
    <row r="2731" s="13" customFormat="1">
      <c r="A2731" s="13"/>
      <c r="B2731" s="249"/>
      <c r="C2731" s="250"/>
      <c r="D2731" s="251" t="s">
        <v>259</v>
      </c>
      <c r="E2731" s="252" t="s">
        <v>1</v>
      </c>
      <c r="F2731" s="253" t="s">
        <v>2588</v>
      </c>
      <c r="G2731" s="250"/>
      <c r="H2731" s="254">
        <v>84.599999999999994</v>
      </c>
      <c r="I2731" s="255"/>
      <c r="J2731" s="250"/>
      <c r="K2731" s="250"/>
      <c r="L2731" s="256"/>
      <c r="M2731" s="257"/>
      <c r="N2731" s="258"/>
      <c r="O2731" s="258"/>
      <c r="P2731" s="258"/>
      <c r="Q2731" s="258"/>
      <c r="R2731" s="258"/>
      <c r="S2731" s="258"/>
      <c r="T2731" s="259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60" t="s">
        <v>259</v>
      </c>
      <c r="AU2731" s="260" t="s">
        <v>93</v>
      </c>
      <c r="AV2731" s="13" t="s">
        <v>93</v>
      </c>
      <c r="AW2731" s="13" t="s">
        <v>40</v>
      </c>
      <c r="AX2731" s="13" t="s">
        <v>91</v>
      </c>
      <c r="AY2731" s="260" t="s">
        <v>250</v>
      </c>
    </row>
    <row r="2732" s="2" customFormat="1" ht="66.75" customHeight="1">
      <c r="A2732" s="41"/>
      <c r="B2732" s="42"/>
      <c r="C2732" s="230" t="s">
        <v>2589</v>
      </c>
      <c r="D2732" s="230" t="s">
        <v>252</v>
      </c>
      <c r="E2732" s="231" t="s">
        <v>2590</v>
      </c>
      <c r="F2732" s="232" t="s">
        <v>2591</v>
      </c>
      <c r="G2732" s="233" t="s">
        <v>320</v>
      </c>
      <c r="H2732" s="234">
        <v>23.300000000000001</v>
      </c>
      <c r="I2732" s="235"/>
      <c r="J2732" s="236">
        <f>ROUND(I2732*H2732,2)</f>
        <v>0</v>
      </c>
      <c r="K2732" s="237"/>
      <c r="L2732" s="47"/>
      <c r="M2732" s="238" t="s">
        <v>1</v>
      </c>
      <c r="N2732" s="239" t="s">
        <v>49</v>
      </c>
      <c r="O2732" s="94"/>
      <c r="P2732" s="240">
        <f>O2732*H2732</f>
        <v>0</v>
      </c>
      <c r="Q2732" s="240">
        <v>0.00528</v>
      </c>
      <c r="R2732" s="240">
        <f>Q2732*H2732</f>
        <v>0.12302400000000001</v>
      </c>
      <c r="S2732" s="240">
        <v>0</v>
      </c>
      <c r="T2732" s="241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42" t="s">
        <v>303</v>
      </c>
      <c r="AT2732" s="242" t="s">
        <v>252</v>
      </c>
      <c r="AU2732" s="242" t="s">
        <v>93</v>
      </c>
      <c r="AY2732" s="19" t="s">
        <v>250</v>
      </c>
      <c r="BE2732" s="243">
        <f>IF(N2732="základní",J2732,0)</f>
        <v>0</v>
      </c>
      <c r="BF2732" s="243">
        <f>IF(N2732="snížená",J2732,0)</f>
        <v>0</v>
      </c>
      <c r="BG2732" s="243">
        <f>IF(N2732="zákl. přenesená",J2732,0)</f>
        <v>0</v>
      </c>
      <c r="BH2732" s="243">
        <f>IF(N2732="sníž. přenesená",J2732,0)</f>
        <v>0</v>
      </c>
      <c r="BI2732" s="243">
        <f>IF(N2732="nulová",J2732,0)</f>
        <v>0</v>
      </c>
      <c r="BJ2732" s="19" t="s">
        <v>91</v>
      </c>
      <c r="BK2732" s="243">
        <f>ROUND(I2732*H2732,2)</f>
        <v>0</v>
      </c>
      <c r="BL2732" s="19" t="s">
        <v>303</v>
      </c>
      <c r="BM2732" s="242" t="s">
        <v>2592</v>
      </c>
    </row>
    <row r="2733" s="2" customFormat="1">
      <c r="A2733" s="41"/>
      <c r="B2733" s="42"/>
      <c r="C2733" s="43"/>
      <c r="D2733" s="251" t="s">
        <v>288</v>
      </c>
      <c r="E2733" s="43"/>
      <c r="F2733" s="282" t="s">
        <v>2593</v>
      </c>
      <c r="G2733" s="43"/>
      <c r="H2733" s="43"/>
      <c r="I2733" s="246"/>
      <c r="J2733" s="43"/>
      <c r="K2733" s="43"/>
      <c r="L2733" s="47"/>
      <c r="M2733" s="247"/>
      <c r="N2733" s="248"/>
      <c r="O2733" s="94"/>
      <c r="P2733" s="94"/>
      <c r="Q2733" s="94"/>
      <c r="R2733" s="94"/>
      <c r="S2733" s="94"/>
      <c r="T2733" s="95"/>
      <c r="U2733" s="41"/>
      <c r="V2733" s="41"/>
      <c r="W2733" s="41"/>
      <c r="X2733" s="41"/>
      <c r="Y2733" s="41"/>
      <c r="Z2733" s="41"/>
      <c r="AA2733" s="41"/>
      <c r="AB2733" s="41"/>
      <c r="AC2733" s="41"/>
      <c r="AD2733" s="41"/>
      <c r="AE2733" s="41"/>
      <c r="AT2733" s="19" t="s">
        <v>288</v>
      </c>
      <c r="AU2733" s="19" t="s">
        <v>93</v>
      </c>
    </row>
    <row r="2734" s="15" customFormat="1">
      <c r="A2734" s="15"/>
      <c r="B2734" s="272"/>
      <c r="C2734" s="273"/>
      <c r="D2734" s="251" t="s">
        <v>259</v>
      </c>
      <c r="E2734" s="274" t="s">
        <v>1</v>
      </c>
      <c r="F2734" s="275" t="s">
        <v>2526</v>
      </c>
      <c r="G2734" s="273"/>
      <c r="H2734" s="274" t="s">
        <v>1</v>
      </c>
      <c r="I2734" s="276"/>
      <c r="J2734" s="273"/>
      <c r="K2734" s="273"/>
      <c r="L2734" s="277"/>
      <c r="M2734" s="278"/>
      <c r="N2734" s="279"/>
      <c r="O2734" s="279"/>
      <c r="P2734" s="279"/>
      <c r="Q2734" s="279"/>
      <c r="R2734" s="279"/>
      <c r="S2734" s="279"/>
      <c r="T2734" s="280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  <c r="AE2734" s="15"/>
      <c r="AT2734" s="281" t="s">
        <v>259</v>
      </c>
      <c r="AU2734" s="281" t="s">
        <v>93</v>
      </c>
      <c r="AV2734" s="15" t="s">
        <v>91</v>
      </c>
      <c r="AW2734" s="15" t="s">
        <v>40</v>
      </c>
      <c r="AX2734" s="15" t="s">
        <v>84</v>
      </c>
      <c r="AY2734" s="281" t="s">
        <v>250</v>
      </c>
    </row>
    <row r="2735" s="13" customFormat="1">
      <c r="A2735" s="13"/>
      <c r="B2735" s="249"/>
      <c r="C2735" s="250"/>
      <c r="D2735" s="251" t="s">
        <v>259</v>
      </c>
      <c r="E2735" s="252" t="s">
        <v>1</v>
      </c>
      <c r="F2735" s="253" t="s">
        <v>2594</v>
      </c>
      <c r="G2735" s="250"/>
      <c r="H2735" s="254">
        <v>6.7999999999999998</v>
      </c>
      <c r="I2735" s="255"/>
      <c r="J2735" s="250"/>
      <c r="K2735" s="250"/>
      <c r="L2735" s="256"/>
      <c r="M2735" s="257"/>
      <c r="N2735" s="258"/>
      <c r="O2735" s="258"/>
      <c r="P2735" s="258"/>
      <c r="Q2735" s="258"/>
      <c r="R2735" s="258"/>
      <c r="S2735" s="258"/>
      <c r="T2735" s="259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60" t="s">
        <v>259</v>
      </c>
      <c r="AU2735" s="260" t="s">
        <v>93</v>
      </c>
      <c r="AV2735" s="13" t="s">
        <v>93</v>
      </c>
      <c r="AW2735" s="13" t="s">
        <v>40</v>
      </c>
      <c r="AX2735" s="13" t="s">
        <v>84</v>
      </c>
      <c r="AY2735" s="260" t="s">
        <v>250</v>
      </c>
    </row>
    <row r="2736" s="13" customFormat="1">
      <c r="A2736" s="13"/>
      <c r="B2736" s="249"/>
      <c r="C2736" s="250"/>
      <c r="D2736" s="251" t="s">
        <v>259</v>
      </c>
      <c r="E2736" s="252" t="s">
        <v>1</v>
      </c>
      <c r="F2736" s="253" t="s">
        <v>2595</v>
      </c>
      <c r="G2736" s="250"/>
      <c r="H2736" s="254">
        <v>3.5</v>
      </c>
      <c r="I2736" s="255"/>
      <c r="J2736" s="250"/>
      <c r="K2736" s="250"/>
      <c r="L2736" s="256"/>
      <c r="M2736" s="257"/>
      <c r="N2736" s="258"/>
      <c r="O2736" s="258"/>
      <c r="P2736" s="258"/>
      <c r="Q2736" s="258"/>
      <c r="R2736" s="258"/>
      <c r="S2736" s="258"/>
      <c r="T2736" s="259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60" t="s">
        <v>259</v>
      </c>
      <c r="AU2736" s="260" t="s">
        <v>93</v>
      </c>
      <c r="AV2736" s="13" t="s">
        <v>93</v>
      </c>
      <c r="AW2736" s="13" t="s">
        <v>40</v>
      </c>
      <c r="AX2736" s="13" t="s">
        <v>84</v>
      </c>
      <c r="AY2736" s="260" t="s">
        <v>250</v>
      </c>
    </row>
    <row r="2737" s="13" customFormat="1">
      <c r="A2737" s="13"/>
      <c r="B2737" s="249"/>
      <c r="C2737" s="250"/>
      <c r="D2737" s="251" t="s">
        <v>259</v>
      </c>
      <c r="E2737" s="252" t="s">
        <v>1</v>
      </c>
      <c r="F2737" s="253" t="s">
        <v>2596</v>
      </c>
      <c r="G2737" s="250"/>
      <c r="H2737" s="254">
        <v>3.5</v>
      </c>
      <c r="I2737" s="255"/>
      <c r="J2737" s="250"/>
      <c r="K2737" s="250"/>
      <c r="L2737" s="256"/>
      <c r="M2737" s="257"/>
      <c r="N2737" s="258"/>
      <c r="O2737" s="258"/>
      <c r="P2737" s="258"/>
      <c r="Q2737" s="258"/>
      <c r="R2737" s="258"/>
      <c r="S2737" s="258"/>
      <c r="T2737" s="259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60" t="s">
        <v>259</v>
      </c>
      <c r="AU2737" s="260" t="s">
        <v>93</v>
      </c>
      <c r="AV2737" s="13" t="s">
        <v>93</v>
      </c>
      <c r="AW2737" s="13" t="s">
        <v>40</v>
      </c>
      <c r="AX2737" s="13" t="s">
        <v>84</v>
      </c>
      <c r="AY2737" s="260" t="s">
        <v>250</v>
      </c>
    </row>
    <row r="2738" s="13" customFormat="1">
      <c r="A2738" s="13"/>
      <c r="B2738" s="249"/>
      <c r="C2738" s="250"/>
      <c r="D2738" s="251" t="s">
        <v>259</v>
      </c>
      <c r="E2738" s="252" t="s">
        <v>1</v>
      </c>
      <c r="F2738" s="253" t="s">
        <v>2597</v>
      </c>
      <c r="G2738" s="250"/>
      <c r="H2738" s="254">
        <v>3.5</v>
      </c>
      <c r="I2738" s="255"/>
      <c r="J2738" s="250"/>
      <c r="K2738" s="250"/>
      <c r="L2738" s="256"/>
      <c r="M2738" s="257"/>
      <c r="N2738" s="258"/>
      <c r="O2738" s="258"/>
      <c r="P2738" s="258"/>
      <c r="Q2738" s="258"/>
      <c r="R2738" s="258"/>
      <c r="S2738" s="258"/>
      <c r="T2738" s="259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60" t="s">
        <v>259</v>
      </c>
      <c r="AU2738" s="260" t="s">
        <v>93</v>
      </c>
      <c r="AV2738" s="13" t="s">
        <v>93</v>
      </c>
      <c r="AW2738" s="13" t="s">
        <v>40</v>
      </c>
      <c r="AX2738" s="13" t="s">
        <v>84</v>
      </c>
      <c r="AY2738" s="260" t="s">
        <v>250</v>
      </c>
    </row>
    <row r="2739" s="13" customFormat="1">
      <c r="A2739" s="13"/>
      <c r="B2739" s="249"/>
      <c r="C2739" s="250"/>
      <c r="D2739" s="251" t="s">
        <v>259</v>
      </c>
      <c r="E2739" s="252" t="s">
        <v>1</v>
      </c>
      <c r="F2739" s="253" t="s">
        <v>2598</v>
      </c>
      <c r="G2739" s="250"/>
      <c r="H2739" s="254">
        <v>3.5</v>
      </c>
      <c r="I2739" s="255"/>
      <c r="J2739" s="250"/>
      <c r="K2739" s="250"/>
      <c r="L2739" s="256"/>
      <c r="M2739" s="257"/>
      <c r="N2739" s="258"/>
      <c r="O2739" s="258"/>
      <c r="P2739" s="258"/>
      <c r="Q2739" s="258"/>
      <c r="R2739" s="258"/>
      <c r="S2739" s="258"/>
      <c r="T2739" s="259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60" t="s">
        <v>259</v>
      </c>
      <c r="AU2739" s="260" t="s">
        <v>93</v>
      </c>
      <c r="AV2739" s="13" t="s">
        <v>93</v>
      </c>
      <c r="AW2739" s="13" t="s">
        <v>40</v>
      </c>
      <c r="AX2739" s="13" t="s">
        <v>84</v>
      </c>
      <c r="AY2739" s="260" t="s">
        <v>250</v>
      </c>
    </row>
    <row r="2740" s="13" customFormat="1">
      <c r="A2740" s="13"/>
      <c r="B2740" s="249"/>
      <c r="C2740" s="250"/>
      <c r="D2740" s="251" t="s">
        <v>259</v>
      </c>
      <c r="E2740" s="252" t="s">
        <v>1</v>
      </c>
      <c r="F2740" s="253" t="s">
        <v>2599</v>
      </c>
      <c r="G2740" s="250"/>
      <c r="H2740" s="254">
        <v>2.5</v>
      </c>
      <c r="I2740" s="255"/>
      <c r="J2740" s="250"/>
      <c r="K2740" s="250"/>
      <c r="L2740" s="256"/>
      <c r="M2740" s="257"/>
      <c r="N2740" s="258"/>
      <c r="O2740" s="258"/>
      <c r="P2740" s="258"/>
      <c r="Q2740" s="258"/>
      <c r="R2740" s="258"/>
      <c r="S2740" s="258"/>
      <c r="T2740" s="259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60" t="s">
        <v>259</v>
      </c>
      <c r="AU2740" s="260" t="s">
        <v>93</v>
      </c>
      <c r="AV2740" s="13" t="s">
        <v>93</v>
      </c>
      <c r="AW2740" s="13" t="s">
        <v>40</v>
      </c>
      <c r="AX2740" s="13" t="s">
        <v>84</v>
      </c>
      <c r="AY2740" s="260" t="s">
        <v>250</v>
      </c>
    </row>
    <row r="2741" s="14" customFormat="1">
      <c r="A2741" s="14"/>
      <c r="B2741" s="261"/>
      <c r="C2741" s="262"/>
      <c r="D2741" s="251" t="s">
        <v>259</v>
      </c>
      <c r="E2741" s="263" t="s">
        <v>1</v>
      </c>
      <c r="F2741" s="264" t="s">
        <v>261</v>
      </c>
      <c r="G2741" s="262"/>
      <c r="H2741" s="265">
        <v>23.300000000000001</v>
      </c>
      <c r="I2741" s="266"/>
      <c r="J2741" s="262"/>
      <c r="K2741" s="262"/>
      <c r="L2741" s="267"/>
      <c r="M2741" s="268"/>
      <c r="N2741" s="269"/>
      <c r="O2741" s="269"/>
      <c r="P2741" s="269"/>
      <c r="Q2741" s="269"/>
      <c r="R2741" s="269"/>
      <c r="S2741" s="269"/>
      <c r="T2741" s="270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71" t="s">
        <v>259</v>
      </c>
      <c r="AU2741" s="271" t="s">
        <v>93</v>
      </c>
      <c r="AV2741" s="14" t="s">
        <v>256</v>
      </c>
      <c r="AW2741" s="14" t="s">
        <v>40</v>
      </c>
      <c r="AX2741" s="14" t="s">
        <v>91</v>
      </c>
      <c r="AY2741" s="271" t="s">
        <v>250</v>
      </c>
    </row>
    <row r="2742" s="2" customFormat="1" ht="49.05" customHeight="1">
      <c r="A2742" s="41"/>
      <c r="B2742" s="42"/>
      <c r="C2742" s="230" t="s">
        <v>2600</v>
      </c>
      <c r="D2742" s="230" t="s">
        <v>252</v>
      </c>
      <c r="E2742" s="231" t="s">
        <v>2601</v>
      </c>
      <c r="F2742" s="232" t="s">
        <v>2602</v>
      </c>
      <c r="G2742" s="233" t="s">
        <v>320</v>
      </c>
      <c r="H2742" s="234">
        <v>177.86000000000001</v>
      </c>
      <c r="I2742" s="235"/>
      <c r="J2742" s="236">
        <f>ROUND(I2742*H2742,2)</f>
        <v>0</v>
      </c>
      <c r="K2742" s="237"/>
      <c r="L2742" s="47"/>
      <c r="M2742" s="238" t="s">
        <v>1</v>
      </c>
      <c r="N2742" s="239" t="s">
        <v>49</v>
      </c>
      <c r="O2742" s="94"/>
      <c r="P2742" s="240">
        <f>O2742*H2742</f>
        <v>0</v>
      </c>
      <c r="Q2742" s="240">
        <v>0</v>
      </c>
      <c r="R2742" s="240">
        <f>Q2742*H2742</f>
        <v>0</v>
      </c>
      <c r="S2742" s="240">
        <v>0</v>
      </c>
      <c r="T2742" s="241">
        <f>S2742*H2742</f>
        <v>0</v>
      </c>
      <c r="U2742" s="41"/>
      <c r="V2742" s="41"/>
      <c r="W2742" s="41"/>
      <c r="X2742" s="41"/>
      <c r="Y2742" s="41"/>
      <c r="Z2742" s="41"/>
      <c r="AA2742" s="41"/>
      <c r="AB2742" s="41"/>
      <c r="AC2742" s="41"/>
      <c r="AD2742" s="41"/>
      <c r="AE2742" s="41"/>
      <c r="AR2742" s="242" t="s">
        <v>303</v>
      </c>
      <c r="AT2742" s="242" t="s">
        <v>252</v>
      </c>
      <c r="AU2742" s="242" t="s">
        <v>93</v>
      </c>
      <c r="AY2742" s="19" t="s">
        <v>250</v>
      </c>
      <c r="BE2742" s="243">
        <f>IF(N2742="základní",J2742,0)</f>
        <v>0</v>
      </c>
      <c r="BF2742" s="243">
        <f>IF(N2742="snížená",J2742,0)</f>
        <v>0</v>
      </c>
      <c r="BG2742" s="243">
        <f>IF(N2742="zákl. přenesená",J2742,0)</f>
        <v>0</v>
      </c>
      <c r="BH2742" s="243">
        <f>IF(N2742="sníž. přenesená",J2742,0)</f>
        <v>0</v>
      </c>
      <c r="BI2742" s="243">
        <f>IF(N2742="nulová",J2742,0)</f>
        <v>0</v>
      </c>
      <c r="BJ2742" s="19" t="s">
        <v>91</v>
      </c>
      <c r="BK2742" s="243">
        <f>ROUND(I2742*H2742,2)</f>
        <v>0</v>
      </c>
      <c r="BL2742" s="19" t="s">
        <v>303</v>
      </c>
      <c r="BM2742" s="242" t="s">
        <v>2603</v>
      </c>
    </row>
    <row r="2743" s="15" customFormat="1">
      <c r="A2743" s="15"/>
      <c r="B2743" s="272"/>
      <c r="C2743" s="273"/>
      <c r="D2743" s="251" t="s">
        <v>259</v>
      </c>
      <c r="E2743" s="274" t="s">
        <v>1</v>
      </c>
      <c r="F2743" s="275" t="s">
        <v>1096</v>
      </c>
      <c r="G2743" s="273"/>
      <c r="H2743" s="274" t="s">
        <v>1</v>
      </c>
      <c r="I2743" s="276"/>
      <c r="J2743" s="273"/>
      <c r="K2743" s="273"/>
      <c r="L2743" s="277"/>
      <c r="M2743" s="278"/>
      <c r="N2743" s="279"/>
      <c r="O2743" s="279"/>
      <c r="P2743" s="279"/>
      <c r="Q2743" s="279"/>
      <c r="R2743" s="279"/>
      <c r="S2743" s="279"/>
      <c r="T2743" s="280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T2743" s="281" t="s">
        <v>259</v>
      </c>
      <c r="AU2743" s="281" t="s">
        <v>93</v>
      </c>
      <c r="AV2743" s="15" t="s">
        <v>91</v>
      </c>
      <c r="AW2743" s="15" t="s">
        <v>40</v>
      </c>
      <c r="AX2743" s="15" t="s">
        <v>84</v>
      </c>
      <c r="AY2743" s="281" t="s">
        <v>250</v>
      </c>
    </row>
    <row r="2744" s="15" customFormat="1">
      <c r="A2744" s="15"/>
      <c r="B2744" s="272"/>
      <c r="C2744" s="273"/>
      <c r="D2744" s="251" t="s">
        <v>259</v>
      </c>
      <c r="E2744" s="274" t="s">
        <v>1</v>
      </c>
      <c r="F2744" s="275" t="s">
        <v>2604</v>
      </c>
      <c r="G2744" s="273"/>
      <c r="H2744" s="274" t="s">
        <v>1</v>
      </c>
      <c r="I2744" s="276"/>
      <c r="J2744" s="273"/>
      <c r="K2744" s="273"/>
      <c r="L2744" s="277"/>
      <c r="M2744" s="278"/>
      <c r="N2744" s="279"/>
      <c r="O2744" s="279"/>
      <c r="P2744" s="279"/>
      <c r="Q2744" s="279"/>
      <c r="R2744" s="279"/>
      <c r="S2744" s="279"/>
      <c r="T2744" s="280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5"/>
      <c r="AE2744" s="15"/>
      <c r="AT2744" s="281" t="s">
        <v>259</v>
      </c>
      <c r="AU2744" s="281" t="s">
        <v>93</v>
      </c>
      <c r="AV2744" s="15" t="s">
        <v>91</v>
      </c>
      <c r="AW2744" s="15" t="s">
        <v>40</v>
      </c>
      <c r="AX2744" s="15" t="s">
        <v>84</v>
      </c>
      <c r="AY2744" s="281" t="s">
        <v>250</v>
      </c>
    </row>
    <row r="2745" s="13" customFormat="1">
      <c r="A2745" s="13"/>
      <c r="B2745" s="249"/>
      <c r="C2745" s="250"/>
      <c r="D2745" s="251" t="s">
        <v>259</v>
      </c>
      <c r="E2745" s="252" t="s">
        <v>1</v>
      </c>
      <c r="F2745" s="253" t="s">
        <v>2605</v>
      </c>
      <c r="G2745" s="250"/>
      <c r="H2745" s="254">
        <v>16.100000000000001</v>
      </c>
      <c r="I2745" s="255"/>
      <c r="J2745" s="250"/>
      <c r="K2745" s="250"/>
      <c r="L2745" s="256"/>
      <c r="M2745" s="257"/>
      <c r="N2745" s="258"/>
      <c r="O2745" s="258"/>
      <c r="P2745" s="258"/>
      <c r="Q2745" s="258"/>
      <c r="R2745" s="258"/>
      <c r="S2745" s="258"/>
      <c r="T2745" s="259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60" t="s">
        <v>259</v>
      </c>
      <c r="AU2745" s="260" t="s">
        <v>93</v>
      </c>
      <c r="AV2745" s="13" t="s">
        <v>93</v>
      </c>
      <c r="AW2745" s="13" t="s">
        <v>40</v>
      </c>
      <c r="AX2745" s="13" t="s">
        <v>84</v>
      </c>
      <c r="AY2745" s="260" t="s">
        <v>250</v>
      </c>
    </row>
    <row r="2746" s="13" customFormat="1">
      <c r="A2746" s="13"/>
      <c r="B2746" s="249"/>
      <c r="C2746" s="250"/>
      <c r="D2746" s="251" t="s">
        <v>259</v>
      </c>
      <c r="E2746" s="252" t="s">
        <v>1</v>
      </c>
      <c r="F2746" s="253" t="s">
        <v>2606</v>
      </c>
      <c r="G2746" s="250"/>
      <c r="H2746" s="254">
        <v>2.8100000000000001</v>
      </c>
      <c r="I2746" s="255"/>
      <c r="J2746" s="250"/>
      <c r="K2746" s="250"/>
      <c r="L2746" s="256"/>
      <c r="M2746" s="257"/>
      <c r="N2746" s="258"/>
      <c r="O2746" s="258"/>
      <c r="P2746" s="258"/>
      <c r="Q2746" s="258"/>
      <c r="R2746" s="258"/>
      <c r="S2746" s="258"/>
      <c r="T2746" s="259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60" t="s">
        <v>259</v>
      </c>
      <c r="AU2746" s="260" t="s">
        <v>93</v>
      </c>
      <c r="AV2746" s="13" t="s">
        <v>93</v>
      </c>
      <c r="AW2746" s="13" t="s">
        <v>40</v>
      </c>
      <c r="AX2746" s="13" t="s">
        <v>84</v>
      </c>
      <c r="AY2746" s="260" t="s">
        <v>250</v>
      </c>
    </row>
    <row r="2747" s="13" customFormat="1">
      <c r="A2747" s="13"/>
      <c r="B2747" s="249"/>
      <c r="C2747" s="250"/>
      <c r="D2747" s="251" t="s">
        <v>259</v>
      </c>
      <c r="E2747" s="252" t="s">
        <v>1</v>
      </c>
      <c r="F2747" s="253" t="s">
        <v>2607</v>
      </c>
      <c r="G2747" s="250"/>
      <c r="H2747" s="254">
        <v>2.6499999999999999</v>
      </c>
      <c r="I2747" s="255"/>
      <c r="J2747" s="250"/>
      <c r="K2747" s="250"/>
      <c r="L2747" s="256"/>
      <c r="M2747" s="257"/>
      <c r="N2747" s="258"/>
      <c r="O2747" s="258"/>
      <c r="P2747" s="258"/>
      <c r="Q2747" s="258"/>
      <c r="R2747" s="258"/>
      <c r="S2747" s="258"/>
      <c r="T2747" s="259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60" t="s">
        <v>259</v>
      </c>
      <c r="AU2747" s="260" t="s">
        <v>93</v>
      </c>
      <c r="AV2747" s="13" t="s">
        <v>93</v>
      </c>
      <c r="AW2747" s="13" t="s">
        <v>40</v>
      </c>
      <c r="AX2747" s="13" t="s">
        <v>84</v>
      </c>
      <c r="AY2747" s="260" t="s">
        <v>250</v>
      </c>
    </row>
    <row r="2748" s="16" customFormat="1">
      <c r="A2748" s="16"/>
      <c r="B2748" s="283"/>
      <c r="C2748" s="284"/>
      <c r="D2748" s="251" t="s">
        <v>259</v>
      </c>
      <c r="E2748" s="285" t="s">
        <v>1</v>
      </c>
      <c r="F2748" s="286" t="s">
        <v>328</v>
      </c>
      <c r="G2748" s="284"/>
      <c r="H2748" s="287">
        <v>21.559999999999999</v>
      </c>
      <c r="I2748" s="288"/>
      <c r="J2748" s="284"/>
      <c r="K2748" s="284"/>
      <c r="L2748" s="289"/>
      <c r="M2748" s="290"/>
      <c r="N2748" s="291"/>
      <c r="O2748" s="291"/>
      <c r="P2748" s="291"/>
      <c r="Q2748" s="291"/>
      <c r="R2748" s="291"/>
      <c r="S2748" s="291"/>
      <c r="T2748" s="292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T2748" s="293" t="s">
        <v>259</v>
      </c>
      <c r="AU2748" s="293" t="s">
        <v>93</v>
      </c>
      <c r="AV2748" s="16" t="s">
        <v>272</v>
      </c>
      <c r="AW2748" s="16" t="s">
        <v>40</v>
      </c>
      <c r="AX2748" s="16" t="s">
        <v>84</v>
      </c>
      <c r="AY2748" s="293" t="s">
        <v>250</v>
      </c>
    </row>
    <row r="2749" s="15" customFormat="1">
      <c r="A2749" s="15"/>
      <c r="B2749" s="272"/>
      <c r="C2749" s="273"/>
      <c r="D2749" s="251" t="s">
        <v>259</v>
      </c>
      <c r="E2749" s="274" t="s">
        <v>1</v>
      </c>
      <c r="F2749" s="275" t="s">
        <v>2608</v>
      </c>
      <c r="G2749" s="273"/>
      <c r="H2749" s="274" t="s">
        <v>1</v>
      </c>
      <c r="I2749" s="276"/>
      <c r="J2749" s="273"/>
      <c r="K2749" s="273"/>
      <c r="L2749" s="277"/>
      <c r="M2749" s="278"/>
      <c r="N2749" s="279"/>
      <c r="O2749" s="279"/>
      <c r="P2749" s="279"/>
      <c r="Q2749" s="279"/>
      <c r="R2749" s="279"/>
      <c r="S2749" s="279"/>
      <c r="T2749" s="280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T2749" s="281" t="s">
        <v>259</v>
      </c>
      <c r="AU2749" s="281" t="s">
        <v>93</v>
      </c>
      <c r="AV2749" s="15" t="s">
        <v>91</v>
      </c>
      <c r="AW2749" s="15" t="s">
        <v>40</v>
      </c>
      <c r="AX2749" s="15" t="s">
        <v>84</v>
      </c>
      <c r="AY2749" s="281" t="s">
        <v>250</v>
      </c>
    </row>
    <row r="2750" s="13" customFormat="1">
      <c r="A2750" s="13"/>
      <c r="B2750" s="249"/>
      <c r="C2750" s="250"/>
      <c r="D2750" s="251" t="s">
        <v>259</v>
      </c>
      <c r="E2750" s="252" t="s">
        <v>1</v>
      </c>
      <c r="F2750" s="253" t="s">
        <v>2609</v>
      </c>
      <c r="G2750" s="250"/>
      <c r="H2750" s="254">
        <v>10.800000000000001</v>
      </c>
      <c r="I2750" s="255"/>
      <c r="J2750" s="250"/>
      <c r="K2750" s="250"/>
      <c r="L2750" s="256"/>
      <c r="M2750" s="257"/>
      <c r="N2750" s="258"/>
      <c r="O2750" s="258"/>
      <c r="P2750" s="258"/>
      <c r="Q2750" s="258"/>
      <c r="R2750" s="258"/>
      <c r="S2750" s="258"/>
      <c r="T2750" s="25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60" t="s">
        <v>259</v>
      </c>
      <c r="AU2750" s="260" t="s">
        <v>93</v>
      </c>
      <c r="AV2750" s="13" t="s">
        <v>93</v>
      </c>
      <c r="AW2750" s="13" t="s">
        <v>40</v>
      </c>
      <c r="AX2750" s="13" t="s">
        <v>84</v>
      </c>
      <c r="AY2750" s="260" t="s">
        <v>250</v>
      </c>
    </row>
    <row r="2751" s="13" customFormat="1">
      <c r="A2751" s="13"/>
      <c r="B2751" s="249"/>
      <c r="C2751" s="250"/>
      <c r="D2751" s="251" t="s">
        <v>259</v>
      </c>
      <c r="E2751" s="252" t="s">
        <v>1</v>
      </c>
      <c r="F2751" s="253" t="s">
        <v>2610</v>
      </c>
      <c r="G2751" s="250"/>
      <c r="H2751" s="254">
        <v>26.5</v>
      </c>
      <c r="I2751" s="255"/>
      <c r="J2751" s="250"/>
      <c r="K2751" s="250"/>
      <c r="L2751" s="256"/>
      <c r="M2751" s="257"/>
      <c r="N2751" s="258"/>
      <c r="O2751" s="258"/>
      <c r="P2751" s="258"/>
      <c r="Q2751" s="258"/>
      <c r="R2751" s="258"/>
      <c r="S2751" s="258"/>
      <c r="T2751" s="259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60" t="s">
        <v>259</v>
      </c>
      <c r="AU2751" s="260" t="s">
        <v>93</v>
      </c>
      <c r="AV2751" s="13" t="s">
        <v>93</v>
      </c>
      <c r="AW2751" s="13" t="s">
        <v>40</v>
      </c>
      <c r="AX2751" s="13" t="s">
        <v>84</v>
      </c>
      <c r="AY2751" s="260" t="s">
        <v>250</v>
      </c>
    </row>
    <row r="2752" s="13" customFormat="1">
      <c r="A2752" s="13"/>
      <c r="B2752" s="249"/>
      <c r="C2752" s="250"/>
      <c r="D2752" s="251" t="s">
        <v>259</v>
      </c>
      <c r="E2752" s="252" t="s">
        <v>1</v>
      </c>
      <c r="F2752" s="253" t="s">
        <v>2611</v>
      </c>
      <c r="G2752" s="250"/>
      <c r="H2752" s="254">
        <v>26.5</v>
      </c>
      <c r="I2752" s="255"/>
      <c r="J2752" s="250"/>
      <c r="K2752" s="250"/>
      <c r="L2752" s="256"/>
      <c r="M2752" s="257"/>
      <c r="N2752" s="258"/>
      <c r="O2752" s="258"/>
      <c r="P2752" s="258"/>
      <c r="Q2752" s="258"/>
      <c r="R2752" s="258"/>
      <c r="S2752" s="258"/>
      <c r="T2752" s="25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60" t="s">
        <v>259</v>
      </c>
      <c r="AU2752" s="260" t="s">
        <v>93</v>
      </c>
      <c r="AV2752" s="13" t="s">
        <v>93</v>
      </c>
      <c r="AW2752" s="13" t="s">
        <v>40</v>
      </c>
      <c r="AX2752" s="13" t="s">
        <v>84</v>
      </c>
      <c r="AY2752" s="260" t="s">
        <v>250</v>
      </c>
    </row>
    <row r="2753" s="13" customFormat="1">
      <c r="A2753" s="13"/>
      <c r="B2753" s="249"/>
      <c r="C2753" s="250"/>
      <c r="D2753" s="251" t="s">
        <v>259</v>
      </c>
      <c r="E2753" s="252" t="s">
        <v>1</v>
      </c>
      <c r="F2753" s="253" t="s">
        <v>2612</v>
      </c>
      <c r="G2753" s="250"/>
      <c r="H2753" s="254">
        <v>26.5</v>
      </c>
      <c r="I2753" s="255"/>
      <c r="J2753" s="250"/>
      <c r="K2753" s="250"/>
      <c r="L2753" s="256"/>
      <c r="M2753" s="257"/>
      <c r="N2753" s="258"/>
      <c r="O2753" s="258"/>
      <c r="P2753" s="258"/>
      <c r="Q2753" s="258"/>
      <c r="R2753" s="258"/>
      <c r="S2753" s="258"/>
      <c r="T2753" s="259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60" t="s">
        <v>259</v>
      </c>
      <c r="AU2753" s="260" t="s">
        <v>93</v>
      </c>
      <c r="AV2753" s="13" t="s">
        <v>93</v>
      </c>
      <c r="AW2753" s="13" t="s">
        <v>40</v>
      </c>
      <c r="AX2753" s="13" t="s">
        <v>84</v>
      </c>
      <c r="AY2753" s="260" t="s">
        <v>250</v>
      </c>
    </row>
    <row r="2754" s="13" customFormat="1">
      <c r="A2754" s="13"/>
      <c r="B2754" s="249"/>
      <c r="C2754" s="250"/>
      <c r="D2754" s="251" t="s">
        <v>259</v>
      </c>
      <c r="E2754" s="252" t="s">
        <v>1</v>
      </c>
      <c r="F2754" s="253" t="s">
        <v>2613</v>
      </c>
      <c r="G2754" s="250"/>
      <c r="H2754" s="254">
        <v>26.5</v>
      </c>
      <c r="I2754" s="255"/>
      <c r="J2754" s="250"/>
      <c r="K2754" s="250"/>
      <c r="L2754" s="256"/>
      <c r="M2754" s="257"/>
      <c r="N2754" s="258"/>
      <c r="O2754" s="258"/>
      <c r="P2754" s="258"/>
      <c r="Q2754" s="258"/>
      <c r="R2754" s="258"/>
      <c r="S2754" s="258"/>
      <c r="T2754" s="259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60" t="s">
        <v>259</v>
      </c>
      <c r="AU2754" s="260" t="s">
        <v>93</v>
      </c>
      <c r="AV2754" s="13" t="s">
        <v>93</v>
      </c>
      <c r="AW2754" s="13" t="s">
        <v>40</v>
      </c>
      <c r="AX2754" s="13" t="s">
        <v>84</v>
      </c>
      <c r="AY2754" s="260" t="s">
        <v>250</v>
      </c>
    </row>
    <row r="2755" s="13" customFormat="1">
      <c r="A2755" s="13"/>
      <c r="B2755" s="249"/>
      <c r="C2755" s="250"/>
      <c r="D2755" s="251" t="s">
        <v>259</v>
      </c>
      <c r="E2755" s="252" t="s">
        <v>1</v>
      </c>
      <c r="F2755" s="253" t="s">
        <v>2614</v>
      </c>
      <c r="G2755" s="250"/>
      <c r="H2755" s="254">
        <v>26.5</v>
      </c>
      <c r="I2755" s="255"/>
      <c r="J2755" s="250"/>
      <c r="K2755" s="250"/>
      <c r="L2755" s="256"/>
      <c r="M2755" s="257"/>
      <c r="N2755" s="258"/>
      <c r="O2755" s="258"/>
      <c r="P2755" s="258"/>
      <c r="Q2755" s="258"/>
      <c r="R2755" s="258"/>
      <c r="S2755" s="258"/>
      <c r="T2755" s="259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60" t="s">
        <v>259</v>
      </c>
      <c r="AU2755" s="260" t="s">
        <v>93</v>
      </c>
      <c r="AV2755" s="13" t="s">
        <v>93</v>
      </c>
      <c r="AW2755" s="13" t="s">
        <v>40</v>
      </c>
      <c r="AX2755" s="13" t="s">
        <v>84</v>
      </c>
      <c r="AY2755" s="260" t="s">
        <v>250</v>
      </c>
    </row>
    <row r="2756" s="16" customFormat="1">
      <c r="A2756" s="16"/>
      <c r="B2756" s="283"/>
      <c r="C2756" s="284"/>
      <c r="D2756" s="251" t="s">
        <v>259</v>
      </c>
      <c r="E2756" s="285" t="s">
        <v>1</v>
      </c>
      <c r="F2756" s="286" t="s">
        <v>328</v>
      </c>
      <c r="G2756" s="284"/>
      <c r="H2756" s="287">
        <v>143.30000000000001</v>
      </c>
      <c r="I2756" s="288"/>
      <c r="J2756" s="284"/>
      <c r="K2756" s="284"/>
      <c r="L2756" s="289"/>
      <c r="M2756" s="290"/>
      <c r="N2756" s="291"/>
      <c r="O2756" s="291"/>
      <c r="P2756" s="291"/>
      <c r="Q2756" s="291"/>
      <c r="R2756" s="291"/>
      <c r="S2756" s="291"/>
      <c r="T2756" s="292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T2756" s="293" t="s">
        <v>259</v>
      </c>
      <c r="AU2756" s="293" t="s">
        <v>93</v>
      </c>
      <c r="AV2756" s="16" t="s">
        <v>272</v>
      </c>
      <c r="AW2756" s="16" t="s">
        <v>40</v>
      </c>
      <c r="AX2756" s="16" t="s">
        <v>84</v>
      </c>
      <c r="AY2756" s="293" t="s">
        <v>250</v>
      </c>
    </row>
    <row r="2757" s="15" customFormat="1">
      <c r="A2757" s="15"/>
      <c r="B2757" s="272"/>
      <c r="C2757" s="273"/>
      <c r="D2757" s="251" t="s">
        <v>259</v>
      </c>
      <c r="E2757" s="274" t="s">
        <v>1</v>
      </c>
      <c r="F2757" s="275" t="s">
        <v>2615</v>
      </c>
      <c r="G2757" s="273"/>
      <c r="H2757" s="274" t="s">
        <v>1</v>
      </c>
      <c r="I2757" s="276"/>
      <c r="J2757" s="273"/>
      <c r="K2757" s="273"/>
      <c r="L2757" s="277"/>
      <c r="M2757" s="278"/>
      <c r="N2757" s="279"/>
      <c r="O2757" s="279"/>
      <c r="P2757" s="279"/>
      <c r="Q2757" s="279"/>
      <c r="R2757" s="279"/>
      <c r="S2757" s="279"/>
      <c r="T2757" s="280"/>
      <c r="U2757" s="15"/>
      <c r="V2757" s="15"/>
      <c r="W2757" s="15"/>
      <c r="X2757" s="15"/>
      <c r="Y2757" s="15"/>
      <c r="Z2757" s="15"/>
      <c r="AA2757" s="15"/>
      <c r="AB2757" s="15"/>
      <c r="AC2757" s="15"/>
      <c r="AD2757" s="15"/>
      <c r="AE2757" s="15"/>
      <c r="AT2757" s="281" t="s">
        <v>259</v>
      </c>
      <c r="AU2757" s="281" t="s">
        <v>93</v>
      </c>
      <c r="AV2757" s="15" t="s">
        <v>91</v>
      </c>
      <c r="AW2757" s="15" t="s">
        <v>40</v>
      </c>
      <c r="AX2757" s="15" t="s">
        <v>84</v>
      </c>
      <c r="AY2757" s="281" t="s">
        <v>250</v>
      </c>
    </row>
    <row r="2758" s="13" customFormat="1">
      <c r="A2758" s="13"/>
      <c r="B2758" s="249"/>
      <c r="C2758" s="250"/>
      <c r="D2758" s="251" t="s">
        <v>259</v>
      </c>
      <c r="E2758" s="252" t="s">
        <v>1</v>
      </c>
      <c r="F2758" s="253" t="s">
        <v>2616</v>
      </c>
      <c r="G2758" s="250"/>
      <c r="H2758" s="254">
        <v>13</v>
      </c>
      <c r="I2758" s="255"/>
      <c r="J2758" s="250"/>
      <c r="K2758" s="250"/>
      <c r="L2758" s="256"/>
      <c r="M2758" s="257"/>
      <c r="N2758" s="258"/>
      <c r="O2758" s="258"/>
      <c r="P2758" s="258"/>
      <c r="Q2758" s="258"/>
      <c r="R2758" s="258"/>
      <c r="S2758" s="258"/>
      <c r="T2758" s="259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60" t="s">
        <v>259</v>
      </c>
      <c r="AU2758" s="260" t="s">
        <v>93</v>
      </c>
      <c r="AV2758" s="13" t="s">
        <v>93</v>
      </c>
      <c r="AW2758" s="13" t="s">
        <v>40</v>
      </c>
      <c r="AX2758" s="13" t="s">
        <v>84</v>
      </c>
      <c r="AY2758" s="260" t="s">
        <v>250</v>
      </c>
    </row>
    <row r="2759" s="16" customFormat="1">
      <c r="A2759" s="16"/>
      <c r="B2759" s="283"/>
      <c r="C2759" s="284"/>
      <c r="D2759" s="251" t="s">
        <v>259</v>
      </c>
      <c r="E2759" s="285" t="s">
        <v>1</v>
      </c>
      <c r="F2759" s="286" t="s">
        <v>328</v>
      </c>
      <c r="G2759" s="284"/>
      <c r="H2759" s="287">
        <v>13</v>
      </c>
      <c r="I2759" s="288"/>
      <c r="J2759" s="284"/>
      <c r="K2759" s="284"/>
      <c r="L2759" s="289"/>
      <c r="M2759" s="290"/>
      <c r="N2759" s="291"/>
      <c r="O2759" s="291"/>
      <c r="P2759" s="291"/>
      <c r="Q2759" s="291"/>
      <c r="R2759" s="291"/>
      <c r="S2759" s="291"/>
      <c r="T2759" s="292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T2759" s="293" t="s">
        <v>259</v>
      </c>
      <c r="AU2759" s="293" t="s">
        <v>93</v>
      </c>
      <c r="AV2759" s="16" t="s">
        <v>272</v>
      </c>
      <c r="AW2759" s="16" t="s">
        <v>40</v>
      </c>
      <c r="AX2759" s="16" t="s">
        <v>84</v>
      </c>
      <c r="AY2759" s="293" t="s">
        <v>250</v>
      </c>
    </row>
    <row r="2760" s="14" customFormat="1">
      <c r="A2760" s="14"/>
      <c r="B2760" s="261"/>
      <c r="C2760" s="262"/>
      <c r="D2760" s="251" t="s">
        <v>259</v>
      </c>
      <c r="E2760" s="263" t="s">
        <v>1</v>
      </c>
      <c r="F2760" s="264" t="s">
        <v>261</v>
      </c>
      <c r="G2760" s="262"/>
      <c r="H2760" s="265">
        <v>177.86000000000001</v>
      </c>
      <c r="I2760" s="266"/>
      <c r="J2760" s="262"/>
      <c r="K2760" s="262"/>
      <c r="L2760" s="267"/>
      <c r="M2760" s="268"/>
      <c r="N2760" s="269"/>
      <c r="O2760" s="269"/>
      <c r="P2760" s="269"/>
      <c r="Q2760" s="269"/>
      <c r="R2760" s="269"/>
      <c r="S2760" s="269"/>
      <c r="T2760" s="270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71" t="s">
        <v>259</v>
      </c>
      <c r="AU2760" s="271" t="s">
        <v>93</v>
      </c>
      <c r="AV2760" s="14" t="s">
        <v>256</v>
      </c>
      <c r="AW2760" s="14" t="s">
        <v>40</v>
      </c>
      <c r="AX2760" s="14" t="s">
        <v>91</v>
      </c>
      <c r="AY2760" s="271" t="s">
        <v>250</v>
      </c>
    </row>
    <row r="2761" s="2" customFormat="1" ht="66.75" customHeight="1">
      <c r="A2761" s="41"/>
      <c r="B2761" s="42"/>
      <c r="C2761" s="230" t="s">
        <v>2617</v>
      </c>
      <c r="D2761" s="230" t="s">
        <v>252</v>
      </c>
      <c r="E2761" s="231" t="s">
        <v>2618</v>
      </c>
      <c r="F2761" s="232" t="s">
        <v>2619</v>
      </c>
      <c r="G2761" s="233" t="s">
        <v>570</v>
      </c>
      <c r="H2761" s="234">
        <v>2</v>
      </c>
      <c r="I2761" s="235"/>
      <c r="J2761" s="236">
        <f>ROUND(I2761*H2761,2)</f>
        <v>0</v>
      </c>
      <c r="K2761" s="237"/>
      <c r="L2761" s="47"/>
      <c r="M2761" s="238" t="s">
        <v>1</v>
      </c>
      <c r="N2761" s="239" t="s">
        <v>49</v>
      </c>
      <c r="O2761" s="94"/>
      <c r="P2761" s="240">
        <f>O2761*H2761</f>
        <v>0</v>
      </c>
      <c r="Q2761" s="240">
        <v>12.404999999999999</v>
      </c>
      <c r="R2761" s="240">
        <f>Q2761*H2761</f>
        <v>24.809999999999999</v>
      </c>
      <c r="S2761" s="240">
        <v>0</v>
      </c>
      <c r="T2761" s="241">
        <f>S2761*H2761</f>
        <v>0</v>
      </c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R2761" s="242" t="s">
        <v>303</v>
      </c>
      <c r="AT2761" s="242" t="s">
        <v>252</v>
      </c>
      <c r="AU2761" s="242" t="s">
        <v>93</v>
      </c>
      <c r="AY2761" s="19" t="s">
        <v>250</v>
      </c>
      <c r="BE2761" s="243">
        <f>IF(N2761="základní",J2761,0)</f>
        <v>0</v>
      </c>
      <c r="BF2761" s="243">
        <f>IF(N2761="snížená",J2761,0)</f>
        <v>0</v>
      </c>
      <c r="BG2761" s="243">
        <f>IF(N2761="zákl. přenesená",J2761,0)</f>
        <v>0</v>
      </c>
      <c r="BH2761" s="243">
        <f>IF(N2761="sníž. přenesená",J2761,0)</f>
        <v>0</v>
      </c>
      <c r="BI2761" s="243">
        <f>IF(N2761="nulová",J2761,0)</f>
        <v>0</v>
      </c>
      <c r="BJ2761" s="19" t="s">
        <v>91</v>
      </c>
      <c r="BK2761" s="243">
        <f>ROUND(I2761*H2761,2)</f>
        <v>0</v>
      </c>
      <c r="BL2761" s="19" t="s">
        <v>303</v>
      </c>
      <c r="BM2761" s="242" t="s">
        <v>2620</v>
      </c>
    </row>
    <row r="2762" s="2" customFormat="1">
      <c r="A2762" s="41"/>
      <c r="B2762" s="42"/>
      <c r="C2762" s="43"/>
      <c r="D2762" s="251" t="s">
        <v>288</v>
      </c>
      <c r="E2762" s="43"/>
      <c r="F2762" s="282" t="s">
        <v>2621</v>
      </c>
      <c r="G2762" s="43"/>
      <c r="H2762" s="43"/>
      <c r="I2762" s="246"/>
      <c r="J2762" s="43"/>
      <c r="K2762" s="43"/>
      <c r="L2762" s="47"/>
      <c r="M2762" s="247"/>
      <c r="N2762" s="248"/>
      <c r="O2762" s="94"/>
      <c r="P2762" s="94"/>
      <c r="Q2762" s="94"/>
      <c r="R2762" s="94"/>
      <c r="S2762" s="94"/>
      <c r="T2762" s="95"/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T2762" s="19" t="s">
        <v>288</v>
      </c>
      <c r="AU2762" s="19" t="s">
        <v>93</v>
      </c>
    </row>
    <row r="2763" s="15" customFormat="1">
      <c r="A2763" s="15"/>
      <c r="B2763" s="272"/>
      <c r="C2763" s="273"/>
      <c r="D2763" s="251" t="s">
        <v>259</v>
      </c>
      <c r="E2763" s="274" t="s">
        <v>1</v>
      </c>
      <c r="F2763" s="275" t="s">
        <v>2622</v>
      </c>
      <c r="G2763" s="273"/>
      <c r="H2763" s="274" t="s">
        <v>1</v>
      </c>
      <c r="I2763" s="276"/>
      <c r="J2763" s="273"/>
      <c r="K2763" s="273"/>
      <c r="L2763" s="277"/>
      <c r="M2763" s="278"/>
      <c r="N2763" s="279"/>
      <c r="O2763" s="279"/>
      <c r="P2763" s="279"/>
      <c r="Q2763" s="279"/>
      <c r="R2763" s="279"/>
      <c r="S2763" s="279"/>
      <c r="T2763" s="280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T2763" s="281" t="s">
        <v>259</v>
      </c>
      <c r="AU2763" s="281" t="s">
        <v>93</v>
      </c>
      <c r="AV2763" s="15" t="s">
        <v>91</v>
      </c>
      <c r="AW2763" s="15" t="s">
        <v>40</v>
      </c>
      <c r="AX2763" s="15" t="s">
        <v>84</v>
      </c>
      <c r="AY2763" s="281" t="s">
        <v>250</v>
      </c>
    </row>
    <row r="2764" s="15" customFormat="1">
      <c r="A2764" s="15"/>
      <c r="B2764" s="272"/>
      <c r="C2764" s="273"/>
      <c r="D2764" s="251" t="s">
        <v>259</v>
      </c>
      <c r="E2764" s="274" t="s">
        <v>1</v>
      </c>
      <c r="F2764" s="275" t="s">
        <v>2623</v>
      </c>
      <c r="G2764" s="273"/>
      <c r="H2764" s="274" t="s">
        <v>1</v>
      </c>
      <c r="I2764" s="276"/>
      <c r="J2764" s="273"/>
      <c r="K2764" s="273"/>
      <c r="L2764" s="277"/>
      <c r="M2764" s="278"/>
      <c r="N2764" s="279"/>
      <c r="O2764" s="279"/>
      <c r="P2764" s="279"/>
      <c r="Q2764" s="279"/>
      <c r="R2764" s="279"/>
      <c r="S2764" s="279"/>
      <c r="T2764" s="280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81" t="s">
        <v>259</v>
      </c>
      <c r="AU2764" s="281" t="s">
        <v>93</v>
      </c>
      <c r="AV2764" s="15" t="s">
        <v>91</v>
      </c>
      <c r="AW2764" s="15" t="s">
        <v>40</v>
      </c>
      <c r="AX2764" s="15" t="s">
        <v>84</v>
      </c>
      <c r="AY2764" s="281" t="s">
        <v>250</v>
      </c>
    </row>
    <row r="2765" s="13" customFormat="1">
      <c r="A2765" s="13"/>
      <c r="B2765" s="249"/>
      <c r="C2765" s="250"/>
      <c r="D2765" s="251" t="s">
        <v>259</v>
      </c>
      <c r="E2765" s="252" t="s">
        <v>1</v>
      </c>
      <c r="F2765" s="253" t="s">
        <v>2624</v>
      </c>
      <c r="G2765" s="250"/>
      <c r="H2765" s="254">
        <v>1</v>
      </c>
      <c r="I2765" s="255"/>
      <c r="J2765" s="250"/>
      <c r="K2765" s="250"/>
      <c r="L2765" s="256"/>
      <c r="M2765" s="257"/>
      <c r="N2765" s="258"/>
      <c r="O2765" s="258"/>
      <c r="P2765" s="258"/>
      <c r="Q2765" s="258"/>
      <c r="R2765" s="258"/>
      <c r="S2765" s="258"/>
      <c r="T2765" s="259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60" t="s">
        <v>259</v>
      </c>
      <c r="AU2765" s="260" t="s">
        <v>93</v>
      </c>
      <c r="AV2765" s="13" t="s">
        <v>93</v>
      </c>
      <c r="AW2765" s="13" t="s">
        <v>40</v>
      </c>
      <c r="AX2765" s="13" t="s">
        <v>84</v>
      </c>
      <c r="AY2765" s="260" t="s">
        <v>250</v>
      </c>
    </row>
    <row r="2766" s="13" customFormat="1">
      <c r="A2766" s="13"/>
      <c r="B2766" s="249"/>
      <c r="C2766" s="250"/>
      <c r="D2766" s="251" t="s">
        <v>259</v>
      </c>
      <c r="E2766" s="252" t="s">
        <v>1</v>
      </c>
      <c r="F2766" s="253" t="s">
        <v>2625</v>
      </c>
      <c r="G2766" s="250"/>
      <c r="H2766" s="254">
        <v>1</v>
      </c>
      <c r="I2766" s="255"/>
      <c r="J2766" s="250"/>
      <c r="K2766" s="250"/>
      <c r="L2766" s="256"/>
      <c r="M2766" s="257"/>
      <c r="N2766" s="258"/>
      <c r="O2766" s="258"/>
      <c r="P2766" s="258"/>
      <c r="Q2766" s="258"/>
      <c r="R2766" s="258"/>
      <c r="S2766" s="258"/>
      <c r="T2766" s="259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60" t="s">
        <v>259</v>
      </c>
      <c r="AU2766" s="260" t="s">
        <v>93</v>
      </c>
      <c r="AV2766" s="13" t="s">
        <v>93</v>
      </c>
      <c r="AW2766" s="13" t="s">
        <v>40</v>
      </c>
      <c r="AX2766" s="13" t="s">
        <v>84</v>
      </c>
      <c r="AY2766" s="260" t="s">
        <v>250</v>
      </c>
    </row>
    <row r="2767" s="14" customFormat="1">
      <c r="A2767" s="14"/>
      <c r="B2767" s="261"/>
      <c r="C2767" s="262"/>
      <c r="D2767" s="251" t="s">
        <v>259</v>
      </c>
      <c r="E2767" s="263" t="s">
        <v>1</v>
      </c>
      <c r="F2767" s="264" t="s">
        <v>261</v>
      </c>
      <c r="G2767" s="262"/>
      <c r="H2767" s="265">
        <v>2</v>
      </c>
      <c r="I2767" s="266"/>
      <c r="J2767" s="262"/>
      <c r="K2767" s="262"/>
      <c r="L2767" s="267"/>
      <c r="M2767" s="268"/>
      <c r="N2767" s="269"/>
      <c r="O2767" s="269"/>
      <c r="P2767" s="269"/>
      <c r="Q2767" s="269"/>
      <c r="R2767" s="269"/>
      <c r="S2767" s="269"/>
      <c r="T2767" s="270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71" t="s">
        <v>259</v>
      </c>
      <c r="AU2767" s="271" t="s">
        <v>93</v>
      </c>
      <c r="AV2767" s="14" t="s">
        <v>256</v>
      </c>
      <c r="AW2767" s="14" t="s">
        <v>40</v>
      </c>
      <c r="AX2767" s="14" t="s">
        <v>91</v>
      </c>
      <c r="AY2767" s="271" t="s">
        <v>250</v>
      </c>
    </row>
    <row r="2768" s="2" customFormat="1" ht="62.7" customHeight="1">
      <c r="A2768" s="41"/>
      <c r="B2768" s="42"/>
      <c r="C2768" s="230" t="s">
        <v>2626</v>
      </c>
      <c r="D2768" s="230" t="s">
        <v>252</v>
      </c>
      <c r="E2768" s="231" t="s">
        <v>2627</v>
      </c>
      <c r="F2768" s="232" t="s">
        <v>2628</v>
      </c>
      <c r="G2768" s="233" t="s">
        <v>320</v>
      </c>
      <c r="H2768" s="234">
        <v>40.799999999999997</v>
      </c>
      <c r="I2768" s="235"/>
      <c r="J2768" s="236">
        <f>ROUND(I2768*H2768,2)</f>
        <v>0</v>
      </c>
      <c r="K2768" s="237"/>
      <c r="L2768" s="47"/>
      <c r="M2768" s="238" t="s">
        <v>1</v>
      </c>
      <c r="N2768" s="239" t="s">
        <v>49</v>
      </c>
      <c r="O2768" s="94"/>
      <c r="P2768" s="240">
        <f>O2768*H2768</f>
        <v>0</v>
      </c>
      <c r="Q2768" s="240">
        <v>0.042590000000000003</v>
      </c>
      <c r="R2768" s="240">
        <f>Q2768*H2768</f>
        <v>1.7376720000000001</v>
      </c>
      <c r="S2768" s="240">
        <v>0</v>
      </c>
      <c r="T2768" s="241">
        <f>S2768*H2768</f>
        <v>0</v>
      </c>
      <c r="U2768" s="41"/>
      <c r="V2768" s="41"/>
      <c r="W2768" s="41"/>
      <c r="X2768" s="41"/>
      <c r="Y2768" s="41"/>
      <c r="Z2768" s="41"/>
      <c r="AA2768" s="41"/>
      <c r="AB2768" s="41"/>
      <c r="AC2768" s="41"/>
      <c r="AD2768" s="41"/>
      <c r="AE2768" s="41"/>
      <c r="AR2768" s="242" t="s">
        <v>303</v>
      </c>
      <c r="AT2768" s="242" t="s">
        <v>252</v>
      </c>
      <c r="AU2768" s="242" t="s">
        <v>93</v>
      </c>
      <c r="AY2768" s="19" t="s">
        <v>250</v>
      </c>
      <c r="BE2768" s="243">
        <f>IF(N2768="základní",J2768,0)</f>
        <v>0</v>
      </c>
      <c r="BF2768" s="243">
        <f>IF(N2768="snížená",J2768,0)</f>
        <v>0</v>
      </c>
      <c r="BG2768" s="243">
        <f>IF(N2768="zákl. přenesená",J2768,0)</f>
        <v>0</v>
      </c>
      <c r="BH2768" s="243">
        <f>IF(N2768="sníž. přenesená",J2768,0)</f>
        <v>0</v>
      </c>
      <c r="BI2768" s="243">
        <f>IF(N2768="nulová",J2768,0)</f>
        <v>0</v>
      </c>
      <c r="BJ2768" s="19" t="s">
        <v>91</v>
      </c>
      <c r="BK2768" s="243">
        <f>ROUND(I2768*H2768,2)</f>
        <v>0</v>
      </c>
      <c r="BL2768" s="19" t="s">
        <v>303</v>
      </c>
      <c r="BM2768" s="242" t="s">
        <v>2629</v>
      </c>
    </row>
    <row r="2769" s="2" customFormat="1">
      <c r="A2769" s="41"/>
      <c r="B2769" s="42"/>
      <c r="C2769" s="43"/>
      <c r="D2769" s="251" t="s">
        <v>288</v>
      </c>
      <c r="E2769" s="43"/>
      <c r="F2769" s="282" t="s">
        <v>2630</v>
      </c>
      <c r="G2769" s="43"/>
      <c r="H2769" s="43"/>
      <c r="I2769" s="246"/>
      <c r="J2769" s="43"/>
      <c r="K2769" s="43"/>
      <c r="L2769" s="47"/>
      <c r="M2769" s="247"/>
      <c r="N2769" s="248"/>
      <c r="O2769" s="94"/>
      <c r="P2769" s="94"/>
      <c r="Q2769" s="94"/>
      <c r="R2769" s="94"/>
      <c r="S2769" s="94"/>
      <c r="T2769" s="95"/>
      <c r="U2769" s="41"/>
      <c r="V2769" s="41"/>
      <c r="W2769" s="41"/>
      <c r="X2769" s="41"/>
      <c r="Y2769" s="41"/>
      <c r="Z2769" s="41"/>
      <c r="AA2769" s="41"/>
      <c r="AB2769" s="41"/>
      <c r="AC2769" s="41"/>
      <c r="AD2769" s="41"/>
      <c r="AE2769" s="41"/>
      <c r="AT2769" s="19" t="s">
        <v>288</v>
      </c>
      <c r="AU2769" s="19" t="s">
        <v>93</v>
      </c>
    </row>
    <row r="2770" s="15" customFormat="1">
      <c r="A2770" s="15"/>
      <c r="B2770" s="272"/>
      <c r="C2770" s="273"/>
      <c r="D2770" s="251" t="s">
        <v>259</v>
      </c>
      <c r="E2770" s="274" t="s">
        <v>1</v>
      </c>
      <c r="F2770" s="275" t="s">
        <v>2526</v>
      </c>
      <c r="G2770" s="273"/>
      <c r="H2770" s="274" t="s">
        <v>1</v>
      </c>
      <c r="I2770" s="276"/>
      <c r="J2770" s="273"/>
      <c r="K2770" s="273"/>
      <c r="L2770" s="277"/>
      <c r="M2770" s="278"/>
      <c r="N2770" s="279"/>
      <c r="O2770" s="279"/>
      <c r="P2770" s="279"/>
      <c r="Q2770" s="279"/>
      <c r="R2770" s="279"/>
      <c r="S2770" s="279"/>
      <c r="T2770" s="280"/>
      <c r="U2770" s="15"/>
      <c r="V2770" s="15"/>
      <c r="W2770" s="15"/>
      <c r="X2770" s="15"/>
      <c r="Y2770" s="15"/>
      <c r="Z2770" s="15"/>
      <c r="AA2770" s="15"/>
      <c r="AB2770" s="15"/>
      <c r="AC2770" s="15"/>
      <c r="AD2770" s="15"/>
      <c r="AE2770" s="15"/>
      <c r="AT2770" s="281" t="s">
        <v>259</v>
      </c>
      <c r="AU2770" s="281" t="s">
        <v>93</v>
      </c>
      <c r="AV2770" s="15" t="s">
        <v>91</v>
      </c>
      <c r="AW2770" s="15" t="s">
        <v>40</v>
      </c>
      <c r="AX2770" s="15" t="s">
        <v>84</v>
      </c>
      <c r="AY2770" s="281" t="s">
        <v>250</v>
      </c>
    </row>
    <row r="2771" s="13" customFormat="1">
      <c r="A2771" s="13"/>
      <c r="B2771" s="249"/>
      <c r="C2771" s="250"/>
      <c r="D2771" s="251" t="s">
        <v>259</v>
      </c>
      <c r="E2771" s="252" t="s">
        <v>1</v>
      </c>
      <c r="F2771" s="253" t="s">
        <v>2594</v>
      </c>
      <c r="G2771" s="250"/>
      <c r="H2771" s="254">
        <v>6.7999999999999998</v>
      </c>
      <c r="I2771" s="255"/>
      <c r="J2771" s="250"/>
      <c r="K2771" s="250"/>
      <c r="L2771" s="256"/>
      <c r="M2771" s="257"/>
      <c r="N2771" s="258"/>
      <c r="O2771" s="258"/>
      <c r="P2771" s="258"/>
      <c r="Q2771" s="258"/>
      <c r="R2771" s="258"/>
      <c r="S2771" s="258"/>
      <c r="T2771" s="259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60" t="s">
        <v>259</v>
      </c>
      <c r="AU2771" s="260" t="s">
        <v>93</v>
      </c>
      <c r="AV2771" s="13" t="s">
        <v>93</v>
      </c>
      <c r="AW2771" s="13" t="s">
        <v>40</v>
      </c>
      <c r="AX2771" s="13" t="s">
        <v>84</v>
      </c>
      <c r="AY2771" s="260" t="s">
        <v>250</v>
      </c>
    </row>
    <row r="2772" s="13" customFormat="1">
      <c r="A2772" s="13"/>
      <c r="B2772" s="249"/>
      <c r="C2772" s="250"/>
      <c r="D2772" s="251" t="s">
        <v>259</v>
      </c>
      <c r="E2772" s="252" t="s">
        <v>1</v>
      </c>
      <c r="F2772" s="253" t="s">
        <v>2631</v>
      </c>
      <c r="G2772" s="250"/>
      <c r="H2772" s="254">
        <v>6.7999999999999998</v>
      </c>
      <c r="I2772" s="255"/>
      <c r="J2772" s="250"/>
      <c r="K2772" s="250"/>
      <c r="L2772" s="256"/>
      <c r="M2772" s="257"/>
      <c r="N2772" s="258"/>
      <c r="O2772" s="258"/>
      <c r="P2772" s="258"/>
      <c r="Q2772" s="258"/>
      <c r="R2772" s="258"/>
      <c r="S2772" s="258"/>
      <c r="T2772" s="259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60" t="s">
        <v>259</v>
      </c>
      <c r="AU2772" s="260" t="s">
        <v>93</v>
      </c>
      <c r="AV2772" s="13" t="s">
        <v>93</v>
      </c>
      <c r="AW2772" s="13" t="s">
        <v>40</v>
      </c>
      <c r="AX2772" s="13" t="s">
        <v>84</v>
      </c>
      <c r="AY2772" s="260" t="s">
        <v>250</v>
      </c>
    </row>
    <row r="2773" s="13" customFormat="1">
      <c r="A2773" s="13"/>
      <c r="B2773" s="249"/>
      <c r="C2773" s="250"/>
      <c r="D2773" s="251" t="s">
        <v>259</v>
      </c>
      <c r="E2773" s="252" t="s">
        <v>1</v>
      </c>
      <c r="F2773" s="253" t="s">
        <v>2632</v>
      </c>
      <c r="G2773" s="250"/>
      <c r="H2773" s="254">
        <v>6.7999999999999998</v>
      </c>
      <c r="I2773" s="255"/>
      <c r="J2773" s="250"/>
      <c r="K2773" s="250"/>
      <c r="L2773" s="256"/>
      <c r="M2773" s="257"/>
      <c r="N2773" s="258"/>
      <c r="O2773" s="258"/>
      <c r="P2773" s="258"/>
      <c r="Q2773" s="258"/>
      <c r="R2773" s="258"/>
      <c r="S2773" s="258"/>
      <c r="T2773" s="259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60" t="s">
        <v>259</v>
      </c>
      <c r="AU2773" s="260" t="s">
        <v>93</v>
      </c>
      <c r="AV2773" s="13" t="s">
        <v>93</v>
      </c>
      <c r="AW2773" s="13" t="s">
        <v>40</v>
      </c>
      <c r="AX2773" s="13" t="s">
        <v>84</v>
      </c>
      <c r="AY2773" s="260" t="s">
        <v>250</v>
      </c>
    </row>
    <row r="2774" s="13" customFormat="1">
      <c r="A2774" s="13"/>
      <c r="B2774" s="249"/>
      <c r="C2774" s="250"/>
      <c r="D2774" s="251" t="s">
        <v>259</v>
      </c>
      <c r="E2774" s="252" t="s">
        <v>1</v>
      </c>
      <c r="F2774" s="253" t="s">
        <v>2633</v>
      </c>
      <c r="G2774" s="250"/>
      <c r="H2774" s="254">
        <v>6.7999999999999998</v>
      </c>
      <c r="I2774" s="255"/>
      <c r="J2774" s="250"/>
      <c r="K2774" s="250"/>
      <c r="L2774" s="256"/>
      <c r="M2774" s="257"/>
      <c r="N2774" s="258"/>
      <c r="O2774" s="258"/>
      <c r="P2774" s="258"/>
      <c r="Q2774" s="258"/>
      <c r="R2774" s="258"/>
      <c r="S2774" s="258"/>
      <c r="T2774" s="259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60" t="s">
        <v>259</v>
      </c>
      <c r="AU2774" s="260" t="s">
        <v>93</v>
      </c>
      <c r="AV2774" s="13" t="s">
        <v>93</v>
      </c>
      <c r="AW2774" s="13" t="s">
        <v>40</v>
      </c>
      <c r="AX2774" s="13" t="s">
        <v>84</v>
      </c>
      <c r="AY2774" s="260" t="s">
        <v>250</v>
      </c>
    </row>
    <row r="2775" s="13" customFormat="1">
      <c r="A2775" s="13"/>
      <c r="B2775" s="249"/>
      <c r="C2775" s="250"/>
      <c r="D2775" s="251" t="s">
        <v>259</v>
      </c>
      <c r="E2775" s="252" t="s">
        <v>1</v>
      </c>
      <c r="F2775" s="253" t="s">
        <v>2634</v>
      </c>
      <c r="G2775" s="250"/>
      <c r="H2775" s="254">
        <v>6.7999999999999998</v>
      </c>
      <c r="I2775" s="255"/>
      <c r="J2775" s="250"/>
      <c r="K2775" s="250"/>
      <c r="L2775" s="256"/>
      <c r="M2775" s="257"/>
      <c r="N2775" s="258"/>
      <c r="O2775" s="258"/>
      <c r="P2775" s="258"/>
      <c r="Q2775" s="258"/>
      <c r="R2775" s="258"/>
      <c r="S2775" s="258"/>
      <c r="T2775" s="259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60" t="s">
        <v>259</v>
      </c>
      <c r="AU2775" s="260" t="s">
        <v>93</v>
      </c>
      <c r="AV2775" s="13" t="s">
        <v>93</v>
      </c>
      <c r="AW2775" s="13" t="s">
        <v>40</v>
      </c>
      <c r="AX2775" s="13" t="s">
        <v>84</v>
      </c>
      <c r="AY2775" s="260" t="s">
        <v>250</v>
      </c>
    </row>
    <row r="2776" s="13" customFormat="1">
      <c r="A2776" s="13"/>
      <c r="B2776" s="249"/>
      <c r="C2776" s="250"/>
      <c r="D2776" s="251" t="s">
        <v>259</v>
      </c>
      <c r="E2776" s="252" t="s">
        <v>1</v>
      </c>
      <c r="F2776" s="253" t="s">
        <v>2635</v>
      </c>
      <c r="G2776" s="250"/>
      <c r="H2776" s="254">
        <v>6.7999999999999998</v>
      </c>
      <c r="I2776" s="255"/>
      <c r="J2776" s="250"/>
      <c r="K2776" s="250"/>
      <c r="L2776" s="256"/>
      <c r="M2776" s="257"/>
      <c r="N2776" s="258"/>
      <c r="O2776" s="258"/>
      <c r="P2776" s="258"/>
      <c r="Q2776" s="258"/>
      <c r="R2776" s="258"/>
      <c r="S2776" s="258"/>
      <c r="T2776" s="25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60" t="s">
        <v>259</v>
      </c>
      <c r="AU2776" s="260" t="s">
        <v>93</v>
      </c>
      <c r="AV2776" s="13" t="s">
        <v>93</v>
      </c>
      <c r="AW2776" s="13" t="s">
        <v>40</v>
      </c>
      <c r="AX2776" s="13" t="s">
        <v>84</v>
      </c>
      <c r="AY2776" s="260" t="s">
        <v>250</v>
      </c>
    </row>
    <row r="2777" s="14" customFormat="1">
      <c r="A2777" s="14"/>
      <c r="B2777" s="261"/>
      <c r="C2777" s="262"/>
      <c r="D2777" s="251" t="s">
        <v>259</v>
      </c>
      <c r="E2777" s="263" t="s">
        <v>1</v>
      </c>
      <c r="F2777" s="264" t="s">
        <v>261</v>
      </c>
      <c r="G2777" s="262"/>
      <c r="H2777" s="265">
        <v>40.799999999999997</v>
      </c>
      <c r="I2777" s="266"/>
      <c r="J2777" s="262"/>
      <c r="K2777" s="262"/>
      <c r="L2777" s="267"/>
      <c r="M2777" s="268"/>
      <c r="N2777" s="269"/>
      <c r="O2777" s="269"/>
      <c r="P2777" s="269"/>
      <c r="Q2777" s="269"/>
      <c r="R2777" s="269"/>
      <c r="S2777" s="269"/>
      <c r="T2777" s="270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71" t="s">
        <v>259</v>
      </c>
      <c r="AU2777" s="271" t="s">
        <v>93</v>
      </c>
      <c r="AV2777" s="14" t="s">
        <v>256</v>
      </c>
      <c r="AW2777" s="14" t="s">
        <v>40</v>
      </c>
      <c r="AX2777" s="14" t="s">
        <v>91</v>
      </c>
      <c r="AY2777" s="271" t="s">
        <v>250</v>
      </c>
    </row>
    <row r="2778" s="2" customFormat="1" ht="66.75" customHeight="1">
      <c r="A2778" s="41"/>
      <c r="B2778" s="42"/>
      <c r="C2778" s="230" t="s">
        <v>2636</v>
      </c>
      <c r="D2778" s="230" t="s">
        <v>252</v>
      </c>
      <c r="E2778" s="231" t="s">
        <v>2637</v>
      </c>
      <c r="F2778" s="232" t="s">
        <v>2638</v>
      </c>
      <c r="G2778" s="233" t="s">
        <v>320</v>
      </c>
      <c r="H2778" s="234">
        <v>35.200000000000003</v>
      </c>
      <c r="I2778" s="235"/>
      <c r="J2778" s="236">
        <f>ROUND(I2778*H2778,2)</f>
        <v>0</v>
      </c>
      <c r="K2778" s="237"/>
      <c r="L2778" s="47"/>
      <c r="M2778" s="238" t="s">
        <v>1</v>
      </c>
      <c r="N2778" s="239" t="s">
        <v>49</v>
      </c>
      <c r="O2778" s="94"/>
      <c r="P2778" s="240">
        <f>O2778*H2778</f>
        <v>0</v>
      </c>
      <c r="Q2778" s="240">
        <v>0.02895</v>
      </c>
      <c r="R2778" s="240">
        <f>Q2778*H2778</f>
        <v>1.0190400000000002</v>
      </c>
      <c r="S2778" s="240">
        <v>0</v>
      </c>
      <c r="T2778" s="241">
        <f>S2778*H2778</f>
        <v>0</v>
      </c>
      <c r="U2778" s="41"/>
      <c r="V2778" s="41"/>
      <c r="W2778" s="41"/>
      <c r="X2778" s="41"/>
      <c r="Y2778" s="41"/>
      <c r="Z2778" s="41"/>
      <c r="AA2778" s="41"/>
      <c r="AB2778" s="41"/>
      <c r="AC2778" s="41"/>
      <c r="AD2778" s="41"/>
      <c r="AE2778" s="41"/>
      <c r="AR2778" s="242" t="s">
        <v>303</v>
      </c>
      <c r="AT2778" s="242" t="s">
        <v>252</v>
      </c>
      <c r="AU2778" s="242" t="s">
        <v>93</v>
      </c>
      <c r="AY2778" s="19" t="s">
        <v>250</v>
      </c>
      <c r="BE2778" s="243">
        <f>IF(N2778="základní",J2778,0)</f>
        <v>0</v>
      </c>
      <c r="BF2778" s="243">
        <f>IF(N2778="snížená",J2778,0)</f>
        <v>0</v>
      </c>
      <c r="BG2778" s="243">
        <f>IF(N2778="zákl. přenesená",J2778,0)</f>
        <v>0</v>
      </c>
      <c r="BH2778" s="243">
        <f>IF(N2778="sníž. přenesená",J2778,0)</f>
        <v>0</v>
      </c>
      <c r="BI2778" s="243">
        <f>IF(N2778="nulová",J2778,0)</f>
        <v>0</v>
      </c>
      <c r="BJ2778" s="19" t="s">
        <v>91</v>
      </c>
      <c r="BK2778" s="243">
        <f>ROUND(I2778*H2778,2)</f>
        <v>0</v>
      </c>
      <c r="BL2778" s="19" t="s">
        <v>303</v>
      </c>
      <c r="BM2778" s="242" t="s">
        <v>2639</v>
      </c>
    </row>
    <row r="2779" s="2" customFormat="1">
      <c r="A2779" s="41"/>
      <c r="B2779" s="42"/>
      <c r="C2779" s="43"/>
      <c r="D2779" s="251" t="s">
        <v>288</v>
      </c>
      <c r="E2779" s="43"/>
      <c r="F2779" s="282" t="s">
        <v>2640</v>
      </c>
      <c r="G2779" s="43"/>
      <c r="H2779" s="43"/>
      <c r="I2779" s="246"/>
      <c r="J2779" s="43"/>
      <c r="K2779" s="43"/>
      <c r="L2779" s="47"/>
      <c r="M2779" s="247"/>
      <c r="N2779" s="248"/>
      <c r="O2779" s="94"/>
      <c r="P2779" s="94"/>
      <c r="Q2779" s="94"/>
      <c r="R2779" s="94"/>
      <c r="S2779" s="94"/>
      <c r="T2779" s="95"/>
      <c r="U2779" s="41"/>
      <c r="V2779" s="41"/>
      <c r="W2779" s="41"/>
      <c r="X2779" s="41"/>
      <c r="Y2779" s="41"/>
      <c r="Z2779" s="41"/>
      <c r="AA2779" s="41"/>
      <c r="AB2779" s="41"/>
      <c r="AC2779" s="41"/>
      <c r="AD2779" s="41"/>
      <c r="AE2779" s="41"/>
      <c r="AT2779" s="19" t="s">
        <v>288</v>
      </c>
      <c r="AU2779" s="19" t="s">
        <v>93</v>
      </c>
    </row>
    <row r="2780" s="15" customFormat="1">
      <c r="A2780" s="15"/>
      <c r="B2780" s="272"/>
      <c r="C2780" s="273"/>
      <c r="D2780" s="251" t="s">
        <v>259</v>
      </c>
      <c r="E2780" s="274" t="s">
        <v>1</v>
      </c>
      <c r="F2780" s="275" t="s">
        <v>2526</v>
      </c>
      <c r="G2780" s="273"/>
      <c r="H2780" s="274" t="s">
        <v>1</v>
      </c>
      <c r="I2780" s="276"/>
      <c r="J2780" s="273"/>
      <c r="K2780" s="273"/>
      <c r="L2780" s="277"/>
      <c r="M2780" s="278"/>
      <c r="N2780" s="279"/>
      <c r="O2780" s="279"/>
      <c r="P2780" s="279"/>
      <c r="Q2780" s="279"/>
      <c r="R2780" s="279"/>
      <c r="S2780" s="279"/>
      <c r="T2780" s="280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T2780" s="281" t="s">
        <v>259</v>
      </c>
      <c r="AU2780" s="281" t="s">
        <v>93</v>
      </c>
      <c r="AV2780" s="15" t="s">
        <v>91</v>
      </c>
      <c r="AW2780" s="15" t="s">
        <v>40</v>
      </c>
      <c r="AX2780" s="15" t="s">
        <v>84</v>
      </c>
      <c r="AY2780" s="281" t="s">
        <v>250</v>
      </c>
    </row>
    <row r="2781" s="13" customFormat="1">
      <c r="A2781" s="13"/>
      <c r="B2781" s="249"/>
      <c r="C2781" s="250"/>
      <c r="D2781" s="251" t="s">
        <v>259</v>
      </c>
      <c r="E2781" s="252" t="s">
        <v>1</v>
      </c>
      <c r="F2781" s="253" t="s">
        <v>2641</v>
      </c>
      <c r="G2781" s="250"/>
      <c r="H2781" s="254">
        <v>7.0999999999999996</v>
      </c>
      <c r="I2781" s="255"/>
      <c r="J2781" s="250"/>
      <c r="K2781" s="250"/>
      <c r="L2781" s="256"/>
      <c r="M2781" s="257"/>
      <c r="N2781" s="258"/>
      <c r="O2781" s="258"/>
      <c r="P2781" s="258"/>
      <c r="Q2781" s="258"/>
      <c r="R2781" s="258"/>
      <c r="S2781" s="258"/>
      <c r="T2781" s="259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60" t="s">
        <v>259</v>
      </c>
      <c r="AU2781" s="260" t="s">
        <v>93</v>
      </c>
      <c r="AV2781" s="13" t="s">
        <v>93</v>
      </c>
      <c r="AW2781" s="13" t="s">
        <v>40</v>
      </c>
      <c r="AX2781" s="13" t="s">
        <v>84</v>
      </c>
      <c r="AY2781" s="260" t="s">
        <v>250</v>
      </c>
    </row>
    <row r="2782" s="13" customFormat="1">
      <c r="A2782" s="13"/>
      <c r="B2782" s="249"/>
      <c r="C2782" s="250"/>
      <c r="D2782" s="251" t="s">
        <v>259</v>
      </c>
      <c r="E2782" s="252" t="s">
        <v>1</v>
      </c>
      <c r="F2782" s="253" t="s">
        <v>2642</v>
      </c>
      <c r="G2782" s="250"/>
      <c r="H2782" s="254">
        <v>7.0999999999999996</v>
      </c>
      <c r="I2782" s="255"/>
      <c r="J2782" s="250"/>
      <c r="K2782" s="250"/>
      <c r="L2782" s="256"/>
      <c r="M2782" s="257"/>
      <c r="N2782" s="258"/>
      <c r="O2782" s="258"/>
      <c r="P2782" s="258"/>
      <c r="Q2782" s="258"/>
      <c r="R2782" s="258"/>
      <c r="S2782" s="258"/>
      <c r="T2782" s="259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60" t="s">
        <v>259</v>
      </c>
      <c r="AU2782" s="260" t="s">
        <v>93</v>
      </c>
      <c r="AV2782" s="13" t="s">
        <v>93</v>
      </c>
      <c r="AW2782" s="13" t="s">
        <v>40</v>
      </c>
      <c r="AX2782" s="13" t="s">
        <v>84</v>
      </c>
      <c r="AY2782" s="260" t="s">
        <v>250</v>
      </c>
    </row>
    <row r="2783" s="13" customFormat="1">
      <c r="A2783" s="13"/>
      <c r="B2783" s="249"/>
      <c r="C2783" s="250"/>
      <c r="D2783" s="251" t="s">
        <v>259</v>
      </c>
      <c r="E2783" s="252" t="s">
        <v>1</v>
      </c>
      <c r="F2783" s="253" t="s">
        <v>2643</v>
      </c>
      <c r="G2783" s="250"/>
      <c r="H2783" s="254">
        <v>7.0999999999999996</v>
      </c>
      <c r="I2783" s="255"/>
      <c r="J2783" s="250"/>
      <c r="K2783" s="250"/>
      <c r="L2783" s="256"/>
      <c r="M2783" s="257"/>
      <c r="N2783" s="258"/>
      <c r="O2783" s="258"/>
      <c r="P2783" s="258"/>
      <c r="Q2783" s="258"/>
      <c r="R2783" s="258"/>
      <c r="S2783" s="258"/>
      <c r="T2783" s="259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60" t="s">
        <v>259</v>
      </c>
      <c r="AU2783" s="260" t="s">
        <v>93</v>
      </c>
      <c r="AV2783" s="13" t="s">
        <v>93</v>
      </c>
      <c r="AW2783" s="13" t="s">
        <v>40</v>
      </c>
      <c r="AX2783" s="13" t="s">
        <v>84</v>
      </c>
      <c r="AY2783" s="260" t="s">
        <v>250</v>
      </c>
    </row>
    <row r="2784" s="13" customFormat="1">
      <c r="A2784" s="13"/>
      <c r="B2784" s="249"/>
      <c r="C2784" s="250"/>
      <c r="D2784" s="251" t="s">
        <v>259</v>
      </c>
      <c r="E2784" s="252" t="s">
        <v>1</v>
      </c>
      <c r="F2784" s="253" t="s">
        <v>2644</v>
      </c>
      <c r="G2784" s="250"/>
      <c r="H2784" s="254">
        <v>7.0999999999999996</v>
      </c>
      <c r="I2784" s="255"/>
      <c r="J2784" s="250"/>
      <c r="K2784" s="250"/>
      <c r="L2784" s="256"/>
      <c r="M2784" s="257"/>
      <c r="N2784" s="258"/>
      <c r="O2784" s="258"/>
      <c r="P2784" s="258"/>
      <c r="Q2784" s="258"/>
      <c r="R2784" s="258"/>
      <c r="S2784" s="258"/>
      <c r="T2784" s="259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60" t="s">
        <v>259</v>
      </c>
      <c r="AU2784" s="260" t="s">
        <v>93</v>
      </c>
      <c r="AV2784" s="13" t="s">
        <v>93</v>
      </c>
      <c r="AW2784" s="13" t="s">
        <v>40</v>
      </c>
      <c r="AX2784" s="13" t="s">
        <v>84</v>
      </c>
      <c r="AY2784" s="260" t="s">
        <v>250</v>
      </c>
    </row>
    <row r="2785" s="13" customFormat="1">
      <c r="A2785" s="13"/>
      <c r="B2785" s="249"/>
      <c r="C2785" s="250"/>
      <c r="D2785" s="251" t="s">
        <v>259</v>
      </c>
      <c r="E2785" s="252" t="s">
        <v>1</v>
      </c>
      <c r="F2785" s="253" t="s">
        <v>2635</v>
      </c>
      <c r="G2785" s="250"/>
      <c r="H2785" s="254">
        <v>6.7999999999999998</v>
      </c>
      <c r="I2785" s="255"/>
      <c r="J2785" s="250"/>
      <c r="K2785" s="250"/>
      <c r="L2785" s="256"/>
      <c r="M2785" s="257"/>
      <c r="N2785" s="258"/>
      <c r="O2785" s="258"/>
      <c r="P2785" s="258"/>
      <c r="Q2785" s="258"/>
      <c r="R2785" s="258"/>
      <c r="S2785" s="258"/>
      <c r="T2785" s="259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60" t="s">
        <v>259</v>
      </c>
      <c r="AU2785" s="260" t="s">
        <v>93</v>
      </c>
      <c r="AV2785" s="13" t="s">
        <v>93</v>
      </c>
      <c r="AW2785" s="13" t="s">
        <v>40</v>
      </c>
      <c r="AX2785" s="13" t="s">
        <v>84</v>
      </c>
      <c r="AY2785" s="260" t="s">
        <v>250</v>
      </c>
    </row>
    <row r="2786" s="14" customFormat="1">
      <c r="A2786" s="14"/>
      <c r="B2786" s="261"/>
      <c r="C2786" s="262"/>
      <c r="D2786" s="251" t="s">
        <v>259</v>
      </c>
      <c r="E2786" s="263" t="s">
        <v>1</v>
      </c>
      <c r="F2786" s="264" t="s">
        <v>261</v>
      </c>
      <c r="G2786" s="262"/>
      <c r="H2786" s="265">
        <v>35.200000000000003</v>
      </c>
      <c r="I2786" s="266"/>
      <c r="J2786" s="262"/>
      <c r="K2786" s="262"/>
      <c r="L2786" s="267"/>
      <c r="M2786" s="268"/>
      <c r="N2786" s="269"/>
      <c r="O2786" s="269"/>
      <c r="P2786" s="269"/>
      <c r="Q2786" s="269"/>
      <c r="R2786" s="269"/>
      <c r="S2786" s="269"/>
      <c r="T2786" s="270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71" t="s">
        <v>259</v>
      </c>
      <c r="AU2786" s="271" t="s">
        <v>93</v>
      </c>
      <c r="AV2786" s="14" t="s">
        <v>256</v>
      </c>
      <c r="AW2786" s="14" t="s">
        <v>40</v>
      </c>
      <c r="AX2786" s="14" t="s">
        <v>91</v>
      </c>
      <c r="AY2786" s="271" t="s">
        <v>250</v>
      </c>
    </row>
    <row r="2787" s="2" customFormat="1" ht="66.75" customHeight="1">
      <c r="A2787" s="41"/>
      <c r="B2787" s="42"/>
      <c r="C2787" s="230" t="s">
        <v>2645</v>
      </c>
      <c r="D2787" s="230" t="s">
        <v>252</v>
      </c>
      <c r="E2787" s="231" t="s">
        <v>2646</v>
      </c>
      <c r="F2787" s="232" t="s">
        <v>2647</v>
      </c>
      <c r="G2787" s="233" t="s">
        <v>320</v>
      </c>
      <c r="H2787" s="234">
        <v>4.5999999999999996</v>
      </c>
      <c r="I2787" s="235"/>
      <c r="J2787" s="236">
        <f>ROUND(I2787*H2787,2)</f>
        <v>0</v>
      </c>
      <c r="K2787" s="237"/>
      <c r="L2787" s="47"/>
      <c r="M2787" s="238" t="s">
        <v>1</v>
      </c>
      <c r="N2787" s="239" t="s">
        <v>49</v>
      </c>
      <c r="O2787" s="94"/>
      <c r="P2787" s="240">
        <f>O2787*H2787</f>
        <v>0</v>
      </c>
      <c r="Q2787" s="240">
        <v>0.0076099999999999996</v>
      </c>
      <c r="R2787" s="240">
        <f>Q2787*H2787</f>
        <v>0.035005999999999995</v>
      </c>
      <c r="S2787" s="240">
        <v>0</v>
      </c>
      <c r="T2787" s="241">
        <f>S2787*H2787</f>
        <v>0</v>
      </c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R2787" s="242" t="s">
        <v>303</v>
      </c>
      <c r="AT2787" s="242" t="s">
        <v>252</v>
      </c>
      <c r="AU2787" s="242" t="s">
        <v>93</v>
      </c>
      <c r="AY2787" s="19" t="s">
        <v>250</v>
      </c>
      <c r="BE2787" s="243">
        <f>IF(N2787="základní",J2787,0)</f>
        <v>0</v>
      </c>
      <c r="BF2787" s="243">
        <f>IF(N2787="snížená",J2787,0)</f>
        <v>0</v>
      </c>
      <c r="BG2787" s="243">
        <f>IF(N2787="zákl. přenesená",J2787,0)</f>
        <v>0</v>
      </c>
      <c r="BH2787" s="243">
        <f>IF(N2787="sníž. přenesená",J2787,0)</f>
        <v>0</v>
      </c>
      <c r="BI2787" s="243">
        <f>IF(N2787="nulová",J2787,0)</f>
        <v>0</v>
      </c>
      <c r="BJ2787" s="19" t="s">
        <v>91</v>
      </c>
      <c r="BK2787" s="243">
        <f>ROUND(I2787*H2787,2)</f>
        <v>0</v>
      </c>
      <c r="BL2787" s="19" t="s">
        <v>303</v>
      </c>
      <c r="BM2787" s="242" t="s">
        <v>2648</v>
      </c>
    </row>
    <row r="2788" s="2" customFormat="1">
      <c r="A2788" s="41"/>
      <c r="B2788" s="42"/>
      <c r="C2788" s="43"/>
      <c r="D2788" s="251" t="s">
        <v>288</v>
      </c>
      <c r="E2788" s="43"/>
      <c r="F2788" s="282" t="s">
        <v>2649</v>
      </c>
      <c r="G2788" s="43"/>
      <c r="H2788" s="43"/>
      <c r="I2788" s="246"/>
      <c r="J2788" s="43"/>
      <c r="K2788" s="43"/>
      <c r="L2788" s="47"/>
      <c r="M2788" s="247"/>
      <c r="N2788" s="248"/>
      <c r="O2788" s="94"/>
      <c r="P2788" s="94"/>
      <c r="Q2788" s="94"/>
      <c r="R2788" s="94"/>
      <c r="S2788" s="94"/>
      <c r="T2788" s="95"/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T2788" s="19" t="s">
        <v>288</v>
      </c>
      <c r="AU2788" s="19" t="s">
        <v>93</v>
      </c>
    </row>
    <row r="2789" s="15" customFormat="1">
      <c r="A2789" s="15"/>
      <c r="B2789" s="272"/>
      <c r="C2789" s="273"/>
      <c r="D2789" s="251" t="s">
        <v>259</v>
      </c>
      <c r="E2789" s="274" t="s">
        <v>1</v>
      </c>
      <c r="F2789" s="275" t="s">
        <v>2650</v>
      </c>
      <c r="G2789" s="273"/>
      <c r="H2789" s="274" t="s">
        <v>1</v>
      </c>
      <c r="I2789" s="276"/>
      <c r="J2789" s="273"/>
      <c r="K2789" s="273"/>
      <c r="L2789" s="277"/>
      <c r="M2789" s="278"/>
      <c r="N2789" s="279"/>
      <c r="O2789" s="279"/>
      <c r="P2789" s="279"/>
      <c r="Q2789" s="279"/>
      <c r="R2789" s="279"/>
      <c r="S2789" s="279"/>
      <c r="T2789" s="280"/>
      <c r="U2789" s="15"/>
      <c r="V2789" s="15"/>
      <c r="W2789" s="15"/>
      <c r="X2789" s="15"/>
      <c r="Y2789" s="15"/>
      <c r="Z2789" s="15"/>
      <c r="AA2789" s="15"/>
      <c r="AB2789" s="15"/>
      <c r="AC2789" s="15"/>
      <c r="AD2789" s="15"/>
      <c r="AE2789" s="15"/>
      <c r="AT2789" s="281" t="s">
        <v>259</v>
      </c>
      <c r="AU2789" s="281" t="s">
        <v>93</v>
      </c>
      <c r="AV2789" s="15" t="s">
        <v>91</v>
      </c>
      <c r="AW2789" s="15" t="s">
        <v>40</v>
      </c>
      <c r="AX2789" s="15" t="s">
        <v>84</v>
      </c>
      <c r="AY2789" s="281" t="s">
        <v>250</v>
      </c>
    </row>
    <row r="2790" s="13" customFormat="1">
      <c r="A2790" s="13"/>
      <c r="B2790" s="249"/>
      <c r="C2790" s="250"/>
      <c r="D2790" s="251" t="s">
        <v>259</v>
      </c>
      <c r="E2790" s="252" t="s">
        <v>1</v>
      </c>
      <c r="F2790" s="253" t="s">
        <v>2651</v>
      </c>
      <c r="G2790" s="250"/>
      <c r="H2790" s="254">
        <v>4.5999999999999996</v>
      </c>
      <c r="I2790" s="255"/>
      <c r="J2790" s="250"/>
      <c r="K2790" s="250"/>
      <c r="L2790" s="256"/>
      <c r="M2790" s="257"/>
      <c r="N2790" s="258"/>
      <c r="O2790" s="258"/>
      <c r="P2790" s="258"/>
      <c r="Q2790" s="258"/>
      <c r="R2790" s="258"/>
      <c r="S2790" s="258"/>
      <c r="T2790" s="259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60" t="s">
        <v>259</v>
      </c>
      <c r="AU2790" s="260" t="s">
        <v>93</v>
      </c>
      <c r="AV2790" s="13" t="s">
        <v>93</v>
      </c>
      <c r="AW2790" s="13" t="s">
        <v>40</v>
      </c>
      <c r="AX2790" s="13" t="s">
        <v>91</v>
      </c>
      <c r="AY2790" s="260" t="s">
        <v>250</v>
      </c>
    </row>
    <row r="2791" s="2" customFormat="1" ht="66.75" customHeight="1">
      <c r="A2791" s="41"/>
      <c r="B2791" s="42"/>
      <c r="C2791" s="230" t="s">
        <v>2652</v>
      </c>
      <c r="D2791" s="230" t="s">
        <v>252</v>
      </c>
      <c r="E2791" s="231" t="s">
        <v>2653</v>
      </c>
      <c r="F2791" s="232" t="s">
        <v>2654</v>
      </c>
      <c r="G2791" s="233" t="s">
        <v>320</v>
      </c>
      <c r="H2791" s="234">
        <v>1.3</v>
      </c>
      <c r="I2791" s="235"/>
      <c r="J2791" s="236">
        <f>ROUND(I2791*H2791,2)</f>
        <v>0</v>
      </c>
      <c r="K2791" s="237"/>
      <c r="L2791" s="47"/>
      <c r="M2791" s="238" t="s">
        <v>1</v>
      </c>
      <c r="N2791" s="239" t="s">
        <v>49</v>
      </c>
      <c r="O2791" s="94"/>
      <c r="P2791" s="240">
        <f>O2791*H2791</f>
        <v>0</v>
      </c>
      <c r="Q2791" s="240">
        <v>0.01154</v>
      </c>
      <c r="R2791" s="240">
        <f>Q2791*H2791</f>
        <v>0.015002</v>
      </c>
      <c r="S2791" s="240">
        <v>0</v>
      </c>
      <c r="T2791" s="241">
        <f>S2791*H2791</f>
        <v>0</v>
      </c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R2791" s="242" t="s">
        <v>303</v>
      </c>
      <c r="AT2791" s="242" t="s">
        <v>252</v>
      </c>
      <c r="AU2791" s="242" t="s">
        <v>93</v>
      </c>
      <c r="AY2791" s="19" t="s">
        <v>250</v>
      </c>
      <c r="BE2791" s="243">
        <f>IF(N2791="základní",J2791,0)</f>
        <v>0</v>
      </c>
      <c r="BF2791" s="243">
        <f>IF(N2791="snížená",J2791,0)</f>
        <v>0</v>
      </c>
      <c r="BG2791" s="243">
        <f>IF(N2791="zákl. přenesená",J2791,0)</f>
        <v>0</v>
      </c>
      <c r="BH2791" s="243">
        <f>IF(N2791="sníž. přenesená",J2791,0)</f>
        <v>0</v>
      </c>
      <c r="BI2791" s="243">
        <f>IF(N2791="nulová",J2791,0)</f>
        <v>0</v>
      </c>
      <c r="BJ2791" s="19" t="s">
        <v>91</v>
      </c>
      <c r="BK2791" s="243">
        <f>ROUND(I2791*H2791,2)</f>
        <v>0</v>
      </c>
      <c r="BL2791" s="19" t="s">
        <v>303</v>
      </c>
      <c r="BM2791" s="242" t="s">
        <v>2655</v>
      </c>
    </row>
    <row r="2792" s="2" customFormat="1">
      <c r="A2792" s="41"/>
      <c r="B2792" s="42"/>
      <c r="C2792" s="43"/>
      <c r="D2792" s="251" t="s">
        <v>288</v>
      </c>
      <c r="E2792" s="43"/>
      <c r="F2792" s="282" t="s">
        <v>2656</v>
      </c>
      <c r="G2792" s="43"/>
      <c r="H2792" s="43"/>
      <c r="I2792" s="246"/>
      <c r="J2792" s="43"/>
      <c r="K2792" s="43"/>
      <c r="L2792" s="47"/>
      <c r="M2792" s="247"/>
      <c r="N2792" s="248"/>
      <c r="O2792" s="94"/>
      <c r="P2792" s="94"/>
      <c r="Q2792" s="94"/>
      <c r="R2792" s="94"/>
      <c r="S2792" s="94"/>
      <c r="T2792" s="95"/>
      <c r="U2792" s="41"/>
      <c r="V2792" s="41"/>
      <c r="W2792" s="41"/>
      <c r="X2792" s="41"/>
      <c r="Y2792" s="41"/>
      <c r="Z2792" s="41"/>
      <c r="AA2792" s="41"/>
      <c r="AB2792" s="41"/>
      <c r="AC2792" s="41"/>
      <c r="AD2792" s="41"/>
      <c r="AE2792" s="41"/>
      <c r="AT2792" s="19" t="s">
        <v>288</v>
      </c>
      <c r="AU2792" s="19" t="s">
        <v>93</v>
      </c>
    </row>
    <row r="2793" s="15" customFormat="1">
      <c r="A2793" s="15"/>
      <c r="B2793" s="272"/>
      <c r="C2793" s="273"/>
      <c r="D2793" s="251" t="s">
        <v>259</v>
      </c>
      <c r="E2793" s="274" t="s">
        <v>1</v>
      </c>
      <c r="F2793" s="275" t="s">
        <v>2657</v>
      </c>
      <c r="G2793" s="273"/>
      <c r="H2793" s="274" t="s">
        <v>1</v>
      </c>
      <c r="I2793" s="276"/>
      <c r="J2793" s="273"/>
      <c r="K2793" s="273"/>
      <c r="L2793" s="277"/>
      <c r="M2793" s="278"/>
      <c r="N2793" s="279"/>
      <c r="O2793" s="279"/>
      <c r="P2793" s="279"/>
      <c r="Q2793" s="279"/>
      <c r="R2793" s="279"/>
      <c r="S2793" s="279"/>
      <c r="T2793" s="280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81" t="s">
        <v>259</v>
      </c>
      <c r="AU2793" s="281" t="s">
        <v>93</v>
      </c>
      <c r="AV2793" s="15" t="s">
        <v>91</v>
      </c>
      <c r="AW2793" s="15" t="s">
        <v>40</v>
      </c>
      <c r="AX2793" s="15" t="s">
        <v>84</v>
      </c>
      <c r="AY2793" s="281" t="s">
        <v>250</v>
      </c>
    </row>
    <row r="2794" s="13" customFormat="1">
      <c r="A2794" s="13"/>
      <c r="B2794" s="249"/>
      <c r="C2794" s="250"/>
      <c r="D2794" s="251" t="s">
        <v>259</v>
      </c>
      <c r="E2794" s="252" t="s">
        <v>1</v>
      </c>
      <c r="F2794" s="253" t="s">
        <v>2658</v>
      </c>
      <c r="G2794" s="250"/>
      <c r="H2794" s="254">
        <v>1.3</v>
      </c>
      <c r="I2794" s="255"/>
      <c r="J2794" s="250"/>
      <c r="K2794" s="250"/>
      <c r="L2794" s="256"/>
      <c r="M2794" s="257"/>
      <c r="N2794" s="258"/>
      <c r="O2794" s="258"/>
      <c r="P2794" s="258"/>
      <c r="Q2794" s="258"/>
      <c r="R2794" s="258"/>
      <c r="S2794" s="258"/>
      <c r="T2794" s="259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60" t="s">
        <v>259</v>
      </c>
      <c r="AU2794" s="260" t="s">
        <v>93</v>
      </c>
      <c r="AV2794" s="13" t="s">
        <v>93</v>
      </c>
      <c r="AW2794" s="13" t="s">
        <v>40</v>
      </c>
      <c r="AX2794" s="13" t="s">
        <v>91</v>
      </c>
      <c r="AY2794" s="260" t="s">
        <v>250</v>
      </c>
    </row>
    <row r="2795" s="2" customFormat="1" ht="66.75" customHeight="1">
      <c r="A2795" s="41"/>
      <c r="B2795" s="42"/>
      <c r="C2795" s="230" t="s">
        <v>2659</v>
      </c>
      <c r="D2795" s="230" t="s">
        <v>252</v>
      </c>
      <c r="E2795" s="231" t="s">
        <v>2660</v>
      </c>
      <c r="F2795" s="232" t="s">
        <v>2661</v>
      </c>
      <c r="G2795" s="233" t="s">
        <v>320</v>
      </c>
      <c r="H2795" s="234">
        <v>1.6000000000000001</v>
      </c>
      <c r="I2795" s="235"/>
      <c r="J2795" s="236">
        <f>ROUND(I2795*H2795,2)</f>
        <v>0</v>
      </c>
      <c r="K2795" s="237"/>
      <c r="L2795" s="47"/>
      <c r="M2795" s="238" t="s">
        <v>1</v>
      </c>
      <c r="N2795" s="239" t="s">
        <v>49</v>
      </c>
      <c r="O2795" s="94"/>
      <c r="P2795" s="240">
        <f>O2795*H2795</f>
        <v>0</v>
      </c>
      <c r="Q2795" s="240">
        <v>0.01188</v>
      </c>
      <c r="R2795" s="240">
        <f>Q2795*H2795</f>
        <v>0.019008000000000001</v>
      </c>
      <c r="S2795" s="240">
        <v>0</v>
      </c>
      <c r="T2795" s="241">
        <f>S2795*H2795</f>
        <v>0</v>
      </c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R2795" s="242" t="s">
        <v>303</v>
      </c>
      <c r="AT2795" s="242" t="s">
        <v>252</v>
      </c>
      <c r="AU2795" s="242" t="s">
        <v>93</v>
      </c>
      <c r="AY2795" s="19" t="s">
        <v>250</v>
      </c>
      <c r="BE2795" s="243">
        <f>IF(N2795="základní",J2795,0)</f>
        <v>0</v>
      </c>
      <c r="BF2795" s="243">
        <f>IF(N2795="snížená",J2795,0)</f>
        <v>0</v>
      </c>
      <c r="BG2795" s="243">
        <f>IF(N2795="zákl. přenesená",J2795,0)</f>
        <v>0</v>
      </c>
      <c r="BH2795" s="243">
        <f>IF(N2795="sníž. přenesená",J2795,0)</f>
        <v>0</v>
      </c>
      <c r="BI2795" s="243">
        <f>IF(N2795="nulová",J2795,0)</f>
        <v>0</v>
      </c>
      <c r="BJ2795" s="19" t="s">
        <v>91</v>
      </c>
      <c r="BK2795" s="243">
        <f>ROUND(I2795*H2795,2)</f>
        <v>0</v>
      </c>
      <c r="BL2795" s="19" t="s">
        <v>303</v>
      </c>
      <c r="BM2795" s="242" t="s">
        <v>2662</v>
      </c>
    </row>
    <row r="2796" s="2" customFormat="1">
      <c r="A2796" s="41"/>
      <c r="B2796" s="42"/>
      <c r="C2796" s="43"/>
      <c r="D2796" s="251" t="s">
        <v>288</v>
      </c>
      <c r="E2796" s="43"/>
      <c r="F2796" s="282" t="s">
        <v>2663</v>
      </c>
      <c r="G2796" s="43"/>
      <c r="H2796" s="43"/>
      <c r="I2796" s="246"/>
      <c r="J2796" s="43"/>
      <c r="K2796" s="43"/>
      <c r="L2796" s="47"/>
      <c r="M2796" s="247"/>
      <c r="N2796" s="248"/>
      <c r="O2796" s="94"/>
      <c r="P2796" s="94"/>
      <c r="Q2796" s="94"/>
      <c r="R2796" s="94"/>
      <c r="S2796" s="94"/>
      <c r="T2796" s="95"/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T2796" s="19" t="s">
        <v>288</v>
      </c>
      <c r="AU2796" s="19" t="s">
        <v>93</v>
      </c>
    </row>
    <row r="2797" s="15" customFormat="1">
      <c r="A2797" s="15"/>
      <c r="B2797" s="272"/>
      <c r="C2797" s="273"/>
      <c r="D2797" s="251" t="s">
        <v>259</v>
      </c>
      <c r="E2797" s="274" t="s">
        <v>1</v>
      </c>
      <c r="F2797" s="275" t="s">
        <v>2657</v>
      </c>
      <c r="G2797" s="273"/>
      <c r="H2797" s="274" t="s">
        <v>1</v>
      </c>
      <c r="I2797" s="276"/>
      <c r="J2797" s="273"/>
      <c r="K2797" s="273"/>
      <c r="L2797" s="277"/>
      <c r="M2797" s="278"/>
      <c r="N2797" s="279"/>
      <c r="O2797" s="279"/>
      <c r="P2797" s="279"/>
      <c r="Q2797" s="279"/>
      <c r="R2797" s="279"/>
      <c r="S2797" s="279"/>
      <c r="T2797" s="280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T2797" s="281" t="s">
        <v>259</v>
      </c>
      <c r="AU2797" s="281" t="s">
        <v>93</v>
      </c>
      <c r="AV2797" s="15" t="s">
        <v>91</v>
      </c>
      <c r="AW2797" s="15" t="s">
        <v>40</v>
      </c>
      <c r="AX2797" s="15" t="s">
        <v>84</v>
      </c>
      <c r="AY2797" s="281" t="s">
        <v>250</v>
      </c>
    </row>
    <row r="2798" s="13" customFormat="1">
      <c r="A2798" s="13"/>
      <c r="B2798" s="249"/>
      <c r="C2798" s="250"/>
      <c r="D2798" s="251" t="s">
        <v>259</v>
      </c>
      <c r="E2798" s="252" t="s">
        <v>1</v>
      </c>
      <c r="F2798" s="253" t="s">
        <v>2664</v>
      </c>
      <c r="G2798" s="250"/>
      <c r="H2798" s="254">
        <v>1.6000000000000001</v>
      </c>
      <c r="I2798" s="255"/>
      <c r="J2798" s="250"/>
      <c r="K2798" s="250"/>
      <c r="L2798" s="256"/>
      <c r="M2798" s="257"/>
      <c r="N2798" s="258"/>
      <c r="O2798" s="258"/>
      <c r="P2798" s="258"/>
      <c r="Q2798" s="258"/>
      <c r="R2798" s="258"/>
      <c r="S2798" s="258"/>
      <c r="T2798" s="259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60" t="s">
        <v>259</v>
      </c>
      <c r="AU2798" s="260" t="s">
        <v>93</v>
      </c>
      <c r="AV2798" s="13" t="s">
        <v>93</v>
      </c>
      <c r="AW2798" s="13" t="s">
        <v>40</v>
      </c>
      <c r="AX2798" s="13" t="s">
        <v>91</v>
      </c>
      <c r="AY2798" s="260" t="s">
        <v>250</v>
      </c>
    </row>
    <row r="2799" s="2" customFormat="1" ht="66.75" customHeight="1">
      <c r="A2799" s="41"/>
      <c r="B2799" s="42"/>
      <c r="C2799" s="230" t="s">
        <v>2665</v>
      </c>
      <c r="D2799" s="230" t="s">
        <v>252</v>
      </c>
      <c r="E2799" s="231" t="s">
        <v>2666</v>
      </c>
      <c r="F2799" s="232" t="s">
        <v>2667</v>
      </c>
      <c r="G2799" s="233" t="s">
        <v>320</v>
      </c>
      <c r="H2799" s="234">
        <v>4.5999999999999996</v>
      </c>
      <c r="I2799" s="235"/>
      <c r="J2799" s="236">
        <f>ROUND(I2799*H2799,2)</f>
        <v>0</v>
      </c>
      <c r="K2799" s="237"/>
      <c r="L2799" s="47"/>
      <c r="M2799" s="238" t="s">
        <v>1</v>
      </c>
      <c r="N2799" s="239" t="s">
        <v>49</v>
      </c>
      <c r="O2799" s="94"/>
      <c r="P2799" s="240">
        <f>O2799*H2799</f>
        <v>0</v>
      </c>
      <c r="Q2799" s="240">
        <v>0.01043</v>
      </c>
      <c r="R2799" s="240">
        <f>Q2799*H2799</f>
        <v>0.047978</v>
      </c>
      <c r="S2799" s="240">
        <v>0</v>
      </c>
      <c r="T2799" s="241">
        <f>S2799*H2799</f>
        <v>0</v>
      </c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R2799" s="242" t="s">
        <v>303</v>
      </c>
      <c r="AT2799" s="242" t="s">
        <v>252</v>
      </c>
      <c r="AU2799" s="242" t="s">
        <v>93</v>
      </c>
      <c r="AY2799" s="19" t="s">
        <v>250</v>
      </c>
      <c r="BE2799" s="243">
        <f>IF(N2799="základní",J2799,0)</f>
        <v>0</v>
      </c>
      <c r="BF2799" s="243">
        <f>IF(N2799="snížená",J2799,0)</f>
        <v>0</v>
      </c>
      <c r="BG2799" s="243">
        <f>IF(N2799="zákl. přenesená",J2799,0)</f>
        <v>0</v>
      </c>
      <c r="BH2799" s="243">
        <f>IF(N2799="sníž. přenesená",J2799,0)</f>
        <v>0</v>
      </c>
      <c r="BI2799" s="243">
        <f>IF(N2799="nulová",J2799,0)</f>
        <v>0</v>
      </c>
      <c r="BJ2799" s="19" t="s">
        <v>91</v>
      </c>
      <c r="BK2799" s="243">
        <f>ROUND(I2799*H2799,2)</f>
        <v>0</v>
      </c>
      <c r="BL2799" s="19" t="s">
        <v>303</v>
      </c>
      <c r="BM2799" s="242" t="s">
        <v>2668</v>
      </c>
    </row>
    <row r="2800" s="2" customFormat="1">
      <c r="A2800" s="41"/>
      <c r="B2800" s="42"/>
      <c r="C2800" s="43"/>
      <c r="D2800" s="251" t="s">
        <v>288</v>
      </c>
      <c r="E2800" s="43"/>
      <c r="F2800" s="282" t="s">
        <v>2669</v>
      </c>
      <c r="G2800" s="43"/>
      <c r="H2800" s="43"/>
      <c r="I2800" s="246"/>
      <c r="J2800" s="43"/>
      <c r="K2800" s="43"/>
      <c r="L2800" s="47"/>
      <c r="M2800" s="247"/>
      <c r="N2800" s="248"/>
      <c r="O2800" s="94"/>
      <c r="P2800" s="94"/>
      <c r="Q2800" s="94"/>
      <c r="R2800" s="94"/>
      <c r="S2800" s="94"/>
      <c r="T2800" s="95"/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T2800" s="19" t="s">
        <v>288</v>
      </c>
      <c r="AU2800" s="19" t="s">
        <v>93</v>
      </c>
    </row>
    <row r="2801" s="15" customFormat="1">
      <c r="A2801" s="15"/>
      <c r="B2801" s="272"/>
      <c r="C2801" s="273"/>
      <c r="D2801" s="251" t="s">
        <v>259</v>
      </c>
      <c r="E2801" s="274" t="s">
        <v>1</v>
      </c>
      <c r="F2801" s="275" t="s">
        <v>2657</v>
      </c>
      <c r="G2801" s="273"/>
      <c r="H2801" s="274" t="s">
        <v>1</v>
      </c>
      <c r="I2801" s="276"/>
      <c r="J2801" s="273"/>
      <c r="K2801" s="273"/>
      <c r="L2801" s="277"/>
      <c r="M2801" s="278"/>
      <c r="N2801" s="279"/>
      <c r="O2801" s="279"/>
      <c r="P2801" s="279"/>
      <c r="Q2801" s="279"/>
      <c r="R2801" s="279"/>
      <c r="S2801" s="279"/>
      <c r="T2801" s="280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  <c r="AE2801" s="15"/>
      <c r="AT2801" s="281" t="s">
        <v>259</v>
      </c>
      <c r="AU2801" s="281" t="s">
        <v>93</v>
      </c>
      <c r="AV2801" s="15" t="s">
        <v>91</v>
      </c>
      <c r="AW2801" s="15" t="s">
        <v>40</v>
      </c>
      <c r="AX2801" s="15" t="s">
        <v>84</v>
      </c>
      <c r="AY2801" s="281" t="s">
        <v>250</v>
      </c>
    </row>
    <row r="2802" s="13" customFormat="1">
      <c r="A2802" s="13"/>
      <c r="B2802" s="249"/>
      <c r="C2802" s="250"/>
      <c r="D2802" s="251" t="s">
        <v>259</v>
      </c>
      <c r="E2802" s="252" t="s">
        <v>1</v>
      </c>
      <c r="F2802" s="253" t="s">
        <v>2670</v>
      </c>
      <c r="G2802" s="250"/>
      <c r="H2802" s="254">
        <v>4.5999999999999996</v>
      </c>
      <c r="I2802" s="255"/>
      <c r="J2802" s="250"/>
      <c r="K2802" s="250"/>
      <c r="L2802" s="256"/>
      <c r="M2802" s="257"/>
      <c r="N2802" s="258"/>
      <c r="O2802" s="258"/>
      <c r="P2802" s="258"/>
      <c r="Q2802" s="258"/>
      <c r="R2802" s="258"/>
      <c r="S2802" s="258"/>
      <c r="T2802" s="259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60" t="s">
        <v>259</v>
      </c>
      <c r="AU2802" s="260" t="s">
        <v>93</v>
      </c>
      <c r="AV2802" s="13" t="s">
        <v>93</v>
      </c>
      <c r="AW2802" s="13" t="s">
        <v>40</v>
      </c>
      <c r="AX2802" s="13" t="s">
        <v>91</v>
      </c>
      <c r="AY2802" s="260" t="s">
        <v>250</v>
      </c>
    </row>
    <row r="2803" s="2" customFormat="1" ht="16.5" customHeight="1">
      <c r="A2803" s="41"/>
      <c r="B2803" s="42"/>
      <c r="C2803" s="230" t="s">
        <v>2671</v>
      </c>
      <c r="D2803" s="230" t="s">
        <v>252</v>
      </c>
      <c r="E2803" s="231" t="s">
        <v>2672</v>
      </c>
      <c r="F2803" s="232" t="s">
        <v>2673</v>
      </c>
      <c r="G2803" s="233" t="s">
        <v>570</v>
      </c>
      <c r="H2803" s="234">
        <v>2</v>
      </c>
      <c r="I2803" s="235"/>
      <c r="J2803" s="236">
        <f>ROUND(I2803*H2803,2)</f>
        <v>0</v>
      </c>
      <c r="K2803" s="237"/>
      <c r="L2803" s="47"/>
      <c r="M2803" s="238" t="s">
        <v>1</v>
      </c>
      <c r="N2803" s="239" t="s">
        <v>49</v>
      </c>
      <c r="O2803" s="94"/>
      <c r="P2803" s="240">
        <f>O2803*H2803</f>
        <v>0</v>
      </c>
      <c r="Q2803" s="240">
        <v>0</v>
      </c>
      <c r="R2803" s="240">
        <f>Q2803*H2803</f>
        <v>0</v>
      </c>
      <c r="S2803" s="240">
        <v>0</v>
      </c>
      <c r="T2803" s="241">
        <f>S2803*H2803</f>
        <v>0</v>
      </c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R2803" s="242" t="s">
        <v>303</v>
      </c>
      <c r="AT2803" s="242" t="s">
        <v>252</v>
      </c>
      <c r="AU2803" s="242" t="s">
        <v>93</v>
      </c>
      <c r="AY2803" s="19" t="s">
        <v>250</v>
      </c>
      <c r="BE2803" s="243">
        <f>IF(N2803="základní",J2803,0)</f>
        <v>0</v>
      </c>
      <c r="BF2803" s="243">
        <f>IF(N2803="snížená",J2803,0)</f>
        <v>0</v>
      </c>
      <c r="BG2803" s="243">
        <f>IF(N2803="zákl. přenesená",J2803,0)</f>
        <v>0</v>
      </c>
      <c r="BH2803" s="243">
        <f>IF(N2803="sníž. přenesená",J2803,0)</f>
        <v>0</v>
      </c>
      <c r="BI2803" s="243">
        <f>IF(N2803="nulová",J2803,0)</f>
        <v>0</v>
      </c>
      <c r="BJ2803" s="19" t="s">
        <v>91</v>
      </c>
      <c r="BK2803" s="243">
        <f>ROUND(I2803*H2803,2)</f>
        <v>0</v>
      </c>
      <c r="BL2803" s="19" t="s">
        <v>303</v>
      </c>
      <c r="BM2803" s="242" t="s">
        <v>2674</v>
      </c>
    </row>
    <row r="2804" s="2" customFormat="1">
      <c r="A2804" s="41"/>
      <c r="B2804" s="42"/>
      <c r="C2804" s="43"/>
      <c r="D2804" s="244" t="s">
        <v>257</v>
      </c>
      <c r="E2804" s="43"/>
      <c r="F2804" s="245" t="s">
        <v>2675</v>
      </c>
      <c r="G2804" s="43"/>
      <c r="H2804" s="43"/>
      <c r="I2804" s="246"/>
      <c r="J2804" s="43"/>
      <c r="K2804" s="43"/>
      <c r="L2804" s="47"/>
      <c r="M2804" s="247"/>
      <c r="N2804" s="248"/>
      <c r="O2804" s="94"/>
      <c r="P2804" s="94"/>
      <c r="Q2804" s="94"/>
      <c r="R2804" s="94"/>
      <c r="S2804" s="94"/>
      <c r="T2804" s="95"/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T2804" s="19" t="s">
        <v>257</v>
      </c>
      <c r="AU2804" s="19" t="s">
        <v>93</v>
      </c>
    </row>
    <row r="2805" s="15" customFormat="1">
      <c r="A2805" s="15"/>
      <c r="B2805" s="272"/>
      <c r="C2805" s="273"/>
      <c r="D2805" s="251" t="s">
        <v>259</v>
      </c>
      <c r="E2805" s="274" t="s">
        <v>1</v>
      </c>
      <c r="F2805" s="275" t="s">
        <v>2676</v>
      </c>
      <c r="G2805" s="273"/>
      <c r="H2805" s="274" t="s">
        <v>1</v>
      </c>
      <c r="I2805" s="276"/>
      <c r="J2805" s="273"/>
      <c r="K2805" s="273"/>
      <c r="L2805" s="277"/>
      <c r="M2805" s="278"/>
      <c r="N2805" s="279"/>
      <c r="O2805" s="279"/>
      <c r="P2805" s="279"/>
      <c r="Q2805" s="279"/>
      <c r="R2805" s="279"/>
      <c r="S2805" s="279"/>
      <c r="T2805" s="280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T2805" s="281" t="s">
        <v>259</v>
      </c>
      <c r="AU2805" s="281" t="s">
        <v>93</v>
      </c>
      <c r="AV2805" s="15" t="s">
        <v>91</v>
      </c>
      <c r="AW2805" s="15" t="s">
        <v>40</v>
      </c>
      <c r="AX2805" s="15" t="s">
        <v>84</v>
      </c>
      <c r="AY2805" s="281" t="s">
        <v>250</v>
      </c>
    </row>
    <row r="2806" s="13" customFormat="1">
      <c r="A2806" s="13"/>
      <c r="B2806" s="249"/>
      <c r="C2806" s="250"/>
      <c r="D2806" s="251" t="s">
        <v>259</v>
      </c>
      <c r="E2806" s="252" t="s">
        <v>1</v>
      </c>
      <c r="F2806" s="253" t="s">
        <v>2677</v>
      </c>
      <c r="G2806" s="250"/>
      <c r="H2806" s="254">
        <v>2</v>
      </c>
      <c r="I2806" s="255"/>
      <c r="J2806" s="250"/>
      <c r="K2806" s="250"/>
      <c r="L2806" s="256"/>
      <c r="M2806" s="257"/>
      <c r="N2806" s="258"/>
      <c r="O2806" s="258"/>
      <c r="P2806" s="258"/>
      <c r="Q2806" s="258"/>
      <c r="R2806" s="258"/>
      <c r="S2806" s="258"/>
      <c r="T2806" s="259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60" t="s">
        <v>259</v>
      </c>
      <c r="AU2806" s="260" t="s">
        <v>93</v>
      </c>
      <c r="AV2806" s="13" t="s">
        <v>93</v>
      </c>
      <c r="AW2806" s="13" t="s">
        <v>40</v>
      </c>
      <c r="AX2806" s="13" t="s">
        <v>91</v>
      </c>
      <c r="AY2806" s="260" t="s">
        <v>250</v>
      </c>
    </row>
    <row r="2807" s="2" customFormat="1" ht="24.15" customHeight="1">
      <c r="A2807" s="41"/>
      <c r="B2807" s="42"/>
      <c r="C2807" s="294" t="s">
        <v>2678</v>
      </c>
      <c r="D2807" s="294" t="s">
        <v>337</v>
      </c>
      <c r="E2807" s="295" t="s">
        <v>2679</v>
      </c>
      <c r="F2807" s="296" t="s">
        <v>2680</v>
      </c>
      <c r="G2807" s="297" t="s">
        <v>570</v>
      </c>
      <c r="H2807" s="298">
        <v>2</v>
      </c>
      <c r="I2807" s="299"/>
      <c r="J2807" s="300">
        <f>ROUND(I2807*H2807,2)</f>
        <v>0</v>
      </c>
      <c r="K2807" s="301"/>
      <c r="L2807" s="302"/>
      <c r="M2807" s="303" t="s">
        <v>1</v>
      </c>
      <c r="N2807" s="304" t="s">
        <v>49</v>
      </c>
      <c r="O2807" s="94"/>
      <c r="P2807" s="240">
        <f>O2807*H2807</f>
        <v>0</v>
      </c>
      <c r="Q2807" s="240">
        <v>0.0080999999999999996</v>
      </c>
      <c r="R2807" s="240">
        <f>Q2807*H2807</f>
        <v>0.016199999999999999</v>
      </c>
      <c r="S2807" s="240">
        <v>0</v>
      </c>
      <c r="T2807" s="241">
        <f>S2807*H2807</f>
        <v>0</v>
      </c>
      <c r="U2807" s="41"/>
      <c r="V2807" s="41"/>
      <c r="W2807" s="41"/>
      <c r="X2807" s="41"/>
      <c r="Y2807" s="41"/>
      <c r="Z2807" s="41"/>
      <c r="AA2807" s="41"/>
      <c r="AB2807" s="41"/>
      <c r="AC2807" s="41"/>
      <c r="AD2807" s="41"/>
      <c r="AE2807" s="41"/>
      <c r="AR2807" s="242" t="s">
        <v>363</v>
      </c>
      <c r="AT2807" s="242" t="s">
        <v>337</v>
      </c>
      <c r="AU2807" s="242" t="s">
        <v>93</v>
      </c>
      <c r="AY2807" s="19" t="s">
        <v>250</v>
      </c>
      <c r="BE2807" s="243">
        <f>IF(N2807="základní",J2807,0)</f>
        <v>0</v>
      </c>
      <c r="BF2807" s="243">
        <f>IF(N2807="snížená",J2807,0)</f>
        <v>0</v>
      </c>
      <c r="BG2807" s="243">
        <f>IF(N2807="zákl. přenesená",J2807,0)</f>
        <v>0</v>
      </c>
      <c r="BH2807" s="243">
        <f>IF(N2807="sníž. přenesená",J2807,0)</f>
        <v>0</v>
      </c>
      <c r="BI2807" s="243">
        <f>IF(N2807="nulová",J2807,0)</f>
        <v>0</v>
      </c>
      <c r="BJ2807" s="19" t="s">
        <v>91</v>
      </c>
      <c r="BK2807" s="243">
        <f>ROUND(I2807*H2807,2)</f>
        <v>0</v>
      </c>
      <c r="BL2807" s="19" t="s">
        <v>303</v>
      </c>
      <c r="BM2807" s="242" t="s">
        <v>2681</v>
      </c>
    </row>
    <row r="2808" s="15" customFormat="1">
      <c r="A2808" s="15"/>
      <c r="B2808" s="272"/>
      <c r="C2808" s="273"/>
      <c r="D2808" s="251" t="s">
        <v>259</v>
      </c>
      <c r="E2808" s="274" t="s">
        <v>1</v>
      </c>
      <c r="F2808" s="275" t="s">
        <v>2676</v>
      </c>
      <c r="G2808" s="273"/>
      <c r="H2808" s="274" t="s">
        <v>1</v>
      </c>
      <c r="I2808" s="276"/>
      <c r="J2808" s="273"/>
      <c r="K2808" s="273"/>
      <c r="L2808" s="277"/>
      <c r="M2808" s="278"/>
      <c r="N2808" s="279"/>
      <c r="O2808" s="279"/>
      <c r="P2808" s="279"/>
      <c r="Q2808" s="279"/>
      <c r="R2808" s="279"/>
      <c r="S2808" s="279"/>
      <c r="T2808" s="280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T2808" s="281" t="s">
        <v>259</v>
      </c>
      <c r="AU2808" s="281" t="s">
        <v>93</v>
      </c>
      <c r="AV2808" s="15" t="s">
        <v>91</v>
      </c>
      <c r="AW2808" s="15" t="s">
        <v>40</v>
      </c>
      <c r="AX2808" s="15" t="s">
        <v>84</v>
      </c>
      <c r="AY2808" s="281" t="s">
        <v>250</v>
      </c>
    </row>
    <row r="2809" s="13" customFormat="1">
      <c r="A2809" s="13"/>
      <c r="B2809" s="249"/>
      <c r="C2809" s="250"/>
      <c r="D2809" s="251" t="s">
        <v>259</v>
      </c>
      <c r="E2809" s="252" t="s">
        <v>1</v>
      </c>
      <c r="F2809" s="253" t="s">
        <v>2682</v>
      </c>
      <c r="G2809" s="250"/>
      <c r="H2809" s="254">
        <v>2</v>
      </c>
      <c r="I2809" s="255"/>
      <c r="J2809" s="250"/>
      <c r="K2809" s="250"/>
      <c r="L2809" s="256"/>
      <c r="M2809" s="257"/>
      <c r="N2809" s="258"/>
      <c r="O2809" s="258"/>
      <c r="P2809" s="258"/>
      <c r="Q2809" s="258"/>
      <c r="R2809" s="258"/>
      <c r="S2809" s="258"/>
      <c r="T2809" s="259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60" t="s">
        <v>259</v>
      </c>
      <c r="AU2809" s="260" t="s">
        <v>93</v>
      </c>
      <c r="AV2809" s="13" t="s">
        <v>93</v>
      </c>
      <c r="AW2809" s="13" t="s">
        <v>40</v>
      </c>
      <c r="AX2809" s="13" t="s">
        <v>91</v>
      </c>
      <c r="AY2809" s="260" t="s">
        <v>250</v>
      </c>
    </row>
    <row r="2810" s="2" customFormat="1" ht="21.75" customHeight="1">
      <c r="A2810" s="41"/>
      <c r="B2810" s="42"/>
      <c r="C2810" s="230" t="s">
        <v>2683</v>
      </c>
      <c r="D2810" s="230" t="s">
        <v>252</v>
      </c>
      <c r="E2810" s="231" t="s">
        <v>2684</v>
      </c>
      <c r="F2810" s="232" t="s">
        <v>2685</v>
      </c>
      <c r="G2810" s="233" t="s">
        <v>570</v>
      </c>
      <c r="H2810" s="234">
        <v>1</v>
      </c>
      <c r="I2810" s="235"/>
      <c r="J2810" s="236">
        <f>ROUND(I2810*H2810,2)</f>
        <v>0</v>
      </c>
      <c r="K2810" s="237"/>
      <c r="L2810" s="47"/>
      <c r="M2810" s="238" t="s">
        <v>1</v>
      </c>
      <c r="N2810" s="239" t="s">
        <v>49</v>
      </c>
      <c r="O2810" s="94"/>
      <c r="P2810" s="240">
        <f>O2810*H2810</f>
        <v>0</v>
      </c>
      <c r="Q2810" s="240">
        <v>0</v>
      </c>
      <c r="R2810" s="240">
        <f>Q2810*H2810</f>
        <v>0</v>
      </c>
      <c r="S2810" s="240">
        <v>0</v>
      </c>
      <c r="T2810" s="241">
        <f>S2810*H2810</f>
        <v>0</v>
      </c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R2810" s="242" t="s">
        <v>303</v>
      </c>
      <c r="AT2810" s="242" t="s">
        <v>252</v>
      </c>
      <c r="AU2810" s="242" t="s">
        <v>93</v>
      </c>
      <c r="AY2810" s="19" t="s">
        <v>250</v>
      </c>
      <c r="BE2810" s="243">
        <f>IF(N2810="základní",J2810,0)</f>
        <v>0</v>
      </c>
      <c r="BF2810" s="243">
        <f>IF(N2810="snížená",J2810,0)</f>
        <v>0</v>
      </c>
      <c r="BG2810" s="243">
        <f>IF(N2810="zákl. přenesená",J2810,0)</f>
        <v>0</v>
      </c>
      <c r="BH2810" s="243">
        <f>IF(N2810="sníž. přenesená",J2810,0)</f>
        <v>0</v>
      </c>
      <c r="BI2810" s="243">
        <f>IF(N2810="nulová",J2810,0)</f>
        <v>0</v>
      </c>
      <c r="BJ2810" s="19" t="s">
        <v>91</v>
      </c>
      <c r="BK2810" s="243">
        <f>ROUND(I2810*H2810,2)</f>
        <v>0</v>
      </c>
      <c r="BL2810" s="19" t="s">
        <v>303</v>
      </c>
      <c r="BM2810" s="242" t="s">
        <v>2686</v>
      </c>
    </row>
    <row r="2811" s="2" customFormat="1">
      <c r="A2811" s="41"/>
      <c r="B2811" s="42"/>
      <c r="C2811" s="43"/>
      <c r="D2811" s="244" t="s">
        <v>257</v>
      </c>
      <c r="E2811" s="43"/>
      <c r="F2811" s="245" t="s">
        <v>2687</v>
      </c>
      <c r="G2811" s="43"/>
      <c r="H2811" s="43"/>
      <c r="I2811" s="246"/>
      <c r="J2811" s="43"/>
      <c r="K2811" s="43"/>
      <c r="L2811" s="47"/>
      <c r="M2811" s="247"/>
      <c r="N2811" s="248"/>
      <c r="O2811" s="94"/>
      <c r="P2811" s="94"/>
      <c r="Q2811" s="94"/>
      <c r="R2811" s="94"/>
      <c r="S2811" s="94"/>
      <c r="T2811" s="95"/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T2811" s="19" t="s">
        <v>257</v>
      </c>
      <c r="AU2811" s="19" t="s">
        <v>93</v>
      </c>
    </row>
    <row r="2812" s="15" customFormat="1">
      <c r="A2812" s="15"/>
      <c r="B2812" s="272"/>
      <c r="C2812" s="273"/>
      <c r="D2812" s="251" t="s">
        <v>259</v>
      </c>
      <c r="E2812" s="274" t="s">
        <v>1</v>
      </c>
      <c r="F2812" s="275" t="s">
        <v>2676</v>
      </c>
      <c r="G2812" s="273"/>
      <c r="H2812" s="274" t="s">
        <v>1</v>
      </c>
      <c r="I2812" s="276"/>
      <c r="J2812" s="273"/>
      <c r="K2812" s="273"/>
      <c r="L2812" s="277"/>
      <c r="M2812" s="278"/>
      <c r="N2812" s="279"/>
      <c r="O2812" s="279"/>
      <c r="P2812" s="279"/>
      <c r="Q2812" s="279"/>
      <c r="R2812" s="279"/>
      <c r="S2812" s="279"/>
      <c r="T2812" s="280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T2812" s="281" t="s">
        <v>259</v>
      </c>
      <c r="AU2812" s="281" t="s">
        <v>93</v>
      </c>
      <c r="AV2812" s="15" t="s">
        <v>91</v>
      </c>
      <c r="AW2812" s="15" t="s">
        <v>40</v>
      </c>
      <c r="AX2812" s="15" t="s">
        <v>84</v>
      </c>
      <c r="AY2812" s="281" t="s">
        <v>250</v>
      </c>
    </row>
    <row r="2813" s="13" customFormat="1">
      <c r="A2813" s="13"/>
      <c r="B2813" s="249"/>
      <c r="C2813" s="250"/>
      <c r="D2813" s="251" t="s">
        <v>259</v>
      </c>
      <c r="E2813" s="252" t="s">
        <v>1</v>
      </c>
      <c r="F2813" s="253" t="s">
        <v>2688</v>
      </c>
      <c r="G2813" s="250"/>
      <c r="H2813" s="254">
        <v>1</v>
      </c>
      <c r="I2813" s="255"/>
      <c r="J2813" s="250"/>
      <c r="K2813" s="250"/>
      <c r="L2813" s="256"/>
      <c r="M2813" s="257"/>
      <c r="N2813" s="258"/>
      <c r="O2813" s="258"/>
      <c r="P2813" s="258"/>
      <c r="Q2813" s="258"/>
      <c r="R2813" s="258"/>
      <c r="S2813" s="258"/>
      <c r="T2813" s="259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60" t="s">
        <v>259</v>
      </c>
      <c r="AU2813" s="260" t="s">
        <v>93</v>
      </c>
      <c r="AV2813" s="13" t="s">
        <v>93</v>
      </c>
      <c r="AW2813" s="13" t="s">
        <v>40</v>
      </c>
      <c r="AX2813" s="13" t="s">
        <v>91</v>
      </c>
      <c r="AY2813" s="260" t="s">
        <v>250</v>
      </c>
    </row>
    <row r="2814" s="2" customFormat="1" ht="37.8" customHeight="1">
      <c r="A2814" s="41"/>
      <c r="B2814" s="42"/>
      <c r="C2814" s="294" t="s">
        <v>2689</v>
      </c>
      <c r="D2814" s="294" t="s">
        <v>337</v>
      </c>
      <c r="E2814" s="295" t="s">
        <v>2690</v>
      </c>
      <c r="F2814" s="296" t="s">
        <v>2691</v>
      </c>
      <c r="G2814" s="297" t="s">
        <v>570</v>
      </c>
      <c r="H2814" s="298">
        <v>1</v>
      </c>
      <c r="I2814" s="299"/>
      <c r="J2814" s="300">
        <f>ROUND(I2814*H2814,2)</f>
        <v>0</v>
      </c>
      <c r="K2814" s="301"/>
      <c r="L2814" s="302"/>
      <c r="M2814" s="303" t="s">
        <v>1</v>
      </c>
      <c r="N2814" s="304" t="s">
        <v>49</v>
      </c>
      <c r="O2814" s="94"/>
      <c r="P2814" s="240">
        <f>O2814*H2814</f>
        <v>0</v>
      </c>
      <c r="Q2814" s="240">
        <v>0.012999999999999999</v>
      </c>
      <c r="R2814" s="240">
        <f>Q2814*H2814</f>
        <v>0.012999999999999999</v>
      </c>
      <c r="S2814" s="240">
        <v>0</v>
      </c>
      <c r="T2814" s="241">
        <f>S2814*H2814</f>
        <v>0</v>
      </c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R2814" s="242" t="s">
        <v>363</v>
      </c>
      <c r="AT2814" s="242" t="s">
        <v>337</v>
      </c>
      <c r="AU2814" s="242" t="s">
        <v>93</v>
      </c>
      <c r="AY2814" s="19" t="s">
        <v>250</v>
      </c>
      <c r="BE2814" s="243">
        <f>IF(N2814="základní",J2814,0)</f>
        <v>0</v>
      </c>
      <c r="BF2814" s="243">
        <f>IF(N2814="snížená",J2814,0)</f>
        <v>0</v>
      </c>
      <c r="BG2814" s="243">
        <f>IF(N2814="zákl. přenesená",J2814,0)</f>
        <v>0</v>
      </c>
      <c r="BH2814" s="243">
        <f>IF(N2814="sníž. přenesená",J2814,0)</f>
        <v>0</v>
      </c>
      <c r="BI2814" s="243">
        <f>IF(N2814="nulová",J2814,0)</f>
        <v>0</v>
      </c>
      <c r="BJ2814" s="19" t="s">
        <v>91</v>
      </c>
      <c r="BK2814" s="243">
        <f>ROUND(I2814*H2814,2)</f>
        <v>0</v>
      </c>
      <c r="BL2814" s="19" t="s">
        <v>303</v>
      </c>
      <c r="BM2814" s="242" t="s">
        <v>2692</v>
      </c>
    </row>
    <row r="2815" s="15" customFormat="1">
      <c r="A2815" s="15"/>
      <c r="B2815" s="272"/>
      <c r="C2815" s="273"/>
      <c r="D2815" s="251" t="s">
        <v>259</v>
      </c>
      <c r="E2815" s="274" t="s">
        <v>1</v>
      </c>
      <c r="F2815" s="275" t="s">
        <v>2676</v>
      </c>
      <c r="G2815" s="273"/>
      <c r="H2815" s="274" t="s">
        <v>1</v>
      </c>
      <c r="I2815" s="276"/>
      <c r="J2815" s="273"/>
      <c r="K2815" s="273"/>
      <c r="L2815" s="277"/>
      <c r="M2815" s="278"/>
      <c r="N2815" s="279"/>
      <c r="O2815" s="279"/>
      <c r="P2815" s="279"/>
      <c r="Q2815" s="279"/>
      <c r="R2815" s="279"/>
      <c r="S2815" s="279"/>
      <c r="T2815" s="280"/>
      <c r="U2815" s="15"/>
      <c r="V2815" s="15"/>
      <c r="W2815" s="15"/>
      <c r="X2815" s="15"/>
      <c r="Y2815" s="15"/>
      <c r="Z2815" s="15"/>
      <c r="AA2815" s="15"/>
      <c r="AB2815" s="15"/>
      <c r="AC2815" s="15"/>
      <c r="AD2815" s="15"/>
      <c r="AE2815" s="15"/>
      <c r="AT2815" s="281" t="s">
        <v>259</v>
      </c>
      <c r="AU2815" s="281" t="s">
        <v>93</v>
      </c>
      <c r="AV2815" s="15" t="s">
        <v>91</v>
      </c>
      <c r="AW2815" s="15" t="s">
        <v>40</v>
      </c>
      <c r="AX2815" s="15" t="s">
        <v>84</v>
      </c>
      <c r="AY2815" s="281" t="s">
        <v>250</v>
      </c>
    </row>
    <row r="2816" s="13" customFormat="1">
      <c r="A2816" s="13"/>
      <c r="B2816" s="249"/>
      <c r="C2816" s="250"/>
      <c r="D2816" s="251" t="s">
        <v>259</v>
      </c>
      <c r="E2816" s="252" t="s">
        <v>1</v>
      </c>
      <c r="F2816" s="253" t="s">
        <v>2693</v>
      </c>
      <c r="G2816" s="250"/>
      <c r="H2816" s="254">
        <v>1</v>
      </c>
      <c r="I2816" s="255"/>
      <c r="J2816" s="250"/>
      <c r="K2816" s="250"/>
      <c r="L2816" s="256"/>
      <c r="M2816" s="257"/>
      <c r="N2816" s="258"/>
      <c r="O2816" s="258"/>
      <c r="P2816" s="258"/>
      <c r="Q2816" s="258"/>
      <c r="R2816" s="258"/>
      <c r="S2816" s="258"/>
      <c r="T2816" s="259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60" t="s">
        <v>259</v>
      </c>
      <c r="AU2816" s="260" t="s">
        <v>93</v>
      </c>
      <c r="AV2816" s="13" t="s">
        <v>93</v>
      </c>
      <c r="AW2816" s="13" t="s">
        <v>40</v>
      </c>
      <c r="AX2816" s="13" t="s">
        <v>91</v>
      </c>
      <c r="AY2816" s="260" t="s">
        <v>250</v>
      </c>
    </row>
    <row r="2817" s="2" customFormat="1" ht="66.75" customHeight="1">
      <c r="A2817" s="41"/>
      <c r="B2817" s="42"/>
      <c r="C2817" s="230" t="s">
        <v>2694</v>
      </c>
      <c r="D2817" s="230" t="s">
        <v>252</v>
      </c>
      <c r="E2817" s="231" t="s">
        <v>2695</v>
      </c>
      <c r="F2817" s="232" t="s">
        <v>2696</v>
      </c>
      <c r="G2817" s="233" t="s">
        <v>320</v>
      </c>
      <c r="H2817" s="234">
        <v>328.60000000000002</v>
      </c>
      <c r="I2817" s="235"/>
      <c r="J2817" s="236">
        <f>ROUND(I2817*H2817,2)</f>
        <v>0</v>
      </c>
      <c r="K2817" s="237"/>
      <c r="L2817" s="47"/>
      <c r="M2817" s="238" t="s">
        <v>1</v>
      </c>
      <c r="N2817" s="239" t="s">
        <v>49</v>
      </c>
      <c r="O2817" s="94"/>
      <c r="P2817" s="240">
        <f>O2817*H2817</f>
        <v>0</v>
      </c>
      <c r="Q2817" s="240">
        <v>0.0030000000000000001</v>
      </c>
      <c r="R2817" s="240">
        <f>Q2817*H2817</f>
        <v>0.98580000000000012</v>
      </c>
      <c r="S2817" s="240">
        <v>0</v>
      </c>
      <c r="T2817" s="241">
        <f>S2817*H2817</f>
        <v>0</v>
      </c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R2817" s="242" t="s">
        <v>303</v>
      </c>
      <c r="AT2817" s="242" t="s">
        <v>252</v>
      </c>
      <c r="AU2817" s="242" t="s">
        <v>93</v>
      </c>
      <c r="AY2817" s="19" t="s">
        <v>250</v>
      </c>
      <c r="BE2817" s="243">
        <f>IF(N2817="základní",J2817,0)</f>
        <v>0</v>
      </c>
      <c r="BF2817" s="243">
        <f>IF(N2817="snížená",J2817,0)</f>
        <v>0</v>
      </c>
      <c r="BG2817" s="243">
        <f>IF(N2817="zákl. přenesená",J2817,0)</f>
        <v>0</v>
      </c>
      <c r="BH2817" s="243">
        <f>IF(N2817="sníž. přenesená",J2817,0)</f>
        <v>0</v>
      </c>
      <c r="BI2817" s="243">
        <f>IF(N2817="nulová",J2817,0)</f>
        <v>0</v>
      </c>
      <c r="BJ2817" s="19" t="s">
        <v>91</v>
      </c>
      <c r="BK2817" s="243">
        <f>ROUND(I2817*H2817,2)</f>
        <v>0</v>
      </c>
      <c r="BL2817" s="19" t="s">
        <v>303</v>
      </c>
      <c r="BM2817" s="242" t="s">
        <v>2697</v>
      </c>
    </row>
    <row r="2818" s="2" customFormat="1">
      <c r="A2818" s="41"/>
      <c r="B2818" s="42"/>
      <c r="C2818" s="43"/>
      <c r="D2818" s="251" t="s">
        <v>288</v>
      </c>
      <c r="E2818" s="43"/>
      <c r="F2818" s="282" t="s">
        <v>2698</v>
      </c>
      <c r="G2818" s="43"/>
      <c r="H2818" s="43"/>
      <c r="I2818" s="246"/>
      <c r="J2818" s="43"/>
      <c r="K2818" s="43"/>
      <c r="L2818" s="47"/>
      <c r="M2818" s="247"/>
      <c r="N2818" s="248"/>
      <c r="O2818" s="94"/>
      <c r="P2818" s="94"/>
      <c r="Q2818" s="94"/>
      <c r="R2818" s="94"/>
      <c r="S2818" s="94"/>
      <c r="T2818" s="95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T2818" s="19" t="s">
        <v>288</v>
      </c>
      <c r="AU2818" s="19" t="s">
        <v>93</v>
      </c>
    </row>
    <row r="2819" s="15" customFormat="1">
      <c r="A2819" s="15"/>
      <c r="B2819" s="272"/>
      <c r="C2819" s="273"/>
      <c r="D2819" s="251" t="s">
        <v>259</v>
      </c>
      <c r="E2819" s="274" t="s">
        <v>1</v>
      </c>
      <c r="F2819" s="275" t="s">
        <v>2150</v>
      </c>
      <c r="G2819" s="273"/>
      <c r="H2819" s="274" t="s">
        <v>1</v>
      </c>
      <c r="I2819" s="276"/>
      <c r="J2819" s="273"/>
      <c r="K2819" s="273"/>
      <c r="L2819" s="277"/>
      <c r="M2819" s="278"/>
      <c r="N2819" s="279"/>
      <c r="O2819" s="279"/>
      <c r="P2819" s="279"/>
      <c r="Q2819" s="279"/>
      <c r="R2819" s="279"/>
      <c r="S2819" s="279"/>
      <c r="T2819" s="280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T2819" s="281" t="s">
        <v>259</v>
      </c>
      <c r="AU2819" s="281" t="s">
        <v>93</v>
      </c>
      <c r="AV2819" s="15" t="s">
        <v>91</v>
      </c>
      <c r="AW2819" s="15" t="s">
        <v>40</v>
      </c>
      <c r="AX2819" s="15" t="s">
        <v>84</v>
      </c>
      <c r="AY2819" s="281" t="s">
        <v>250</v>
      </c>
    </row>
    <row r="2820" s="13" customFormat="1">
      <c r="A2820" s="13"/>
      <c r="B2820" s="249"/>
      <c r="C2820" s="250"/>
      <c r="D2820" s="251" t="s">
        <v>259</v>
      </c>
      <c r="E2820" s="252" t="s">
        <v>1</v>
      </c>
      <c r="F2820" s="253" t="s">
        <v>2699</v>
      </c>
      <c r="G2820" s="250"/>
      <c r="H2820" s="254">
        <v>60.5</v>
      </c>
      <c r="I2820" s="255"/>
      <c r="J2820" s="250"/>
      <c r="K2820" s="250"/>
      <c r="L2820" s="256"/>
      <c r="M2820" s="257"/>
      <c r="N2820" s="258"/>
      <c r="O2820" s="258"/>
      <c r="P2820" s="258"/>
      <c r="Q2820" s="258"/>
      <c r="R2820" s="258"/>
      <c r="S2820" s="258"/>
      <c r="T2820" s="259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60" t="s">
        <v>259</v>
      </c>
      <c r="AU2820" s="260" t="s">
        <v>93</v>
      </c>
      <c r="AV2820" s="13" t="s">
        <v>93</v>
      </c>
      <c r="AW2820" s="13" t="s">
        <v>40</v>
      </c>
      <c r="AX2820" s="13" t="s">
        <v>84</v>
      </c>
      <c r="AY2820" s="260" t="s">
        <v>250</v>
      </c>
    </row>
    <row r="2821" s="13" customFormat="1">
      <c r="A2821" s="13"/>
      <c r="B2821" s="249"/>
      <c r="C2821" s="250"/>
      <c r="D2821" s="251" t="s">
        <v>259</v>
      </c>
      <c r="E2821" s="252" t="s">
        <v>1</v>
      </c>
      <c r="F2821" s="253" t="s">
        <v>2152</v>
      </c>
      <c r="G2821" s="250"/>
      <c r="H2821" s="254">
        <v>60.5</v>
      </c>
      <c r="I2821" s="255"/>
      <c r="J2821" s="250"/>
      <c r="K2821" s="250"/>
      <c r="L2821" s="256"/>
      <c r="M2821" s="257"/>
      <c r="N2821" s="258"/>
      <c r="O2821" s="258"/>
      <c r="P2821" s="258"/>
      <c r="Q2821" s="258"/>
      <c r="R2821" s="258"/>
      <c r="S2821" s="258"/>
      <c r="T2821" s="259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60" t="s">
        <v>259</v>
      </c>
      <c r="AU2821" s="260" t="s">
        <v>93</v>
      </c>
      <c r="AV2821" s="13" t="s">
        <v>93</v>
      </c>
      <c r="AW2821" s="13" t="s">
        <v>40</v>
      </c>
      <c r="AX2821" s="13" t="s">
        <v>84</v>
      </c>
      <c r="AY2821" s="260" t="s">
        <v>250</v>
      </c>
    </row>
    <row r="2822" s="13" customFormat="1">
      <c r="A2822" s="13"/>
      <c r="B2822" s="249"/>
      <c r="C2822" s="250"/>
      <c r="D2822" s="251" t="s">
        <v>259</v>
      </c>
      <c r="E2822" s="252" t="s">
        <v>1</v>
      </c>
      <c r="F2822" s="253" t="s">
        <v>2700</v>
      </c>
      <c r="G2822" s="250"/>
      <c r="H2822" s="254">
        <v>69.200000000000003</v>
      </c>
      <c r="I2822" s="255"/>
      <c r="J2822" s="250"/>
      <c r="K2822" s="250"/>
      <c r="L2822" s="256"/>
      <c r="M2822" s="257"/>
      <c r="N2822" s="258"/>
      <c r="O2822" s="258"/>
      <c r="P2822" s="258"/>
      <c r="Q2822" s="258"/>
      <c r="R2822" s="258"/>
      <c r="S2822" s="258"/>
      <c r="T2822" s="25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60" t="s">
        <v>259</v>
      </c>
      <c r="AU2822" s="260" t="s">
        <v>93</v>
      </c>
      <c r="AV2822" s="13" t="s">
        <v>93</v>
      </c>
      <c r="AW2822" s="13" t="s">
        <v>40</v>
      </c>
      <c r="AX2822" s="13" t="s">
        <v>84</v>
      </c>
      <c r="AY2822" s="260" t="s">
        <v>250</v>
      </c>
    </row>
    <row r="2823" s="13" customFormat="1">
      <c r="A2823" s="13"/>
      <c r="B2823" s="249"/>
      <c r="C2823" s="250"/>
      <c r="D2823" s="251" t="s">
        <v>259</v>
      </c>
      <c r="E2823" s="252" t="s">
        <v>1</v>
      </c>
      <c r="F2823" s="253" t="s">
        <v>2154</v>
      </c>
      <c r="G2823" s="250"/>
      <c r="H2823" s="254">
        <v>69.200000000000003</v>
      </c>
      <c r="I2823" s="255"/>
      <c r="J2823" s="250"/>
      <c r="K2823" s="250"/>
      <c r="L2823" s="256"/>
      <c r="M2823" s="257"/>
      <c r="N2823" s="258"/>
      <c r="O2823" s="258"/>
      <c r="P2823" s="258"/>
      <c r="Q2823" s="258"/>
      <c r="R2823" s="258"/>
      <c r="S2823" s="258"/>
      <c r="T2823" s="259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60" t="s">
        <v>259</v>
      </c>
      <c r="AU2823" s="260" t="s">
        <v>93</v>
      </c>
      <c r="AV2823" s="13" t="s">
        <v>93</v>
      </c>
      <c r="AW2823" s="13" t="s">
        <v>40</v>
      </c>
      <c r="AX2823" s="13" t="s">
        <v>84</v>
      </c>
      <c r="AY2823" s="260" t="s">
        <v>250</v>
      </c>
    </row>
    <row r="2824" s="13" customFormat="1">
      <c r="A2824" s="13"/>
      <c r="B2824" s="249"/>
      <c r="C2824" s="250"/>
      <c r="D2824" s="251" t="s">
        <v>259</v>
      </c>
      <c r="E2824" s="252" t="s">
        <v>1</v>
      </c>
      <c r="F2824" s="253" t="s">
        <v>2155</v>
      </c>
      <c r="G2824" s="250"/>
      <c r="H2824" s="254">
        <v>69.200000000000003</v>
      </c>
      <c r="I2824" s="255"/>
      <c r="J2824" s="250"/>
      <c r="K2824" s="250"/>
      <c r="L2824" s="256"/>
      <c r="M2824" s="257"/>
      <c r="N2824" s="258"/>
      <c r="O2824" s="258"/>
      <c r="P2824" s="258"/>
      <c r="Q2824" s="258"/>
      <c r="R2824" s="258"/>
      <c r="S2824" s="258"/>
      <c r="T2824" s="25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60" t="s">
        <v>259</v>
      </c>
      <c r="AU2824" s="260" t="s">
        <v>93</v>
      </c>
      <c r="AV2824" s="13" t="s">
        <v>93</v>
      </c>
      <c r="AW2824" s="13" t="s">
        <v>40</v>
      </c>
      <c r="AX2824" s="13" t="s">
        <v>84</v>
      </c>
      <c r="AY2824" s="260" t="s">
        <v>250</v>
      </c>
    </row>
    <row r="2825" s="14" customFormat="1">
      <c r="A2825" s="14"/>
      <c r="B2825" s="261"/>
      <c r="C2825" s="262"/>
      <c r="D2825" s="251" t="s">
        <v>259</v>
      </c>
      <c r="E2825" s="263" t="s">
        <v>1</v>
      </c>
      <c r="F2825" s="264" t="s">
        <v>261</v>
      </c>
      <c r="G2825" s="262"/>
      <c r="H2825" s="265">
        <v>328.60000000000002</v>
      </c>
      <c r="I2825" s="266"/>
      <c r="J2825" s="262"/>
      <c r="K2825" s="262"/>
      <c r="L2825" s="267"/>
      <c r="M2825" s="268"/>
      <c r="N2825" s="269"/>
      <c r="O2825" s="269"/>
      <c r="P2825" s="269"/>
      <c r="Q2825" s="269"/>
      <c r="R2825" s="269"/>
      <c r="S2825" s="269"/>
      <c r="T2825" s="270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71" t="s">
        <v>259</v>
      </c>
      <c r="AU2825" s="271" t="s">
        <v>93</v>
      </c>
      <c r="AV2825" s="14" t="s">
        <v>256</v>
      </c>
      <c r="AW2825" s="14" t="s">
        <v>40</v>
      </c>
      <c r="AX2825" s="14" t="s">
        <v>91</v>
      </c>
      <c r="AY2825" s="271" t="s">
        <v>250</v>
      </c>
    </row>
    <row r="2826" s="2" customFormat="1" ht="37.8" customHeight="1">
      <c r="A2826" s="41"/>
      <c r="B2826" s="42"/>
      <c r="C2826" s="230" t="s">
        <v>2701</v>
      </c>
      <c r="D2826" s="230" t="s">
        <v>252</v>
      </c>
      <c r="E2826" s="231" t="s">
        <v>2702</v>
      </c>
      <c r="F2826" s="232" t="s">
        <v>2703</v>
      </c>
      <c r="G2826" s="233" t="s">
        <v>388</v>
      </c>
      <c r="H2826" s="234">
        <v>167.5</v>
      </c>
      <c r="I2826" s="235"/>
      <c r="J2826" s="236">
        <f>ROUND(I2826*H2826,2)</f>
        <v>0</v>
      </c>
      <c r="K2826" s="237"/>
      <c r="L2826" s="47"/>
      <c r="M2826" s="238" t="s">
        <v>1</v>
      </c>
      <c r="N2826" s="239" t="s">
        <v>49</v>
      </c>
      <c r="O2826" s="94"/>
      <c r="P2826" s="240">
        <f>O2826*H2826</f>
        <v>0</v>
      </c>
      <c r="Q2826" s="240">
        <v>4.0000000000000003E-05</v>
      </c>
      <c r="R2826" s="240">
        <f>Q2826*H2826</f>
        <v>0.0067000000000000002</v>
      </c>
      <c r="S2826" s="240">
        <v>0</v>
      </c>
      <c r="T2826" s="241">
        <f>S2826*H2826</f>
        <v>0</v>
      </c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R2826" s="242" t="s">
        <v>303</v>
      </c>
      <c r="AT2826" s="242" t="s">
        <v>252</v>
      </c>
      <c r="AU2826" s="242" t="s">
        <v>93</v>
      </c>
      <c r="AY2826" s="19" t="s">
        <v>250</v>
      </c>
      <c r="BE2826" s="243">
        <f>IF(N2826="základní",J2826,0)</f>
        <v>0</v>
      </c>
      <c r="BF2826" s="243">
        <f>IF(N2826="snížená",J2826,0)</f>
        <v>0</v>
      </c>
      <c r="BG2826" s="243">
        <f>IF(N2826="zákl. přenesená",J2826,0)</f>
        <v>0</v>
      </c>
      <c r="BH2826" s="243">
        <f>IF(N2826="sníž. přenesená",J2826,0)</f>
        <v>0</v>
      </c>
      <c r="BI2826" s="243">
        <f>IF(N2826="nulová",J2826,0)</f>
        <v>0</v>
      </c>
      <c r="BJ2826" s="19" t="s">
        <v>91</v>
      </c>
      <c r="BK2826" s="243">
        <f>ROUND(I2826*H2826,2)</f>
        <v>0</v>
      </c>
      <c r="BL2826" s="19" t="s">
        <v>303</v>
      </c>
      <c r="BM2826" s="242" t="s">
        <v>2704</v>
      </c>
    </row>
    <row r="2827" s="15" customFormat="1">
      <c r="A2827" s="15"/>
      <c r="B2827" s="272"/>
      <c r="C2827" s="273"/>
      <c r="D2827" s="251" t="s">
        <v>259</v>
      </c>
      <c r="E2827" s="274" t="s">
        <v>1</v>
      </c>
      <c r="F2827" s="275" t="s">
        <v>2705</v>
      </c>
      <c r="G2827" s="273"/>
      <c r="H2827" s="274" t="s">
        <v>1</v>
      </c>
      <c r="I2827" s="276"/>
      <c r="J2827" s="273"/>
      <c r="K2827" s="273"/>
      <c r="L2827" s="277"/>
      <c r="M2827" s="278"/>
      <c r="N2827" s="279"/>
      <c r="O2827" s="279"/>
      <c r="P2827" s="279"/>
      <c r="Q2827" s="279"/>
      <c r="R2827" s="279"/>
      <c r="S2827" s="279"/>
      <c r="T2827" s="280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T2827" s="281" t="s">
        <v>259</v>
      </c>
      <c r="AU2827" s="281" t="s">
        <v>93</v>
      </c>
      <c r="AV2827" s="15" t="s">
        <v>91</v>
      </c>
      <c r="AW2827" s="15" t="s">
        <v>40</v>
      </c>
      <c r="AX2827" s="15" t="s">
        <v>84</v>
      </c>
      <c r="AY2827" s="281" t="s">
        <v>250</v>
      </c>
    </row>
    <row r="2828" s="13" customFormat="1">
      <c r="A2828" s="13"/>
      <c r="B2828" s="249"/>
      <c r="C2828" s="250"/>
      <c r="D2828" s="251" t="s">
        <v>259</v>
      </c>
      <c r="E2828" s="252" t="s">
        <v>1</v>
      </c>
      <c r="F2828" s="253" t="s">
        <v>2706</v>
      </c>
      <c r="G2828" s="250"/>
      <c r="H2828" s="254">
        <v>64</v>
      </c>
      <c r="I2828" s="255"/>
      <c r="J2828" s="250"/>
      <c r="K2828" s="250"/>
      <c r="L2828" s="256"/>
      <c r="M2828" s="257"/>
      <c r="N2828" s="258"/>
      <c r="O2828" s="258"/>
      <c r="P2828" s="258"/>
      <c r="Q2828" s="258"/>
      <c r="R2828" s="258"/>
      <c r="S2828" s="258"/>
      <c r="T2828" s="259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60" t="s">
        <v>259</v>
      </c>
      <c r="AU2828" s="260" t="s">
        <v>93</v>
      </c>
      <c r="AV2828" s="13" t="s">
        <v>93</v>
      </c>
      <c r="AW2828" s="13" t="s">
        <v>40</v>
      </c>
      <c r="AX2828" s="13" t="s">
        <v>84</v>
      </c>
      <c r="AY2828" s="260" t="s">
        <v>250</v>
      </c>
    </row>
    <row r="2829" s="13" customFormat="1">
      <c r="A2829" s="13"/>
      <c r="B2829" s="249"/>
      <c r="C2829" s="250"/>
      <c r="D2829" s="251" t="s">
        <v>259</v>
      </c>
      <c r="E2829" s="252" t="s">
        <v>1</v>
      </c>
      <c r="F2829" s="253" t="s">
        <v>2707</v>
      </c>
      <c r="G2829" s="250"/>
      <c r="H2829" s="254">
        <v>74</v>
      </c>
      <c r="I2829" s="255"/>
      <c r="J2829" s="250"/>
      <c r="K2829" s="250"/>
      <c r="L2829" s="256"/>
      <c r="M2829" s="257"/>
      <c r="N2829" s="258"/>
      <c r="O2829" s="258"/>
      <c r="P2829" s="258"/>
      <c r="Q2829" s="258"/>
      <c r="R2829" s="258"/>
      <c r="S2829" s="258"/>
      <c r="T2829" s="259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60" t="s">
        <v>259</v>
      </c>
      <c r="AU2829" s="260" t="s">
        <v>93</v>
      </c>
      <c r="AV2829" s="13" t="s">
        <v>93</v>
      </c>
      <c r="AW2829" s="13" t="s">
        <v>40</v>
      </c>
      <c r="AX2829" s="13" t="s">
        <v>84</v>
      </c>
      <c r="AY2829" s="260" t="s">
        <v>250</v>
      </c>
    </row>
    <row r="2830" s="13" customFormat="1">
      <c r="A2830" s="13"/>
      <c r="B2830" s="249"/>
      <c r="C2830" s="250"/>
      <c r="D2830" s="251" t="s">
        <v>259</v>
      </c>
      <c r="E2830" s="252" t="s">
        <v>1</v>
      </c>
      <c r="F2830" s="253" t="s">
        <v>2708</v>
      </c>
      <c r="G2830" s="250"/>
      <c r="H2830" s="254">
        <v>29.5</v>
      </c>
      <c r="I2830" s="255"/>
      <c r="J2830" s="250"/>
      <c r="K2830" s="250"/>
      <c r="L2830" s="256"/>
      <c r="M2830" s="257"/>
      <c r="N2830" s="258"/>
      <c r="O2830" s="258"/>
      <c r="P2830" s="258"/>
      <c r="Q2830" s="258"/>
      <c r="R2830" s="258"/>
      <c r="S2830" s="258"/>
      <c r="T2830" s="25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60" t="s">
        <v>259</v>
      </c>
      <c r="AU2830" s="260" t="s">
        <v>93</v>
      </c>
      <c r="AV2830" s="13" t="s">
        <v>93</v>
      </c>
      <c r="AW2830" s="13" t="s">
        <v>40</v>
      </c>
      <c r="AX2830" s="13" t="s">
        <v>84</v>
      </c>
      <c r="AY2830" s="260" t="s">
        <v>250</v>
      </c>
    </row>
    <row r="2831" s="14" customFormat="1">
      <c r="A2831" s="14"/>
      <c r="B2831" s="261"/>
      <c r="C2831" s="262"/>
      <c r="D2831" s="251" t="s">
        <v>259</v>
      </c>
      <c r="E2831" s="263" t="s">
        <v>1</v>
      </c>
      <c r="F2831" s="264" t="s">
        <v>261</v>
      </c>
      <c r="G2831" s="262"/>
      <c r="H2831" s="265">
        <v>167.5</v>
      </c>
      <c r="I2831" s="266"/>
      <c r="J2831" s="262"/>
      <c r="K2831" s="262"/>
      <c r="L2831" s="267"/>
      <c r="M2831" s="268"/>
      <c r="N2831" s="269"/>
      <c r="O2831" s="269"/>
      <c r="P2831" s="269"/>
      <c r="Q2831" s="269"/>
      <c r="R2831" s="269"/>
      <c r="S2831" s="269"/>
      <c r="T2831" s="270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71" t="s">
        <v>259</v>
      </c>
      <c r="AU2831" s="271" t="s">
        <v>93</v>
      </c>
      <c r="AV2831" s="14" t="s">
        <v>256</v>
      </c>
      <c r="AW2831" s="14" t="s">
        <v>40</v>
      </c>
      <c r="AX2831" s="14" t="s">
        <v>91</v>
      </c>
      <c r="AY2831" s="271" t="s">
        <v>250</v>
      </c>
    </row>
    <row r="2832" s="2" customFormat="1" ht="24.15" customHeight="1">
      <c r="A2832" s="41"/>
      <c r="B2832" s="42"/>
      <c r="C2832" s="294" t="s">
        <v>2709</v>
      </c>
      <c r="D2832" s="294" t="s">
        <v>337</v>
      </c>
      <c r="E2832" s="295" t="s">
        <v>2710</v>
      </c>
      <c r="F2832" s="296" t="s">
        <v>2711</v>
      </c>
      <c r="G2832" s="297" t="s">
        <v>388</v>
      </c>
      <c r="H2832" s="298">
        <v>175.875</v>
      </c>
      <c r="I2832" s="299"/>
      <c r="J2832" s="300">
        <f>ROUND(I2832*H2832,2)</f>
        <v>0</v>
      </c>
      <c r="K2832" s="301"/>
      <c r="L2832" s="302"/>
      <c r="M2832" s="303" t="s">
        <v>1</v>
      </c>
      <c r="N2832" s="304" t="s">
        <v>49</v>
      </c>
      <c r="O2832" s="94"/>
      <c r="P2832" s="240">
        <f>O2832*H2832</f>
        <v>0</v>
      </c>
      <c r="Q2832" s="240">
        <v>0.0076</v>
      </c>
      <c r="R2832" s="240">
        <f>Q2832*H2832</f>
        <v>1.3366499999999999</v>
      </c>
      <c r="S2832" s="240">
        <v>0</v>
      </c>
      <c r="T2832" s="241">
        <f>S2832*H2832</f>
        <v>0</v>
      </c>
      <c r="U2832" s="41"/>
      <c r="V2832" s="41"/>
      <c r="W2832" s="41"/>
      <c r="X2832" s="41"/>
      <c r="Y2832" s="41"/>
      <c r="Z2832" s="41"/>
      <c r="AA2832" s="41"/>
      <c r="AB2832" s="41"/>
      <c r="AC2832" s="41"/>
      <c r="AD2832" s="41"/>
      <c r="AE2832" s="41"/>
      <c r="AR2832" s="242" t="s">
        <v>363</v>
      </c>
      <c r="AT2832" s="242" t="s">
        <v>337</v>
      </c>
      <c r="AU2832" s="242" t="s">
        <v>93</v>
      </c>
      <c r="AY2832" s="19" t="s">
        <v>250</v>
      </c>
      <c r="BE2832" s="243">
        <f>IF(N2832="základní",J2832,0)</f>
        <v>0</v>
      </c>
      <c r="BF2832" s="243">
        <f>IF(N2832="snížená",J2832,0)</f>
        <v>0</v>
      </c>
      <c r="BG2832" s="243">
        <f>IF(N2832="zákl. přenesená",J2832,0)</f>
        <v>0</v>
      </c>
      <c r="BH2832" s="243">
        <f>IF(N2832="sníž. přenesená",J2832,0)</f>
        <v>0</v>
      </c>
      <c r="BI2832" s="243">
        <f>IF(N2832="nulová",J2832,0)</f>
        <v>0</v>
      </c>
      <c r="BJ2832" s="19" t="s">
        <v>91</v>
      </c>
      <c r="BK2832" s="243">
        <f>ROUND(I2832*H2832,2)</f>
        <v>0</v>
      </c>
      <c r="BL2832" s="19" t="s">
        <v>303</v>
      </c>
      <c r="BM2832" s="242" t="s">
        <v>2712</v>
      </c>
    </row>
    <row r="2833" s="2" customFormat="1">
      <c r="A2833" s="41"/>
      <c r="B2833" s="42"/>
      <c r="C2833" s="43"/>
      <c r="D2833" s="251" t="s">
        <v>288</v>
      </c>
      <c r="E2833" s="43"/>
      <c r="F2833" s="282" t="s">
        <v>953</v>
      </c>
      <c r="G2833" s="43"/>
      <c r="H2833" s="43"/>
      <c r="I2833" s="246"/>
      <c r="J2833" s="43"/>
      <c r="K2833" s="43"/>
      <c r="L2833" s="47"/>
      <c r="M2833" s="247"/>
      <c r="N2833" s="248"/>
      <c r="O2833" s="94"/>
      <c r="P2833" s="94"/>
      <c r="Q2833" s="94"/>
      <c r="R2833" s="94"/>
      <c r="S2833" s="94"/>
      <c r="T2833" s="95"/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T2833" s="19" t="s">
        <v>288</v>
      </c>
      <c r="AU2833" s="19" t="s">
        <v>93</v>
      </c>
    </row>
    <row r="2834" s="15" customFormat="1">
      <c r="A2834" s="15"/>
      <c r="B2834" s="272"/>
      <c r="C2834" s="273"/>
      <c r="D2834" s="251" t="s">
        <v>259</v>
      </c>
      <c r="E2834" s="274" t="s">
        <v>1</v>
      </c>
      <c r="F2834" s="275" t="s">
        <v>2705</v>
      </c>
      <c r="G2834" s="273"/>
      <c r="H2834" s="274" t="s">
        <v>1</v>
      </c>
      <c r="I2834" s="276"/>
      <c r="J2834" s="273"/>
      <c r="K2834" s="273"/>
      <c r="L2834" s="277"/>
      <c r="M2834" s="278"/>
      <c r="N2834" s="279"/>
      <c r="O2834" s="279"/>
      <c r="P2834" s="279"/>
      <c r="Q2834" s="279"/>
      <c r="R2834" s="279"/>
      <c r="S2834" s="279"/>
      <c r="T2834" s="280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  <c r="AE2834" s="15"/>
      <c r="AT2834" s="281" t="s">
        <v>259</v>
      </c>
      <c r="AU2834" s="281" t="s">
        <v>93</v>
      </c>
      <c r="AV2834" s="15" t="s">
        <v>91</v>
      </c>
      <c r="AW2834" s="15" t="s">
        <v>40</v>
      </c>
      <c r="AX2834" s="15" t="s">
        <v>84</v>
      </c>
      <c r="AY2834" s="281" t="s">
        <v>250</v>
      </c>
    </row>
    <row r="2835" s="13" customFormat="1">
      <c r="A2835" s="13"/>
      <c r="B2835" s="249"/>
      <c r="C2835" s="250"/>
      <c r="D2835" s="251" t="s">
        <v>259</v>
      </c>
      <c r="E2835" s="252" t="s">
        <v>1</v>
      </c>
      <c r="F2835" s="253" t="s">
        <v>2706</v>
      </c>
      <c r="G2835" s="250"/>
      <c r="H2835" s="254">
        <v>64</v>
      </c>
      <c r="I2835" s="255"/>
      <c r="J2835" s="250"/>
      <c r="K2835" s="250"/>
      <c r="L2835" s="256"/>
      <c r="M2835" s="257"/>
      <c r="N2835" s="258"/>
      <c r="O2835" s="258"/>
      <c r="P2835" s="258"/>
      <c r="Q2835" s="258"/>
      <c r="R2835" s="258"/>
      <c r="S2835" s="258"/>
      <c r="T2835" s="259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60" t="s">
        <v>259</v>
      </c>
      <c r="AU2835" s="260" t="s">
        <v>93</v>
      </c>
      <c r="AV2835" s="13" t="s">
        <v>93</v>
      </c>
      <c r="AW2835" s="13" t="s">
        <v>40</v>
      </c>
      <c r="AX2835" s="13" t="s">
        <v>84</v>
      </c>
      <c r="AY2835" s="260" t="s">
        <v>250</v>
      </c>
    </row>
    <row r="2836" s="13" customFormat="1">
      <c r="A2836" s="13"/>
      <c r="B2836" s="249"/>
      <c r="C2836" s="250"/>
      <c r="D2836" s="251" t="s">
        <v>259</v>
      </c>
      <c r="E2836" s="252" t="s">
        <v>1</v>
      </c>
      <c r="F2836" s="253" t="s">
        <v>2707</v>
      </c>
      <c r="G2836" s="250"/>
      <c r="H2836" s="254">
        <v>74</v>
      </c>
      <c r="I2836" s="255"/>
      <c r="J2836" s="250"/>
      <c r="K2836" s="250"/>
      <c r="L2836" s="256"/>
      <c r="M2836" s="257"/>
      <c r="N2836" s="258"/>
      <c r="O2836" s="258"/>
      <c r="P2836" s="258"/>
      <c r="Q2836" s="258"/>
      <c r="R2836" s="258"/>
      <c r="S2836" s="258"/>
      <c r="T2836" s="259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60" t="s">
        <v>259</v>
      </c>
      <c r="AU2836" s="260" t="s">
        <v>93</v>
      </c>
      <c r="AV2836" s="13" t="s">
        <v>93</v>
      </c>
      <c r="AW2836" s="13" t="s">
        <v>40</v>
      </c>
      <c r="AX2836" s="13" t="s">
        <v>84</v>
      </c>
      <c r="AY2836" s="260" t="s">
        <v>250</v>
      </c>
    </row>
    <row r="2837" s="13" customFormat="1">
      <c r="A2837" s="13"/>
      <c r="B2837" s="249"/>
      <c r="C2837" s="250"/>
      <c r="D2837" s="251" t="s">
        <v>259</v>
      </c>
      <c r="E2837" s="252" t="s">
        <v>1</v>
      </c>
      <c r="F2837" s="253" t="s">
        <v>2708</v>
      </c>
      <c r="G2837" s="250"/>
      <c r="H2837" s="254">
        <v>29.5</v>
      </c>
      <c r="I2837" s="255"/>
      <c r="J2837" s="250"/>
      <c r="K2837" s="250"/>
      <c r="L2837" s="256"/>
      <c r="M2837" s="257"/>
      <c r="N2837" s="258"/>
      <c r="O2837" s="258"/>
      <c r="P2837" s="258"/>
      <c r="Q2837" s="258"/>
      <c r="R2837" s="258"/>
      <c r="S2837" s="258"/>
      <c r="T2837" s="259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60" t="s">
        <v>259</v>
      </c>
      <c r="AU2837" s="260" t="s">
        <v>93</v>
      </c>
      <c r="AV2837" s="13" t="s">
        <v>93</v>
      </c>
      <c r="AW2837" s="13" t="s">
        <v>40</v>
      </c>
      <c r="AX2837" s="13" t="s">
        <v>84</v>
      </c>
      <c r="AY2837" s="260" t="s">
        <v>250</v>
      </c>
    </row>
    <row r="2838" s="14" customFormat="1">
      <c r="A2838" s="14"/>
      <c r="B2838" s="261"/>
      <c r="C2838" s="262"/>
      <c r="D2838" s="251" t="s">
        <v>259</v>
      </c>
      <c r="E2838" s="263" t="s">
        <v>1</v>
      </c>
      <c r="F2838" s="264" t="s">
        <v>261</v>
      </c>
      <c r="G2838" s="262"/>
      <c r="H2838" s="265">
        <v>167.5</v>
      </c>
      <c r="I2838" s="266"/>
      <c r="J2838" s="262"/>
      <c r="K2838" s="262"/>
      <c r="L2838" s="267"/>
      <c r="M2838" s="268"/>
      <c r="N2838" s="269"/>
      <c r="O2838" s="269"/>
      <c r="P2838" s="269"/>
      <c r="Q2838" s="269"/>
      <c r="R2838" s="269"/>
      <c r="S2838" s="269"/>
      <c r="T2838" s="270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71" t="s">
        <v>259</v>
      </c>
      <c r="AU2838" s="271" t="s">
        <v>93</v>
      </c>
      <c r="AV2838" s="14" t="s">
        <v>256</v>
      </c>
      <c r="AW2838" s="14" t="s">
        <v>40</v>
      </c>
      <c r="AX2838" s="14" t="s">
        <v>91</v>
      </c>
      <c r="AY2838" s="271" t="s">
        <v>250</v>
      </c>
    </row>
    <row r="2839" s="13" customFormat="1">
      <c r="A2839" s="13"/>
      <c r="B2839" s="249"/>
      <c r="C2839" s="250"/>
      <c r="D2839" s="251" t="s">
        <v>259</v>
      </c>
      <c r="E2839" s="250"/>
      <c r="F2839" s="253" t="s">
        <v>2713</v>
      </c>
      <c r="G2839" s="250"/>
      <c r="H2839" s="254">
        <v>175.875</v>
      </c>
      <c r="I2839" s="255"/>
      <c r="J2839" s="250"/>
      <c r="K2839" s="250"/>
      <c r="L2839" s="256"/>
      <c r="M2839" s="257"/>
      <c r="N2839" s="258"/>
      <c r="O2839" s="258"/>
      <c r="P2839" s="258"/>
      <c r="Q2839" s="258"/>
      <c r="R2839" s="258"/>
      <c r="S2839" s="258"/>
      <c r="T2839" s="259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60" t="s">
        <v>259</v>
      </c>
      <c r="AU2839" s="260" t="s">
        <v>93</v>
      </c>
      <c r="AV2839" s="13" t="s">
        <v>93</v>
      </c>
      <c r="AW2839" s="13" t="s">
        <v>4</v>
      </c>
      <c r="AX2839" s="13" t="s">
        <v>91</v>
      </c>
      <c r="AY2839" s="260" t="s">
        <v>250</v>
      </c>
    </row>
    <row r="2840" s="2" customFormat="1" ht="37.8" customHeight="1">
      <c r="A2840" s="41"/>
      <c r="B2840" s="42"/>
      <c r="C2840" s="230" t="s">
        <v>2714</v>
      </c>
      <c r="D2840" s="230" t="s">
        <v>252</v>
      </c>
      <c r="E2840" s="231" t="s">
        <v>2715</v>
      </c>
      <c r="F2840" s="232" t="s">
        <v>2716</v>
      </c>
      <c r="G2840" s="233" t="s">
        <v>388</v>
      </c>
      <c r="H2840" s="234">
        <v>62.100000000000001</v>
      </c>
      <c r="I2840" s="235"/>
      <c r="J2840" s="236">
        <f>ROUND(I2840*H2840,2)</f>
        <v>0</v>
      </c>
      <c r="K2840" s="237"/>
      <c r="L2840" s="47"/>
      <c r="M2840" s="238" t="s">
        <v>1</v>
      </c>
      <c r="N2840" s="239" t="s">
        <v>49</v>
      </c>
      <c r="O2840" s="94"/>
      <c r="P2840" s="240">
        <f>O2840*H2840</f>
        <v>0</v>
      </c>
      <c r="Q2840" s="240">
        <v>0</v>
      </c>
      <c r="R2840" s="240">
        <f>Q2840*H2840</f>
        <v>0</v>
      </c>
      <c r="S2840" s="240">
        <v>0</v>
      </c>
      <c r="T2840" s="241">
        <f>S2840*H2840</f>
        <v>0</v>
      </c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R2840" s="242" t="s">
        <v>303</v>
      </c>
      <c r="AT2840" s="242" t="s">
        <v>252</v>
      </c>
      <c r="AU2840" s="242" t="s">
        <v>93</v>
      </c>
      <c r="AY2840" s="19" t="s">
        <v>250</v>
      </c>
      <c r="BE2840" s="243">
        <f>IF(N2840="základní",J2840,0)</f>
        <v>0</v>
      </c>
      <c r="BF2840" s="243">
        <f>IF(N2840="snížená",J2840,0)</f>
        <v>0</v>
      </c>
      <c r="BG2840" s="243">
        <f>IF(N2840="zákl. přenesená",J2840,0)</f>
        <v>0</v>
      </c>
      <c r="BH2840" s="243">
        <f>IF(N2840="sníž. přenesená",J2840,0)</f>
        <v>0</v>
      </c>
      <c r="BI2840" s="243">
        <f>IF(N2840="nulová",J2840,0)</f>
        <v>0</v>
      </c>
      <c r="BJ2840" s="19" t="s">
        <v>91</v>
      </c>
      <c r="BK2840" s="243">
        <f>ROUND(I2840*H2840,2)</f>
        <v>0</v>
      </c>
      <c r="BL2840" s="19" t="s">
        <v>303</v>
      </c>
      <c r="BM2840" s="242" t="s">
        <v>2717</v>
      </c>
    </row>
    <row r="2841" s="13" customFormat="1">
      <c r="A2841" s="13"/>
      <c r="B2841" s="249"/>
      <c r="C2841" s="250"/>
      <c r="D2841" s="251" t="s">
        <v>259</v>
      </c>
      <c r="E2841" s="252" t="s">
        <v>1</v>
      </c>
      <c r="F2841" s="253" t="s">
        <v>2718</v>
      </c>
      <c r="G2841" s="250"/>
      <c r="H2841" s="254">
        <v>62.100000000000001</v>
      </c>
      <c r="I2841" s="255"/>
      <c r="J2841" s="250"/>
      <c r="K2841" s="250"/>
      <c r="L2841" s="256"/>
      <c r="M2841" s="257"/>
      <c r="N2841" s="258"/>
      <c r="O2841" s="258"/>
      <c r="P2841" s="258"/>
      <c r="Q2841" s="258"/>
      <c r="R2841" s="258"/>
      <c r="S2841" s="258"/>
      <c r="T2841" s="25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60" t="s">
        <v>259</v>
      </c>
      <c r="AU2841" s="260" t="s">
        <v>93</v>
      </c>
      <c r="AV2841" s="13" t="s">
        <v>93</v>
      </c>
      <c r="AW2841" s="13" t="s">
        <v>40</v>
      </c>
      <c r="AX2841" s="13" t="s">
        <v>84</v>
      </c>
      <c r="AY2841" s="260" t="s">
        <v>250</v>
      </c>
    </row>
    <row r="2842" s="14" customFormat="1">
      <c r="A2842" s="14"/>
      <c r="B2842" s="261"/>
      <c r="C2842" s="262"/>
      <c r="D2842" s="251" t="s">
        <v>259</v>
      </c>
      <c r="E2842" s="263" t="s">
        <v>1</v>
      </c>
      <c r="F2842" s="264" t="s">
        <v>261</v>
      </c>
      <c r="G2842" s="262"/>
      <c r="H2842" s="265">
        <v>62.100000000000001</v>
      </c>
      <c r="I2842" s="266"/>
      <c r="J2842" s="262"/>
      <c r="K2842" s="262"/>
      <c r="L2842" s="267"/>
      <c r="M2842" s="268"/>
      <c r="N2842" s="269"/>
      <c r="O2842" s="269"/>
      <c r="P2842" s="269"/>
      <c r="Q2842" s="269"/>
      <c r="R2842" s="269"/>
      <c r="S2842" s="269"/>
      <c r="T2842" s="270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71" t="s">
        <v>259</v>
      </c>
      <c r="AU2842" s="271" t="s">
        <v>93</v>
      </c>
      <c r="AV2842" s="14" t="s">
        <v>256</v>
      </c>
      <c r="AW2842" s="14" t="s">
        <v>40</v>
      </c>
      <c r="AX2842" s="14" t="s">
        <v>91</v>
      </c>
      <c r="AY2842" s="271" t="s">
        <v>250</v>
      </c>
    </row>
    <row r="2843" s="2" customFormat="1" ht="44.25" customHeight="1">
      <c r="A2843" s="41"/>
      <c r="B2843" s="42"/>
      <c r="C2843" s="230" t="s">
        <v>2719</v>
      </c>
      <c r="D2843" s="230" t="s">
        <v>252</v>
      </c>
      <c r="E2843" s="231" t="s">
        <v>2720</v>
      </c>
      <c r="F2843" s="232" t="s">
        <v>2721</v>
      </c>
      <c r="G2843" s="233" t="s">
        <v>320</v>
      </c>
      <c r="H2843" s="234">
        <v>40</v>
      </c>
      <c r="I2843" s="235"/>
      <c r="J2843" s="236">
        <f>ROUND(I2843*H2843,2)</f>
        <v>0</v>
      </c>
      <c r="K2843" s="237"/>
      <c r="L2843" s="47"/>
      <c r="M2843" s="238" t="s">
        <v>1</v>
      </c>
      <c r="N2843" s="239" t="s">
        <v>49</v>
      </c>
      <c r="O2843" s="94"/>
      <c r="P2843" s="240">
        <f>O2843*H2843</f>
        <v>0</v>
      </c>
      <c r="Q2843" s="240">
        <v>0.00109</v>
      </c>
      <c r="R2843" s="240">
        <f>Q2843*H2843</f>
        <v>0.0436</v>
      </c>
      <c r="S2843" s="240">
        <v>0</v>
      </c>
      <c r="T2843" s="241">
        <f>S2843*H2843</f>
        <v>0</v>
      </c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R2843" s="242" t="s">
        <v>303</v>
      </c>
      <c r="AT2843" s="242" t="s">
        <v>252</v>
      </c>
      <c r="AU2843" s="242" t="s">
        <v>93</v>
      </c>
      <c r="AY2843" s="19" t="s">
        <v>250</v>
      </c>
      <c r="BE2843" s="243">
        <f>IF(N2843="základní",J2843,0)</f>
        <v>0</v>
      </c>
      <c r="BF2843" s="243">
        <f>IF(N2843="snížená",J2843,0)</f>
        <v>0</v>
      </c>
      <c r="BG2843" s="243">
        <f>IF(N2843="zákl. přenesená",J2843,0)</f>
        <v>0</v>
      </c>
      <c r="BH2843" s="243">
        <f>IF(N2843="sníž. přenesená",J2843,0)</f>
        <v>0</v>
      </c>
      <c r="BI2843" s="243">
        <f>IF(N2843="nulová",J2843,0)</f>
        <v>0</v>
      </c>
      <c r="BJ2843" s="19" t="s">
        <v>91</v>
      </c>
      <c r="BK2843" s="243">
        <f>ROUND(I2843*H2843,2)</f>
        <v>0</v>
      </c>
      <c r="BL2843" s="19" t="s">
        <v>303</v>
      </c>
      <c r="BM2843" s="242" t="s">
        <v>2722</v>
      </c>
    </row>
    <row r="2844" s="15" customFormat="1">
      <c r="A2844" s="15"/>
      <c r="B2844" s="272"/>
      <c r="C2844" s="273"/>
      <c r="D2844" s="251" t="s">
        <v>259</v>
      </c>
      <c r="E2844" s="274" t="s">
        <v>1</v>
      </c>
      <c r="F2844" s="275" t="s">
        <v>2723</v>
      </c>
      <c r="G2844" s="273"/>
      <c r="H2844" s="274" t="s">
        <v>1</v>
      </c>
      <c r="I2844" s="276"/>
      <c r="J2844" s="273"/>
      <c r="K2844" s="273"/>
      <c r="L2844" s="277"/>
      <c r="M2844" s="278"/>
      <c r="N2844" s="279"/>
      <c r="O2844" s="279"/>
      <c r="P2844" s="279"/>
      <c r="Q2844" s="279"/>
      <c r="R2844" s="279"/>
      <c r="S2844" s="279"/>
      <c r="T2844" s="280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T2844" s="281" t="s">
        <v>259</v>
      </c>
      <c r="AU2844" s="281" t="s">
        <v>93</v>
      </c>
      <c r="AV2844" s="15" t="s">
        <v>91</v>
      </c>
      <c r="AW2844" s="15" t="s">
        <v>40</v>
      </c>
      <c r="AX2844" s="15" t="s">
        <v>84</v>
      </c>
      <c r="AY2844" s="281" t="s">
        <v>250</v>
      </c>
    </row>
    <row r="2845" s="15" customFormat="1">
      <c r="A2845" s="15"/>
      <c r="B2845" s="272"/>
      <c r="C2845" s="273"/>
      <c r="D2845" s="251" t="s">
        <v>259</v>
      </c>
      <c r="E2845" s="274" t="s">
        <v>1</v>
      </c>
      <c r="F2845" s="275" t="s">
        <v>2724</v>
      </c>
      <c r="G2845" s="273"/>
      <c r="H2845" s="274" t="s">
        <v>1</v>
      </c>
      <c r="I2845" s="276"/>
      <c r="J2845" s="273"/>
      <c r="K2845" s="273"/>
      <c r="L2845" s="277"/>
      <c r="M2845" s="278"/>
      <c r="N2845" s="279"/>
      <c r="O2845" s="279"/>
      <c r="P2845" s="279"/>
      <c r="Q2845" s="279"/>
      <c r="R2845" s="279"/>
      <c r="S2845" s="279"/>
      <c r="T2845" s="280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T2845" s="281" t="s">
        <v>259</v>
      </c>
      <c r="AU2845" s="281" t="s">
        <v>93</v>
      </c>
      <c r="AV2845" s="15" t="s">
        <v>91</v>
      </c>
      <c r="AW2845" s="15" t="s">
        <v>40</v>
      </c>
      <c r="AX2845" s="15" t="s">
        <v>84</v>
      </c>
      <c r="AY2845" s="281" t="s">
        <v>250</v>
      </c>
    </row>
    <row r="2846" s="13" customFormat="1">
      <c r="A2846" s="13"/>
      <c r="B2846" s="249"/>
      <c r="C2846" s="250"/>
      <c r="D2846" s="251" t="s">
        <v>259</v>
      </c>
      <c r="E2846" s="252" t="s">
        <v>1</v>
      </c>
      <c r="F2846" s="253" t="s">
        <v>2725</v>
      </c>
      <c r="G2846" s="250"/>
      <c r="H2846" s="254">
        <v>11</v>
      </c>
      <c r="I2846" s="255"/>
      <c r="J2846" s="250"/>
      <c r="K2846" s="250"/>
      <c r="L2846" s="256"/>
      <c r="M2846" s="257"/>
      <c r="N2846" s="258"/>
      <c r="O2846" s="258"/>
      <c r="P2846" s="258"/>
      <c r="Q2846" s="258"/>
      <c r="R2846" s="258"/>
      <c r="S2846" s="258"/>
      <c r="T2846" s="259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60" t="s">
        <v>259</v>
      </c>
      <c r="AU2846" s="260" t="s">
        <v>93</v>
      </c>
      <c r="AV2846" s="13" t="s">
        <v>93</v>
      </c>
      <c r="AW2846" s="13" t="s">
        <v>40</v>
      </c>
      <c r="AX2846" s="13" t="s">
        <v>84</v>
      </c>
      <c r="AY2846" s="260" t="s">
        <v>250</v>
      </c>
    </row>
    <row r="2847" s="13" customFormat="1">
      <c r="A2847" s="13"/>
      <c r="B2847" s="249"/>
      <c r="C2847" s="250"/>
      <c r="D2847" s="251" t="s">
        <v>259</v>
      </c>
      <c r="E2847" s="252" t="s">
        <v>1</v>
      </c>
      <c r="F2847" s="253" t="s">
        <v>2726</v>
      </c>
      <c r="G2847" s="250"/>
      <c r="H2847" s="254">
        <v>29</v>
      </c>
      <c r="I2847" s="255"/>
      <c r="J2847" s="250"/>
      <c r="K2847" s="250"/>
      <c r="L2847" s="256"/>
      <c r="M2847" s="257"/>
      <c r="N2847" s="258"/>
      <c r="O2847" s="258"/>
      <c r="P2847" s="258"/>
      <c r="Q2847" s="258"/>
      <c r="R2847" s="258"/>
      <c r="S2847" s="258"/>
      <c r="T2847" s="259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60" t="s">
        <v>259</v>
      </c>
      <c r="AU2847" s="260" t="s">
        <v>93</v>
      </c>
      <c r="AV2847" s="13" t="s">
        <v>93</v>
      </c>
      <c r="AW2847" s="13" t="s">
        <v>40</v>
      </c>
      <c r="AX2847" s="13" t="s">
        <v>84</v>
      </c>
      <c r="AY2847" s="260" t="s">
        <v>250</v>
      </c>
    </row>
    <row r="2848" s="14" customFormat="1">
      <c r="A2848" s="14"/>
      <c r="B2848" s="261"/>
      <c r="C2848" s="262"/>
      <c r="D2848" s="251" t="s">
        <v>259</v>
      </c>
      <c r="E2848" s="263" t="s">
        <v>1</v>
      </c>
      <c r="F2848" s="264" t="s">
        <v>261</v>
      </c>
      <c r="G2848" s="262"/>
      <c r="H2848" s="265">
        <v>40</v>
      </c>
      <c r="I2848" s="266"/>
      <c r="J2848" s="262"/>
      <c r="K2848" s="262"/>
      <c r="L2848" s="267"/>
      <c r="M2848" s="268"/>
      <c r="N2848" s="269"/>
      <c r="O2848" s="269"/>
      <c r="P2848" s="269"/>
      <c r="Q2848" s="269"/>
      <c r="R2848" s="269"/>
      <c r="S2848" s="269"/>
      <c r="T2848" s="270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71" t="s">
        <v>259</v>
      </c>
      <c r="AU2848" s="271" t="s">
        <v>93</v>
      </c>
      <c r="AV2848" s="14" t="s">
        <v>256</v>
      </c>
      <c r="AW2848" s="14" t="s">
        <v>40</v>
      </c>
      <c r="AX2848" s="14" t="s">
        <v>91</v>
      </c>
      <c r="AY2848" s="271" t="s">
        <v>250</v>
      </c>
    </row>
    <row r="2849" s="2" customFormat="1" ht="37.8" customHeight="1">
      <c r="A2849" s="41"/>
      <c r="B2849" s="42"/>
      <c r="C2849" s="230" t="s">
        <v>2727</v>
      </c>
      <c r="D2849" s="230" t="s">
        <v>252</v>
      </c>
      <c r="E2849" s="231" t="s">
        <v>2728</v>
      </c>
      <c r="F2849" s="232" t="s">
        <v>2729</v>
      </c>
      <c r="G2849" s="233" t="s">
        <v>320</v>
      </c>
      <c r="H2849" s="234">
        <v>9.9000000000000004</v>
      </c>
      <c r="I2849" s="235"/>
      <c r="J2849" s="236">
        <f>ROUND(I2849*H2849,2)</f>
        <v>0</v>
      </c>
      <c r="K2849" s="237"/>
      <c r="L2849" s="47"/>
      <c r="M2849" s="238" t="s">
        <v>1</v>
      </c>
      <c r="N2849" s="239" t="s">
        <v>49</v>
      </c>
      <c r="O2849" s="94"/>
      <c r="P2849" s="240">
        <f>O2849*H2849</f>
        <v>0</v>
      </c>
      <c r="Q2849" s="240">
        <v>0.00109</v>
      </c>
      <c r="R2849" s="240">
        <f>Q2849*H2849</f>
        <v>0.010791</v>
      </c>
      <c r="S2849" s="240">
        <v>0</v>
      </c>
      <c r="T2849" s="241">
        <f>S2849*H2849</f>
        <v>0</v>
      </c>
      <c r="U2849" s="41"/>
      <c r="V2849" s="41"/>
      <c r="W2849" s="41"/>
      <c r="X2849" s="41"/>
      <c r="Y2849" s="41"/>
      <c r="Z2849" s="41"/>
      <c r="AA2849" s="41"/>
      <c r="AB2849" s="41"/>
      <c r="AC2849" s="41"/>
      <c r="AD2849" s="41"/>
      <c r="AE2849" s="41"/>
      <c r="AR2849" s="242" t="s">
        <v>303</v>
      </c>
      <c r="AT2849" s="242" t="s">
        <v>252</v>
      </c>
      <c r="AU2849" s="242" t="s">
        <v>93</v>
      </c>
      <c r="AY2849" s="19" t="s">
        <v>250</v>
      </c>
      <c r="BE2849" s="243">
        <f>IF(N2849="základní",J2849,0)</f>
        <v>0</v>
      </c>
      <c r="BF2849" s="243">
        <f>IF(N2849="snížená",J2849,0)</f>
        <v>0</v>
      </c>
      <c r="BG2849" s="243">
        <f>IF(N2849="zákl. přenesená",J2849,0)</f>
        <v>0</v>
      </c>
      <c r="BH2849" s="243">
        <f>IF(N2849="sníž. přenesená",J2849,0)</f>
        <v>0</v>
      </c>
      <c r="BI2849" s="243">
        <f>IF(N2849="nulová",J2849,0)</f>
        <v>0</v>
      </c>
      <c r="BJ2849" s="19" t="s">
        <v>91</v>
      </c>
      <c r="BK2849" s="243">
        <f>ROUND(I2849*H2849,2)</f>
        <v>0</v>
      </c>
      <c r="BL2849" s="19" t="s">
        <v>303</v>
      </c>
      <c r="BM2849" s="242" t="s">
        <v>2730</v>
      </c>
    </row>
    <row r="2850" s="15" customFormat="1">
      <c r="A2850" s="15"/>
      <c r="B2850" s="272"/>
      <c r="C2850" s="273"/>
      <c r="D2850" s="251" t="s">
        <v>259</v>
      </c>
      <c r="E2850" s="274" t="s">
        <v>1</v>
      </c>
      <c r="F2850" s="275" t="s">
        <v>2731</v>
      </c>
      <c r="G2850" s="273"/>
      <c r="H2850" s="274" t="s">
        <v>1</v>
      </c>
      <c r="I2850" s="276"/>
      <c r="J2850" s="273"/>
      <c r="K2850" s="273"/>
      <c r="L2850" s="277"/>
      <c r="M2850" s="278"/>
      <c r="N2850" s="279"/>
      <c r="O2850" s="279"/>
      <c r="P2850" s="279"/>
      <c r="Q2850" s="279"/>
      <c r="R2850" s="279"/>
      <c r="S2850" s="279"/>
      <c r="T2850" s="280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T2850" s="281" t="s">
        <v>259</v>
      </c>
      <c r="AU2850" s="281" t="s">
        <v>93</v>
      </c>
      <c r="AV2850" s="15" t="s">
        <v>91</v>
      </c>
      <c r="AW2850" s="15" t="s">
        <v>40</v>
      </c>
      <c r="AX2850" s="15" t="s">
        <v>84</v>
      </c>
      <c r="AY2850" s="281" t="s">
        <v>250</v>
      </c>
    </row>
    <row r="2851" s="15" customFormat="1">
      <c r="A2851" s="15"/>
      <c r="B2851" s="272"/>
      <c r="C2851" s="273"/>
      <c r="D2851" s="251" t="s">
        <v>259</v>
      </c>
      <c r="E2851" s="274" t="s">
        <v>1</v>
      </c>
      <c r="F2851" s="275" t="s">
        <v>2724</v>
      </c>
      <c r="G2851" s="273"/>
      <c r="H2851" s="274" t="s">
        <v>1</v>
      </c>
      <c r="I2851" s="276"/>
      <c r="J2851" s="273"/>
      <c r="K2851" s="273"/>
      <c r="L2851" s="277"/>
      <c r="M2851" s="278"/>
      <c r="N2851" s="279"/>
      <c r="O2851" s="279"/>
      <c r="P2851" s="279"/>
      <c r="Q2851" s="279"/>
      <c r="R2851" s="279"/>
      <c r="S2851" s="279"/>
      <c r="T2851" s="280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T2851" s="281" t="s">
        <v>259</v>
      </c>
      <c r="AU2851" s="281" t="s">
        <v>93</v>
      </c>
      <c r="AV2851" s="15" t="s">
        <v>91</v>
      </c>
      <c r="AW2851" s="15" t="s">
        <v>40</v>
      </c>
      <c r="AX2851" s="15" t="s">
        <v>84</v>
      </c>
      <c r="AY2851" s="281" t="s">
        <v>250</v>
      </c>
    </row>
    <row r="2852" s="13" customFormat="1">
      <c r="A2852" s="13"/>
      <c r="B2852" s="249"/>
      <c r="C2852" s="250"/>
      <c r="D2852" s="251" t="s">
        <v>259</v>
      </c>
      <c r="E2852" s="252" t="s">
        <v>1</v>
      </c>
      <c r="F2852" s="253" t="s">
        <v>2732</v>
      </c>
      <c r="G2852" s="250"/>
      <c r="H2852" s="254">
        <v>9.9000000000000004</v>
      </c>
      <c r="I2852" s="255"/>
      <c r="J2852" s="250"/>
      <c r="K2852" s="250"/>
      <c r="L2852" s="256"/>
      <c r="M2852" s="257"/>
      <c r="N2852" s="258"/>
      <c r="O2852" s="258"/>
      <c r="P2852" s="258"/>
      <c r="Q2852" s="258"/>
      <c r="R2852" s="258"/>
      <c r="S2852" s="258"/>
      <c r="T2852" s="259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60" t="s">
        <v>259</v>
      </c>
      <c r="AU2852" s="260" t="s">
        <v>93</v>
      </c>
      <c r="AV2852" s="13" t="s">
        <v>93</v>
      </c>
      <c r="AW2852" s="13" t="s">
        <v>40</v>
      </c>
      <c r="AX2852" s="13" t="s">
        <v>91</v>
      </c>
      <c r="AY2852" s="260" t="s">
        <v>250</v>
      </c>
    </row>
    <row r="2853" s="2" customFormat="1" ht="37.8" customHeight="1">
      <c r="A2853" s="41"/>
      <c r="B2853" s="42"/>
      <c r="C2853" s="230" t="s">
        <v>2733</v>
      </c>
      <c r="D2853" s="230" t="s">
        <v>252</v>
      </c>
      <c r="E2853" s="231" t="s">
        <v>2734</v>
      </c>
      <c r="F2853" s="232" t="s">
        <v>2735</v>
      </c>
      <c r="G2853" s="233" t="s">
        <v>320</v>
      </c>
      <c r="H2853" s="234">
        <v>9.9000000000000004</v>
      </c>
      <c r="I2853" s="235"/>
      <c r="J2853" s="236">
        <f>ROUND(I2853*H2853,2)</f>
        <v>0</v>
      </c>
      <c r="K2853" s="237"/>
      <c r="L2853" s="47"/>
      <c r="M2853" s="238" t="s">
        <v>1</v>
      </c>
      <c r="N2853" s="239" t="s">
        <v>49</v>
      </c>
      <c r="O2853" s="94"/>
      <c r="P2853" s="240">
        <f>O2853*H2853</f>
        <v>0</v>
      </c>
      <c r="Q2853" s="240">
        <v>0.00060999999999999997</v>
      </c>
      <c r="R2853" s="240">
        <f>Q2853*H2853</f>
        <v>0.0060390000000000001</v>
      </c>
      <c r="S2853" s="240">
        <v>0</v>
      </c>
      <c r="T2853" s="241">
        <f>S2853*H2853</f>
        <v>0</v>
      </c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R2853" s="242" t="s">
        <v>303</v>
      </c>
      <c r="AT2853" s="242" t="s">
        <v>252</v>
      </c>
      <c r="AU2853" s="242" t="s">
        <v>93</v>
      </c>
      <c r="AY2853" s="19" t="s">
        <v>250</v>
      </c>
      <c r="BE2853" s="243">
        <f>IF(N2853="základní",J2853,0)</f>
        <v>0</v>
      </c>
      <c r="BF2853" s="243">
        <f>IF(N2853="snížená",J2853,0)</f>
        <v>0</v>
      </c>
      <c r="BG2853" s="243">
        <f>IF(N2853="zákl. přenesená",J2853,0)</f>
        <v>0</v>
      </c>
      <c r="BH2853" s="243">
        <f>IF(N2853="sníž. přenesená",J2853,0)</f>
        <v>0</v>
      </c>
      <c r="BI2853" s="243">
        <f>IF(N2853="nulová",J2853,0)</f>
        <v>0</v>
      </c>
      <c r="BJ2853" s="19" t="s">
        <v>91</v>
      </c>
      <c r="BK2853" s="243">
        <f>ROUND(I2853*H2853,2)</f>
        <v>0</v>
      </c>
      <c r="BL2853" s="19" t="s">
        <v>303</v>
      </c>
      <c r="BM2853" s="242" t="s">
        <v>2736</v>
      </c>
    </row>
    <row r="2854" s="15" customFormat="1">
      <c r="A2854" s="15"/>
      <c r="B2854" s="272"/>
      <c r="C2854" s="273"/>
      <c r="D2854" s="251" t="s">
        <v>259</v>
      </c>
      <c r="E2854" s="274" t="s">
        <v>1</v>
      </c>
      <c r="F2854" s="275" t="s">
        <v>2731</v>
      </c>
      <c r="G2854" s="273"/>
      <c r="H2854" s="274" t="s">
        <v>1</v>
      </c>
      <c r="I2854" s="276"/>
      <c r="J2854" s="273"/>
      <c r="K2854" s="273"/>
      <c r="L2854" s="277"/>
      <c r="M2854" s="278"/>
      <c r="N2854" s="279"/>
      <c r="O2854" s="279"/>
      <c r="P2854" s="279"/>
      <c r="Q2854" s="279"/>
      <c r="R2854" s="279"/>
      <c r="S2854" s="279"/>
      <c r="T2854" s="280"/>
      <c r="U2854" s="15"/>
      <c r="V2854" s="15"/>
      <c r="W2854" s="15"/>
      <c r="X2854" s="15"/>
      <c r="Y2854" s="15"/>
      <c r="Z2854" s="15"/>
      <c r="AA2854" s="15"/>
      <c r="AB2854" s="15"/>
      <c r="AC2854" s="15"/>
      <c r="AD2854" s="15"/>
      <c r="AE2854" s="15"/>
      <c r="AT2854" s="281" t="s">
        <v>259</v>
      </c>
      <c r="AU2854" s="281" t="s">
        <v>93</v>
      </c>
      <c r="AV2854" s="15" t="s">
        <v>91</v>
      </c>
      <c r="AW2854" s="15" t="s">
        <v>40</v>
      </c>
      <c r="AX2854" s="15" t="s">
        <v>84</v>
      </c>
      <c r="AY2854" s="281" t="s">
        <v>250</v>
      </c>
    </row>
    <row r="2855" s="15" customFormat="1">
      <c r="A2855" s="15"/>
      <c r="B2855" s="272"/>
      <c r="C2855" s="273"/>
      <c r="D2855" s="251" t="s">
        <v>259</v>
      </c>
      <c r="E2855" s="274" t="s">
        <v>1</v>
      </c>
      <c r="F2855" s="275" t="s">
        <v>2724</v>
      </c>
      <c r="G2855" s="273"/>
      <c r="H2855" s="274" t="s">
        <v>1</v>
      </c>
      <c r="I2855" s="276"/>
      <c r="J2855" s="273"/>
      <c r="K2855" s="273"/>
      <c r="L2855" s="277"/>
      <c r="M2855" s="278"/>
      <c r="N2855" s="279"/>
      <c r="O2855" s="279"/>
      <c r="P2855" s="279"/>
      <c r="Q2855" s="279"/>
      <c r="R2855" s="279"/>
      <c r="S2855" s="279"/>
      <c r="T2855" s="280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81" t="s">
        <v>259</v>
      </c>
      <c r="AU2855" s="281" t="s">
        <v>93</v>
      </c>
      <c r="AV2855" s="15" t="s">
        <v>91</v>
      </c>
      <c r="AW2855" s="15" t="s">
        <v>40</v>
      </c>
      <c r="AX2855" s="15" t="s">
        <v>84</v>
      </c>
      <c r="AY2855" s="281" t="s">
        <v>250</v>
      </c>
    </row>
    <row r="2856" s="13" customFormat="1">
      <c r="A2856" s="13"/>
      <c r="B2856" s="249"/>
      <c r="C2856" s="250"/>
      <c r="D2856" s="251" t="s">
        <v>259</v>
      </c>
      <c r="E2856" s="252" t="s">
        <v>1</v>
      </c>
      <c r="F2856" s="253" t="s">
        <v>2737</v>
      </c>
      <c r="G2856" s="250"/>
      <c r="H2856" s="254">
        <v>9.9000000000000004</v>
      </c>
      <c r="I2856" s="255"/>
      <c r="J2856" s="250"/>
      <c r="K2856" s="250"/>
      <c r="L2856" s="256"/>
      <c r="M2856" s="257"/>
      <c r="N2856" s="258"/>
      <c r="O2856" s="258"/>
      <c r="P2856" s="258"/>
      <c r="Q2856" s="258"/>
      <c r="R2856" s="258"/>
      <c r="S2856" s="258"/>
      <c r="T2856" s="259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60" t="s">
        <v>259</v>
      </c>
      <c r="AU2856" s="260" t="s">
        <v>93</v>
      </c>
      <c r="AV2856" s="13" t="s">
        <v>93</v>
      </c>
      <c r="AW2856" s="13" t="s">
        <v>40</v>
      </c>
      <c r="AX2856" s="13" t="s">
        <v>91</v>
      </c>
      <c r="AY2856" s="260" t="s">
        <v>250</v>
      </c>
    </row>
    <row r="2857" s="2" customFormat="1" ht="44.25" customHeight="1">
      <c r="A2857" s="41"/>
      <c r="B2857" s="42"/>
      <c r="C2857" s="230" t="s">
        <v>2738</v>
      </c>
      <c r="D2857" s="230" t="s">
        <v>252</v>
      </c>
      <c r="E2857" s="231" t="s">
        <v>2739</v>
      </c>
      <c r="F2857" s="232" t="s">
        <v>2740</v>
      </c>
      <c r="G2857" s="233" t="s">
        <v>320</v>
      </c>
      <c r="H2857" s="234">
        <v>9.9000000000000004</v>
      </c>
      <c r="I2857" s="235"/>
      <c r="J2857" s="236">
        <f>ROUND(I2857*H2857,2)</f>
        <v>0</v>
      </c>
      <c r="K2857" s="237"/>
      <c r="L2857" s="47"/>
      <c r="M2857" s="238" t="s">
        <v>1</v>
      </c>
      <c r="N2857" s="239" t="s">
        <v>49</v>
      </c>
      <c r="O2857" s="94"/>
      <c r="P2857" s="240">
        <f>O2857*H2857</f>
        <v>0</v>
      </c>
      <c r="Q2857" s="240">
        <v>0.0031800000000000001</v>
      </c>
      <c r="R2857" s="240">
        <f>Q2857*H2857</f>
        <v>0.031482000000000003</v>
      </c>
      <c r="S2857" s="240">
        <v>0</v>
      </c>
      <c r="T2857" s="241">
        <f>S2857*H2857</f>
        <v>0</v>
      </c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R2857" s="242" t="s">
        <v>303</v>
      </c>
      <c r="AT2857" s="242" t="s">
        <v>252</v>
      </c>
      <c r="AU2857" s="242" t="s">
        <v>93</v>
      </c>
      <c r="AY2857" s="19" t="s">
        <v>250</v>
      </c>
      <c r="BE2857" s="243">
        <f>IF(N2857="základní",J2857,0)</f>
        <v>0</v>
      </c>
      <c r="BF2857" s="243">
        <f>IF(N2857="snížená",J2857,0)</f>
        <v>0</v>
      </c>
      <c r="BG2857" s="243">
        <f>IF(N2857="zákl. přenesená",J2857,0)</f>
        <v>0</v>
      </c>
      <c r="BH2857" s="243">
        <f>IF(N2857="sníž. přenesená",J2857,0)</f>
        <v>0</v>
      </c>
      <c r="BI2857" s="243">
        <f>IF(N2857="nulová",J2857,0)</f>
        <v>0</v>
      </c>
      <c r="BJ2857" s="19" t="s">
        <v>91</v>
      </c>
      <c r="BK2857" s="243">
        <f>ROUND(I2857*H2857,2)</f>
        <v>0</v>
      </c>
      <c r="BL2857" s="19" t="s">
        <v>303</v>
      </c>
      <c r="BM2857" s="242" t="s">
        <v>2741</v>
      </c>
    </row>
    <row r="2858" s="15" customFormat="1">
      <c r="A2858" s="15"/>
      <c r="B2858" s="272"/>
      <c r="C2858" s="273"/>
      <c r="D2858" s="251" t="s">
        <v>259</v>
      </c>
      <c r="E2858" s="274" t="s">
        <v>1</v>
      </c>
      <c r="F2858" s="275" t="s">
        <v>2731</v>
      </c>
      <c r="G2858" s="273"/>
      <c r="H2858" s="274" t="s">
        <v>1</v>
      </c>
      <c r="I2858" s="276"/>
      <c r="J2858" s="273"/>
      <c r="K2858" s="273"/>
      <c r="L2858" s="277"/>
      <c r="M2858" s="278"/>
      <c r="N2858" s="279"/>
      <c r="O2858" s="279"/>
      <c r="P2858" s="279"/>
      <c r="Q2858" s="279"/>
      <c r="R2858" s="279"/>
      <c r="S2858" s="279"/>
      <c r="T2858" s="280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T2858" s="281" t="s">
        <v>259</v>
      </c>
      <c r="AU2858" s="281" t="s">
        <v>93</v>
      </c>
      <c r="AV2858" s="15" t="s">
        <v>91</v>
      </c>
      <c r="AW2858" s="15" t="s">
        <v>40</v>
      </c>
      <c r="AX2858" s="15" t="s">
        <v>84</v>
      </c>
      <c r="AY2858" s="281" t="s">
        <v>250</v>
      </c>
    </row>
    <row r="2859" s="15" customFormat="1">
      <c r="A2859" s="15"/>
      <c r="B2859" s="272"/>
      <c r="C2859" s="273"/>
      <c r="D2859" s="251" t="s">
        <v>259</v>
      </c>
      <c r="E2859" s="274" t="s">
        <v>1</v>
      </c>
      <c r="F2859" s="275" t="s">
        <v>2724</v>
      </c>
      <c r="G2859" s="273"/>
      <c r="H2859" s="274" t="s">
        <v>1</v>
      </c>
      <c r="I2859" s="276"/>
      <c r="J2859" s="273"/>
      <c r="K2859" s="273"/>
      <c r="L2859" s="277"/>
      <c r="M2859" s="278"/>
      <c r="N2859" s="279"/>
      <c r="O2859" s="279"/>
      <c r="P2859" s="279"/>
      <c r="Q2859" s="279"/>
      <c r="R2859" s="279"/>
      <c r="S2859" s="279"/>
      <c r="T2859" s="280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5"/>
      <c r="AE2859" s="15"/>
      <c r="AT2859" s="281" t="s">
        <v>259</v>
      </c>
      <c r="AU2859" s="281" t="s">
        <v>93</v>
      </c>
      <c r="AV2859" s="15" t="s">
        <v>91</v>
      </c>
      <c r="AW2859" s="15" t="s">
        <v>40</v>
      </c>
      <c r="AX2859" s="15" t="s">
        <v>84</v>
      </c>
      <c r="AY2859" s="281" t="s">
        <v>250</v>
      </c>
    </row>
    <row r="2860" s="13" customFormat="1">
      <c r="A2860" s="13"/>
      <c r="B2860" s="249"/>
      <c r="C2860" s="250"/>
      <c r="D2860" s="251" t="s">
        <v>259</v>
      </c>
      <c r="E2860" s="252" t="s">
        <v>1</v>
      </c>
      <c r="F2860" s="253" t="s">
        <v>2742</v>
      </c>
      <c r="G2860" s="250"/>
      <c r="H2860" s="254">
        <v>9.9000000000000004</v>
      </c>
      <c r="I2860" s="255"/>
      <c r="J2860" s="250"/>
      <c r="K2860" s="250"/>
      <c r="L2860" s="256"/>
      <c r="M2860" s="257"/>
      <c r="N2860" s="258"/>
      <c r="O2860" s="258"/>
      <c r="P2860" s="258"/>
      <c r="Q2860" s="258"/>
      <c r="R2860" s="258"/>
      <c r="S2860" s="258"/>
      <c r="T2860" s="259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60" t="s">
        <v>259</v>
      </c>
      <c r="AU2860" s="260" t="s">
        <v>93</v>
      </c>
      <c r="AV2860" s="13" t="s">
        <v>93</v>
      </c>
      <c r="AW2860" s="13" t="s">
        <v>40</v>
      </c>
      <c r="AX2860" s="13" t="s">
        <v>91</v>
      </c>
      <c r="AY2860" s="260" t="s">
        <v>250</v>
      </c>
    </row>
    <row r="2861" s="2" customFormat="1" ht="44.25" customHeight="1">
      <c r="A2861" s="41"/>
      <c r="B2861" s="42"/>
      <c r="C2861" s="230" t="s">
        <v>2743</v>
      </c>
      <c r="D2861" s="230" t="s">
        <v>252</v>
      </c>
      <c r="E2861" s="231" t="s">
        <v>2744</v>
      </c>
      <c r="F2861" s="232" t="s">
        <v>2745</v>
      </c>
      <c r="G2861" s="233" t="s">
        <v>570</v>
      </c>
      <c r="H2861" s="234">
        <v>16</v>
      </c>
      <c r="I2861" s="235"/>
      <c r="J2861" s="236">
        <f>ROUND(I2861*H2861,2)</f>
        <v>0</v>
      </c>
      <c r="K2861" s="237"/>
      <c r="L2861" s="47"/>
      <c r="M2861" s="238" t="s">
        <v>1</v>
      </c>
      <c r="N2861" s="239" t="s">
        <v>49</v>
      </c>
      <c r="O2861" s="94"/>
      <c r="P2861" s="240">
        <f>O2861*H2861</f>
        <v>0</v>
      </c>
      <c r="Q2861" s="240">
        <v>0.0022000000000000001</v>
      </c>
      <c r="R2861" s="240">
        <f>Q2861*H2861</f>
        <v>0.035200000000000002</v>
      </c>
      <c r="S2861" s="240">
        <v>0</v>
      </c>
      <c r="T2861" s="241">
        <f>S2861*H2861</f>
        <v>0</v>
      </c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R2861" s="242" t="s">
        <v>303</v>
      </c>
      <c r="AT2861" s="242" t="s">
        <v>252</v>
      </c>
      <c r="AU2861" s="242" t="s">
        <v>93</v>
      </c>
      <c r="AY2861" s="19" t="s">
        <v>250</v>
      </c>
      <c r="BE2861" s="243">
        <f>IF(N2861="základní",J2861,0)</f>
        <v>0</v>
      </c>
      <c r="BF2861" s="243">
        <f>IF(N2861="snížená",J2861,0)</f>
        <v>0</v>
      </c>
      <c r="BG2861" s="243">
        <f>IF(N2861="zákl. přenesená",J2861,0)</f>
        <v>0</v>
      </c>
      <c r="BH2861" s="243">
        <f>IF(N2861="sníž. přenesená",J2861,0)</f>
        <v>0</v>
      </c>
      <c r="BI2861" s="243">
        <f>IF(N2861="nulová",J2861,0)</f>
        <v>0</v>
      </c>
      <c r="BJ2861" s="19" t="s">
        <v>91</v>
      </c>
      <c r="BK2861" s="243">
        <f>ROUND(I2861*H2861,2)</f>
        <v>0</v>
      </c>
      <c r="BL2861" s="19" t="s">
        <v>303</v>
      </c>
      <c r="BM2861" s="242" t="s">
        <v>2746</v>
      </c>
    </row>
    <row r="2862" s="2" customFormat="1">
      <c r="A2862" s="41"/>
      <c r="B2862" s="42"/>
      <c r="C2862" s="43"/>
      <c r="D2862" s="251" t="s">
        <v>288</v>
      </c>
      <c r="E2862" s="43"/>
      <c r="F2862" s="282" t="s">
        <v>2747</v>
      </c>
      <c r="G2862" s="43"/>
      <c r="H2862" s="43"/>
      <c r="I2862" s="246"/>
      <c r="J2862" s="43"/>
      <c r="K2862" s="43"/>
      <c r="L2862" s="47"/>
      <c r="M2862" s="247"/>
      <c r="N2862" s="248"/>
      <c r="O2862" s="94"/>
      <c r="P2862" s="94"/>
      <c r="Q2862" s="94"/>
      <c r="R2862" s="94"/>
      <c r="S2862" s="94"/>
      <c r="T2862" s="95"/>
      <c r="U2862" s="41"/>
      <c r="V2862" s="41"/>
      <c r="W2862" s="41"/>
      <c r="X2862" s="41"/>
      <c r="Y2862" s="41"/>
      <c r="Z2862" s="41"/>
      <c r="AA2862" s="41"/>
      <c r="AB2862" s="41"/>
      <c r="AC2862" s="41"/>
      <c r="AD2862" s="41"/>
      <c r="AE2862" s="41"/>
      <c r="AT2862" s="19" t="s">
        <v>288</v>
      </c>
      <c r="AU2862" s="19" t="s">
        <v>93</v>
      </c>
    </row>
    <row r="2863" s="15" customFormat="1">
      <c r="A2863" s="15"/>
      <c r="B2863" s="272"/>
      <c r="C2863" s="273"/>
      <c r="D2863" s="251" t="s">
        <v>259</v>
      </c>
      <c r="E2863" s="274" t="s">
        <v>1</v>
      </c>
      <c r="F2863" s="275" t="s">
        <v>2748</v>
      </c>
      <c r="G2863" s="273"/>
      <c r="H2863" s="274" t="s">
        <v>1</v>
      </c>
      <c r="I2863" s="276"/>
      <c r="J2863" s="273"/>
      <c r="K2863" s="273"/>
      <c r="L2863" s="277"/>
      <c r="M2863" s="278"/>
      <c r="N2863" s="279"/>
      <c r="O2863" s="279"/>
      <c r="P2863" s="279"/>
      <c r="Q2863" s="279"/>
      <c r="R2863" s="279"/>
      <c r="S2863" s="279"/>
      <c r="T2863" s="280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T2863" s="281" t="s">
        <v>259</v>
      </c>
      <c r="AU2863" s="281" t="s">
        <v>93</v>
      </c>
      <c r="AV2863" s="15" t="s">
        <v>91</v>
      </c>
      <c r="AW2863" s="15" t="s">
        <v>40</v>
      </c>
      <c r="AX2863" s="15" t="s">
        <v>84</v>
      </c>
      <c r="AY2863" s="281" t="s">
        <v>250</v>
      </c>
    </row>
    <row r="2864" s="13" customFormat="1">
      <c r="A2864" s="13"/>
      <c r="B2864" s="249"/>
      <c r="C2864" s="250"/>
      <c r="D2864" s="251" t="s">
        <v>259</v>
      </c>
      <c r="E2864" s="252" t="s">
        <v>1</v>
      </c>
      <c r="F2864" s="253" t="s">
        <v>2749</v>
      </c>
      <c r="G2864" s="250"/>
      <c r="H2864" s="254">
        <v>16</v>
      </c>
      <c r="I2864" s="255"/>
      <c r="J2864" s="250"/>
      <c r="K2864" s="250"/>
      <c r="L2864" s="256"/>
      <c r="M2864" s="257"/>
      <c r="N2864" s="258"/>
      <c r="O2864" s="258"/>
      <c r="P2864" s="258"/>
      <c r="Q2864" s="258"/>
      <c r="R2864" s="258"/>
      <c r="S2864" s="258"/>
      <c r="T2864" s="25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60" t="s">
        <v>259</v>
      </c>
      <c r="AU2864" s="260" t="s">
        <v>93</v>
      </c>
      <c r="AV2864" s="13" t="s">
        <v>93</v>
      </c>
      <c r="AW2864" s="13" t="s">
        <v>40</v>
      </c>
      <c r="AX2864" s="13" t="s">
        <v>91</v>
      </c>
      <c r="AY2864" s="260" t="s">
        <v>250</v>
      </c>
    </row>
    <row r="2865" s="2" customFormat="1" ht="44.25" customHeight="1">
      <c r="A2865" s="41"/>
      <c r="B2865" s="42"/>
      <c r="C2865" s="230" t="s">
        <v>2750</v>
      </c>
      <c r="D2865" s="230" t="s">
        <v>252</v>
      </c>
      <c r="E2865" s="231" t="s">
        <v>2751</v>
      </c>
      <c r="F2865" s="232" t="s">
        <v>2752</v>
      </c>
      <c r="G2865" s="233" t="s">
        <v>570</v>
      </c>
      <c r="H2865" s="234">
        <v>8</v>
      </c>
      <c r="I2865" s="235"/>
      <c r="J2865" s="236">
        <f>ROUND(I2865*H2865,2)</f>
        <v>0</v>
      </c>
      <c r="K2865" s="237"/>
      <c r="L2865" s="47"/>
      <c r="M2865" s="238" t="s">
        <v>1</v>
      </c>
      <c r="N2865" s="239" t="s">
        <v>49</v>
      </c>
      <c r="O2865" s="94"/>
      <c r="P2865" s="240">
        <f>O2865*H2865</f>
        <v>0</v>
      </c>
      <c r="Q2865" s="240">
        <v>0.0032000000000000002</v>
      </c>
      <c r="R2865" s="240">
        <f>Q2865*H2865</f>
        <v>0.025600000000000001</v>
      </c>
      <c r="S2865" s="240">
        <v>0</v>
      </c>
      <c r="T2865" s="241">
        <f>S2865*H2865</f>
        <v>0</v>
      </c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R2865" s="242" t="s">
        <v>303</v>
      </c>
      <c r="AT2865" s="242" t="s">
        <v>252</v>
      </c>
      <c r="AU2865" s="242" t="s">
        <v>93</v>
      </c>
      <c r="AY2865" s="19" t="s">
        <v>250</v>
      </c>
      <c r="BE2865" s="243">
        <f>IF(N2865="základní",J2865,0)</f>
        <v>0</v>
      </c>
      <c r="BF2865" s="243">
        <f>IF(N2865="snížená",J2865,0)</f>
        <v>0</v>
      </c>
      <c r="BG2865" s="243">
        <f>IF(N2865="zákl. přenesená",J2865,0)</f>
        <v>0</v>
      </c>
      <c r="BH2865" s="243">
        <f>IF(N2865="sníž. přenesená",J2865,0)</f>
        <v>0</v>
      </c>
      <c r="BI2865" s="243">
        <f>IF(N2865="nulová",J2865,0)</f>
        <v>0</v>
      </c>
      <c r="BJ2865" s="19" t="s">
        <v>91</v>
      </c>
      <c r="BK2865" s="243">
        <f>ROUND(I2865*H2865,2)</f>
        <v>0</v>
      </c>
      <c r="BL2865" s="19" t="s">
        <v>303</v>
      </c>
      <c r="BM2865" s="242" t="s">
        <v>2753</v>
      </c>
    </row>
    <row r="2866" s="2" customFormat="1">
      <c r="A2866" s="41"/>
      <c r="B2866" s="42"/>
      <c r="C2866" s="43"/>
      <c r="D2866" s="251" t="s">
        <v>288</v>
      </c>
      <c r="E2866" s="43"/>
      <c r="F2866" s="282" t="s">
        <v>2754</v>
      </c>
      <c r="G2866" s="43"/>
      <c r="H2866" s="43"/>
      <c r="I2866" s="246"/>
      <c r="J2866" s="43"/>
      <c r="K2866" s="43"/>
      <c r="L2866" s="47"/>
      <c r="M2866" s="247"/>
      <c r="N2866" s="248"/>
      <c r="O2866" s="94"/>
      <c r="P2866" s="94"/>
      <c r="Q2866" s="94"/>
      <c r="R2866" s="94"/>
      <c r="S2866" s="94"/>
      <c r="T2866" s="95"/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T2866" s="19" t="s">
        <v>288</v>
      </c>
      <c r="AU2866" s="19" t="s">
        <v>93</v>
      </c>
    </row>
    <row r="2867" s="15" customFormat="1">
      <c r="A2867" s="15"/>
      <c r="B2867" s="272"/>
      <c r="C2867" s="273"/>
      <c r="D2867" s="251" t="s">
        <v>259</v>
      </c>
      <c r="E2867" s="274" t="s">
        <v>1</v>
      </c>
      <c r="F2867" s="275" t="s">
        <v>2755</v>
      </c>
      <c r="G2867" s="273"/>
      <c r="H2867" s="274" t="s">
        <v>1</v>
      </c>
      <c r="I2867" s="276"/>
      <c r="J2867" s="273"/>
      <c r="K2867" s="273"/>
      <c r="L2867" s="277"/>
      <c r="M2867" s="278"/>
      <c r="N2867" s="279"/>
      <c r="O2867" s="279"/>
      <c r="P2867" s="279"/>
      <c r="Q2867" s="279"/>
      <c r="R2867" s="279"/>
      <c r="S2867" s="279"/>
      <c r="T2867" s="280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T2867" s="281" t="s">
        <v>259</v>
      </c>
      <c r="AU2867" s="281" t="s">
        <v>93</v>
      </c>
      <c r="AV2867" s="15" t="s">
        <v>91</v>
      </c>
      <c r="AW2867" s="15" t="s">
        <v>40</v>
      </c>
      <c r="AX2867" s="15" t="s">
        <v>84</v>
      </c>
      <c r="AY2867" s="281" t="s">
        <v>250</v>
      </c>
    </row>
    <row r="2868" s="13" customFormat="1">
      <c r="A2868" s="13"/>
      <c r="B2868" s="249"/>
      <c r="C2868" s="250"/>
      <c r="D2868" s="251" t="s">
        <v>259</v>
      </c>
      <c r="E2868" s="252" t="s">
        <v>1</v>
      </c>
      <c r="F2868" s="253" t="s">
        <v>2756</v>
      </c>
      <c r="G2868" s="250"/>
      <c r="H2868" s="254">
        <v>8</v>
      </c>
      <c r="I2868" s="255"/>
      <c r="J2868" s="250"/>
      <c r="K2868" s="250"/>
      <c r="L2868" s="256"/>
      <c r="M2868" s="257"/>
      <c r="N2868" s="258"/>
      <c r="O2868" s="258"/>
      <c r="P2868" s="258"/>
      <c r="Q2868" s="258"/>
      <c r="R2868" s="258"/>
      <c r="S2868" s="258"/>
      <c r="T2868" s="259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60" t="s">
        <v>259</v>
      </c>
      <c r="AU2868" s="260" t="s">
        <v>93</v>
      </c>
      <c r="AV2868" s="13" t="s">
        <v>93</v>
      </c>
      <c r="AW2868" s="13" t="s">
        <v>40</v>
      </c>
      <c r="AX2868" s="13" t="s">
        <v>91</v>
      </c>
      <c r="AY2868" s="260" t="s">
        <v>250</v>
      </c>
    </row>
    <row r="2869" s="2" customFormat="1" ht="24.15" customHeight="1">
      <c r="A2869" s="41"/>
      <c r="B2869" s="42"/>
      <c r="C2869" s="230" t="s">
        <v>1939</v>
      </c>
      <c r="D2869" s="230" t="s">
        <v>252</v>
      </c>
      <c r="E2869" s="231" t="s">
        <v>2757</v>
      </c>
      <c r="F2869" s="232" t="s">
        <v>2758</v>
      </c>
      <c r="G2869" s="233" t="s">
        <v>388</v>
      </c>
      <c r="H2869" s="234">
        <v>5.3390000000000004</v>
      </c>
      <c r="I2869" s="235"/>
      <c r="J2869" s="236">
        <f>ROUND(I2869*H2869,2)</f>
        <v>0</v>
      </c>
      <c r="K2869" s="237"/>
      <c r="L2869" s="47"/>
      <c r="M2869" s="238" t="s">
        <v>1</v>
      </c>
      <c r="N2869" s="239" t="s">
        <v>49</v>
      </c>
      <c r="O2869" s="94"/>
      <c r="P2869" s="240">
        <f>O2869*H2869</f>
        <v>0</v>
      </c>
      <c r="Q2869" s="240">
        <v>0</v>
      </c>
      <c r="R2869" s="240">
        <f>Q2869*H2869</f>
        <v>0</v>
      </c>
      <c r="S2869" s="240">
        <v>0</v>
      </c>
      <c r="T2869" s="241">
        <f>S2869*H2869</f>
        <v>0</v>
      </c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R2869" s="242" t="s">
        <v>303</v>
      </c>
      <c r="AT2869" s="242" t="s">
        <v>252</v>
      </c>
      <c r="AU2869" s="242" t="s">
        <v>93</v>
      </c>
      <c r="AY2869" s="19" t="s">
        <v>250</v>
      </c>
      <c r="BE2869" s="243">
        <f>IF(N2869="základní",J2869,0)</f>
        <v>0</v>
      </c>
      <c r="BF2869" s="243">
        <f>IF(N2869="snížená",J2869,0)</f>
        <v>0</v>
      </c>
      <c r="BG2869" s="243">
        <f>IF(N2869="zákl. přenesená",J2869,0)</f>
        <v>0</v>
      </c>
      <c r="BH2869" s="243">
        <f>IF(N2869="sníž. přenesená",J2869,0)</f>
        <v>0</v>
      </c>
      <c r="BI2869" s="243">
        <f>IF(N2869="nulová",J2869,0)</f>
        <v>0</v>
      </c>
      <c r="BJ2869" s="19" t="s">
        <v>91</v>
      </c>
      <c r="BK2869" s="243">
        <f>ROUND(I2869*H2869,2)</f>
        <v>0</v>
      </c>
      <c r="BL2869" s="19" t="s">
        <v>303</v>
      </c>
      <c r="BM2869" s="242" t="s">
        <v>2759</v>
      </c>
    </row>
    <row r="2870" s="2" customFormat="1">
      <c r="A2870" s="41"/>
      <c r="B2870" s="42"/>
      <c r="C2870" s="43"/>
      <c r="D2870" s="244" t="s">
        <v>257</v>
      </c>
      <c r="E2870" s="43"/>
      <c r="F2870" s="245" t="s">
        <v>2760</v>
      </c>
      <c r="G2870" s="43"/>
      <c r="H2870" s="43"/>
      <c r="I2870" s="246"/>
      <c r="J2870" s="43"/>
      <c r="K2870" s="43"/>
      <c r="L2870" s="47"/>
      <c r="M2870" s="247"/>
      <c r="N2870" s="248"/>
      <c r="O2870" s="94"/>
      <c r="P2870" s="94"/>
      <c r="Q2870" s="94"/>
      <c r="R2870" s="94"/>
      <c r="S2870" s="94"/>
      <c r="T2870" s="95"/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T2870" s="19" t="s">
        <v>257</v>
      </c>
      <c r="AU2870" s="19" t="s">
        <v>93</v>
      </c>
    </row>
    <row r="2871" s="2" customFormat="1">
      <c r="A2871" s="41"/>
      <c r="B2871" s="42"/>
      <c r="C2871" s="43"/>
      <c r="D2871" s="251" t="s">
        <v>288</v>
      </c>
      <c r="E2871" s="43"/>
      <c r="F2871" s="282" t="s">
        <v>2761</v>
      </c>
      <c r="G2871" s="43"/>
      <c r="H2871" s="43"/>
      <c r="I2871" s="246"/>
      <c r="J2871" s="43"/>
      <c r="K2871" s="43"/>
      <c r="L2871" s="47"/>
      <c r="M2871" s="247"/>
      <c r="N2871" s="248"/>
      <c r="O2871" s="94"/>
      <c r="P2871" s="94"/>
      <c r="Q2871" s="94"/>
      <c r="R2871" s="94"/>
      <c r="S2871" s="94"/>
      <c r="T2871" s="95"/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T2871" s="19" t="s">
        <v>288</v>
      </c>
      <c r="AU2871" s="19" t="s">
        <v>93</v>
      </c>
    </row>
    <row r="2872" s="15" customFormat="1">
      <c r="A2872" s="15"/>
      <c r="B2872" s="272"/>
      <c r="C2872" s="273"/>
      <c r="D2872" s="251" t="s">
        <v>259</v>
      </c>
      <c r="E2872" s="274" t="s">
        <v>1</v>
      </c>
      <c r="F2872" s="275" t="s">
        <v>1225</v>
      </c>
      <c r="G2872" s="273"/>
      <c r="H2872" s="274" t="s">
        <v>1</v>
      </c>
      <c r="I2872" s="276"/>
      <c r="J2872" s="273"/>
      <c r="K2872" s="273"/>
      <c r="L2872" s="277"/>
      <c r="M2872" s="278"/>
      <c r="N2872" s="279"/>
      <c r="O2872" s="279"/>
      <c r="P2872" s="279"/>
      <c r="Q2872" s="279"/>
      <c r="R2872" s="279"/>
      <c r="S2872" s="279"/>
      <c r="T2872" s="280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81" t="s">
        <v>259</v>
      </c>
      <c r="AU2872" s="281" t="s">
        <v>93</v>
      </c>
      <c r="AV2872" s="15" t="s">
        <v>91</v>
      </c>
      <c r="AW2872" s="15" t="s">
        <v>40</v>
      </c>
      <c r="AX2872" s="15" t="s">
        <v>84</v>
      </c>
      <c r="AY2872" s="281" t="s">
        <v>250</v>
      </c>
    </row>
    <row r="2873" s="13" customFormat="1">
      <c r="A2873" s="13"/>
      <c r="B2873" s="249"/>
      <c r="C2873" s="250"/>
      <c r="D2873" s="251" t="s">
        <v>259</v>
      </c>
      <c r="E2873" s="252" t="s">
        <v>1</v>
      </c>
      <c r="F2873" s="253" t="s">
        <v>1228</v>
      </c>
      <c r="G2873" s="250"/>
      <c r="H2873" s="254">
        <v>2.9399999999999999</v>
      </c>
      <c r="I2873" s="255"/>
      <c r="J2873" s="250"/>
      <c r="K2873" s="250"/>
      <c r="L2873" s="256"/>
      <c r="M2873" s="257"/>
      <c r="N2873" s="258"/>
      <c r="O2873" s="258"/>
      <c r="P2873" s="258"/>
      <c r="Q2873" s="258"/>
      <c r="R2873" s="258"/>
      <c r="S2873" s="258"/>
      <c r="T2873" s="259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60" t="s">
        <v>259</v>
      </c>
      <c r="AU2873" s="260" t="s">
        <v>93</v>
      </c>
      <c r="AV2873" s="13" t="s">
        <v>93</v>
      </c>
      <c r="AW2873" s="13" t="s">
        <v>40</v>
      </c>
      <c r="AX2873" s="13" t="s">
        <v>84</v>
      </c>
      <c r="AY2873" s="260" t="s">
        <v>250</v>
      </c>
    </row>
    <row r="2874" s="13" customFormat="1">
      <c r="A2874" s="13"/>
      <c r="B2874" s="249"/>
      <c r="C2874" s="250"/>
      <c r="D2874" s="251" t="s">
        <v>259</v>
      </c>
      <c r="E2874" s="252" t="s">
        <v>1</v>
      </c>
      <c r="F2874" s="253" t="s">
        <v>1229</v>
      </c>
      <c r="G2874" s="250"/>
      <c r="H2874" s="254">
        <v>2.399</v>
      </c>
      <c r="I2874" s="255"/>
      <c r="J2874" s="250"/>
      <c r="K2874" s="250"/>
      <c r="L2874" s="256"/>
      <c r="M2874" s="257"/>
      <c r="N2874" s="258"/>
      <c r="O2874" s="258"/>
      <c r="P2874" s="258"/>
      <c r="Q2874" s="258"/>
      <c r="R2874" s="258"/>
      <c r="S2874" s="258"/>
      <c r="T2874" s="25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60" t="s">
        <v>259</v>
      </c>
      <c r="AU2874" s="260" t="s">
        <v>93</v>
      </c>
      <c r="AV2874" s="13" t="s">
        <v>93</v>
      </c>
      <c r="AW2874" s="13" t="s">
        <v>40</v>
      </c>
      <c r="AX2874" s="13" t="s">
        <v>84</v>
      </c>
      <c r="AY2874" s="260" t="s">
        <v>250</v>
      </c>
    </row>
    <row r="2875" s="14" customFormat="1">
      <c r="A2875" s="14"/>
      <c r="B2875" s="261"/>
      <c r="C2875" s="262"/>
      <c r="D2875" s="251" t="s">
        <v>259</v>
      </c>
      <c r="E2875" s="263" t="s">
        <v>1</v>
      </c>
      <c r="F2875" s="264" t="s">
        <v>261</v>
      </c>
      <c r="G2875" s="262"/>
      <c r="H2875" s="265">
        <v>5.3390000000000004</v>
      </c>
      <c r="I2875" s="266"/>
      <c r="J2875" s="262"/>
      <c r="K2875" s="262"/>
      <c r="L2875" s="267"/>
      <c r="M2875" s="268"/>
      <c r="N2875" s="269"/>
      <c r="O2875" s="269"/>
      <c r="P2875" s="269"/>
      <c r="Q2875" s="269"/>
      <c r="R2875" s="269"/>
      <c r="S2875" s="269"/>
      <c r="T2875" s="270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71" t="s">
        <v>259</v>
      </c>
      <c r="AU2875" s="271" t="s">
        <v>93</v>
      </c>
      <c r="AV2875" s="14" t="s">
        <v>256</v>
      </c>
      <c r="AW2875" s="14" t="s">
        <v>40</v>
      </c>
      <c r="AX2875" s="14" t="s">
        <v>91</v>
      </c>
      <c r="AY2875" s="271" t="s">
        <v>250</v>
      </c>
    </row>
    <row r="2876" s="2" customFormat="1" ht="16.5" customHeight="1">
      <c r="A2876" s="41"/>
      <c r="B2876" s="42"/>
      <c r="C2876" s="294" t="s">
        <v>2762</v>
      </c>
      <c r="D2876" s="294" t="s">
        <v>337</v>
      </c>
      <c r="E2876" s="295" t="s">
        <v>2763</v>
      </c>
      <c r="F2876" s="296" t="s">
        <v>2764</v>
      </c>
      <c r="G2876" s="297" t="s">
        <v>388</v>
      </c>
      <c r="H2876" s="298">
        <v>5.8730000000000002</v>
      </c>
      <c r="I2876" s="299"/>
      <c r="J2876" s="300">
        <f>ROUND(I2876*H2876,2)</f>
        <v>0</v>
      </c>
      <c r="K2876" s="301"/>
      <c r="L2876" s="302"/>
      <c r="M2876" s="303" t="s">
        <v>1</v>
      </c>
      <c r="N2876" s="304" t="s">
        <v>49</v>
      </c>
      <c r="O2876" s="94"/>
      <c r="P2876" s="240">
        <f>O2876*H2876</f>
        <v>0</v>
      </c>
      <c r="Q2876" s="240">
        <v>0.016</v>
      </c>
      <c r="R2876" s="240">
        <f>Q2876*H2876</f>
        <v>0.09396800000000001</v>
      </c>
      <c r="S2876" s="240">
        <v>0</v>
      </c>
      <c r="T2876" s="241">
        <f>S2876*H2876</f>
        <v>0</v>
      </c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R2876" s="242" t="s">
        <v>363</v>
      </c>
      <c r="AT2876" s="242" t="s">
        <v>337</v>
      </c>
      <c r="AU2876" s="242" t="s">
        <v>93</v>
      </c>
      <c r="AY2876" s="19" t="s">
        <v>250</v>
      </c>
      <c r="BE2876" s="243">
        <f>IF(N2876="základní",J2876,0)</f>
        <v>0</v>
      </c>
      <c r="BF2876" s="243">
        <f>IF(N2876="snížená",J2876,0)</f>
        <v>0</v>
      </c>
      <c r="BG2876" s="243">
        <f>IF(N2876="zákl. přenesená",J2876,0)</f>
        <v>0</v>
      </c>
      <c r="BH2876" s="243">
        <f>IF(N2876="sníž. přenesená",J2876,0)</f>
        <v>0</v>
      </c>
      <c r="BI2876" s="243">
        <f>IF(N2876="nulová",J2876,0)</f>
        <v>0</v>
      </c>
      <c r="BJ2876" s="19" t="s">
        <v>91</v>
      </c>
      <c r="BK2876" s="243">
        <f>ROUND(I2876*H2876,2)</f>
        <v>0</v>
      </c>
      <c r="BL2876" s="19" t="s">
        <v>303</v>
      </c>
      <c r="BM2876" s="242" t="s">
        <v>2765</v>
      </c>
    </row>
    <row r="2877" s="2" customFormat="1">
      <c r="A2877" s="41"/>
      <c r="B2877" s="42"/>
      <c r="C2877" s="43"/>
      <c r="D2877" s="251" t="s">
        <v>288</v>
      </c>
      <c r="E2877" s="43"/>
      <c r="F2877" s="282" t="s">
        <v>2766</v>
      </c>
      <c r="G2877" s="43"/>
      <c r="H2877" s="43"/>
      <c r="I2877" s="246"/>
      <c r="J2877" s="43"/>
      <c r="K2877" s="43"/>
      <c r="L2877" s="47"/>
      <c r="M2877" s="247"/>
      <c r="N2877" s="248"/>
      <c r="O2877" s="94"/>
      <c r="P2877" s="94"/>
      <c r="Q2877" s="94"/>
      <c r="R2877" s="94"/>
      <c r="S2877" s="94"/>
      <c r="T2877" s="95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T2877" s="19" t="s">
        <v>288</v>
      </c>
      <c r="AU2877" s="19" t="s">
        <v>93</v>
      </c>
    </row>
    <row r="2878" s="15" customFormat="1">
      <c r="A2878" s="15"/>
      <c r="B2878" s="272"/>
      <c r="C2878" s="273"/>
      <c r="D2878" s="251" t="s">
        <v>259</v>
      </c>
      <c r="E2878" s="274" t="s">
        <v>1</v>
      </c>
      <c r="F2878" s="275" t="s">
        <v>1225</v>
      </c>
      <c r="G2878" s="273"/>
      <c r="H2878" s="274" t="s">
        <v>1</v>
      </c>
      <c r="I2878" s="276"/>
      <c r="J2878" s="273"/>
      <c r="K2878" s="273"/>
      <c r="L2878" s="277"/>
      <c r="M2878" s="278"/>
      <c r="N2878" s="279"/>
      <c r="O2878" s="279"/>
      <c r="P2878" s="279"/>
      <c r="Q2878" s="279"/>
      <c r="R2878" s="279"/>
      <c r="S2878" s="279"/>
      <c r="T2878" s="280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T2878" s="281" t="s">
        <v>259</v>
      </c>
      <c r="AU2878" s="281" t="s">
        <v>93</v>
      </c>
      <c r="AV2878" s="15" t="s">
        <v>91</v>
      </c>
      <c r="AW2878" s="15" t="s">
        <v>40</v>
      </c>
      <c r="AX2878" s="15" t="s">
        <v>84</v>
      </c>
      <c r="AY2878" s="281" t="s">
        <v>250</v>
      </c>
    </row>
    <row r="2879" s="13" customFormat="1">
      <c r="A2879" s="13"/>
      <c r="B2879" s="249"/>
      <c r="C2879" s="250"/>
      <c r="D2879" s="251" t="s">
        <v>259</v>
      </c>
      <c r="E2879" s="252" t="s">
        <v>1</v>
      </c>
      <c r="F2879" s="253" t="s">
        <v>1228</v>
      </c>
      <c r="G2879" s="250"/>
      <c r="H2879" s="254">
        <v>2.9399999999999999</v>
      </c>
      <c r="I2879" s="255"/>
      <c r="J2879" s="250"/>
      <c r="K2879" s="250"/>
      <c r="L2879" s="256"/>
      <c r="M2879" s="257"/>
      <c r="N2879" s="258"/>
      <c r="O2879" s="258"/>
      <c r="P2879" s="258"/>
      <c r="Q2879" s="258"/>
      <c r="R2879" s="258"/>
      <c r="S2879" s="258"/>
      <c r="T2879" s="259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60" t="s">
        <v>259</v>
      </c>
      <c r="AU2879" s="260" t="s">
        <v>93</v>
      </c>
      <c r="AV2879" s="13" t="s">
        <v>93</v>
      </c>
      <c r="AW2879" s="13" t="s">
        <v>40</v>
      </c>
      <c r="AX2879" s="13" t="s">
        <v>84</v>
      </c>
      <c r="AY2879" s="260" t="s">
        <v>250</v>
      </c>
    </row>
    <row r="2880" s="13" customFormat="1">
      <c r="A2880" s="13"/>
      <c r="B2880" s="249"/>
      <c r="C2880" s="250"/>
      <c r="D2880" s="251" t="s">
        <v>259</v>
      </c>
      <c r="E2880" s="252" t="s">
        <v>1</v>
      </c>
      <c r="F2880" s="253" t="s">
        <v>1229</v>
      </c>
      <c r="G2880" s="250"/>
      <c r="H2880" s="254">
        <v>2.399</v>
      </c>
      <c r="I2880" s="255"/>
      <c r="J2880" s="250"/>
      <c r="K2880" s="250"/>
      <c r="L2880" s="256"/>
      <c r="M2880" s="257"/>
      <c r="N2880" s="258"/>
      <c r="O2880" s="258"/>
      <c r="P2880" s="258"/>
      <c r="Q2880" s="258"/>
      <c r="R2880" s="258"/>
      <c r="S2880" s="258"/>
      <c r="T2880" s="259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60" t="s">
        <v>259</v>
      </c>
      <c r="AU2880" s="260" t="s">
        <v>93</v>
      </c>
      <c r="AV2880" s="13" t="s">
        <v>93</v>
      </c>
      <c r="AW2880" s="13" t="s">
        <v>40</v>
      </c>
      <c r="AX2880" s="13" t="s">
        <v>84</v>
      </c>
      <c r="AY2880" s="260" t="s">
        <v>250</v>
      </c>
    </row>
    <row r="2881" s="14" customFormat="1">
      <c r="A2881" s="14"/>
      <c r="B2881" s="261"/>
      <c r="C2881" s="262"/>
      <c r="D2881" s="251" t="s">
        <v>259</v>
      </c>
      <c r="E2881" s="263" t="s">
        <v>1</v>
      </c>
      <c r="F2881" s="264" t="s">
        <v>261</v>
      </c>
      <c r="G2881" s="262"/>
      <c r="H2881" s="265">
        <v>5.3390000000000004</v>
      </c>
      <c r="I2881" s="266"/>
      <c r="J2881" s="262"/>
      <c r="K2881" s="262"/>
      <c r="L2881" s="267"/>
      <c r="M2881" s="268"/>
      <c r="N2881" s="269"/>
      <c r="O2881" s="269"/>
      <c r="P2881" s="269"/>
      <c r="Q2881" s="269"/>
      <c r="R2881" s="269"/>
      <c r="S2881" s="269"/>
      <c r="T2881" s="270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71" t="s">
        <v>259</v>
      </c>
      <c r="AU2881" s="271" t="s">
        <v>93</v>
      </c>
      <c r="AV2881" s="14" t="s">
        <v>256</v>
      </c>
      <c r="AW2881" s="14" t="s">
        <v>40</v>
      </c>
      <c r="AX2881" s="14" t="s">
        <v>91</v>
      </c>
      <c r="AY2881" s="271" t="s">
        <v>250</v>
      </c>
    </row>
    <row r="2882" s="13" customFormat="1">
      <c r="A2882" s="13"/>
      <c r="B2882" s="249"/>
      <c r="C2882" s="250"/>
      <c r="D2882" s="251" t="s">
        <v>259</v>
      </c>
      <c r="E2882" s="250"/>
      <c r="F2882" s="253" t="s">
        <v>2767</v>
      </c>
      <c r="G2882" s="250"/>
      <c r="H2882" s="254">
        <v>5.8730000000000002</v>
      </c>
      <c r="I2882" s="255"/>
      <c r="J2882" s="250"/>
      <c r="K2882" s="250"/>
      <c r="L2882" s="256"/>
      <c r="M2882" s="257"/>
      <c r="N2882" s="258"/>
      <c r="O2882" s="258"/>
      <c r="P2882" s="258"/>
      <c r="Q2882" s="258"/>
      <c r="R2882" s="258"/>
      <c r="S2882" s="258"/>
      <c r="T2882" s="259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60" t="s">
        <v>259</v>
      </c>
      <c r="AU2882" s="260" t="s">
        <v>93</v>
      </c>
      <c r="AV2882" s="13" t="s">
        <v>93</v>
      </c>
      <c r="AW2882" s="13" t="s">
        <v>4</v>
      </c>
      <c r="AX2882" s="13" t="s">
        <v>91</v>
      </c>
      <c r="AY2882" s="260" t="s">
        <v>250</v>
      </c>
    </row>
    <row r="2883" s="2" customFormat="1" ht="24.15" customHeight="1">
      <c r="A2883" s="41"/>
      <c r="B2883" s="42"/>
      <c r="C2883" s="230" t="s">
        <v>1945</v>
      </c>
      <c r="D2883" s="230" t="s">
        <v>252</v>
      </c>
      <c r="E2883" s="231" t="s">
        <v>2768</v>
      </c>
      <c r="F2883" s="232" t="s">
        <v>2769</v>
      </c>
      <c r="G2883" s="233" t="s">
        <v>320</v>
      </c>
      <c r="H2883" s="234">
        <v>29.818999999999999</v>
      </c>
      <c r="I2883" s="235"/>
      <c r="J2883" s="236">
        <f>ROUND(I2883*H2883,2)</f>
        <v>0</v>
      </c>
      <c r="K2883" s="237"/>
      <c r="L2883" s="47"/>
      <c r="M2883" s="238" t="s">
        <v>1</v>
      </c>
      <c r="N2883" s="239" t="s">
        <v>49</v>
      </c>
      <c r="O2883" s="94"/>
      <c r="P2883" s="240">
        <f>O2883*H2883</f>
        <v>0</v>
      </c>
      <c r="Q2883" s="240">
        <v>0</v>
      </c>
      <c r="R2883" s="240">
        <f>Q2883*H2883</f>
        <v>0</v>
      </c>
      <c r="S2883" s="240">
        <v>0</v>
      </c>
      <c r="T2883" s="241">
        <f>S2883*H2883</f>
        <v>0</v>
      </c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R2883" s="242" t="s">
        <v>303</v>
      </c>
      <c r="AT2883" s="242" t="s">
        <v>252</v>
      </c>
      <c r="AU2883" s="242" t="s">
        <v>93</v>
      </c>
      <c r="AY2883" s="19" t="s">
        <v>250</v>
      </c>
      <c r="BE2883" s="243">
        <f>IF(N2883="základní",J2883,0)</f>
        <v>0</v>
      </c>
      <c r="BF2883" s="243">
        <f>IF(N2883="snížená",J2883,0)</f>
        <v>0</v>
      </c>
      <c r="BG2883" s="243">
        <f>IF(N2883="zákl. přenesená",J2883,0)</f>
        <v>0</v>
      </c>
      <c r="BH2883" s="243">
        <f>IF(N2883="sníž. přenesená",J2883,0)</f>
        <v>0</v>
      </c>
      <c r="BI2883" s="243">
        <f>IF(N2883="nulová",J2883,0)</f>
        <v>0</v>
      </c>
      <c r="BJ2883" s="19" t="s">
        <v>91</v>
      </c>
      <c r="BK2883" s="243">
        <f>ROUND(I2883*H2883,2)</f>
        <v>0</v>
      </c>
      <c r="BL2883" s="19" t="s">
        <v>303</v>
      </c>
      <c r="BM2883" s="242" t="s">
        <v>2770</v>
      </c>
    </row>
    <row r="2884" s="15" customFormat="1">
      <c r="A2884" s="15"/>
      <c r="B2884" s="272"/>
      <c r="C2884" s="273"/>
      <c r="D2884" s="251" t="s">
        <v>259</v>
      </c>
      <c r="E2884" s="274" t="s">
        <v>1</v>
      </c>
      <c r="F2884" s="275" t="s">
        <v>1225</v>
      </c>
      <c r="G2884" s="273"/>
      <c r="H2884" s="274" t="s">
        <v>1</v>
      </c>
      <c r="I2884" s="276"/>
      <c r="J2884" s="273"/>
      <c r="K2884" s="273"/>
      <c r="L2884" s="277"/>
      <c r="M2884" s="278"/>
      <c r="N2884" s="279"/>
      <c r="O2884" s="279"/>
      <c r="P2884" s="279"/>
      <c r="Q2884" s="279"/>
      <c r="R2884" s="279"/>
      <c r="S2884" s="279"/>
      <c r="T2884" s="280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T2884" s="281" t="s">
        <v>259</v>
      </c>
      <c r="AU2884" s="281" t="s">
        <v>93</v>
      </c>
      <c r="AV2884" s="15" t="s">
        <v>91</v>
      </c>
      <c r="AW2884" s="15" t="s">
        <v>40</v>
      </c>
      <c r="AX2884" s="15" t="s">
        <v>84</v>
      </c>
      <c r="AY2884" s="281" t="s">
        <v>250</v>
      </c>
    </row>
    <row r="2885" s="13" customFormat="1">
      <c r="A2885" s="13"/>
      <c r="B2885" s="249"/>
      <c r="C2885" s="250"/>
      <c r="D2885" s="251" t="s">
        <v>259</v>
      </c>
      <c r="E2885" s="252" t="s">
        <v>1</v>
      </c>
      <c r="F2885" s="253" t="s">
        <v>2771</v>
      </c>
      <c r="G2885" s="250"/>
      <c r="H2885" s="254">
        <v>10.300000000000001</v>
      </c>
      <c r="I2885" s="255"/>
      <c r="J2885" s="250"/>
      <c r="K2885" s="250"/>
      <c r="L2885" s="256"/>
      <c r="M2885" s="257"/>
      <c r="N2885" s="258"/>
      <c r="O2885" s="258"/>
      <c r="P2885" s="258"/>
      <c r="Q2885" s="258"/>
      <c r="R2885" s="258"/>
      <c r="S2885" s="258"/>
      <c r="T2885" s="25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60" t="s">
        <v>259</v>
      </c>
      <c r="AU2885" s="260" t="s">
        <v>93</v>
      </c>
      <c r="AV2885" s="13" t="s">
        <v>93</v>
      </c>
      <c r="AW2885" s="13" t="s">
        <v>40</v>
      </c>
      <c r="AX2885" s="13" t="s">
        <v>84</v>
      </c>
      <c r="AY2885" s="260" t="s">
        <v>250</v>
      </c>
    </row>
    <row r="2886" s="13" customFormat="1">
      <c r="A2886" s="13"/>
      <c r="B2886" s="249"/>
      <c r="C2886" s="250"/>
      <c r="D2886" s="251" t="s">
        <v>259</v>
      </c>
      <c r="E2886" s="252" t="s">
        <v>1</v>
      </c>
      <c r="F2886" s="253" t="s">
        <v>2772</v>
      </c>
      <c r="G2886" s="250"/>
      <c r="H2886" s="254">
        <v>10.199999999999999</v>
      </c>
      <c r="I2886" s="255"/>
      <c r="J2886" s="250"/>
      <c r="K2886" s="250"/>
      <c r="L2886" s="256"/>
      <c r="M2886" s="257"/>
      <c r="N2886" s="258"/>
      <c r="O2886" s="258"/>
      <c r="P2886" s="258"/>
      <c r="Q2886" s="258"/>
      <c r="R2886" s="258"/>
      <c r="S2886" s="258"/>
      <c r="T2886" s="259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60" t="s">
        <v>259</v>
      </c>
      <c r="AU2886" s="260" t="s">
        <v>93</v>
      </c>
      <c r="AV2886" s="13" t="s">
        <v>93</v>
      </c>
      <c r="AW2886" s="13" t="s">
        <v>40</v>
      </c>
      <c r="AX2886" s="13" t="s">
        <v>84</v>
      </c>
      <c r="AY2886" s="260" t="s">
        <v>250</v>
      </c>
    </row>
    <row r="2887" s="13" customFormat="1">
      <c r="A2887" s="13"/>
      <c r="B2887" s="249"/>
      <c r="C2887" s="250"/>
      <c r="D2887" s="251" t="s">
        <v>259</v>
      </c>
      <c r="E2887" s="252" t="s">
        <v>1</v>
      </c>
      <c r="F2887" s="253" t="s">
        <v>2773</v>
      </c>
      <c r="G2887" s="250"/>
      <c r="H2887" s="254">
        <v>6.9199999999999999</v>
      </c>
      <c r="I2887" s="255"/>
      <c r="J2887" s="250"/>
      <c r="K2887" s="250"/>
      <c r="L2887" s="256"/>
      <c r="M2887" s="257"/>
      <c r="N2887" s="258"/>
      <c r="O2887" s="258"/>
      <c r="P2887" s="258"/>
      <c r="Q2887" s="258"/>
      <c r="R2887" s="258"/>
      <c r="S2887" s="258"/>
      <c r="T2887" s="259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60" t="s">
        <v>259</v>
      </c>
      <c r="AU2887" s="260" t="s">
        <v>93</v>
      </c>
      <c r="AV2887" s="13" t="s">
        <v>93</v>
      </c>
      <c r="AW2887" s="13" t="s">
        <v>40</v>
      </c>
      <c r="AX2887" s="13" t="s">
        <v>84</v>
      </c>
      <c r="AY2887" s="260" t="s">
        <v>250</v>
      </c>
    </row>
    <row r="2888" s="13" customFormat="1">
      <c r="A2888" s="13"/>
      <c r="B2888" s="249"/>
      <c r="C2888" s="250"/>
      <c r="D2888" s="251" t="s">
        <v>259</v>
      </c>
      <c r="E2888" s="252" t="s">
        <v>1</v>
      </c>
      <c r="F2888" s="253" t="s">
        <v>1229</v>
      </c>
      <c r="G2888" s="250"/>
      <c r="H2888" s="254">
        <v>2.399</v>
      </c>
      <c r="I2888" s="255"/>
      <c r="J2888" s="250"/>
      <c r="K2888" s="250"/>
      <c r="L2888" s="256"/>
      <c r="M2888" s="257"/>
      <c r="N2888" s="258"/>
      <c r="O2888" s="258"/>
      <c r="P2888" s="258"/>
      <c r="Q2888" s="258"/>
      <c r="R2888" s="258"/>
      <c r="S2888" s="258"/>
      <c r="T2888" s="25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60" t="s">
        <v>259</v>
      </c>
      <c r="AU2888" s="260" t="s">
        <v>93</v>
      </c>
      <c r="AV2888" s="13" t="s">
        <v>93</v>
      </c>
      <c r="AW2888" s="13" t="s">
        <v>40</v>
      </c>
      <c r="AX2888" s="13" t="s">
        <v>84</v>
      </c>
      <c r="AY2888" s="260" t="s">
        <v>250</v>
      </c>
    </row>
    <row r="2889" s="14" customFormat="1">
      <c r="A2889" s="14"/>
      <c r="B2889" s="261"/>
      <c r="C2889" s="262"/>
      <c r="D2889" s="251" t="s">
        <v>259</v>
      </c>
      <c r="E2889" s="263" t="s">
        <v>1</v>
      </c>
      <c r="F2889" s="264" t="s">
        <v>261</v>
      </c>
      <c r="G2889" s="262"/>
      <c r="H2889" s="265">
        <v>29.818999999999999</v>
      </c>
      <c r="I2889" s="266"/>
      <c r="J2889" s="262"/>
      <c r="K2889" s="262"/>
      <c r="L2889" s="267"/>
      <c r="M2889" s="268"/>
      <c r="N2889" s="269"/>
      <c r="O2889" s="269"/>
      <c r="P2889" s="269"/>
      <c r="Q2889" s="269"/>
      <c r="R2889" s="269"/>
      <c r="S2889" s="269"/>
      <c r="T2889" s="270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71" t="s">
        <v>259</v>
      </c>
      <c r="AU2889" s="271" t="s">
        <v>93</v>
      </c>
      <c r="AV2889" s="14" t="s">
        <v>256</v>
      </c>
      <c r="AW2889" s="14" t="s">
        <v>40</v>
      </c>
      <c r="AX2889" s="14" t="s">
        <v>91</v>
      </c>
      <c r="AY2889" s="271" t="s">
        <v>250</v>
      </c>
    </row>
    <row r="2890" s="2" customFormat="1" ht="16.5" customHeight="1">
      <c r="A2890" s="41"/>
      <c r="B2890" s="42"/>
      <c r="C2890" s="294" t="s">
        <v>2774</v>
      </c>
      <c r="D2890" s="294" t="s">
        <v>337</v>
      </c>
      <c r="E2890" s="295" t="s">
        <v>2775</v>
      </c>
      <c r="F2890" s="296" t="s">
        <v>2776</v>
      </c>
      <c r="G2890" s="297" t="s">
        <v>320</v>
      </c>
      <c r="H2890" s="298">
        <v>32.801000000000002</v>
      </c>
      <c r="I2890" s="299"/>
      <c r="J2890" s="300">
        <f>ROUND(I2890*H2890,2)</f>
        <v>0</v>
      </c>
      <c r="K2890" s="301"/>
      <c r="L2890" s="302"/>
      <c r="M2890" s="303" t="s">
        <v>1</v>
      </c>
      <c r="N2890" s="304" t="s">
        <v>49</v>
      </c>
      <c r="O2890" s="94"/>
      <c r="P2890" s="240">
        <f>O2890*H2890</f>
        <v>0</v>
      </c>
      <c r="Q2890" s="240">
        <v>0.00020000000000000001</v>
      </c>
      <c r="R2890" s="240">
        <f>Q2890*H2890</f>
        <v>0.0065602000000000004</v>
      </c>
      <c r="S2890" s="240">
        <v>0</v>
      </c>
      <c r="T2890" s="241">
        <f>S2890*H2890</f>
        <v>0</v>
      </c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R2890" s="242" t="s">
        <v>363</v>
      </c>
      <c r="AT2890" s="242" t="s">
        <v>337</v>
      </c>
      <c r="AU2890" s="242" t="s">
        <v>93</v>
      </c>
      <c r="AY2890" s="19" t="s">
        <v>250</v>
      </c>
      <c r="BE2890" s="243">
        <f>IF(N2890="základní",J2890,0)</f>
        <v>0</v>
      </c>
      <c r="BF2890" s="243">
        <f>IF(N2890="snížená",J2890,0)</f>
        <v>0</v>
      </c>
      <c r="BG2890" s="243">
        <f>IF(N2890="zákl. přenesená",J2890,0)</f>
        <v>0</v>
      </c>
      <c r="BH2890" s="243">
        <f>IF(N2890="sníž. přenesená",J2890,0)</f>
        <v>0</v>
      </c>
      <c r="BI2890" s="243">
        <f>IF(N2890="nulová",J2890,0)</f>
        <v>0</v>
      </c>
      <c r="BJ2890" s="19" t="s">
        <v>91</v>
      </c>
      <c r="BK2890" s="243">
        <f>ROUND(I2890*H2890,2)</f>
        <v>0</v>
      </c>
      <c r="BL2890" s="19" t="s">
        <v>303</v>
      </c>
      <c r="BM2890" s="242" t="s">
        <v>2777</v>
      </c>
    </row>
    <row r="2891" s="2" customFormat="1">
      <c r="A2891" s="41"/>
      <c r="B2891" s="42"/>
      <c r="C2891" s="43"/>
      <c r="D2891" s="251" t="s">
        <v>288</v>
      </c>
      <c r="E2891" s="43"/>
      <c r="F2891" s="282" t="s">
        <v>2766</v>
      </c>
      <c r="G2891" s="43"/>
      <c r="H2891" s="43"/>
      <c r="I2891" s="246"/>
      <c r="J2891" s="43"/>
      <c r="K2891" s="43"/>
      <c r="L2891" s="47"/>
      <c r="M2891" s="247"/>
      <c r="N2891" s="248"/>
      <c r="O2891" s="94"/>
      <c r="P2891" s="94"/>
      <c r="Q2891" s="94"/>
      <c r="R2891" s="94"/>
      <c r="S2891" s="94"/>
      <c r="T2891" s="95"/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T2891" s="19" t="s">
        <v>288</v>
      </c>
      <c r="AU2891" s="19" t="s">
        <v>93</v>
      </c>
    </row>
    <row r="2892" s="15" customFormat="1">
      <c r="A2892" s="15"/>
      <c r="B2892" s="272"/>
      <c r="C2892" s="273"/>
      <c r="D2892" s="251" t="s">
        <v>259</v>
      </c>
      <c r="E2892" s="274" t="s">
        <v>1</v>
      </c>
      <c r="F2892" s="275" t="s">
        <v>1225</v>
      </c>
      <c r="G2892" s="273"/>
      <c r="H2892" s="274" t="s">
        <v>1</v>
      </c>
      <c r="I2892" s="276"/>
      <c r="J2892" s="273"/>
      <c r="K2892" s="273"/>
      <c r="L2892" s="277"/>
      <c r="M2892" s="278"/>
      <c r="N2892" s="279"/>
      <c r="O2892" s="279"/>
      <c r="P2892" s="279"/>
      <c r="Q2892" s="279"/>
      <c r="R2892" s="279"/>
      <c r="S2892" s="279"/>
      <c r="T2892" s="280"/>
      <c r="U2892" s="15"/>
      <c r="V2892" s="15"/>
      <c r="W2892" s="15"/>
      <c r="X2892" s="15"/>
      <c r="Y2892" s="15"/>
      <c r="Z2892" s="15"/>
      <c r="AA2892" s="15"/>
      <c r="AB2892" s="15"/>
      <c r="AC2892" s="15"/>
      <c r="AD2892" s="15"/>
      <c r="AE2892" s="15"/>
      <c r="AT2892" s="281" t="s">
        <v>259</v>
      </c>
      <c r="AU2892" s="281" t="s">
        <v>93</v>
      </c>
      <c r="AV2892" s="15" t="s">
        <v>91</v>
      </c>
      <c r="AW2892" s="15" t="s">
        <v>40</v>
      </c>
      <c r="AX2892" s="15" t="s">
        <v>84</v>
      </c>
      <c r="AY2892" s="281" t="s">
        <v>250</v>
      </c>
    </row>
    <row r="2893" s="13" customFormat="1">
      <c r="A2893" s="13"/>
      <c r="B2893" s="249"/>
      <c r="C2893" s="250"/>
      <c r="D2893" s="251" t="s">
        <v>259</v>
      </c>
      <c r="E2893" s="252" t="s">
        <v>1</v>
      </c>
      <c r="F2893" s="253" t="s">
        <v>2771</v>
      </c>
      <c r="G2893" s="250"/>
      <c r="H2893" s="254">
        <v>10.300000000000001</v>
      </c>
      <c r="I2893" s="255"/>
      <c r="J2893" s="250"/>
      <c r="K2893" s="250"/>
      <c r="L2893" s="256"/>
      <c r="M2893" s="257"/>
      <c r="N2893" s="258"/>
      <c r="O2893" s="258"/>
      <c r="P2893" s="258"/>
      <c r="Q2893" s="258"/>
      <c r="R2893" s="258"/>
      <c r="S2893" s="258"/>
      <c r="T2893" s="259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60" t="s">
        <v>259</v>
      </c>
      <c r="AU2893" s="260" t="s">
        <v>93</v>
      </c>
      <c r="AV2893" s="13" t="s">
        <v>93</v>
      </c>
      <c r="AW2893" s="13" t="s">
        <v>40</v>
      </c>
      <c r="AX2893" s="13" t="s">
        <v>84</v>
      </c>
      <c r="AY2893" s="260" t="s">
        <v>250</v>
      </c>
    </row>
    <row r="2894" s="13" customFormat="1">
      <c r="A2894" s="13"/>
      <c r="B2894" s="249"/>
      <c r="C2894" s="250"/>
      <c r="D2894" s="251" t="s">
        <v>259</v>
      </c>
      <c r="E2894" s="252" t="s">
        <v>1</v>
      </c>
      <c r="F2894" s="253" t="s">
        <v>2772</v>
      </c>
      <c r="G2894" s="250"/>
      <c r="H2894" s="254">
        <v>10.199999999999999</v>
      </c>
      <c r="I2894" s="255"/>
      <c r="J2894" s="250"/>
      <c r="K2894" s="250"/>
      <c r="L2894" s="256"/>
      <c r="M2894" s="257"/>
      <c r="N2894" s="258"/>
      <c r="O2894" s="258"/>
      <c r="P2894" s="258"/>
      <c r="Q2894" s="258"/>
      <c r="R2894" s="258"/>
      <c r="S2894" s="258"/>
      <c r="T2894" s="259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60" t="s">
        <v>259</v>
      </c>
      <c r="AU2894" s="260" t="s">
        <v>93</v>
      </c>
      <c r="AV2894" s="13" t="s">
        <v>93</v>
      </c>
      <c r="AW2894" s="13" t="s">
        <v>40</v>
      </c>
      <c r="AX2894" s="13" t="s">
        <v>84</v>
      </c>
      <c r="AY2894" s="260" t="s">
        <v>250</v>
      </c>
    </row>
    <row r="2895" s="13" customFormat="1">
      <c r="A2895" s="13"/>
      <c r="B2895" s="249"/>
      <c r="C2895" s="250"/>
      <c r="D2895" s="251" t="s">
        <v>259</v>
      </c>
      <c r="E2895" s="252" t="s">
        <v>1</v>
      </c>
      <c r="F2895" s="253" t="s">
        <v>2773</v>
      </c>
      <c r="G2895" s="250"/>
      <c r="H2895" s="254">
        <v>6.9199999999999999</v>
      </c>
      <c r="I2895" s="255"/>
      <c r="J2895" s="250"/>
      <c r="K2895" s="250"/>
      <c r="L2895" s="256"/>
      <c r="M2895" s="257"/>
      <c r="N2895" s="258"/>
      <c r="O2895" s="258"/>
      <c r="P2895" s="258"/>
      <c r="Q2895" s="258"/>
      <c r="R2895" s="258"/>
      <c r="S2895" s="258"/>
      <c r="T2895" s="259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60" t="s">
        <v>259</v>
      </c>
      <c r="AU2895" s="260" t="s">
        <v>93</v>
      </c>
      <c r="AV2895" s="13" t="s">
        <v>93</v>
      </c>
      <c r="AW2895" s="13" t="s">
        <v>40</v>
      </c>
      <c r="AX2895" s="13" t="s">
        <v>84</v>
      </c>
      <c r="AY2895" s="260" t="s">
        <v>250</v>
      </c>
    </row>
    <row r="2896" s="13" customFormat="1">
      <c r="A2896" s="13"/>
      <c r="B2896" s="249"/>
      <c r="C2896" s="250"/>
      <c r="D2896" s="251" t="s">
        <v>259</v>
      </c>
      <c r="E2896" s="252" t="s">
        <v>1</v>
      </c>
      <c r="F2896" s="253" t="s">
        <v>1229</v>
      </c>
      <c r="G2896" s="250"/>
      <c r="H2896" s="254">
        <v>2.399</v>
      </c>
      <c r="I2896" s="255"/>
      <c r="J2896" s="250"/>
      <c r="K2896" s="250"/>
      <c r="L2896" s="256"/>
      <c r="M2896" s="257"/>
      <c r="N2896" s="258"/>
      <c r="O2896" s="258"/>
      <c r="P2896" s="258"/>
      <c r="Q2896" s="258"/>
      <c r="R2896" s="258"/>
      <c r="S2896" s="258"/>
      <c r="T2896" s="259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60" t="s">
        <v>259</v>
      </c>
      <c r="AU2896" s="260" t="s">
        <v>93</v>
      </c>
      <c r="AV2896" s="13" t="s">
        <v>93</v>
      </c>
      <c r="AW2896" s="13" t="s">
        <v>40</v>
      </c>
      <c r="AX2896" s="13" t="s">
        <v>84</v>
      </c>
      <c r="AY2896" s="260" t="s">
        <v>250</v>
      </c>
    </row>
    <row r="2897" s="14" customFormat="1">
      <c r="A2897" s="14"/>
      <c r="B2897" s="261"/>
      <c r="C2897" s="262"/>
      <c r="D2897" s="251" t="s">
        <v>259</v>
      </c>
      <c r="E2897" s="263" t="s">
        <v>1</v>
      </c>
      <c r="F2897" s="264" t="s">
        <v>261</v>
      </c>
      <c r="G2897" s="262"/>
      <c r="H2897" s="265">
        <v>29.818999999999999</v>
      </c>
      <c r="I2897" s="266"/>
      <c r="J2897" s="262"/>
      <c r="K2897" s="262"/>
      <c r="L2897" s="267"/>
      <c r="M2897" s="268"/>
      <c r="N2897" s="269"/>
      <c r="O2897" s="269"/>
      <c r="P2897" s="269"/>
      <c r="Q2897" s="269"/>
      <c r="R2897" s="269"/>
      <c r="S2897" s="269"/>
      <c r="T2897" s="270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71" t="s">
        <v>259</v>
      </c>
      <c r="AU2897" s="271" t="s">
        <v>93</v>
      </c>
      <c r="AV2897" s="14" t="s">
        <v>256</v>
      </c>
      <c r="AW2897" s="14" t="s">
        <v>40</v>
      </c>
      <c r="AX2897" s="14" t="s">
        <v>91</v>
      </c>
      <c r="AY2897" s="271" t="s">
        <v>250</v>
      </c>
    </row>
    <row r="2898" s="13" customFormat="1">
      <c r="A2898" s="13"/>
      <c r="B2898" s="249"/>
      <c r="C2898" s="250"/>
      <c r="D2898" s="251" t="s">
        <v>259</v>
      </c>
      <c r="E2898" s="250"/>
      <c r="F2898" s="253" t="s">
        <v>2778</v>
      </c>
      <c r="G2898" s="250"/>
      <c r="H2898" s="254">
        <v>32.801000000000002</v>
      </c>
      <c r="I2898" s="255"/>
      <c r="J2898" s="250"/>
      <c r="K2898" s="250"/>
      <c r="L2898" s="256"/>
      <c r="M2898" s="257"/>
      <c r="N2898" s="258"/>
      <c r="O2898" s="258"/>
      <c r="P2898" s="258"/>
      <c r="Q2898" s="258"/>
      <c r="R2898" s="258"/>
      <c r="S2898" s="258"/>
      <c r="T2898" s="259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60" t="s">
        <v>259</v>
      </c>
      <c r="AU2898" s="260" t="s">
        <v>93</v>
      </c>
      <c r="AV2898" s="13" t="s">
        <v>93</v>
      </c>
      <c r="AW2898" s="13" t="s">
        <v>4</v>
      </c>
      <c r="AX2898" s="13" t="s">
        <v>91</v>
      </c>
      <c r="AY2898" s="260" t="s">
        <v>250</v>
      </c>
    </row>
    <row r="2899" s="2" customFormat="1" ht="44.25" customHeight="1">
      <c r="A2899" s="41"/>
      <c r="B2899" s="42"/>
      <c r="C2899" s="230" t="s">
        <v>1952</v>
      </c>
      <c r="D2899" s="230" t="s">
        <v>252</v>
      </c>
      <c r="E2899" s="231" t="s">
        <v>2779</v>
      </c>
      <c r="F2899" s="232" t="s">
        <v>2780</v>
      </c>
      <c r="G2899" s="233" t="s">
        <v>320</v>
      </c>
      <c r="H2899" s="234">
        <v>43.899999999999999</v>
      </c>
      <c r="I2899" s="235"/>
      <c r="J2899" s="236">
        <f>ROUND(I2899*H2899,2)</f>
        <v>0</v>
      </c>
      <c r="K2899" s="237"/>
      <c r="L2899" s="47"/>
      <c r="M2899" s="238" t="s">
        <v>1</v>
      </c>
      <c r="N2899" s="239" t="s">
        <v>49</v>
      </c>
      <c r="O2899" s="94"/>
      <c r="P2899" s="240">
        <f>O2899*H2899</f>
        <v>0</v>
      </c>
      <c r="Q2899" s="240">
        <v>0.0099000000000000008</v>
      </c>
      <c r="R2899" s="240">
        <f>Q2899*H2899</f>
        <v>0.43461</v>
      </c>
      <c r="S2899" s="240">
        <v>0</v>
      </c>
      <c r="T2899" s="241">
        <f>S2899*H2899</f>
        <v>0</v>
      </c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R2899" s="242" t="s">
        <v>303</v>
      </c>
      <c r="AT2899" s="242" t="s">
        <v>252</v>
      </c>
      <c r="AU2899" s="242" t="s">
        <v>93</v>
      </c>
      <c r="AY2899" s="19" t="s">
        <v>250</v>
      </c>
      <c r="BE2899" s="243">
        <f>IF(N2899="základní",J2899,0)</f>
        <v>0</v>
      </c>
      <c r="BF2899" s="243">
        <f>IF(N2899="snížená",J2899,0)</f>
        <v>0</v>
      </c>
      <c r="BG2899" s="243">
        <f>IF(N2899="zákl. přenesená",J2899,0)</f>
        <v>0</v>
      </c>
      <c r="BH2899" s="243">
        <f>IF(N2899="sníž. přenesená",J2899,0)</f>
        <v>0</v>
      </c>
      <c r="BI2899" s="243">
        <f>IF(N2899="nulová",J2899,0)</f>
        <v>0</v>
      </c>
      <c r="BJ2899" s="19" t="s">
        <v>91</v>
      </c>
      <c r="BK2899" s="243">
        <f>ROUND(I2899*H2899,2)</f>
        <v>0</v>
      </c>
      <c r="BL2899" s="19" t="s">
        <v>303</v>
      </c>
      <c r="BM2899" s="242" t="s">
        <v>2781</v>
      </c>
    </row>
    <row r="2900" s="2" customFormat="1">
      <c r="A2900" s="41"/>
      <c r="B2900" s="42"/>
      <c r="C2900" s="43"/>
      <c r="D2900" s="251" t="s">
        <v>288</v>
      </c>
      <c r="E2900" s="43"/>
      <c r="F2900" s="282" t="s">
        <v>2782</v>
      </c>
      <c r="G2900" s="43"/>
      <c r="H2900" s="43"/>
      <c r="I2900" s="246"/>
      <c r="J2900" s="43"/>
      <c r="K2900" s="43"/>
      <c r="L2900" s="47"/>
      <c r="M2900" s="247"/>
      <c r="N2900" s="248"/>
      <c r="O2900" s="94"/>
      <c r="P2900" s="94"/>
      <c r="Q2900" s="94"/>
      <c r="R2900" s="94"/>
      <c r="S2900" s="94"/>
      <c r="T2900" s="95"/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T2900" s="19" t="s">
        <v>288</v>
      </c>
      <c r="AU2900" s="19" t="s">
        <v>93</v>
      </c>
    </row>
    <row r="2901" s="15" customFormat="1">
      <c r="A2901" s="15"/>
      <c r="B2901" s="272"/>
      <c r="C2901" s="273"/>
      <c r="D2901" s="251" t="s">
        <v>259</v>
      </c>
      <c r="E2901" s="274" t="s">
        <v>1</v>
      </c>
      <c r="F2901" s="275" t="s">
        <v>1225</v>
      </c>
      <c r="G2901" s="273"/>
      <c r="H2901" s="274" t="s">
        <v>1</v>
      </c>
      <c r="I2901" s="276"/>
      <c r="J2901" s="273"/>
      <c r="K2901" s="273"/>
      <c r="L2901" s="277"/>
      <c r="M2901" s="278"/>
      <c r="N2901" s="279"/>
      <c r="O2901" s="279"/>
      <c r="P2901" s="279"/>
      <c r="Q2901" s="279"/>
      <c r="R2901" s="279"/>
      <c r="S2901" s="279"/>
      <c r="T2901" s="280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  <c r="AE2901" s="15"/>
      <c r="AT2901" s="281" t="s">
        <v>259</v>
      </c>
      <c r="AU2901" s="281" t="s">
        <v>93</v>
      </c>
      <c r="AV2901" s="15" t="s">
        <v>91</v>
      </c>
      <c r="AW2901" s="15" t="s">
        <v>40</v>
      </c>
      <c r="AX2901" s="15" t="s">
        <v>84</v>
      </c>
      <c r="AY2901" s="281" t="s">
        <v>250</v>
      </c>
    </row>
    <row r="2902" s="13" customFormat="1">
      <c r="A2902" s="13"/>
      <c r="B2902" s="249"/>
      <c r="C2902" s="250"/>
      <c r="D2902" s="251" t="s">
        <v>259</v>
      </c>
      <c r="E2902" s="252" t="s">
        <v>1</v>
      </c>
      <c r="F2902" s="253" t="s">
        <v>2783</v>
      </c>
      <c r="G2902" s="250"/>
      <c r="H2902" s="254">
        <v>4.2000000000000002</v>
      </c>
      <c r="I2902" s="255"/>
      <c r="J2902" s="250"/>
      <c r="K2902" s="250"/>
      <c r="L2902" s="256"/>
      <c r="M2902" s="257"/>
      <c r="N2902" s="258"/>
      <c r="O2902" s="258"/>
      <c r="P2902" s="258"/>
      <c r="Q2902" s="258"/>
      <c r="R2902" s="258"/>
      <c r="S2902" s="258"/>
      <c r="T2902" s="259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60" t="s">
        <v>259</v>
      </c>
      <c r="AU2902" s="260" t="s">
        <v>93</v>
      </c>
      <c r="AV2902" s="13" t="s">
        <v>93</v>
      </c>
      <c r="AW2902" s="13" t="s">
        <v>40</v>
      </c>
      <c r="AX2902" s="13" t="s">
        <v>84</v>
      </c>
      <c r="AY2902" s="260" t="s">
        <v>250</v>
      </c>
    </row>
    <row r="2903" s="13" customFormat="1">
      <c r="A2903" s="13"/>
      <c r="B2903" s="249"/>
      <c r="C2903" s="250"/>
      <c r="D2903" s="251" t="s">
        <v>259</v>
      </c>
      <c r="E2903" s="252" t="s">
        <v>1</v>
      </c>
      <c r="F2903" s="253" t="s">
        <v>2784</v>
      </c>
      <c r="G2903" s="250"/>
      <c r="H2903" s="254">
        <v>5.5</v>
      </c>
      <c r="I2903" s="255"/>
      <c r="J2903" s="250"/>
      <c r="K2903" s="250"/>
      <c r="L2903" s="256"/>
      <c r="M2903" s="257"/>
      <c r="N2903" s="258"/>
      <c r="O2903" s="258"/>
      <c r="P2903" s="258"/>
      <c r="Q2903" s="258"/>
      <c r="R2903" s="258"/>
      <c r="S2903" s="258"/>
      <c r="T2903" s="259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60" t="s">
        <v>259</v>
      </c>
      <c r="AU2903" s="260" t="s">
        <v>93</v>
      </c>
      <c r="AV2903" s="13" t="s">
        <v>93</v>
      </c>
      <c r="AW2903" s="13" t="s">
        <v>40</v>
      </c>
      <c r="AX2903" s="13" t="s">
        <v>84</v>
      </c>
      <c r="AY2903" s="260" t="s">
        <v>250</v>
      </c>
    </row>
    <row r="2904" s="13" customFormat="1">
      <c r="A2904" s="13"/>
      <c r="B2904" s="249"/>
      <c r="C2904" s="250"/>
      <c r="D2904" s="251" t="s">
        <v>259</v>
      </c>
      <c r="E2904" s="252" t="s">
        <v>1</v>
      </c>
      <c r="F2904" s="253" t="s">
        <v>2785</v>
      </c>
      <c r="G2904" s="250"/>
      <c r="H2904" s="254">
        <v>11.4</v>
      </c>
      <c r="I2904" s="255"/>
      <c r="J2904" s="250"/>
      <c r="K2904" s="250"/>
      <c r="L2904" s="256"/>
      <c r="M2904" s="257"/>
      <c r="N2904" s="258"/>
      <c r="O2904" s="258"/>
      <c r="P2904" s="258"/>
      <c r="Q2904" s="258"/>
      <c r="R2904" s="258"/>
      <c r="S2904" s="258"/>
      <c r="T2904" s="259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60" t="s">
        <v>259</v>
      </c>
      <c r="AU2904" s="260" t="s">
        <v>93</v>
      </c>
      <c r="AV2904" s="13" t="s">
        <v>93</v>
      </c>
      <c r="AW2904" s="13" t="s">
        <v>40</v>
      </c>
      <c r="AX2904" s="13" t="s">
        <v>84</v>
      </c>
      <c r="AY2904" s="260" t="s">
        <v>250</v>
      </c>
    </row>
    <row r="2905" s="13" customFormat="1">
      <c r="A2905" s="13"/>
      <c r="B2905" s="249"/>
      <c r="C2905" s="250"/>
      <c r="D2905" s="251" t="s">
        <v>259</v>
      </c>
      <c r="E2905" s="252" t="s">
        <v>1</v>
      </c>
      <c r="F2905" s="253" t="s">
        <v>2786</v>
      </c>
      <c r="G2905" s="250"/>
      <c r="H2905" s="254">
        <v>11.4</v>
      </c>
      <c r="I2905" s="255"/>
      <c r="J2905" s="250"/>
      <c r="K2905" s="250"/>
      <c r="L2905" s="256"/>
      <c r="M2905" s="257"/>
      <c r="N2905" s="258"/>
      <c r="O2905" s="258"/>
      <c r="P2905" s="258"/>
      <c r="Q2905" s="258"/>
      <c r="R2905" s="258"/>
      <c r="S2905" s="258"/>
      <c r="T2905" s="259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60" t="s">
        <v>259</v>
      </c>
      <c r="AU2905" s="260" t="s">
        <v>93</v>
      </c>
      <c r="AV2905" s="13" t="s">
        <v>93</v>
      </c>
      <c r="AW2905" s="13" t="s">
        <v>40</v>
      </c>
      <c r="AX2905" s="13" t="s">
        <v>84</v>
      </c>
      <c r="AY2905" s="260" t="s">
        <v>250</v>
      </c>
    </row>
    <row r="2906" s="13" customFormat="1">
      <c r="A2906" s="13"/>
      <c r="B2906" s="249"/>
      <c r="C2906" s="250"/>
      <c r="D2906" s="251" t="s">
        <v>259</v>
      </c>
      <c r="E2906" s="252" t="s">
        <v>1</v>
      </c>
      <c r="F2906" s="253" t="s">
        <v>2787</v>
      </c>
      <c r="G2906" s="250"/>
      <c r="H2906" s="254">
        <v>11.4</v>
      </c>
      <c r="I2906" s="255"/>
      <c r="J2906" s="250"/>
      <c r="K2906" s="250"/>
      <c r="L2906" s="256"/>
      <c r="M2906" s="257"/>
      <c r="N2906" s="258"/>
      <c r="O2906" s="258"/>
      <c r="P2906" s="258"/>
      <c r="Q2906" s="258"/>
      <c r="R2906" s="258"/>
      <c r="S2906" s="258"/>
      <c r="T2906" s="259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60" t="s">
        <v>259</v>
      </c>
      <c r="AU2906" s="260" t="s">
        <v>93</v>
      </c>
      <c r="AV2906" s="13" t="s">
        <v>93</v>
      </c>
      <c r="AW2906" s="13" t="s">
        <v>40</v>
      </c>
      <c r="AX2906" s="13" t="s">
        <v>84</v>
      </c>
      <c r="AY2906" s="260" t="s">
        <v>250</v>
      </c>
    </row>
    <row r="2907" s="14" customFormat="1">
      <c r="A2907" s="14"/>
      <c r="B2907" s="261"/>
      <c r="C2907" s="262"/>
      <c r="D2907" s="251" t="s">
        <v>259</v>
      </c>
      <c r="E2907" s="263" t="s">
        <v>1</v>
      </c>
      <c r="F2907" s="264" t="s">
        <v>261</v>
      </c>
      <c r="G2907" s="262"/>
      <c r="H2907" s="265">
        <v>43.899999999999999</v>
      </c>
      <c r="I2907" s="266"/>
      <c r="J2907" s="262"/>
      <c r="K2907" s="262"/>
      <c r="L2907" s="267"/>
      <c r="M2907" s="268"/>
      <c r="N2907" s="269"/>
      <c r="O2907" s="269"/>
      <c r="P2907" s="269"/>
      <c r="Q2907" s="269"/>
      <c r="R2907" s="269"/>
      <c r="S2907" s="269"/>
      <c r="T2907" s="270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71" t="s">
        <v>259</v>
      </c>
      <c r="AU2907" s="271" t="s">
        <v>93</v>
      </c>
      <c r="AV2907" s="14" t="s">
        <v>256</v>
      </c>
      <c r="AW2907" s="14" t="s">
        <v>40</v>
      </c>
      <c r="AX2907" s="14" t="s">
        <v>91</v>
      </c>
      <c r="AY2907" s="271" t="s">
        <v>250</v>
      </c>
    </row>
    <row r="2908" s="2" customFormat="1" ht="44.25" customHeight="1">
      <c r="A2908" s="41"/>
      <c r="B2908" s="42"/>
      <c r="C2908" s="230" t="s">
        <v>2788</v>
      </c>
      <c r="D2908" s="230" t="s">
        <v>252</v>
      </c>
      <c r="E2908" s="231" t="s">
        <v>2789</v>
      </c>
      <c r="F2908" s="232" t="s">
        <v>2790</v>
      </c>
      <c r="G2908" s="233" t="s">
        <v>320</v>
      </c>
      <c r="H2908" s="234">
        <v>7.5</v>
      </c>
      <c r="I2908" s="235"/>
      <c r="J2908" s="236">
        <f>ROUND(I2908*H2908,2)</f>
        <v>0</v>
      </c>
      <c r="K2908" s="237"/>
      <c r="L2908" s="47"/>
      <c r="M2908" s="238" t="s">
        <v>1</v>
      </c>
      <c r="N2908" s="239" t="s">
        <v>49</v>
      </c>
      <c r="O2908" s="94"/>
      <c r="P2908" s="240">
        <f>O2908*H2908</f>
        <v>0</v>
      </c>
      <c r="Q2908" s="240">
        <v>0.012200000000000001</v>
      </c>
      <c r="R2908" s="240">
        <f>Q2908*H2908</f>
        <v>0.091500000000000012</v>
      </c>
      <c r="S2908" s="240">
        <v>0</v>
      </c>
      <c r="T2908" s="241">
        <f>S2908*H2908</f>
        <v>0</v>
      </c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R2908" s="242" t="s">
        <v>303</v>
      </c>
      <c r="AT2908" s="242" t="s">
        <v>252</v>
      </c>
      <c r="AU2908" s="242" t="s">
        <v>93</v>
      </c>
      <c r="AY2908" s="19" t="s">
        <v>250</v>
      </c>
      <c r="BE2908" s="243">
        <f>IF(N2908="základní",J2908,0)</f>
        <v>0</v>
      </c>
      <c r="BF2908" s="243">
        <f>IF(N2908="snížená",J2908,0)</f>
        <v>0</v>
      </c>
      <c r="BG2908" s="243">
        <f>IF(N2908="zákl. přenesená",J2908,0)</f>
        <v>0</v>
      </c>
      <c r="BH2908" s="243">
        <f>IF(N2908="sníž. přenesená",J2908,0)</f>
        <v>0</v>
      </c>
      <c r="BI2908" s="243">
        <f>IF(N2908="nulová",J2908,0)</f>
        <v>0</v>
      </c>
      <c r="BJ2908" s="19" t="s">
        <v>91</v>
      </c>
      <c r="BK2908" s="243">
        <f>ROUND(I2908*H2908,2)</f>
        <v>0</v>
      </c>
      <c r="BL2908" s="19" t="s">
        <v>303</v>
      </c>
      <c r="BM2908" s="242" t="s">
        <v>2791</v>
      </c>
    </row>
    <row r="2909" s="2" customFormat="1">
      <c r="A2909" s="41"/>
      <c r="B2909" s="42"/>
      <c r="C2909" s="43"/>
      <c r="D2909" s="251" t="s">
        <v>288</v>
      </c>
      <c r="E2909" s="43"/>
      <c r="F2909" s="282" t="s">
        <v>2792</v>
      </c>
      <c r="G2909" s="43"/>
      <c r="H2909" s="43"/>
      <c r="I2909" s="246"/>
      <c r="J2909" s="43"/>
      <c r="K2909" s="43"/>
      <c r="L2909" s="47"/>
      <c r="M2909" s="247"/>
      <c r="N2909" s="248"/>
      <c r="O2909" s="94"/>
      <c r="P2909" s="94"/>
      <c r="Q2909" s="94"/>
      <c r="R2909" s="94"/>
      <c r="S2909" s="94"/>
      <c r="T2909" s="95"/>
      <c r="U2909" s="41"/>
      <c r="V2909" s="41"/>
      <c r="W2909" s="41"/>
      <c r="X2909" s="41"/>
      <c r="Y2909" s="41"/>
      <c r="Z2909" s="41"/>
      <c r="AA2909" s="41"/>
      <c r="AB2909" s="41"/>
      <c r="AC2909" s="41"/>
      <c r="AD2909" s="41"/>
      <c r="AE2909" s="41"/>
      <c r="AT2909" s="19" t="s">
        <v>288</v>
      </c>
      <c r="AU2909" s="19" t="s">
        <v>93</v>
      </c>
    </row>
    <row r="2910" s="15" customFormat="1">
      <c r="A2910" s="15"/>
      <c r="B2910" s="272"/>
      <c r="C2910" s="273"/>
      <c r="D2910" s="251" t="s">
        <v>259</v>
      </c>
      <c r="E2910" s="274" t="s">
        <v>1</v>
      </c>
      <c r="F2910" s="275" t="s">
        <v>1225</v>
      </c>
      <c r="G2910" s="273"/>
      <c r="H2910" s="274" t="s">
        <v>1</v>
      </c>
      <c r="I2910" s="276"/>
      <c r="J2910" s="273"/>
      <c r="K2910" s="273"/>
      <c r="L2910" s="277"/>
      <c r="M2910" s="278"/>
      <c r="N2910" s="279"/>
      <c r="O2910" s="279"/>
      <c r="P2910" s="279"/>
      <c r="Q2910" s="279"/>
      <c r="R2910" s="279"/>
      <c r="S2910" s="279"/>
      <c r="T2910" s="280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81" t="s">
        <v>259</v>
      </c>
      <c r="AU2910" s="281" t="s">
        <v>93</v>
      </c>
      <c r="AV2910" s="15" t="s">
        <v>91</v>
      </c>
      <c r="AW2910" s="15" t="s">
        <v>40</v>
      </c>
      <c r="AX2910" s="15" t="s">
        <v>84</v>
      </c>
      <c r="AY2910" s="281" t="s">
        <v>250</v>
      </c>
    </row>
    <row r="2911" s="13" customFormat="1">
      <c r="A2911" s="13"/>
      <c r="B2911" s="249"/>
      <c r="C2911" s="250"/>
      <c r="D2911" s="251" t="s">
        <v>259</v>
      </c>
      <c r="E2911" s="252" t="s">
        <v>1</v>
      </c>
      <c r="F2911" s="253" t="s">
        <v>943</v>
      </c>
      <c r="G2911" s="250"/>
      <c r="H2911" s="254">
        <v>7.5</v>
      </c>
      <c r="I2911" s="255"/>
      <c r="J2911" s="250"/>
      <c r="K2911" s="250"/>
      <c r="L2911" s="256"/>
      <c r="M2911" s="257"/>
      <c r="N2911" s="258"/>
      <c r="O2911" s="258"/>
      <c r="P2911" s="258"/>
      <c r="Q2911" s="258"/>
      <c r="R2911" s="258"/>
      <c r="S2911" s="258"/>
      <c r="T2911" s="25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60" t="s">
        <v>259</v>
      </c>
      <c r="AU2911" s="260" t="s">
        <v>93</v>
      </c>
      <c r="AV2911" s="13" t="s">
        <v>93</v>
      </c>
      <c r="AW2911" s="13" t="s">
        <v>40</v>
      </c>
      <c r="AX2911" s="13" t="s">
        <v>91</v>
      </c>
      <c r="AY2911" s="260" t="s">
        <v>250</v>
      </c>
    </row>
    <row r="2912" s="2" customFormat="1" ht="44.25" customHeight="1">
      <c r="A2912" s="41"/>
      <c r="B2912" s="42"/>
      <c r="C2912" s="230" t="s">
        <v>1957</v>
      </c>
      <c r="D2912" s="230" t="s">
        <v>252</v>
      </c>
      <c r="E2912" s="231" t="s">
        <v>2793</v>
      </c>
      <c r="F2912" s="232" t="s">
        <v>2794</v>
      </c>
      <c r="G2912" s="233" t="s">
        <v>320</v>
      </c>
      <c r="H2912" s="234">
        <v>10.800000000000001</v>
      </c>
      <c r="I2912" s="235"/>
      <c r="J2912" s="236">
        <f>ROUND(I2912*H2912,2)</f>
        <v>0</v>
      </c>
      <c r="K2912" s="237"/>
      <c r="L2912" s="47"/>
      <c r="M2912" s="238" t="s">
        <v>1</v>
      </c>
      <c r="N2912" s="239" t="s">
        <v>49</v>
      </c>
      <c r="O2912" s="94"/>
      <c r="P2912" s="240">
        <f>O2912*H2912</f>
        <v>0</v>
      </c>
      <c r="Q2912" s="240">
        <v>0.0094999999999999998</v>
      </c>
      <c r="R2912" s="240">
        <f>Q2912*H2912</f>
        <v>0.10260000000000001</v>
      </c>
      <c r="S2912" s="240">
        <v>0</v>
      </c>
      <c r="T2912" s="241">
        <f>S2912*H2912</f>
        <v>0</v>
      </c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R2912" s="242" t="s">
        <v>303</v>
      </c>
      <c r="AT2912" s="242" t="s">
        <v>252</v>
      </c>
      <c r="AU2912" s="242" t="s">
        <v>93</v>
      </c>
      <c r="AY2912" s="19" t="s">
        <v>250</v>
      </c>
      <c r="BE2912" s="243">
        <f>IF(N2912="základní",J2912,0)</f>
        <v>0</v>
      </c>
      <c r="BF2912" s="243">
        <f>IF(N2912="snížená",J2912,0)</f>
        <v>0</v>
      </c>
      <c r="BG2912" s="243">
        <f>IF(N2912="zákl. přenesená",J2912,0)</f>
        <v>0</v>
      </c>
      <c r="BH2912" s="243">
        <f>IF(N2912="sníž. přenesená",J2912,0)</f>
        <v>0</v>
      </c>
      <c r="BI2912" s="243">
        <f>IF(N2912="nulová",J2912,0)</f>
        <v>0</v>
      </c>
      <c r="BJ2912" s="19" t="s">
        <v>91</v>
      </c>
      <c r="BK2912" s="243">
        <f>ROUND(I2912*H2912,2)</f>
        <v>0</v>
      </c>
      <c r="BL2912" s="19" t="s">
        <v>303</v>
      </c>
      <c r="BM2912" s="242" t="s">
        <v>2795</v>
      </c>
    </row>
    <row r="2913" s="2" customFormat="1">
      <c r="A2913" s="41"/>
      <c r="B2913" s="42"/>
      <c r="C2913" s="43"/>
      <c r="D2913" s="251" t="s">
        <v>288</v>
      </c>
      <c r="E2913" s="43"/>
      <c r="F2913" s="282" t="s">
        <v>2796</v>
      </c>
      <c r="G2913" s="43"/>
      <c r="H2913" s="43"/>
      <c r="I2913" s="246"/>
      <c r="J2913" s="43"/>
      <c r="K2913" s="43"/>
      <c r="L2913" s="47"/>
      <c r="M2913" s="247"/>
      <c r="N2913" s="248"/>
      <c r="O2913" s="94"/>
      <c r="P2913" s="94"/>
      <c r="Q2913" s="94"/>
      <c r="R2913" s="94"/>
      <c r="S2913" s="94"/>
      <c r="T2913" s="95"/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T2913" s="19" t="s">
        <v>288</v>
      </c>
      <c r="AU2913" s="19" t="s">
        <v>93</v>
      </c>
    </row>
    <row r="2914" s="15" customFormat="1">
      <c r="A2914" s="15"/>
      <c r="B2914" s="272"/>
      <c r="C2914" s="273"/>
      <c r="D2914" s="251" t="s">
        <v>259</v>
      </c>
      <c r="E2914" s="274" t="s">
        <v>1</v>
      </c>
      <c r="F2914" s="275" t="s">
        <v>1225</v>
      </c>
      <c r="G2914" s="273"/>
      <c r="H2914" s="274" t="s">
        <v>1</v>
      </c>
      <c r="I2914" s="276"/>
      <c r="J2914" s="273"/>
      <c r="K2914" s="273"/>
      <c r="L2914" s="277"/>
      <c r="M2914" s="278"/>
      <c r="N2914" s="279"/>
      <c r="O2914" s="279"/>
      <c r="P2914" s="279"/>
      <c r="Q2914" s="279"/>
      <c r="R2914" s="279"/>
      <c r="S2914" s="279"/>
      <c r="T2914" s="280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T2914" s="281" t="s">
        <v>259</v>
      </c>
      <c r="AU2914" s="281" t="s">
        <v>93</v>
      </c>
      <c r="AV2914" s="15" t="s">
        <v>91</v>
      </c>
      <c r="AW2914" s="15" t="s">
        <v>40</v>
      </c>
      <c r="AX2914" s="15" t="s">
        <v>84</v>
      </c>
      <c r="AY2914" s="281" t="s">
        <v>250</v>
      </c>
    </row>
    <row r="2915" s="13" customFormat="1">
      <c r="A2915" s="13"/>
      <c r="B2915" s="249"/>
      <c r="C2915" s="250"/>
      <c r="D2915" s="251" t="s">
        <v>259</v>
      </c>
      <c r="E2915" s="252" t="s">
        <v>1</v>
      </c>
      <c r="F2915" s="253" t="s">
        <v>2797</v>
      </c>
      <c r="G2915" s="250"/>
      <c r="H2915" s="254">
        <v>0.29999999999999999</v>
      </c>
      <c r="I2915" s="255"/>
      <c r="J2915" s="250"/>
      <c r="K2915" s="250"/>
      <c r="L2915" s="256"/>
      <c r="M2915" s="257"/>
      <c r="N2915" s="258"/>
      <c r="O2915" s="258"/>
      <c r="P2915" s="258"/>
      <c r="Q2915" s="258"/>
      <c r="R2915" s="258"/>
      <c r="S2915" s="258"/>
      <c r="T2915" s="259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60" t="s">
        <v>259</v>
      </c>
      <c r="AU2915" s="260" t="s">
        <v>93</v>
      </c>
      <c r="AV2915" s="13" t="s">
        <v>93</v>
      </c>
      <c r="AW2915" s="13" t="s">
        <v>40</v>
      </c>
      <c r="AX2915" s="13" t="s">
        <v>84</v>
      </c>
      <c r="AY2915" s="260" t="s">
        <v>250</v>
      </c>
    </row>
    <row r="2916" s="13" customFormat="1">
      <c r="A2916" s="13"/>
      <c r="B2916" s="249"/>
      <c r="C2916" s="250"/>
      <c r="D2916" s="251" t="s">
        <v>259</v>
      </c>
      <c r="E2916" s="252" t="s">
        <v>1</v>
      </c>
      <c r="F2916" s="253" t="s">
        <v>2798</v>
      </c>
      <c r="G2916" s="250"/>
      <c r="H2916" s="254">
        <v>7.9000000000000004</v>
      </c>
      <c r="I2916" s="255"/>
      <c r="J2916" s="250"/>
      <c r="K2916" s="250"/>
      <c r="L2916" s="256"/>
      <c r="M2916" s="257"/>
      <c r="N2916" s="258"/>
      <c r="O2916" s="258"/>
      <c r="P2916" s="258"/>
      <c r="Q2916" s="258"/>
      <c r="R2916" s="258"/>
      <c r="S2916" s="258"/>
      <c r="T2916" s="259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60" t="s">
        <v>259</v>
      </c>
      <c r="AU2916" s="260" t="s">
        <v>93</v>
      </c>
      <c r="AV2916" s="13" t="s">
        <v>93</v>
      </c>
      <c r="AW2916" s="13" t="s">
        <v>40</v>
      </c>
      <c r="AX2916" s="13" t="s">
        <v>84</v>
      </c>
      <c r="AY2916" s="260" t="s">
        <v>250</v>
      </c>
    </row>
    <row r="2917" s="13" customFormat="1">
      <c r="A2917" s="13"/>
      <c r="B2917" s="249"/>
      <c r="C2917" s="250"/>
      <c r="D2917" s="251" t="s">
        <v>259</v>
      </c>
      <c r="E2917" s="252" t="s">
        <v>1</v>
      </c>
      <c r="F2917" s="253" t="s">
        <v>2799</v>
      </c>
      <c r="G2917" s="250"/>
      <c r="H2917" s="254">
        <v>0.29999999999999999</v>
      </c>
      <c r="I2917" s="255"/>
      <c r="J2917" s="250"/>
      <c r="K2917" s="250"/>
      <c r="L2917" s="256"/>
      <c r="M2917" s="257"/>
      <c r="N2917" s="258"/>
      <c r="O2917" s="258"/>
      <c r="P2917" s="258"/>
      <c r="Q2917" s="258"/>
      <c r="R2917" s="258"/>
      <c r="S2917" s="258"/>
      <c r="T2917" s="259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60" t="s">
        <v>259</v>
      </c>
      <c r="AU2917" s="260" t="s">
        <v>93</v>
      </c>
      <c r="AV2917" s="13" t="s">
        <v>93</v>
      </c>
      <c r="AW2917" s="13" t="s">
        <v>40</v>
      </c>
      <c r="AX2917" s="13" t="s">
        <v>84</v>
      </c>
      <c r="AY2917" s="260" t="s">
        <v>250</v>
      </c>
    </row>
    <row r="2918" s="13" customFormat="1">
      <c r="A2918" s="13"/>
      <c r="B2918" s="249"/>
      <c r="C2918" s="250"/>
      <c r="D2918" s="251" t="s">
        <v>259</v>
      </c>
      <c r="E2918" s="252" t="s">
        <v>1</v>
      </c>
      <c r="F2918" s="253" t="s">
        <v>2800</v>
      </c>
      <c r="G2918" s="250"/>
      <c r="H2918" s="254">
        <v>0.29999999999999999</v>
      </c>
      <c r="I2918" s="255"/>
      <c r="J2918" s="250"/>
      <c r="K2918" s="250"/>
      <c r="L2918" s="256"/>
      <c r="M2918" s="257"/>
      <c r="N2918" s="258"/>
      <c r="O2918" s="258"/>
      <c r="P2918" s="258"/>
      <c r="Q2918" s="258"/>
      <c r="R2918" s="258"/>
      <c r="S2918" s="258"/>
      <c r="T2918" s="259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60" t="s">
        <v>259</v>
      </c>
      <c r="AU2918" s="260" t="s">
        <v>93</v>
      </c>
      <c r="AV2918" s="13" t="s">
        <v>93</v>
      </c>
      <c r="AW2918" s="13" t="s">
        <v>40</v>
      </c>
      <c r="AX2918" s="13" t="s">
        <v>84</v>
      </c>
      <c r="AY2918" s="260" t="s">
        <v>250</v>
      </c>
    </row>
    <row r="2919" s="13" customFormat="1">
      <c r="A2919" s="13"/>
      <c r="B2919" s="249"/>
      <c r="C2919" s="250"/>
      <c r="D2919" s="251" t="s">
        <v>259</v>
      </c>
      <c r="E2919" s="252" t="s">
        <v>1</v>
      </c>
      <c r="F2919" s="253" t="s">
        <v>2682</v>
      </c>
      <c r="G2919" s="250"/>
      <c r="H2919" s="254">
        <v>2</v>
      </c>
      <c r="I2919" s="255"/>
      <c r="J2919" s="250"/>
      <c r="K2919" s="250"/>
      <c r="L2919" s="256"/>
      <c r="M2919" s="257"/>
      <c r="N2919" s="258"/>
      <c r="O2919" s="258"/>
      <c r="P2919" s="258"/>
      <c r="Q2919" s="258"/>
      <c r="R2919" s="258"/>
      <c r="S2919" s="258"/>
      <c r="T2919" s="259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60" t="s">
        <v>259</v>
      </c>
      <c r="AU2919" s="260" t="s">
        <v>93</v>
      </c>
      <c r="AV2919" s="13" t="s">
        <v>93</v>
      </c>
      <c r="AW2919" s="13" t="s">
        <v>40</v>
      </c>
      <c r="AX2919" s="13" t="s">
        <v>84</v>
      </c>
      <c r="AY2919" s="260" t="s">
        <v>250</v>
      </c>
    </row>
    <row r="2920" s="14" customFormat="1">
      <c r="A2920" s="14"/>
      <c r="B2920" s="261"/>
      <c r="C2920" s="262"/>
      <c r="D2920" s="251" t="s">
        <v>259</v>
      </c>
      <c r="E2920" s="263" t="s">
        <v>1</v>
      </c>
      <c r="F2920" s="264" t="s">
        <v>261</v>
      </c>
      <c r="G2920" s="262"/>
      <c r="H2920" s="265">
        <v>10.800000000000001</v>
      </c>
      <c r="I2920" s="266"/>
      <c r="J2920" s="262"/>
      <c r="K2920" s="262"/>
      <c r="L2920" s="267"/>
      <c r="M2920" s="268"/>
      <c r="N2920" s="269"/>
      <c r="O2920" s="269"/>
      <c r="P2920" s="269"/>
      <c r="Q2920" s="269"/>
      <c r="R2920" s="269"/>
      <c r="S2920" s="269"/>
      <c r="T2920" s="270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71" t="s">
        <v>259</v>
      </c>
      <c r="AU2920" s="271" t="s">
        <v>93</v>
      </c>
      <c r="AV2920" s="14" t="s">
        <v>256</v>
      </c>
      <c r="AW2920" s="14" t="s">
        <v>40</v>
      </c>
      <c r="AX2920" s="14" t="s">
        <v>91</v>
      </c>
      <c r="AY2920" s="271" t="s">
        <v>250</v>
      </c>
    </row>
    <row r="2921" s="2" customFormat="1" ht="24.15" customHeight="1">
      <c r="A2921" s="41"/>
      <c r="B2921" s="42"/>
      <c r="C2921" s="230" t="s">
        <v>2801</v>
      </c>
      <c r="D2921" s="230" t="s">
        <v>252</v>
      </c>
      <c r="E2921" s="231" t="s">
        <v>2802</v>
      </c>
      <c r="F2921" s="232" t="s">
        <v>2803</v>
      </c>
      <c r="G2921" s="233" t="s">
        <v>388</v>
      </c>
      <c r="H2921" s="234">
        <v>266.20999999999998</v>
      </c>
      <c r="I2921" s="235"/>
      <c r="J2921" s="236">
        <f>ROUND(I2921*H2921,2)</f>
        <v>0</v>
      </c>
      <c r="K2921" s="237"/>
      <c r="L2921" s="47"/>
      <c r="M2921" s="238" t="s">
        <v>1</v>
      </c>
      <c r="N2921" s="239" t="s">
        <v>49</v>
      </c>
      <c r="O2921" s="94"/>
      <c r="P2921" s="240">
        <f>O2921*H2921</f>
        <v>0</v>
      </c>
      <c r="Q2921" s="240">
        <v>0.00027</v>
      </c>
      <c r="R2921" s="240">
        <f>Q2921*H2921</f>
        <v>0.071876700000000002</v>
      </c>
      <c r="S2921" s="240">
        <v>0</v>
      </c>
      <c r="T2921" s="241">
        <f>S2921*H2921</f>
        <v>0</v>
      </c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R2921" s="242" t="s">
        <v>303</v>
      </c>
      <c r="AT2921" s="242" t="s">
        <v>252</v>
      </c>
      <c r="AU2921" s="242" t="s">
        <v>93</v>
      </c>
      <c r="AY2921" s="19" t="s">
        <v>250</v>
      </c>
      <c r="BE2921" s="243">
        <f>IF(N2921="základní",J2921,0)</f>
        <v>0</v>
      </c>
      <c r="BF2921" s="243">
        <f>IF(N2921="snížená",J2921,0)</f>
        <v>0</v>
      </c>
      <c r="BG2921" s="243">
        <f>IF(N2921="zákl. přenesená",J2921,0)</f>
        <v>0</v>
      </c>
      <c r="BH2921" s="243">
        <f>IF(N2921="sníž. přenesená",J2921,0)</f>
        <v>0</v>
      </c>
      <c r="BI2921" s="243">
        <f>IF(N2921="nulová",J2921,0)</f>
        <v>0</v>
      </c>
      <c r="BJ2921" s="19" t="s">
        <v>91</v>
      </c>
      <c r="BK2921" s="243">
        <f>ROUND(I2921*H2921,2)</f>
        <v>0</v>
      </c>
      <c r="BL2921" s="19" t="s">
        <v>303</v>
      </c>
      <c r="BM2921" s="242" t="s">
        <v>2804</v>
      </c>
    </row>
    <row r="2922" s="15" customFormat="1">
      <c r="A2922" s="15"/>
      <c r="B2922" s="272"/>
      <c r="C2922" s="273"/>
      <c r="D2922" s="251" t="s">
        <v>259</v>
      </c>
      <c r="E2922" s="274" t="s">
        <v>1</v>
      </c>
      <c r="F2922" s="275" t="s">
        <v>2213</v>
      </c>
      <c r="G2922" s="273"/>
      <c r="H2922" s="274" t="s">
        <v>1</v>
      </c>
      <c r="I2922" s="276"/>
      <c r="J2922" s="273"/>
      <c r="K2922" s="273"/>
      <c r="L2922" s="277"/>
      <c r="M2922" s="278"/>
      <c r="N2922" s="279"/>
      <c r="O2922" s="279"/>
      <c r="P2922" s="279"/>
      <c r="Q2922" s="279"/>
      <c r="R2922" s="279"/>
      <c r="S2922" s="279"/>
      <c r="T2922" s="280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T2922" s="281" t="s">
        <v>259</v>
      </c>
      <c r="AU2922" s="281" t="s">
        <v>93</v>
      </c>
      <c r="AV2922" s="15" t="s">
        <v>91</v>
      </c>
      <c r="AW2922" s="15" t="s">
        <v>40</v>
      </c>
      <c r="AX2922" s="15" t="s">
        <v>84</v>
      </c>
      <c r="AY2922" s="281" t="s">
        <v>250</v>
      </c>
    </row>
    <row r="2923" s="15" customFormat="1">
      <c r="A2923" s="15"/>
      <c r="B2923" s="272"/>
      <c r="C2923" s="273"/>
      <c r="D2923" s="251" t="s">
        <v>259</v>
      </c>
      <c r="E2923" s="274" t="s">
        <v>1</v>
      </c>
      <c r="F2923" s="275" t="s">
        <v>2805</v>
      </c>
      <c r="G2923" s="273"/>
      <c r="H2923" s="274" t="s">
        <v>1</v>
      </c>
      <c r="I2923" s="276"/>
      <c r="J2923" s="273"/>
      <c r="K2923" s="273"/>
      <c r="L2923" s="277"/>
      <c r="M2923" s="278"/>
      <c r="N2923" s="279"/>
      <c r="O2923" s="279"/>
      <c r="P2923" s="279"/>
      <c r="Q2923" s="279"/>
      <c r="R2923" s="279"/>
      <c r="S2923" s="279"/>
      <c r="T2923" s="280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T2923" s="281" t="s">
        <v>259</v>
      </c>
      <c r="AU2923" s="281" t="s">
        <v>93</v>
      </c>
      <c r="AV2923" s="15" t="s">
        <v>91</v>
      </c>
      <c r="AW2923" s="15" t="s">
        <v>40</v>
      </c>
      <c r="AX2923" s="15" t="s">
        <v>84</v>
      </c>
      <c r="AY2923" s="281" t="s">
        <v>250</v>
      </c>
    </row>
    <row r="2924" s="13" customFormat="1">
      <c r="A2924" s="13"/>
      <c r="B2924" s="249"/>
      <c r="C2924" s="250"/>
      <c r="D2924" s="251" t="s">
        <v>259</v>
      </c>
      <c r="E2924" s="252" t="s">
        <v>1</v>
      </c>
      <c r="F2924" s="253" t="s">
        <v>2806</v>
      </c>
      <c r="G2924" s="250"/>
      <c r="H2924" s="254">
        <v>22.428000000000001</v>
      </c>
      <c r="I2924" s="255"/>
      <c r="J2924" s="250"/>
      <c r="K2924" s="250"/>
      <c r="L2924" s="256"/>
      <c r="M2924" s="257"/>
      <c r="N2924" s="258"/>
      <c r="O2924" s="258"/>
      <c r="P2924" s="258"/>
      <c r="Q2924" s="258"/>
      <c r="R2924" s="258"/>
      <c r="S2924" s="258"/>
      <c r="T2924" s="259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60" t="s">
        <v>259</v>
      </c>
      <c r="AU2924" s="260" t="s">
        <v>93</v>
      </c>
      <c r="AV2924" s="13" t="s">
        <v>93</v>
      </c>
      <c r="AW2924" s="13" t="s">
        <v>40</v>
      </c>
      <c r="AX2924" s="13" t="s">
        <v>84</v>
      </c>
      <c r="AY2924" s="260" t="s">
        <v>250</v>
      </c>
    </row>
    <row r="2925" s="13" customFormat="1">
      <c r="A2925" s="13"/>
      <c r="B2925" s="249"/>
      <c r="C2925" s="250"/>
      <c r="D2925" s="251" t="s">
        <v>259</v>
      </c>
      <c r="E2925" s="252" t="s">
        <v>1</v>
      </c>
      <c r="F2925" s="253" t="s">
        <v>2807</v>
      </c>
      <c r="G2925" s="250"/>
      <c r="H2925" s="254">
        <v>22.428000000000001</v>
      </c>
      <c r="I2925" s="255"/>
      <c r="J2925" s="250"/>
      <c r="K2925" s="250"/>
      <c r="L2925" s="256"/>
      <c r="M2925" s="257"/>
      <c r="N2925" s="258"/>
      <c r="O2925" s="258"/>
      <c r="P2925" s="258"/>
      <c r="Q2925" s="258"/>
      <c r="R2925" s="258"/>
      <c r="S2925" s="258"/>
      <c r="T2925" s="259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60" t="s">
        <v>259</v>
      </c>
      <c r="AU2925" s="260" t="s">
        <v>93</v>
      </c>
      <c r="AV2925" s="13" t="s">
        <v>93</v>
      </c>
      <c r="AW2925" s="13" t="s">
        <v>40</v>
      </c>
      <c r="AX2925" s="13" t="s">
        <v>84</v>
      </c>
      <c r="AY2925" s="260" t="s">
        <v>250</v>
      </c>
    </row>
    <row r="2926" s="13" customFormat="1">
      <c r="A2926" s="13"/>
      <c r="B2926" s="249"/>
      <c r="C2926" s="250"/>
      <c r="D2926" s="251" t="s">
        <v>259</v>
      </c>
      <c r="E2926" s="252" t="s">
        <v>1</v>
      </c>
      <c r="F2926" s="253" t="s">
        <v>2808</v>
      </c>
      <c r="G2926" s="250"/>
      <c r="H2926" s="254">
        <v>22.428000000000001</v>
      </c>
      <c r="I2926" s="255"/>
      <c r="J2926" s="250"/>
      <c r="K2926" s="250"/>
      <c r="L2926" s="256"/>
      <c r="M2926" s="257"/>
      <c r="N2926" s="258"/>
      <c r="O2926" s="258"/>
      <c r="P2926" s="258"/>
      <c r="Q2926" s="258"/>
      <c r="R2926" s="258"/>
      <c r="S2926" s="258"/>
      <c r="T2926" s="259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60" t="s">
        <v>259</v>
      </c>
      <c r="AU2926" s="260" t="s">
        <v>93</v>
      </c>
      <c r="AV2926" s="13" t="s">
        <v>93</v>
      </c>
      <c r="AW2926" s="13" t="s">
        <v>40</v>
      </c>
      <c r="AX2926" s="13" t="s">
        <v>84</v>
      </c>
      <c r="AY2926" s="260" t="s">
        <v>250</v>
      </c>
    </row>
    <row r="2927" s="16" customFormat="1">
      <c r="A2927" s="16"/>
      <c r="B2927" s="283"/>
      <c r="C2927" s="284"/>
      <c r="D2927" s="251" t="s">
        <v>259</v>
      </c>
      <c r="E2927" s="285" t="s">
        <v>1</v>
      </c>
      <c r="F2927" s="286" t="s">
        <v>328</v>
      </c>
      <c r="G2927" s="284"/>
      <c r="H2927" s="287">
        <v>67.284000000000006</v>
      </c>
      <c r="I2927" s="288"/>
      <c r="J2927" s="284"/>
      <c r="K2927" s="284"/>
      <c r="L2927" s="289"/>
      <c r="M2927" s="290"/>
      <c r="N2927" s="291"/>
      <c r="O2927" s="291"/>
      <c r="P2927" s="291"/>
      <c r="Q2927" s="291"/>
      <c r="R2927" s="291"/>
      <c r="S2927" s="291"/>
      <c r="T2927" s="292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T2927" s="293" t="s">
        <v>259</v>
      </c>
      <c r="AU2927" s="293" t="s">
        <v>93</v>
      </c>
      <c r="AV2927" s="16" t="s">
        <v>272</v>
      </c>
      <c r="AW2927" s="16" t="s">
        <v>40</v>
      </c>
      <c r="AX2927" s="16" t="s">
        <v>84</v>
      </c>
      <c r="AY2927" s="293" t="s">
        <v>250</v>
      </c>
    </row>
    <row r="2928" s="15" customFormat="1">
      <c r="A2928" s="15"/>
      <c r="B2928" s="272"/>
      <c r="C2928" s="273"/>
      <c r="D2928" s="251" t="s">
        <v>259</v>
      </c>
      <c r="E2928" s="274" t="s">
        <v>1</v>
      </c>
      <c r="F2928" s="275" t="s">
        <v>2809</v>
      </c>
      <c r="G2928" s="273"/>
      <c r="H2928" s="274" t="s">
        <v>1</v>
      </c>
      <c r="I2928" s="276"/>
      <c r="J2928" s="273"/>
      <c r="K2928" s="273"/>
      <c r="L2928" s="277"/>
      <c r="M2928" s="278"/>
      <c r="N2928" s="279"/>
      <c r="O2928" s="279"/>
      <c r="P2928" s="279"/>
      <c r="Q2928" s="279"/>
      <c r="R2928" s="279"/>
      <c r="S2928" s="279"/>
      <c r="T2928" s="280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T2928" s="281" t="s">
        <v>259</v>
      </c>
      <c r="AU2928" s="281" t="s">
        <v>93</v>
      </c>
      <c r="AV2928" s="15" t="s">
        <v>91</v>
      </c>
      <c r="AW2928" s="15" t="s">
        <v>40</v>
      </c>
      <c r="AX2928" s="15" t="s">
        <v>84</v>
      </c>
      <c r="AY2928" s="281" t="s">
        <v>250</v>
      </c>
    </row>
    <row r="2929" s="13" customFormat="1">
      <c r="A2929" s="13"/>
      <c r="B2929" s="249"/>
      <c r="C2929" s="250"/>
      <c r="D2929" s="251" t="s">
        <v>259</v>
      </c>
      <c r="E2929" s="252" t="s">
        <v>1</v>
      </c>
      <c r="F2929" s="253" t="s">
        <v>2810</v>
      </c>
      <c r="G2929" s="250"/>
      <c r="H2929" s="254">
        <v>18.173999999999999</v>
      </c>
      <c r="I2929" s="255"/>
      <c r="J2929" s="250"/>
      <c r="K2929" s="250"/>
      <c r="L2929" s="256"/>
      <c r="M2929" s="257"/>
      <c r="N2929" s="258"/>
      <c r="O2929" s="258"/>
      <c r="P2929" s="258"/>
      <c r="Q2929" s="258"/>
      <c r="R2929" s="258"/>
      <c r="S2929" s="258"/>
      <c r="T2929" s="259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60" t="s">
        <v>259</v>
      </c>
      <c r="AU2929" s="260" t="s">
        <v>93</v>
      </c>
      <c r="AV2929" s="13" t="s">
        <v>93</v>
      </c>
      <c r="AW2929" s="13" t="s">
        <v>40</v>
      </c>
      <c r="AX2929" s="13" t="s">
        <v>84</v>
      </c>
      <c r="AY2929" s="260" t="s">
        <v>250</v>
      </c>
    </row>
    <row r="2930" s="13" customFormat="1">
      <c r="A2930" s="13"/>
      <c r="B2930" s="249"/>
      <c r="C2930" s="250"/>
      <c r="D2930" s="251" t="s">
        <v>259</v>
      </c>
      <c r="E2930" s="252" t="s">
        <v>1</v>
      </c>
      <c r="F2930" s="253" t="s">
        <v>2811</v>
      </c>
      <c r="G2930" s="250"/>
      <c r="H2930" s="254">
        <v>18.173999999999999</v>
      </c>
      <c r="I2930" s="255"/>
      <c r="J2930" s="250"/>
      <c r="K2930" s="250"/>
      <c r="L2930" s="256"/>
      <c r="M2930" s="257"/>
      <c r="N2930" s="258"/>
      <c r="O2930" s="258"/>
      <c r="P2930" s="258"/>
      <c r="Q2930" s="258"/>
      <c r="R2930" s="258"/>
      <c r="S2930" s="258"/>
      <c r="T2930" s="259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60" t="s">
        <v>259</v>
      </c>
      <c r="AU2930" s="260" t="s">
        <v>93</v>
      </c>
      <c r="AV2930" s="13" t="s">
        <v>93</v>
      </c>
      <c r="AW2930" s="13" t="s">
        <v>40</v>
      </c>
      <c r="AX2930" s="13" t="s">
        <v>84</v>
      </c>
      <c r="AY2930" s="260" t="s">
        <v>250</v>
      </c>
    </row>
    <row r="2931" s="13" customFormat="1">
      <c r="A2931" s="13"/>
      <c r="B2931" s="249"/>
      <c r="C2931" s="250"/>
      <c r="D2931" s="251" t="s">
        <v>259</v>
      </c>
      <c r="E2931" s="252" t="s">
        <v>1</v>
      </c>
      <c r="F2931" s="253" t="s">
        <v>2812</v>
      </c>
      <c r="G2931" s="250"/>
      <c r="H2931" s="254">
        <v>18.173999999999999</v>
      </c>
      <c r="I2931" s="255"/>
      <c r="J2931" s="250"/>
      <c r="K2931" s="250"/>
      <c r="L2931" s="256"/>
      <c r="M2931" s="257"/>
      <c r="N2931" s="258"/>
      <c r="O2931" s="258"/>
      <c r="P2931" s="258"/>
      <c r="Q2931" s="258"/>
      <c r="R2931" s="258"/>
      <c r="S2931" s="258"/>
      <c r="T2931" s="259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60" t="s">
        <v>259</v>
      </c>
      <c r="AU2931" s="260" t="s">
        <v>93</v>
      </c>
      <c r="AV2931" s="13" t="s">
        <v>93</v>
      </c>
      <c r="AW2931" s="13" t="s">
        <v>40</v>
      </c>
      <c r="AX2931" s="13" t="s">
        <v>84</v>
      </c>
      <c r="AY2931" s="260" t="s">
        <v>250</v>
      </c>
    </row>
    <row r="2932" s="16" customFormat="1">
      <c r="A2932" s="16"/>
      <c r="B2932" s="283"/>
      <c r="C2932" s="284"/>
      <c r="D2932" s="251" t="s">
        <v>259</v>
      </c>
      <c r="E2932" s="285" t="s">
        <v>1</v>
      </c>
      <c r="F2932" s="286" t="s">
        <v>328</v>
      </c>
      <c r="G2932" s="284"/>
      <c r="H2932" s="287">
        <v>54.521999999999998</v>
      </c>
      <c r="I2932" s="288"/>
      <c r="J2932" s="284"/>
      <c r="K2932" s="284"/>
      <c r="L2932" s="289"/>
      <c r="M2932" s="290"/>
      <c r="N2932" s="291"/>
      <c r="O2932" s="291"/>
      <c r="P2932" s="291"/>
      <c r="Q2932" s="291"/>
      <c r="R2932" s="291"/>
      <c r="S2932" s="291"/>
      <c r="T2932" s="292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T2932" s="293" t="s">
        <v>259</v>
      </c>
      <c r="AU2932" s="293" t="s">
        <v>93</v>
      </c>
      <c r="AV2932" s="16" t="s">
        <v>272</v>
      </c>
      <c r="AW2932" s="16" t="s">
        <v>40</v>
      </c>
      <c r="AX2932" s="16" t="s">
        <v>84</v>
      </c>
      <c r="AY2932" s="293" t="s">
        <v>250</v>
      </c>
    </row>
    <row r="2933" s="15" customFormat="1">
      <c r="A2933" s="15"/>
      <c r="B2933" s="272"/>
      <c r="C2933" s="273"/>
      <c r="D2933" s="251" t="s">
        <v>259</v>
      </c>
      <c r="E2933" s="274" t="s">
        <v>1</v>
      </c>
      <c r="F2933" s="275" t="s">
        <v>2813</v>
      </c>
      <c r="G2933" s="273"/>
      <c r="H2933" s="274" t="s">
        <v>1</v>
      </c>
      <c r="I2933" s="276"/>
      <c r="J2933" s="273"/>
      <c r="K2933" s="273"/>
      <c r="L2933" s="277"/>
      <c r="M2933" s="278"/>
      <c r="N2933" s="279"/>
      <c r="O2933" s="279"/>
      <c r="P2933" s="279"/>
      <c r="Q2933" s="279"/>
      <c r="R2933" s="279"/>
      <c r="S2933" s="279"/>
      <c r="T2933" s="280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81" t="s">
        <v>259</v>
      </c>
      <c r="AU2933" s="281" t="s">
        <v>93</v>
      </c>
      <c r="AV2933" s="15" t="s">
        <v>91</v>
      </c>
      <c r="AW2933" s="15" t="s">
        <v>40</v>
      </c>
      <c r="AX2933" s="15" t="s">
        <v>84</v>
      </c>
      <c r="AY2933" s="281" t="s">
        <v>250</v>
      </c>
    </row>
    <row r="2934" s="13" customFormat="1">
      <c r="A2934" s="13"/>
      <c r="B2934" s="249"/>
      <c r="C2934" s="250"/>
      <c r="D2934" s="251" t="s">
        <v>259</v>
      </c>
      <c r="E2934" s="252" t="s">
        <v>1</v>
      </c>
      <c r="F2934" s="253" t="s">
        <v>2814</v>
      </c>
      <c r="G2934" s="250"/>
      <c r="H2934" s="254">
        <v>56.076000000000001</v>
      </c>
      <c r="I2934" s="255"/>
      <c r="J2934" s="250"/>
      <c r="K2934" s="250"/>
      <c r="L2934" s="256"/>
      <c r="M2934" s="257"/>
      <c r="N2934" s="258"/>
      <c r="O2934" s="258"/>
      <c r="P2934" s="258"/>
      <c r="Q2934" s="258"/>
      <c r="R2934" s="258"/>
      <c r="S2934" s="258"/>
      <c r="T2934" s="259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60" t="s">
        <v>259</v>
      </c>
      <c r="AU2934" s="260" t="s">
        <v>93</v>
      </c>
      <c r="AV2934" s="13" t="s">
        <v>93</v>
      </c>
      <c r="AW2934" s="13" t="s">
        <v>40</v>
      </c>
      <c r="AX2934" s="13" t="s">
        <v>84</v>
      </c>
      <c r="AY2934" s="260" t="s">
        <v>250</v>
      </c>
    </row>
    <row r="2935" s="16" customFormat="1">
      <c r="A2935" s="16"/>
      <c r="B2935" s="283"/>
      <c r="C2935" s="284"/>
      <c r="D2935" s="251" t="s">
        <v>259</v>
      </c>
      <c r="E2935" s="285" t="s">
        <v>1</v>
      </c>
      <c r="F2935" s="286" t="s">
        <v>328</v>
      </c>
      <c r="G2935" s="284"/>
      <c r="H2935" s="287">
        <v>56.076000000000001</v>
      </c>
      <c r="I2935" s="288"/>
      <c r="J2935" s="284"/>
      <c r="K2935" s="284"/>
      <c r="L2935" s="289"/>
      <c r="M2935" s="290"/>
      <c r="N2935" s="291"/>
      <c r="O2935" s="291"/>
      <c r="P2935" s="291"/>
      <c r="Q2935" s="291"/>
      <c r="R2935" s="291"/>
      <c r="S2935" s="291"/>
      <c r="T2935" s="292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T2935" s="293" t="s">
        <v>259</v>
      </c>
      <c r="AU2935" s="293" t="s">
        <v>93</v>
      </c>
      <c r="AV2935" s="16" t="s">
        <v>272</v>
      </c>
      <c r="AW2935" s="16" t="s">
        <v>40</v>
      </c>
      <c r="AX2935" s="16" t="s">
        <v>84</v>
      </c>
      <c r="AY2935" s="293" t="s">
        <v>250</v>
      </c>
    </row>
    <row r="2936" s="15" customFormat="1">
      <c r="A2936" s="15"/>
      <c r="B2936" s="272"/>
      <c r="C2936" s="273"/>
      <c r="D2936" s="251" t="s">
        <v>259</v>
      </c>
      <c r="E2936" s="274" t="s">
        <v>1</v>
      </c>
      <c r="F2936" s="275" t="s">
        <v>2815</v>
      </c>
      <c r="G2936" s="273"/>
      <c r="H2936" s="274" t="s">
        <v>1</v>
      </c>
      <c r="I2936" s="276"/>
      <c r="J2936" s="273"/>
      <c r="K2936" s="273"/>
      <c r="L2936" s="277"/>
      <c r="M2936" s="278"/>
      <c r="N2936" s="279"/>
      <c r="O2936" s="279"/>
      <c r="P2936" s="279"/>
      <c r="Q2936" s="279"/>
      <c r="R2936" s="279"/>
      <c r="S2936" s="279"/>
      <c r="T2936" s="280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T2936" s="281" t="s">
        <v>259</v>
      </c>
      <c r="AU2936" s="281" t="s">
        <v>93</v>
      </c>
      <c r="AV2936" s="15" t="s">
        <v>91</v>
      </c>
      <c r="AW2936" s="15" t="s">
        <v>40</v>
      </c>
      <c r="AX2936" s="15" t="s">
        <v>84</v>
      </c>
      <c r="AY2936" s="281" t="s">
        <v>250</v>
      </c>
    </row>
    <row r="2937" s="13" customFormat="1">
      <c r="A2937" s="13"/>
      <c r="B2937" s="249"/>
      <c r="C2937" s="250"/>
      <c r="D2937" s="251" t="s">
        <v>259</v>
      </c>
      <c r="E2937" s="252" t="s">
        <v>1</v>
      </c>
      <c r="F2937" s="253" t="s">
        <v>2816</v>
      </c>
      <c r="G2937" s="250"/>
      <c r="H2937" s="254">
        <v>45.976999999999997</v>
      </c>
      <c r="I2937" s="255"/>
      <c r="J2937" s="250"/>
      <c r="K2937" s="250"/>
      <c r="L2937" s="256"/>
      <c r="M2937" s="257"/>
      <c r="N2937" s="258"/>
      <c r="O2937" s="258"/>
      <c r="P2937" s="258"/>
      <c r="Q2937" s="258"/>
      <c r="R2937" s="258"/>
      <c r="S2937" s="258"/>
      <c r="T2937" s="259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60" t="s">
        <v>259</v>
      </c>
      <c r="AU2937" s="260" t="s">
        <v>93</v>
      </c>
      <c r="AV2937" s="13" t="s">
        <v>93</v>
      </c>
      <c r="AW2937" s="13" t="s">
        <v>40</v>
      </c>
      <c r="AX2937" s="13" t="s">
        <v>84</v>
      </c>
      <c r="AY2937" s="260" t="s">
        <v>250</v>
      </c>
    </row>
    <row r="2938" s="16" customFormat="1">
      <c r="A2938" s="16"/>
      <c r="B2938" s="283"/>
      <c r="C2938" s="284"/>
      <c r="D2938" s="251" t="s">
        <v>259</v>
      </c>
      <c r="E2938" s="285" t="s">
        <v>1</v>
      </c>
      <c r="F2938" s="286" t="s">
        <v>328</v>
      </c>
      <c r="G2938" s="284"/>
      <c r="H2938" s="287">
        <v>45.976999999999997</v>
      </c>
      <c r="I2938" s="288"/>
      <c r="J2938" s="284"/>
      <c r="K2938" s="284"/>
      <c r="L2938" s="289"/>
      <c r="M2938" s="290"/>
      <c r="N2938" s="291"/>
      <c r="O2938" s="291"/>
      <c r="P2938" s="291"/>
      <c r="Q2938" s="291"/>
      <c r="R2938" s="291"/>
      <c r="S2938" s="291"/>
      <c r="T2938" s="292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T2938" s="293" t="s">
        <v>259</v>
      </c>
      <c r="AU2938" s="293" t="s">
        <v>93</v>
      </c>
      <c r="AV2938" s="16" t="s">
        <v>272</v>
      </c>
      <c r="AW2938" s="16" t="s">
        <v>40</v>
      </c>
      <c r="AX2938" s="16" t="s">
        <v>84</v>
      </c>
      <c r="AY2938" s="293" t="s">
        <v>250</v>
      </c>
    </row>
    <row r="2939" s="15" customFormat="1">
      <c r="A2939" s="15"/>
      <c r="B2939" s="272"/>
      <c r="C2939" s="273"/>
      <c r="D2939" s="251" t="s">
        <v>259</v>
      </c>
      <c r="E2939" s="274" t="s">
        <v>1</v>
      </c>
      <c r="F2939" s="275" t="s">
        <v>2817</v>
      </c>
      <c r="G2939" s="273"/>
      <c r="H2939" s="274" t="s">
        <v>1</v>
      </c>
      <c r="I2939" s="276"/>
      <c r="J2939" s="273"/>
      <c r="K2939" s="273"/>
      <c r="L2939" s="277"/>
      <c r="M2939" s="278"/>
      <c r="N2939" s="279"/>
      <c r="O2939" s="279"/>
      <c r="P2939" s="279"/>
      <c r="Q2939" s="279"/>
      <c r="R2939" s="279"/>
      <c r="S2939" s="279"/>
      <c r="T2939" s="280"/>
      <c r="U2939" s="15"/>
      <c r="V2939" s="15"/>
      <c r="W2939" s="15"/>
      <c r="X2939" s="15"/>
      <c r="Y2939" s="15"/>
      <c r="Z2939" s="15"/>
      <c r="AA2939" s="15"/>
      <c r="AB2939" s="15"/>
      <c r="AC2939" s="15"/>
      <c r="AD2939" s="15"/>
      <c r="AE2939" s="15"/>
      <c r="AT2939" s="281" t="s">
        <v>259</v>
      </c>
      <c r="AU2939" s="281" t="s">
        <v>93</v>
      </c>
      <c r="AV2939" s="15" t="s">
        <v>91</v>
      </c>
      <c r="AW2939" s="15" t="s">
        <v>40</v>
      </c>
      <c r="AX2939" s="15" t="s">
        <v>84</v>
      </c>
      <c r="AY2939" s="281" t="s">
        <v>250</v>
      </c>
    </row>
    <row r="2940" s="13" customFormat="1">
      <c r="A2940" s="13"/>
      <c r="B2940" s="249"/>
      <c r="C2940" s="250"/>
      <c r="D2940" s="251" t="s">
        <v>259</v>
      </c>
      <c r="E2940" s="252" t="s">
        <v>1</v>
      </c>
      <c r="F2940" s="253" t="s">
        <v>2818</v>
      </c>
      <c r="G2940" s="250"/>
      <c r="H2940" s="254">
        <v>42.350999999999999</v>
      </c>
      <c r="I2940" s="255"/>
      <c r="J2940" s="250"/>
      <c r="K2940" s="250"/>
      <c r="L2940" s="256"/>
      <c r="M2940" s="257"/>
      <c r="N2940" s="258"/>
      <c r="O2940" s="258"/>
      <c r="P2940" s="258"/>
      <c r="Q2940" s="258"/>
      <c r="R2940" s="258"/>
      <c r="S2940" s="258"/>
      <c r="T2940" s="259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60" t="s">
        <v>259</v>
      </c>
      <c r="AU2940" s="260" t="s">
        <v>93</v>
      </c>
      <c r="AV2940" s="13" t="s">
        <v>93</v>
      </c>
      <c r="AW2940" s="13" t="s">
        <v>40</v>
      </c>
      <c r="AX2940" s="13" t="s">
        <v>84</v>
      </c>
      <c r="AY2940" s="260" t="s">
        <v>250</v>
      </c>
    </row>
    <row r="2941" s="16" customFormat="1">
      <c r="A2941" s="16"/>
      <c r="B2941" s="283"/>
      <c r="C2941" s="284"/>
      <c r="D2941" s="251" t="s">
        <v>259</v>
      </c>
      <c r="E2941" s="285" t="s">
        <v>1</v>
      </c>
      <c r="F2941" s="286" t="s">
        <v>328</v>
      </c>
      <c r="G2941" s="284"/>
      <c r="H2941" s="287">
        <v>42.350999999999999</v>
      </c>
      <c r="I2941" s="288"/>
      <c r="J2941" s="284"/>
      <c r="K2941" s="284"/>
      <c r="L2941" s="289"/>
      <c r="M2941" s="290"/>
      <c r="N2941" s="291"/>
      <c r="O2941" s="291"/>
      <c r="P2941" s="291"/>
      <c r="Q2941" s="291"/>
      <c r="R2941" s="291"/>
      <c r="S2941" s="291"/>
      <c r="T2941" s="292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T2941" s="293" t="s">
        <v>259</v>
      </c>
      <c r="AU2941" s="293" t="s">
        <v>93</v>
      </c>
      <c r="AV2941" s="16" t="s">
        <v>272</v>
      </c>
      <c r="AW2941" s="16" t="s">
        <v>40</v>
      </c>
      <c r="AX2941" s="16" t="s">
        <v>84</v>
      </c>
      <c r="AY2941" s="293" t="s">
        <v>250</v>
      </c>
    </row>
    <row r="2942" s="14" customFormat="1">
      <c r="A2942" s="14"/>
      <c r="B2942" s="261"/>
      <c r="C2942" s="262"/>
      <c r="D2942" s="251" t="s">
        <v>259</v>
      </c>
      <c r="E2942" s="263" t="s">
        <v>1</v>
      </c>
      <c r="F2942" s="264" t="s">
        <v>261</v>
      </c>
      <c r="G2942" s="262"/>
      <c r="H2942" s="265">
        <v>266.20999999999998</v>
      </c>
      <c r="I2942" s="266"/>
      <c r="J2942" s="262"/>
      <c r="K2942" s="262"/>
      <c r="L2942" s="267"/>
      <c r="M2942" s="268"/>
      <c r="N2942" s="269"/>
      <c r="O2942" s="269"/>
      <c r="P2942" s="269"/>
      <c r="Q2942" s="269"/>
      <c r="R2942" s="269"/>
      <c r="S2942" s="269"/>
      <c r="T2942" s="270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71" t="s">
        <v>259</v>
      </c>
      <c r="AU2942" s="271" t="s">
        <v>93</v>
      </c>
      <c r="AV2942" s="14" t="s">
        <v>256</v>
      </c>
      <c r="AW2942" s="14" t="s">
        <v>40</v>
      </c>
      <c r="AX2942" s="14" t="s">
        <v>91</v>
      </c>
      <c r="AY2942" s="271" t="s">
        <v>250</v>
      </c>
    </row>
    <row r="2943" s="2" customFormat="1" ht="55.5" customHeight="1">
      <c r="A2943" s="41"/>
      <c r="B2943" s="42"/>
      <c r="C2943" s="294" t="s">
        <v>1963</v>
      </c>
      <c r="D2943" s="294" t="s">
        <v>337</v>
      </c>
      <c r="E2943" s="295" t="s">
        <v>2819</v>
      </c>
      <c r="F2943" s="296" t="s">
        <v>2820</v>
      </c>
      <c r="G2943" s="297" t="s">
        <v>570</v>
      </c>
      <c r="H2943" s="298">
        <v>3</v>
      </c>
      <c r="I2943" s="299"/>
      <c r="J2943" s="300">
        <f>ROUND(I2943*H2943,2)</f>
        <v>0</v>
      </c>
      <c r="K2943" s="301"/>
      <c r="L2943" s="302"/>
      <c r="M2943" s="303" t="s">
        <v>1</v>
      </c>
      <c r="N2943" s="304" t="s">
        <v>49</v>
      </c>
      <c r="O2943" s="94"/>
      <c r="P2943" s="240">
        <f>O2943*H2943</f>
        <v>0</v>
      </c>
      <c r="Q2943" s="240">
        <v>0.58299999999999996</v>
      </c>
      <c r="R2943" s="240">
        <f>Q2943*H2943</f>
        <v>1.7489999999999999</v>
      </c>
      <c r="S2943" s="240">
        <v>0</v>
      </c>
      <c r="T2943" s="241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42" t="s">
        <v>363</v>
      </c>
      <c r="AT2943" s="242" t="s">
        <v>337</v>
      </c>
      <c r="AU2943" s="242" t="s">
        <v>93</v>
      </c>
      <c r="AY2943" s="19" t="s">
        <v>250</v>
      </c>
      <c r="BE2943" s="243">
        <f>IF(N2943="základní",J2943,0)</f>
        <v>0</v>
      </c>
      <c r="BF2943" s="243">
        <f>IF(N2943="snížená",J2943,0)</f>
        <v>0</v>
      </c>
      <c r="BG2943" s="243">
        <f>IF(N2943="zákl. přenesená",J2943,0)</f>
        <v>0</v>
      </c>
      <c r="BH2943" s="243">
        <f>IF(N2943="sníž. přenesená",J2943,0)</f>
        <v>0</v>
      </c>
      <c r="BI2943" s="243">
        <f>IF(N2943="nulová",J2943,0)</f>
        <v>0</v>
      </c>
      <c r="BJ2943" s="19" t="s">
        <v>91</v>
      </c>
      <c r="BK2943" s="243">
        <f>ROUND(I2943*H2943,2)</f>
        <v>0</v>
      </c>
      <c r="BL2943" s="19" t="s">
        <v>303</v>
      </c>
      <c r="BM2943" s="242" t="s">
        <v>2821</v>
      </c>
    </row>
    <row r="2944" s="15" customFormat="1">
      <c r="A2944" s="15"/>
      <c r="B2944" s="272"/>
      <c r="C2944" s="273"/>
      <c r="D2944" s="251" t="s">
        <v>259</v>
      </c>
      <c r="E2944" s="274" t="s">
        <v>1</v>
      </c>
      <c r="F2944" s="275" t="s">
        <v>2213</v>
      </c>
      <c r="G2944" s="273"/>
      <c r="H2944" s="274" t="s">
        <v>1</v>
      </c>
      <c r="I2944" s="276"/>
      <c r="J2944" s="273"/>
      <c r="K2944" s="273"/>
      <c r="L2944" s="277"/>
      <c r="M2944" s="278"/>
      <c r="N2944" s="279"/>
      <c r="O2944" s="279"/>
      <c r="P2944" s="279"/>
      <c r="Q2944" s="279"/>
      <c r="R2944" s="279"/>
      <c r="S2944" s="279"/>
      <c r="T2944" s="280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T2944" s="281" t="s">
        <v>259</v>
      </c>
      <c r="AU2944" s="281" t="s">
        <v>93</v>
      </c>
      <c r="AV2944" s="15" t="s">
        <v>91</v>
      </c>
      <c r="AW2944" s="15" t="s">
        <v>40</v>
      </c>
      <c r="AX2944" s="15" t="s">
        <v>84</v>
      </c>
      <c r="AY2944" s="281" t="s">
        <v>250</v>
      </c>
    </row>
    <row r="2945" s="13" customFormat="1">
      <c r="A2945" s="13"/>
      <c r="B2945" s="249"/>
      <c r="C2945" s="250"/>
      <c r="D2945" s="251" t="s">
        <v>259</v>
      </c>
      <c r="E2945" s="252" t="s">
        <v>1</v>
      </c>
      <c r="F2945" s="253" t="s">
        <v>2061</v>
      </c>
      <c r="G2945" s="250"/>
      <c r="H2945" s="254">
        <v>1</v>
      </c>
      <c r="I2945" s="255"/>
      <c r="J2945" s="250"/>
      <c r="K2945" s="250"/>
      <c r="L2945" s="256"/>
      <c r="M2945" s="257"/>
      <c r="N2945" s="258"/>
      <c r="O2945" s="258"/>
      <c r="P2945" s="258"/>
      <c r="Q2945" s="258"/>
      <c r="R2945" s="258"/>
      <c r="S2945" s="258"/>
      <c r="T2945" s="259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60" t="s">
        <v>259</v>
      </c>
      <c r="AU2945" s="260" t="s">
        <v>93</v>
      </c>
      <c r="AV2945" s="13" t="s">
        <v>93</v>
      </c>
      <c r="AW2945" s="13" t="s">
        <v>40</v>
      </c>
      <c r="AX2945" s="13" t="s">
        <v>84</v>
      </c>
      <c r="AY2945" s="260" t="s">
        <v>250</v>
      </c>
    </row>
    <row r="2946" s="13" customFormat="1">
      <c r="A2946" s="13"/>
      <c r="B2946" s="249"/>
      <c r="C2946" s="250"/>
      <c r="D2946" s="251" t="s">
        <v>259</v>
      </c>
      <c r="E2946" s="252" t="s">
        <v>1</v>
      </c>
      <c r="F2946" s="253" t="s">
        <v>2062</v>
      </c>
      <c r="G2946" s="250"/>
      <c r="H2946" s="254">
        <v>1</v>
      </c>
      <c r="I2946" s="255"/>
      <c r="J2946" s="250"/>
      <c r="K2946" s="250"/>
      <c r="L2946" s="256"/>
      <c r="M2946" s="257"/>
      <c r="N2946" s="258"/>
      <c r="O2946" s="258"/>
      <c r="P2946" s="258"/>
      <c r="Q2946" s="258"/>
      <c r="R2946" s="258"/>
      <c r="S2946" s="258"/>
      <c r="T2946" s="25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60" t="s">
        <v>259</v>
      </c>
      <c r="AU2946" s="260" t="s">
        <v>93</v>
      </c>
      <c r="AV2946" s="13" t="s">
        <v>93</v>
      </c>
      <c r="AW2946" s="13" t="s">
        <v>40</v>
      </c>
      <c r="AX2946" s="13" t="s">
        <v>84</v>
      </c>
      <c r="AY2946" s="260" t="s">
        <v>250</v>
      </c>
    </row>
    <row r="2947" s="13" customFormat="1">
      <c r="A2947" s="13"/>
      <c r="B2947" s="249"/>
      <c r="C2947" s="250"/>
      <c r="D2947" s="251" t="s">
        <v>259</v>
      </c>
      <c r="E2947" s="252" t="s">
        <v>1</v>
      </c>
      <c r="F2947" s="253" t="s">
        <v>2063</v>
      </c>
      <c r="G2947" s="250"/>
      <c r="H2947" s="254">
        <v>1</v>
      </c>
      <c r="I2947" s="255"/>
      <c r="J2947" s="250"/>
      <c r="K2947" s="250"/>
      <c r="L2947" s="256"/>
      <c r="M2947" s="257"/>
      <c r="N2947" s="258"/>
      <c r="O2947" s="258"/>
      <c r="P2947" s="258"/>
      <c r="Q2947" s="258"/>
      <c r="R2947" s="258"/>
      <c r="S2947" s="258"/>
      <c r="T2947" s="259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60" t="s">
        <v>259</v>
      </c>
      <c r="AU2947" s="260" t="s">
        <v>93</v>
      </c>
      <c r="AV2947" s="13" t="s">
        <v>93</v>
      </c>
      <c r="AW2947" s="13" t="s">
        <v>40</v>
      </c>
      <c r="AX2947" s="13" t="s">
        <v>84</v>
      </c>
      <c r="AY2947" s="260" t="s">
        <v>250</v>
      </c>
    </row>
    <row r="2948" s="14" customFormat="1">
      <c r="A2948" s="14"/>
      <c r="B2948" s="261"/>
      <c r="C2948" s="262"/>
      <c r="D2948" s="251" t="s">
        <v>259</v>
      </c>
      <c r="E2948" s="263" t="s">
        <v>1</v>
      </c>
      <c r="F2948" s="264" t="s">
        <v>261</v>
      </c>
      <c r="G2948" s="262"/>
      <c r="H2948" s="265">
        <v>3</v>
      </c>
      <c r="I2948" s="266"/>
      <c r="J2948" s="262"/>
      <c r="K2948" s="262"/>
      <c r="L2948" s="267"/>
      <c r="M2948" s="268"/>
      <c r="N2948" s="269"/>
      <c r="O2948" s="269"/>
      <c r="P2948" s="269"/>
      <c r="Q2948" s="269"/>
      <c r="R2948" s="269"/>
      <c r="S2948" s="269"/>
      <c r="T2948" s="270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71" t="s">
        <v>259</v>
      </c>
      <c r="AU2948" s="271" t="s">
        <v>93</v>
      </c>
      <c r="AV2948" s="14" t="s">
        <v>256</v>
      </c>
      <c r="AW2948" s="14" t="s">
        <v>40</v>
      </c>
      <c r="AX2948" s="14" t="s">
        <v>91</v>
      </c>
      <c r="AY2948" s="271" t="s">
        <v>250</v>
      </c>
    </row>
    <row r="2949" s="2" customFormat="1" ht="66.75" customHeight="1">
      <c r="A2949" s="41"/>
      <c r="B2949" s="42"/>
      <c r="C2949" s="294" t="s">
        <v>2822</v>
      </c>
      <c r="D2949" s="294" t="s">
        <v>337</v>
      </c>
      <c r="E2949" s="295" t="s">
        <v>2823</v>
      </c>
      <c r="F2949" s="296" t="s">
        <v>2824</v>
      </c>
      <c r="G2949" s="297" t="s">
        <v>570</v>
      </c>
      <c r="H2949" s="298">
        <v>3</v>
      </c>
      <c r="I2949" s="299"/>
      <c r="J2949" s="300">
        <f>ROUND(I2949*H2949,2)</f>
        <v>0</v>
      </c>
      <c r="K2949" s="301"/>
      <c r="L2949" s="302"/>
      <c r="M2949" s="303" t="s">
        <v>1</v>
      </c>
      <c r="N2949" s="304" t="s">
        <v>49</v>
      </c>
      <c r="O2949" s="94"/>
      <c r="P2949" s="240">
        <f>O2949*H2949</f>
        <v>0</v>
      </c>
      <c r="Q2949" s="240">
        <v>0.47299999999999998</v>
      </c>
      <c r="R2949" s="240">
        <f>Q2949*H2949</f>
        <v>1.419</v>
      </c>
      <c r="S2949" s="240">
        <v>0</v>
      </c>
      <c r="T2949" s="241">
        <f>S2949*H2949</f>
        <v>0</v>
      </c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R2949" s="242" t="s">
        <v>363</v>
      </c>
      <c r="AT2949" s="242" t="s">
        <v>337</v>
      </c>
      <c r="AU2949" s="242" t="s">
        <v>93</v>
      </c>
      <c r="AY2949" s="19" t="s">
        <v>250</v>
      </c>
      <c r="BE2949" s="243">
        <f>IF(N2949="základní",J2949,0)</f>
        <v>0</v>
      </c>
      <c r="BF2949" s="243">
        <f>IF(N2949="snížená",J2949,0)</f>
        <v>0</v>
      </c>
      <c r="BG2949" s="243">
        <f>IF(N2949="zákl. přenesená",J2949,0)</f>
        <v>0</v>
      </c>
      <c r="BH2949" s="243">
        <f>IF(N2949="sníž. přenesená",J2949,0)</f>
        <v>0</v>
      </c>
      <c r="BI2949" s="243">
        <f>IF(N2949="nulová",J2949,0)</f>
        <v>0</v>
      </c>
      <c r="BJ2949" s="19" t="s">
        <v>91</v>
      </c>
      <c r="BK2949" s="243">
        <f>ROUND(I2949*H2949,2)</f>
        <v>0</v>
      </c>
      <c r="BL2949" s="19" t="s">
        <v>303</v>
      </c>
      <c r="BM2949" s="242" t="s">
        <v>2825</v>
      </c>
    </row>
    <row r="2950" s="2" customFormat="1">
      <c r="A2950" s="41"/>
      <c r="B2950" s="42"/>
      <c r="C2950" s="43"/>
      <c r="D2950" s="251" t="s">
        <v>288</v>
      </c>
      <c r="E2950" s="43"/>
      <c r="F2950" s="282" t="s">
        <v>2472</v>
      </c>
      <c r="G2950" s="43"/>
      <c r="H2950" s="43"/>
      <c r="I2950" s="246"/>
      <c r="J2950" s="43"/>
      <c r="K2950" s="43"/>
      <c r="L2950" s="47"/>
      <c r="M2950" s="247"/>
      <c r="N2950" s="248"/>
      <c r="O2950" s="94"/>
      <c r="P2950" s="94"/>
      <c r="Q2950" s="94"/>
      <c r="R2950" s="94"/>
      <c r="S2950" s="94"/>
      <c r="T2950" s="95"/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T2950" s="19" t="s">
        <v>288</v>
      </c>
      <c r="AU2950" s="19" t="s">
        <v>93</v>
      </c>
    </row>
    <row r="2951" s="15" customFormat="1">
      <c r="A2951" s="15"/>
      <c r="B2951" s="272"/>
      <c r="C2951" s="273"/>
      <c r="D2951" s="251" t="s">
        <v>259</v>
      </c>
      <c r="E2951" s="274" t="s">
        <v>1</v>
      </c>
      <c r="F2951" s="275" t="s">
        <v>2213</v>
      </c>
      <c r="G2951" s="273"/>
      <c r="H2951" s="274" t="s">
        <v>1</v>
      </c>
      <c r="I2951" s="276"/>
      <c r="J2951" s="273"/>
      <c r="K2951" s="273"/>
      <c r="L2951" s="277"/>
      <c r="M2951" s="278"/>
      <c r="N2951" s="279"/>
      <c r="O2951" s="279"/>
      <c r="P2951" s="279"/>
      <c r="Q2951" s="279"/>
      <c r="R2951" s="279"/>
      <c r="S2951" s="279"/>
      <c r="T2951" s="280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T2951" s="281" t="s">
        <v>259</v>
      </c>
      <c r="AU2951" s="281" t="s">
        <v>93</v>
      </c>
      <c r="AV2951" s="15" t="s">
        <v>91</v>
      </c>
      <c r="AW2951" s="15" t="s">
        <v>40</v>
      </c>
      <c r="AX2951" s="15" t="s">
        <v>84</v>
      </c>
      <c r="AY2951" s="281" t="s">
        <v>250</v>
      </c>
    </row>
    <row r="2952" s="13" customFormat="1">
      <c r="A2952" s="13"/>
      <c r="B2952" s="249"/>
      <c r="C2952" s="250"/>
      <c r="D2952" s="251" t="s">
        <v>259</v>
      </c>
      <c r="E2952" s="252" t="s">
        <v>1</v>
      </c>
      <c r="F2952" s="253" t="s">
        <v>2061</v>
      </c>
      <c r="G2952" s="250"/>
      <c r="H2952" s="254">
        <v>1</v>
      </c>
      <c r="I2952" s="255"/>
      <c r="J2952" s="250"/>
      <c r="K2952" s="250"/>
      <c r="L2952" s="256"/>
      <c r="M2952" s="257"/>
      <c r="N2952" s="258"/>
      <c r="O2952" s="258"/>
      <c r="P2952" s="258"/>
      <c r="Q2952" s="258"/>
      <c r="R2952" s="258"/>
      <c r="S2952" s="258"/>
      <c r="T2952" s="259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60" t="s">
        <v>259</v>
      </c>
      <c r="AU2952" s="260" t="s">
        <v>93</v>
      </c>
      <c r="AV2952" s="13" t="s">
        <v>93</v>
      </c>
      <c r="AW2952" s="13" t="s">
        <v>40</v>
      </c>
      <c r="AX2952" s="13" t="s">
        <v>84</v>
      </c>
      <c r="AY2952" s="260" t="s">
        <v>250</v>
      </c>
    </row>
    <row r="2953" s="13" customFormat="1">
      <c r="A2953" s="13"/>
      <c r="B2953" s="249"/>
      <c r="C2953" s="250"/>
      <c r="D2953" s="251" t="s">
        <v>259</v>
      </c>
      <c r="E2953" s="252" t="s">
        <v>1</v>
      </c>
      <c r="F2953" s="253" t="s">
        <v>2062</v>
      </c>
      <c r="G2953" s="250"/>
      <c r="H2953" s="254">
        <v>1</v>
      </c>
      <c r="I2953" s="255"/>
      <c r="J2953" s="250"/>
      <c r="K2953" s="250"/>
      <c r="L2953" s="256"/>
      <c r="M2953" s="257"/>
      <c r="N2953" s="258"/>
      <c r="O2953" s="258"/>
      <c r="P2953" s="258"/>
      <c r="Q2953" s="258"/>
      <c r="R2953" s="258"/>
      <c r="S2953" s="258"/>
      <c r="T2953" s="259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60" t="s">
        <v>259</v>
      </c>
      <c r="AU2953" s="260" t="s">
        <v>93</v>
      </c>
      <c r="AV2953" s="13" t="s">
        <v>93</v>
      </c>
      <c r="AW2953" s="13" t="s">
        <v>40</v>
      </c>
      <c r="AX2953" s="13" t="s">
        <v>84</v>
      </c>
      <c r="AY2953" s="260" t="s">
        <v>250</v>
      </c>
    </row>
    <row r="2954" s="13" customFormat="1">
      <c r="A2954" s="13"/>
      <c r="B2954" s="249"/>
      <c r="C2954" s="250"/>
      <c r="D2954" s="251" t="s">
        <v>259</v>
      </c>
      <c r="E2954" s="252" t="s">
        <v>1</v>
      </c>
      <c r="F2954" s="253" t="s">
        <v>2063</v>
      </c>
      <c r="G2954" s="250"/>
      <c r="H2954" s="254">
        <v>1</v>
      </c>
      <c r="I2954" s="255"/>
      <c r="J2954" s="250"/>
      <c r="K2954" s="250"/>
      <c r="L2954" s="256"/>
      <c r="M2954" s="257"/>
      <c r="N2954" s="258"/>
      <c r="O2954" s="258"/>
      <c r="P2954" s="258"/>
      <c r="Q2954" s="258"/>
      <c r="R2954" s="258"/>
      <c r="S2954" s="258"/>
      <c r="T2954" s="259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60" t="s">
        <v>259</v>
      </c>
      <c r="AU2954" s="260" t="s">
        <v>93</v>
      </c>
      <c r="AV2954" s="13" t="s">
        <v>93</v>
      </c>
      <c r="AW2954" s="13" t="s">
        <v>40</v>
      </c>
      <c r="AX2954" s="13" t="s">
        <v>84</v>
      </c>
      <c r="AY2954" s="260" t="s">
        <v>250</v>
      </c>
    </row>
    <row r="2955" s="14" customFormat="1">
      <c r="A2955" s="14"/>
      <c r="B2955" s="261"/>
      <c r="C2955" s="262"/>
      <c r="D2955" s="251" t="s">
        <v>259</v>
      </c>
      <c r="E2955" s="263" t="s">
        <v>1</v>
      </c>
      <c r="F2955" s="264" t="s">
        <v>261</v>
      </c>
      <c r="G2955" s="262"/>
      <c r="H2955" s="265">
        <v>3</v>
      </c>
      <c r="I2955" s="266"/>
      <c r="J2955" s="262"/>
      <c r="K2955" s="262"/>
      <c r="L2955" s="267"/>
      <c r="M2955" s="268"/>
      <c r="N2955" s="269"/>
      <c r="O2955" s="269"/>
      <c r="P2955" s="269"/>
      <c r="Q2955" s="269"/>
      <c r="R2955" s="269"/>
      <c r="S2955" s="269"/>
      <c r="T2955" s="270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71" t="s">
        <v>259</v>
      </c>
      <c r="AU2955" s="271" t="s">
        <v>93</v>
      </c>
      <c r="AV2955" s="14" t="s">
        <v>256</v>
      </c>
      <c r="AW2955" s="14" t="s">
        <v>40</v>
      </c>
      <c r="AX2955" s="14" t="s">
        <v>91</v>
      </c>
      <c r="AY2955" s="271" t="s">
        <v>250</v>
      </c>
    </row>
    <row r="2956" s="2" customFormat="1" ht="66.75" customHeight="1">
      <c r="A2956" s="41"/>
      <c r="B2956" s="42"/>
      <c r="C2956" s="294" t="s">
        <v>1998</v>
      </c>
      <c r="D2956" s="294" t="s">
        <v>337</v>
      </c>
      <c r="E2956" s="295" t="s">
        <v>2826</v>
      </c>
      <c r="F2956" s="296" t="s">
        <v>2827</v>
      </c>
      <c r="G2956" s="297" t="s">
        <v>570</v>
      </c>
      <c r="H2956" s="298">
        <v>1</v>
      </c>
      <c r="I2956" s="299"/>
      <c r="J2956" s="300">
        <f>ROUND(I2956*H2956,2)</f>
        <v>0</v>
      </c>
      <c r="K2956" s="301"/>
      <c r="L2956" s="302"/>
      <c r="M2956" s="303" t="s">
        <v>1</v>
      </c>
      <c r="N2956" s="304" t="s">
        <v>49</v>
      </c>
      <c r="O2956" s="94"/>
      <c r="P2956" s="240">
        <f>O2956*H2956</f>
        <v>0</v>
      </c>
      <c r="Q2956" s="240">
        <v>1.6799999999999999</v>
      </c>
      <c r="R2956" s="240">
        <f>Q2956*H2956</f>
        <v>1.6799999999999999</v>
      </c>
      <c r="S2956" s="240">
        <v>0</v>
      </c>
      <c r="T2956" s="241">
        <f>S2956*H2956</f>
        <v>0</v>
      </c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R2956" s="242" t="s">
        <v>363</v>
      </c>
      <c r="AT2956" s="242" t="s">
        <v>337</v>
      </c>
      <c r="AU2956" s="242" t="s">
        <v>93</v>
      </c>
      <c r="AY2956" s="19" t="s">
        <v>250</v>
      </c>
      <c r="BE2956" s="243">
        <f>IF(N2956="základní",J2956,0)</f>
        <v>0</v>
      </c>
      <c r="BF2956" s="243">
        <f>IF(N2956="snížená",J2956,0)</f>
        <v>0</v>
      </c>
      <c r="BG2956" s="243">
        <f>IF(N2956="zákl. přenesená",J2956,0)</f>
        <v>0</v>
      </c>
      <c r="BH2956" s="243">
        <f>IF(N2956="sníž. přenesená",J2956,0)</f>
        <v>0</v>
      </c>
      <c r="BI2956" s="243">
        <f>IF(N2956="nulová",J2956,0)</f>
        <v>0</v>
      </c>
      <c r="BJ2956" s="19" t="s">
        <v>91</v>
      </c>
      <c r="BK2956" s="243">
        <f>ROUND(I2956*H2956,2)</f>
        <v>0</v>
      </c>
      <c r="BL2956" s="19" t="s">
        <v>303</v>
      </c>
      <c r="BM2956" s="242" t="s">
        <v>2828</v>
      </c>
    </row>
    <row r="2957" s="2" customFormat="1">
      <c r="A2957" s="41"/>
      <c r="B2957" s="42"/>
      <c r="C2957" s="43"/>
      <c r="D2957" s="251" t="s">
        <v>288</v>
      </c>
      <c r="E2957" s="43"/>
      <c r="F2957" s="282" t="s">
        <v>2472</v>
      </c>
      <c r="G2957" s="43"/>
      <c r="H2957" s="43"/>
      <c r="I2957" s="246"/>
      <c r="J2957" s="43"/>
      <c r="K2957" s="43"/>
      <c r="L2957" s="47"/>
      <c r="M2957" s="247"/>
      <c r="N2957" s="248"/>
      <c r="O2957" s="94"/>
      <c r="P2957" s="94"/>
      <c r="Q2957" s="94"/>
      <c r="R2957" s="94"/>
      <c r="S2957" s="94"/>
      <c r="T2957" s="95"/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T2957" s="19" t="s">
        <v>288</v>
      </c>
      <c r="AU2957" s="19" t="s">
        <v>93</v>
      </c>
    </row>
    <row r="2958" s="15" customFormat="1">
      <c r="A2958" s="15"/>
      <c r="B2958" s="272"/>
      <c r="C2958" s="273"/>
      <c r="D2958" s="251" t="s">
        <v>259</v>
      </c>
      <c r="E2958" s="274" t="s">
        <v>1</v>
      </c>
      <c r="F2958" s="275" t="s">
        <v>2213</v>
      </c>
      <c r="G2958" s="273"/>
      <c r="H2958" s="274" t="s">
        <v>1</v>
      </c>
      <c r="I2958" s="276"/>
      <c r="J2958" s="273"/>
      <c r="K2958" s="273"/>
      <c r="L2958" s="277"/>
      <c r="M2958" s="278"/>
      <c r="N2958" s="279"/>
      <c r="O2958" s="279"/>
      <c r="P2958" s="279"/>
      <c r="Q2958" s="279"/>
      <c r="R2958" s="279"/>
      <c r="S2958" s="279"/>
      <c r="T2958" s="280"/>
      <c r="U2958" s="15"/>
      <c r="V2958" s="15"/>
      <c r="W2958" s="15"/>
      <c r="X2958" s="15"/>
      <c r="Y2958" s="15"/>
      <c r="Z2958" s="15"/>
      <c r="AA2958" s="15"/>
      <c r="AB2958" s="15"/>
      <c r="AC2958" s="15"/>
      <c r="AD2958" s="15"/>
      <c r="AE2958" s="15"/>
      <c r="AT2958" s="281" t="s">
        <v>259</v>
      </c>
      <c r="AU2958" s="281" t="s">
        <v>93</v>
      </c>
      <c r="AV2958" s="15" t="s">
        <v>91</v>
      </c>
      <c r="AW2958" s="15" t="s">
        <v>40</v>
      </c>
      <c r="AX2958" s="15" t="s">
        <v>84</v>
      </c>
      <c r="AY2958" s="281" t="s">
        <v>250</v>
      </c>
    </row>
    <row r="2959" s="13" customFormat="1">
      <c r="A2959" s="13"/>
      <c r="B2959" s="249"/>
      <c r="C2959" s="250"/>
      <c r="D2959" s="251" t="s">
        <v>259</v>
      </c>
      <c r="E2959" s="252" t="s">
        <v>1</v>
      </c>
      <c r="F2959" s="253" t="s">
        <v>1128</v>
      </c>
      <c r="G2959" s="250"/>
      <c r="H2959" s="254">
        <v>1</v>
      </c>
      <c r="I2959" s="255"/>
      <c r="J2959" s="250"/>
      <c r="K2959" s="250"/>
      <c r="L2959" s="256"/>
      <c r="M2959" s="257"/>
      <c r="N2959" s="258"/>
      <c r="O2959" s="258"/>
      <c r="P2959" s="258"/>
      <c r="Q2959" s="258"/>
      <c r="R2959" s="258"/>
      <c r="S2959" s="258"/>
      <c r="T2959" s="259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60" t="s">
        <v>259</v>
      </c>
      <c r="AU2959" s="260" t="s">
        <v>93</v>
      </c>
      <c r="AV2959" s="13" t="s">
        <v>93</v>
      </c>
      <c r="AW2959" s="13" t="s">
        <v>40</v>
      </c>
      <c r="AX2959" s="13" t="s">
        <v>91</v>
      </c>
      <c r="AY2959" s="260" t="s">
        <v>250</v>
      </c>
    </row>
    <row r="2960" s="2" customFormat="1" ht="49.05" customHeight="1">
      <c r="A2960" s="41"/>
      <c r="B2960" s="42"/>
      <c r="C2960" s="294" t="s">
        <v>2829</v>
      </c>
      <c r="D2960" s="294" t="s">
        <v>337</v>
      </c>
      <c r="E2960" s="295" t="s">
        <v>2830</v>
      </c>
      <c r="F2960" s="296" t="s">
        <v>2831</v>
      </c>
      <c r="G2960" s="297" t="s">
        <v>570</v>
      </c>
      <c r="H2960" s="298">
        <v>1</v>
      </c>
      <c r="I2960" s="299"/>
      <c r="J2960" s="300">
        <f>ROUND(I2960*H2960,2)</f>
        <v>0</v>
      </c>
      <c r="K2960" s="301"/>
      <c r="L2960" s="302"/>
      <c r="M2960" s="303" t="s">
        <v>1</v>
      </c>
      <c r="N2960" s="304" t="s">
        <v>49</v>
      </c>
      <c r="O2960" s="94"/>
      <c r="P2960" s="240">
        <f>O2960*H2960</f>
        <v>0</v>
      </c>
      <c r="Q2960" s="240">
        <v>1.3799999999999999</v>
      </c>
      <c r="R2960" s="240">
        <f>Q2960*H2960</f>
        <v>1.3799999999999999</v>
      </c>
      <c r="S2960" s="240">
        <v>0</v>
      </c>
      <c r="T2960" s="241">
        <f>S2960*H2960</f>
        <v>0</v>
      </c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R2960" s="242" t="s">
        <v>363</v>
      </c>
      <c r="AT2960" s="242" t="s">
        <v>337</v>
      </c>
      <c r="AU2960" s="242" t="s">
        <v>93</v>
      </c>
      <c r="AY2960" s="19" t="s">
        <v>250</v>
      </c>
      <c r="BE2960" s="243">
        <f>IF(N2960="základní",J2960,0)</f>
        <v>0</v>
      </c>
      <c r="BF2960" s="243">
        <f>IF(N2960="snížená",J2960,0)</f>
        <v>0</v>
      </c>
      <c r="BG2960" s="243">
        <f>IF(N2960="zákl. přenesená",J2960,0)</f>
        <v>0</v>
      </c>
      <c r="BH2960" s="243">
        <f>IF(N2960="sníž. přenesená",J2960,0)</f>
        <v>0</v>
      </c>
      <c r="BI2960" s="243">
        <f>IF(N2960="nulová",J2960,0)</f>
        <v>0</v>
      </c>
      <c r="BJ2960" s="19" t="s">
        <v>91</v>
      </c>
      <c r="BK2960" s="243">
        <f>ROUND(I2960*H2960,2)</f>
        <v>0</v>
      </c>
      <c r="BL2960" s="19" t="s">
        <v>303</v>
      </c>
      <c r="BM2960" s="242" t="s">
        <v>2832</v>
      </c>
    </row>
    <row r="2961" s="2" customFormat="1">
      <c r="A2961" s="41"/>
      <c r="B2961" s="42"/>
      <c r="C2961" s="43"/>
      <c r="D2961" s="251" t="s">
        <v>288</v>
      </c>
      <c r="E2961" s="43"/>
      <c r="F2961" s="282" t="s">
        <v>2472</v>
      </c>
      <c r="G2961" s="43"/>
      <c r="H2961" s="43"/>
      <c r="I2961" s="246"/>
      <c r="J2961" s="43"/>
      <c r="K2961" s="43"/>
      <c r="L2961" s="47"/>
      <c r="M2961" s="247"/>
      <c r="N2961" s="248"/>
      <c r="O2961" s="94"/>
      <c r="P2961" s="94"/>
      <c r="Q2961" s="94"/>
      <c r="R2961" s="94"/>
      <c r="S2961" s="94"/>
      <c r="T2961" s="95"/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T2961" s="19" t="s">
        <v>288</v>
      </c>
      <c r="AU2961" s="19" t="s">
        <v>93</v>
      </c>
    </row>
    <row r="2962" s="15" customFormat="1">
      <c r="A2962" s="15"/>
      <c r="B2962" s="272"/>
      <c r="C2962" s="273"/>
      <c r="D2962" s="251" t="s">
        <v>259</v>
      </c>
      <c r="E2962" s="274" t="s">
        <v>1</v>
      </c>
      <c r="F2962" s="275" t="s">
        <v>2213</v>
      </c>
      <c r="G2962" s="273"/>
      <c r="H2962" s="274" t="s">
        <v>1</v>
      </c>
      <c r="I2962" s="276"/>
      <c r="J2962" s="273"/>
      <c r="K2962" s="273"/>
      <c r="L2962" s="277"/>
      <c r="M2962" s="278"/>
      <c r="N2962" s="279"/>
      <c r="O2962" s="279"/>
      <c r="P2962" s="279"/>
      <c r="Q2962" s="279"/>
      <c r="R2962" s="279"/>
      <c r="S2962" s="279"/>
      <c r="T2962" s="280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  <c r="AE2962" s="15"/>
      <c r="AT2962" s="281" t="s">
        <v>259</v>
      </c>
      <c r="AU2962" s="281" t="s">
        <v>93</v>
      </c>
      <c r="AV2962" s="15" t="s">
        <v>91</v>
      </c>
      <c r="AW2962" s="15" t="s">
        <v>40</v>
      </c>
      <c r="AX2962" s="15" t="s">
        <v>84</v>
      </c>
      <c r="AY2962" s="281" t="s">
        <v>250</v>
      </c>
    </row>
    <row r="2963" s="13" customFormat="1">
      <c r="A2963" s="13"/>
      <c r="B2963" s="249"/>
      <c r="C2963" s="250"/>
      <c r="D2963" s="251" t="s">
        <v>259</v>
      </c>
      <c r="E2963" s="252" t="s">
        <v>1</v>
      </c>
      <c r="F2963" s="253" t="s">
        <v>1128</v>
      </c>
      <c r="G2963" s="250"/>
      <c r="H2963" s="254">
        <v>1</v>
      </c>
      <c r="I2963" s="255"/>
      <c r="J2963" s="250"/>
      <c r="K2963" s="250"/>
      <c r="L2963" s="256"/>
      <c r="M2963" s="257"/>
      <c r="N2963" s="258"/>
      <c r="O2963" s="258"/>
      <c r="P2963" s="258"/>
      <c r="Q2963" s="258"/>
      <c r="R2963" s="258"/>
      <c r="S2963" s="258"/>
      <c r="T2963" s="259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60" t="s">
        <v>259</v>
      </c>
      <c r="AU2963" s="260" t="s">
        <v>93</v>
      </c>
      <c r="AV2963" s="13" t="s">
        <v>93</v>
      </c>
      <c r="AW2963" s="13" t="s">
        <v>40</v>
      </c>
      <c r="AX2963" s="13" t="s">
        <v>91</v>
      </c>
      <c r="AY2963" s="260" t="s">
        <v>250</v>
      </c>
    </row>
    <row r="2964" s="2" customFormat="1" ht="76.35" customHeight="1">
      <c r="A2964" s="41"/>
      <c r="B2964" s="42"/>
      <c r="C2964" s="294" t="s">
        <v>2009</v>
      </c>
      <c r="D2964" s="294" t="s">
        <v>337</v>
      </c>
      <c r="E2964" s="295" t="s">
        <v>2833</v>
      </c>
      <c r="F2964" s="296" t="s">
        <v>2834</v>
      </c>
      <c r="G2964" s="297" t="s">
        <v>570</v>
      </c>
      <c r="H2964" s="298">
        <v>1</v>
      </c>
      <c r="I2964" s="299"/>
      <c r="J2964" s="300">
        <f>ROUND(I2964*H2964,2)</f>
        <v>0</v>
      </c>
      <c r="K2964" s="301"/>
      <c r="L2964" s="302"/>
      <c r="M2964" s="303" t="s">
        <v>1</v>
      </c>
      <c r="N2964" s="304" t="s">
        <v>49</v>
      </c>
      <c r="O2964" s="94"/>
      <c r="P2964" s="240">
        <f>O2964*H2964</f>
        <v>0</v>
      </c>
      <c r="Q2964" s="240">
        <v>1.27</v>
      </c>
      <c r="R2964" s="240">
        <f>Q2964*H2964</f>
        <v>1.27</v>
      </c>
      <c r="S2964" s="240">
        <v>0</v>
      </c>
      <c r="T2964" s="241">
        <f>S2964*H2964</f>
        <v>0</v>
      </c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R2964" s="242" t="s">
        <v>363</v>
      </c>
      <c r="AT2964" s="242" t="s">
        <v>337</v>
      </c>
      <c r="AU2964" s="242" t="s">
        <v>93</v>
      </c>
      <c r="AY2964" s="19" t="s">
        <v>250</v>
      </c>
      <c r="BE2964" s="243">
        <f>IF(N2964="základní",J2964,0)</f>
        <v>0</v>
      </c>
      <c r="BF2964" s="243">
        <f>IF(N2964="snížená",J2964,0)</f>
        <v>0</v>
      </c>
      <c r="BG2964" s="243">
        <f>IF(N2964="zákl. přenesená",J2964,0)</f>
        <v>0</v>
      </c>
      <c r="BH2964" s="243">
        <f>IF(N2964="sníž. přenesená",J2964,0)</f>
        <v>0</v>
      </c>
      <c r="BI2964" s="243">
        <f>IF(N2964="nulová",J2964,0)</f>
        <v>0</v>
      </c>
      <c r="BJ2964" s="19" t="s">
        <v>91</v>
      </c>
      <c r="BK2964" s="243">
        <f>ROUND(I2964*H2964,2)</f>
        <v>0</v>
      </c>
      <c r="BL2964" s="19" t="s">
        <v>303</v>
      </c>
      <c r="BM2964" s="242" t="s">
        <v>2835</v>
      </c>
    </row>
    <row r="2965" s="2" customFormat="1">
      <c r="A2965" s="41"/>
      <c r="B2965" s="42"/>
      <c r="C2965" s="43"/>
      <c r="D2965" s="251" t="s">
        <v>288</v>
      </c>
      <c r="E2965" s="43"/>
      <c r="F2965" s="282" t="s">
        <v>2836</v>
      </c>
      <c r="G2965" s="43"/>
      <c r="H2965" s="43"/>
      <c r="I2965" s="246"/>
      <c r="J2965" s="43"/>
      <c r="K2965" s="43"/>
      <c r="L2965" s="47"/>
      <c r="M2965" s="247"/>
      <c r="N2965" s="248"/>
      <c r="O2965" s="94"/>
      <c r="P2965" s="94"/>
      <c r="Q2965" s="94"/>
      <c r="R2965" s="94"/>
      <c r="S2965" s="94"/>
      <c r="T2965" s="95"/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T2965" s="19" t="s">
        <v>288</v>
      </c>
      <c r="AU2965" s="19" t="s">
        <v>93</v>
      </c>
    </row>
    <row r="2966" s="15" customFormat="1">
      <c r="A2966" s="15"/>
      <c r="B2966" s="272"/>
      <c r="C2966" s="273"/>
      <c r="D2966" s="251" t="s">
        <v>259</v>
      </c>
      <c r="E2966" s="274" t="s">
        <v>1</v>
      </c>
      <c r="F2966" s="275" t="s">
        <v>2213</v>
      </c>
      <c r="G2966" s="273"/>
      <c r="H2966" s="274" t="s">
        <v>1</v>
      </c>
      <c r="I2966" s="276"/>
      <c r="J2966" s="273"/>
      <c r="K2966" s="273"/>
      <c r="L2966" s="277"/>
      <c r="M2966" s="278"/>
      <c r="N2966" s="279"/>
      <c r="O2966" s="279"/>
      <c r="P2966" s="279"/>
      <c r="Q2966" s="279"/>
      <c r="R2966" s="279"/>
      <c r="S2966" s="279"/>
      <c r="T2966" s="280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T2966" s="281" t="s">
        <v>259</v>
      </c>
      <c r="AU2966" s="281" t="s">
        <v>93</v>
      </c>
      <c r="AV2966" s="15" t="s">
        <v>91</v>
      </c>
      <c r="AW2966" s="15" t="s">
        <v>40</v>
      </c>
      <c r="AX2966" s="15" t="s">
        <v>84</v>
      </c>
      <c r="AY2966" s="281" t="s">
        <v>250</v>
      </c>
    </row>
    <row r="2967" s="13" customFormat="1">
      <c r="A2967" s="13"/>
      <c r="B2967" s="249"/>
      <c r="C2967" s="250"/>
      <c r="D2967" s="251" t="s">
        <v>259</v>
      </c>
      <c r="E2967" s="252" t="s">
        <v>1</v>
      </c>
      <c r="F2967" s="253" t="s">
        <v>1128</v>
      </c>
      <c r="G2967" s="250"/>
      <c r="H2967" s="254">
        <v>1</v>
      </c>
      <c r="I2967" s="255"/>
      <c r="J2967" s="250"/>
      <c r="K2967" s="250"/>
      <c r="L2967" s="256"/>
      <c r="M2967" s="257"/>
      <c r="N2967" s="258"/>
      <c r="O2967" s="258"/>
      <c r="P2967" s="258"/>
      <c r="Q2967" s="258"/>
      <c r="R2967" s="258"/>
      <c r="S2967" s="258"/>
      <c r="T2967" s="259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60" t="s">
        <v>259</v>
      </c>
      <c r="AU2967" s="260" t="s">
        <v>93</v>
      </c>
      <c r="AV2967" s="13" t="s">
        <v>93</v>
      </c>
      <c r="AW2967" s="13" t="s">
        <v>40</v>
      </c>
      <c r="AX2967" s="13" t="s">
        <v>91</v>
      </c>
      <c r="AY2967" s="260" t="s">
        <v>250</v>
      </c>
    </row>
    <row r="2968" s="2" customFormat="1" ht="24.15" customHeight="1">
      <c r="A2968" s="41"/>
      <c r="B2968" s="42"/>
      <c r="C2968" s="230" t="s">
        <v>2837</v>
      </c>
      <c r="D2968" s="230" t="s">
        <v>252</v>
      </c>
      <c r="E2968" s="231" t="s">
        <v>2838</v>
      </c>
      <c r="F2968" s="232" t="s">
        <v>2256</v>
      </c>
      <c r="G2968" s="233" t="s">
        <v>320</v>
      </c>
      <c r="H2968" s="234">
        <v>781.32000000000005</v>
      </c>
      <c r="I2968" s="235"/>
      <c r="J2968" s="236">
        <f>ROUND(I2968*H2968,2)</f>
        <v>0</v>
      </c>
      <c r="K2968" s="237"/>
      <c r="L2968" s="47"/>
      <c r="M2968" s="238" t="s">
        <v>1</v>
      </c>
      <c r="N2968" s="239" t="s">
        <v>49</v>
      </c>
      <c r="O2968" s="94"/>
      <c r="P2968" s="240">
        <f>O2968*H2968</f>
        <v>0</v>
      </c>
      <c r="Q2968" s="240">
        <v>0.00014999999999999999</v>
      </c>
      <c r="R2968" s="240">
        <f>Q2968*H2968</f>
        <v>0.117198</v>
      </c>
      <c r="S2968" s="240">
        <v>0</v>
      </c>
      <c r="T2968" s="241">
        <f>S2968*H2968</f>
        <v>0</v>
      </c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R2968" s="242" t="s">
        <v>303</v>
      </c>
      <c r="AT2968" s="242" t="s">
        <v>252</v>
      </c>
      <c r="AU2968" s="242" t="s">
        <v>93</v>
      </c>
      <c r="AY2968" s="19" t="s">
        <v>250</v>
      </c>
      <c r="BE2968" s="243">
        <f>IF(N2968="základní",J2968,0)</f>
        <v>0</v>
      </c>
      <c r="BF2968" s="243">
        <f>IF(N2968="snížená",J2968,0)</f>
        <v>0</v>
      </c>
      <c r="BG2968" s="243">
        <f>IF(N2968="zákl. přenesená",J2968,0)</f>
        <v>0</v>
      </c>
      <c r="BH2968" s="243">
        <f>IF(N2968="sníž. přenesená",J2968,0)</f>
        <v>0</v>
      </c>
      <c r="BI2968" s="243">
        <f>IF(N2968="nulová",J2968,0)</f>
        <v>0</v>
      </c>
      <c r="BJ2968" s="19" t="s">
        <v>91</v>
      </c>
      <c r="BK2968" s="243">
        <f>ROUND(I2968*H2968,2)</f>
        <v>0</v>
      </c>
      <c r="BL2968" s="19" t="s">
        <v>303</v>
      </c>
      <c r="BM2968" s="242" t="s">
        <v>2839</v>
      </c>
    </row>
    <row r="2969" s="2" customFormat="1">
      <c r="A2969" s="41"/>
      <c r="B2969" s="42"/>
      <c r="C2969" s="43"/>
      <c r="D2969" s="251" t="s">
        <v>288</v>
      </c>
      <c r="E2969" s="43"/>
      <c r="F2969" s="282" t="s">
        <v>2259</v>
      </c>
      <c r="G2969" s="43"/>
      <c r="H2969" s="43"/>
      <c r="I2969" s="246"/>
      <c r="J2969" s="43"/>
      <c r="K2969" s="43"/>
      <c r="L2969" s="47"/>
      <c r="M2969" s="247"/>
      <c r="N2969" s="248"/>
      <c r="O2969" s="94"/>
      <c r="P2969" s="94"/>
      <c r="Q2969" s="94"/>
      <c r="R2969" s="94"/>
      <c r="S2969" s="94"/>
      <c r="T2969" s="95"/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T2969" s="19" t="s">
        <v>288</v>
      </c>
      <c r="AU2969" s="19" t="s">
        <v>93</v>
      </c>
    </row>
    <row r="2970" s="15" customFormat="1">
      <c r="A2970" s="15"/>
      <c r="B2970" s="272"/>
      <c r="C2970" s="273"/>
      <c r="D2970" s="251" t="s">
        <v>259</v>
      </c>
      <c r="E2970" s="274" t="s">
        <v>1</v>
      </c>
      <c r="F2970" s="275" t="s">
        <v>2213</v>
      </c>
      <c r="G2970" s="273"/>
      <c r="H2970" s="274" t="s">
        <v>1</v>
      </c>
      <c r="I2970" s="276"/>
      <c r="J2970" s="273"/>
      <c r="K2970" s="273"/>
      <c r="L2970" s="277"/>
      <c r="M2970" s="278"/>
      <c r="N2970" s="279"/>
      <c r="O2970" s="279"/>
      <c r="P2970" s="279"/>
      <c r="Q2970" s="279"/>
      <c r="R2970" s="279"/>
      <c r="S2970" s="279"/>
      <c r="T2970" s="280"/>
      <c r="U2970" s="15"/>
      <c r="V2970" s="15"/>
      <c r="W2970" s="15"/>
      <c r="X2970" s="15"/>
      <c r="Y2970" s="15"/>
      <c r="Z2970" s="15"/>
      <c r="AA2970" s="15"/>
      <c r="AB2970" s="15"/>
      <c r="AC2970" s="15"/>
      <c r="AD2970" s="15"/>
      <c r="AE2970" s="15"/>
      <c r="AT2970" s="281" t="s">
        <v>259</v>
      </c>
      <c r="AU2970" s="281" t="s">
        <v>93</v>
      </c>
      <c r="AV2970" s="15" t="s">
        <v>91</v>
      </c>
      <c r="AW2970" s="15" t="s">
        <v>40</v>
      </c>
      <c r="AX2970" s="15" t="s">
        <v>84</v>
      </c>
      <c r="AY2970" s="281" t="s">
        <v>250</v>
      </c>
    </row>
    <row r="2971" s="15" customFormat="1">
      <c r="A2971" s="15"/>
      <c r="B2971" s="272"/>
      <c r="C2971" s="273"/>
      <c r="D2971" s="251" t="s">
        <v>259</v>
      </c>
      <c r="E2971" s="274" t="s">
        <v>1</v>
      </c>
      <c r="F2971" s="275" t="s">
        <v>2840</v>
      </c>
      <c r="G2971" s="273"/>
      <c r="H2971" s="274" t="s">
        <v>1</v>
      </c>
      <c r="I2971" s="276"/>
      <c r="J2971" s="273"/>
      <c r="K2971" s="273"/>
      <c r="L2971" s="277"/>
      <c r="M2971" s="278"/>
      <c r="N2971" s="279"/>
      <c r="O2971" s="279"/>
      <c r="P2971" s="279"/>
      <c r="Q2971" s="279"/>
      <c r="R2971" s="279"/>
      <c r="S2971" s="279"/>
      <c r="T2971" s="280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T2971" s="281" t="s">
        <v>259</v>
      </c>
      <c r="AU2971" s="281" t="s">
        <v>93</v>
      </c>
      <c r="AV2971" s="15" t="s">
        <v>91</v>
      </c>
      <c r="AW2971" s="15" t="s">
        <v>40</v>
      </c>
      <c r="AX2971" s="15" t="s">
        <v>84</v>
      </c>
      <c r="AY2971" s="281" t="s">
        <v>250</v>
      </c>
    </row>
    <row r="2972" s="13" customFormat="1">
      <c r="A2972" s="13"/>
      <c r="B2972" s="249"/>
      <c r="C2972" s="250"/>
      <c r="D2972" s="251" t="s">
        <v>259</v>
      </c>
      <c r="E2972" s="252" t="s">
        <v>1</v>
      </c>
      <c r="F2972" s="253" t="s">
        <v>2841</v>
      </c>
      <c r="G2972" s="250"/>
      <c r="H2972" s="254">
        <v>120</v>
      </c>
      <c r="I2972" s="255"/>
      <c r="J2972" s="250"/>
      <c r="K2972" s="250"/>
      <c r="L2972" s="256"/>
      <c r="M2972" s="257"/>
      <c r="N2972" s="258"/>
      <c r="O2972" s="258"/>
      <c r="P2972" s="258"/>
      <c r="Q2972" s="258"/>
      <c r="R2972" s="258"/>
      <c r="S2972" s="258"/>
      <c r="T2972" s="259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60" t="s">
        <v>259</v>
      </c>
      <c r="AU2972" s="260" t="s">
        <v>93</v>
      </c>
      <c r="AV2972" s="13" t="s">
        <v>93</v>
      </c>
      <c r="AW2972" s="13" t="s">
        <v>40</v>
      </c>
      <c r="AX2972" s="13" t="s">
        <v>84</v>
      </c>
      <c r="AY2972" s="260" t="s">
        <v>250</v>
      </c>
    </row>
    <row r="2973" s="13" customFormat="1">
      <c r="A2973" s="13"/>
      <c r="B2973" s="249"/>
      <c r="C2973" s="250"/>
      <c r="D2973" s="251" t="s">
        <v>259</v>
      </c>
      <c r="E2973" s="252" t="s">
        <v>1</v>
      </c>
      <c r="F2973" s="253" t="s">
        <v>2842</v>
      </c>
      <c r="G2973" s="250"/>
      <c r="H2973" s="254">
        <v>120</v>
      </c>
      <c r="I2973" s="255"/>
      <c r="J2973" s="250"/>
      <c r="K2973" s="250"/>
      <c r="L2973" s="256"/>
      <c r="M2973" s="257"/>
      <c r="N2973" s="258"/>
      <c r="O2973" s="258"/>
      <c r="P2973" s="258"/>
      <c r="Q2973" s="258"/>
      <c r="R2973" s="258"/>
      <c r="S2973" s="258"/>
      <c r="T2973" s="25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60" t="s">
        <v>259</v>
      </c>
      <c r="AU2973" s="260" t="s">
        <v>93</v>
      </c>
      <c r="AV2973" s="13" t="s">
        <v>93</v>
      </c>
      <c r="AW2973" s="13" t="s">
        <v>40</v>
      </c>
      <c r="AX2973" s="13" t="s">
        <v>84</v>
      </c>
      <c r="AY2973" s="260" t="s">
        <v>250</v>
      </c>
    </row>
    <row r="2974" s="13" customFormat="1">
      <c r="A2974" s="13"/>
      <c r="B2974" s="249"/>
      <c r="C2974" s="250"/>
      <c r="D2974" s="251" t="s">
        <v>259</v>
      </c>
      <c r="E2974" s="252" t="s">
        <v>1</v>
      </c>
      <c r="F2974" s="253" t="s">
        <v>2843</v>
      </c>
      <c r="G2974" s="250"/>
      <c r="H2974" s="254">
        <v>120</v>
      </c>
      <c r="I2974" s="255"/>
      <c r="J2974" s="250"/>
      <c r="K2974" s="250"/>
      <c r="L2974" s="256"/>
      <c r="M2974" s="257"/>
      <c r="N2974" s="258"/>
      <c r="O2974" s="258"/>
      <c r="P2974" s="258"/>
      <c r="Q2974" s="258"/>
      <c r="R2974" s="258"/>
      <c r="S2974" s="258"/>
      <c r="T2974" s="259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60" t="s">
        <v>259</v>
      </c>
      <c r="AU2974" s="260" t="s">
        <v>93</v>
      </c>
      <c r="AV2974" s="13" t="s">
        <v>93</v>
      </c>
      <c r="AW2974" s="13" t="s">
        <v>40</v>
      </c>
      <c r="AX2974" s="13" t="s">
        <v>84</v>
      </c>
      <c r="AY2974" s="260" t="s">
        <v>250</v>
      </c>
    </row>
    <row r="2975" s="13" customFormat="1">
      <c r="A2975" s="13"/>
      <c r="B2975" s="249"/>
      <c r="C2975" s="250"/>
      <c r="D2975" s="251" t="s">
        <v>259</v>
      </c>
      <c r="E2975" s="252" t="s">
        <v>1</v>
      </c>
      <c r="F2975" s="253" t="s">
        <v>2844</v>
      </c>
      <c r="G2975" s="250"/>
      <c r="H2975" s="254">
        <v>120</v>
      </c>
      <c r="I2975" s="255"/>
      <c r="J2975" s="250"/>
      <c r="K2975" s="250"/>
      <c r="L2975" s="256"/>
      <c r="M2975" s="257"/>
      <c r="N2975" s="258"/>
      <c r="O2975" s="258"/>
      <c r="P2975" s="258"/>
      <c r="Q2975" s="258"/>
      <c r="R2975" s="258"/>
      <c r="S2975" s="258"/>
      <c r="T2975" s="259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60" t="s">
        <v>259</v>
      </c>
      <c r="AU2975" s="260" t="s">
        <v>93</v>
      </c>
      <c r="AV2975" s="13" t="s">
        <v>93</v>
      </c>
      <c r="AW2975" s="13" t="s">
        <v>40</v>
      </c>
      <c r="AX2975" s="13" t="s">
        <v>84</v>
      </c>
      <c r="AY2975" s="260" t="s">
        <v>250</v>
      </c>
    </row>
    <row r="2976" s="13" customFormat="1">
      <c r="A2976" s="13"/>
      <c r="B2976" s="249"/>
      <c r="C2976" s="250"/>
      <c r="D2976" s="251" t="s">
        <v>259</v>
      </c>
      <c r="E2976" s="252" t="s">
        <v>1</v>
      </c>
      <c r="F2976" s="253" t="s">
        <v>2845</v>
      </c>
      <c r="G2976" s="250"/>
      <c r="H2976" s="254">
        <v>120</v>
      </c>
      <c r="I2976" s="255"/>
      <c r="J2976" s="250"/>
      <c r="K2976" s="250"/>
      <c r="L2976" s="256"/>
      <c r="M2976" s="257"/>
      <c r="N2976" s="258"/>
      <c r="O2976" s="258"/>
      <c r="P2976" s="258"/>
      <c r="Q2976" s="258"/>
      <c r="R2976" s="258"/>
      <c r="S2976" s="258"/>
      <c r="T2976" s="259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60" t="s">
        <v>259</v>
      </c>
      <c r="AU2976" s="260" t="s">
        <v>93</v>
      </c>
      <c r="AV2976" s="13" t="s">
        <v>93</v>
      </c>
      <c r="AW2976" s="13" t="s">
        <v>40</v>
      </c>
      <c r="AX2976" s="13" t="s">
        <v>84</v>
      </c>
      <c r="AY2976" s="260" t="s">
        <v>250</v>
      </c>
    </row>
    <row r="2977" s="15" customFormat="1">
      <c r="A2977" s="15"/>
      <c r="B2977" s="272"/>
      <c r="C2977" s="273"/>
      <c r="D2977" s="251" t="s">
        <v>259</v>
      </c>
      <c r="E2977" s="274" t="s">
        <v>1</v>
      </c>
      <c r="F2977" s="275" t="s">
        <v>2805</v>
      </c>
      <c r="G2977" s="273"/>
      <c r="H2977" s="274" t="s">
        <v>1</v>
      </c>
      <c r="I2977" s="276"/>
      <c r="J2977" s="273"/>
      <c r="K2977" s="273"/>
      <c r="L2977" s="277"/>
      <c r="M2977" s="278"/>
      <c r="N2977" s="279"/>
      <c r="O2977" s="279"/>
      <c r="P2977" s="279"/>
      <c r="Q2977" s="279"/>
      <c r="R2977" s="279"/>
      <c r="S2977" s="279"/>
      <c r="T2977" s="280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5"/>
      <c r="AE2977" s="15"/>
      <c r="AT2977" s="281" t="s">
        <v>259</v>
      </c>
      <c r="AU2977" s="281" t="s">
        <v>93</v>
      </c>
      <c r="AV2977" s="15" t="s">
        <v>91</v>
      </c>
      <c r="AW2977" s="15" t="s">
        <v>40</v>
      </c>
      <c r="AX2977" s="15" t="s">
        <v>84</v>
      </c>
      <c r="AY2977" s="281" t="s">
        <v>250</v>
      </c>
    </row>
    <row r="2978" s="13" customFormat="1">
      <c r="A2978" s="13"/>
      <c r="B2978" s="249"/>
      <c r="C2978" s="250"/>
      <c r="D2978" s="251" t="s">
        <v>259</v>
      </c>
      <c r="E2978" s="252" t="s">
        <v>1</v>
      </c>
      <c r="F2978" s="253" t="s">
        <v>2846</v>
      </c>
      <c r="G2978" s="250"/>
      <c r="H2978" s="254">
        <v>22.84</v>
      </c>
      <c r="I2978" s="255"/>
      <c r="J2978" s="250"/>
      <c r="K2978" s="250"/>
      <c r="L2978" s="256"/>
      <c r="M2978" s="257"/>
      <c r="N2978" s="258"/>
      <c r="O2978" s="258"/>
      <c r="P2978" s="258"/>
      <c r="Q2978" s="258"/>
      <c r="R2978" s="258"/>
      <c r="S2978" s="258"/>
      <c r="T2978" s="25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60" t="s">
        <v>259</v>
      </c>
      <c r="AU2978" s="260" t="s">
        <v>93</v>
      </c>
      <c r="AV2978" s="13" t="s">
        <v>93</v>
      </c>
      <c r="AW2978" s="13" t="s">
        <v>40</v>
      </c>
      <c r="AX2978" s="13" t="s">
        <v>84</v>
      </c>
      <c r="AY2978" s="260" t="s">
        <v>250</v>
      </c>
    </row>
    <row r="2979" s="13" customFormat="1">
      <c r="A2979" s="13"/>
      <c r="B2979" s="249"/>
      <c r="C2979" s="250"/>
      <c r="D2979" s="251" t="s">
        <v>259</v>
      </c>
      <c r="E2979" s="252" t="s">
        <v>1</v>
      </c>
      <c r="F2979" s="253" t="s">
        <v>2847</v>
      </c>
      <c r="G2979" s="250"/>
      <c r="H2979" s="254">
        <v>22.84</v>
      </c>
      <c r="I2979" s="255"/>
      <c r="J2979" s="250"/>
      <c r="K2979" s="250"/>
      <c r="L2979" s="256"/>
      <c r="M2979" s="257"/>
      <c r="N2979" s="258"/>
      <c r="O2979" s="258"/>
      <c r="P2979" s="258"/>
      <c r="Q2979" s="258"/>
      <c r="R2979" s="258"/>
      <c r="S2979" s="258"/>
      <c r="T2979" s="259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60" t="s">
        <v>259</v>
      </c>
      <c r="AU2979" s="260" t="s">
        <v>93</v>
      </c>
      <c r="AV2979" s="13" t="s">
        <v>93</v>
      </c>
      <c r="AW2979" s="13" t="s">
        <v>40</v>
      </c>
      <c r="AX2979" s="13" t="s">
        <v>84</v>
      </c>
      <c r="AY2979" s="260" t="s">
        <v>250</v>
      </c>
    </row>
    <row r="2980" s="13" customFormat="1">
      <c r="A2980" s="13"/>
      <c r="B2980" s="249"/>
      <c r="C2980" s="250"/>
      <c r="D2980" s="251" t="s">
        <v>259</v>
      </c>
      <c r="E2980" s="252" t="s">
        <v>1</v>
      </c>
      <c r="F2980" s="253" t="s">
        <v>2848</v>
      </c>
      <c r="G2980" s="250"/>
      <c r="H2980" s="254">
        <v>22.84</v>
      </c>
      <c r="I2980" s="255"/>
      <c r="J2980" s="250"/>
      <c r="K2980" s="250"/>
      <c r="L2980" s="256"/>
      <c r="M2980" s="257"/>
      <c r="N2980" s="258"/>
      <c r="O2980" s="258"/>
      <c r="P2980" s="258"/>
      <c r="Q2980" s="258"/>
      <c r="R2980" s="258"/>
      <c r="S2980" s="258"/>
      <c r="T2980" s="25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60" t="s">
        <v>259</v>
      </c>
      <c r="AU2980" s="260" t="s">
        <v>93</v>
      </c>
      <c r="AV2980" s="13" t="s">
        <v>93</v>
      </c>
      <c r="AW2980" s="13" t="s">
        <v>40</v>
      </c>
      <c r="AX2980" s="13" t="s">
        <v>84</v>
      </c>
      <c r="AY2980" s="260" t="s">
        <v>250</v>
      </c>
    </row>
    <row r="2981" s="16" customFormat="1">
      <c r="A2981" s="16"/>
      <c r="B2981" s="283"/>
      <c r="C2981" s="284"/>
      <c r="D2981" s="251" t="s">
        <v>259</v>
      </c>
      <c r="E2981" s="285" t="s">
        <v>1</v>
      </c>
      <c r="F2981" s="286" t="s">
        <v>328</v>
      </c>
      <c r="G2981" s="284"/>
      <c r="H2981" s="287">
        <v>668.51999999999998</v>
      </c>
      <c r="I2981" s="288"/>
      <c r="J2981" s="284"/>
      <c r="K2981" s="284"/>
      <c r="L2981" s="289"/>
      <c r="M2981" s="290"/>
      <c r="N2981" s="291"/>
      <c r="O2981" s="291"/>
      <c r="P2981" s="291"/>
      <c r="Q2981" s="291"/>
      <c r="R2981" s="291"/>
      <c r="S2981" s="291"/>
      <c r="T2981" s="292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T2981" s="293" t="s">
        <v>259</v>
      </c>
      <c r="AU2981" s="293" t="s">
        <v>93</v>
      </c>
      <c r="AV2981" s="16" t="s">
        <v>272</v>
      </c>
      <c r="AW2981" s="16" t="s">
        <v>40</v>
      </c>
      <c r="AX2981" s="16" t="s">
        <v>84</v>
      </c>
      <c r="AY2981" s="293" t="s">
        <v>250</v>
      </c>
    </row>
    <row r="2982" s="15" customFormat="1">
      <c r="A2982" s="15"/>
      <c r="B2982" s="272"/>
      <c r="C2982" s="273"/>
      <c r="D2982" s="251" t="s">
        <v>259</v>
      </c>
      <c r="E2982" s="274" t="s">
        <v>1</v>
      </c>
      <c r="F2982" s="275" t="s">
        <v>2809</v>
      </c>
      <c r="G2982" s="273"/>
      <c r="H2982" s="274" t="s">
        <v>1</v>
      </c>
      <c r="I2982" s="276"/>
      <c r="J2982" s="273"/>
      <c r="K2982" s="273"/>
      <c r="L2982" s="277"/>
      <c r="M2982" s="278"/>
      <c r="N2982" s="279"/>
      <c r="O2982" s="279"/>
      <c r="P2982" s="279"/>
      <c r="Q2982" s="279"/>
      <c r="R2982" s="279"/>
      <c r="S2982" s="279"/>
      <c r="T2982" s="280"/>
      <c r="U2982" s="15"/>
      <c r="V2982" s="15"/>
      <c r="W2982" s="15"/>
      <c r="X2982" s="15"/>
      <c r="Y2982" s="15"/>
      <c r="Z2982" s="15"/>
      <c r="AA2982" s="15"/>
      <c r="AB2982" s="15"/>
      <c r="AC2982" s="15"/>
      <c r="AD2982" s="15"/>
      <c r="AE2982" s="15"/>
      <c r="AT2982" s="281" t="s">
        <v>259</v>
      </c>
      <c r="AU2982" s="281" t="s">
        <v>93</v>
      </c>
      <c r="AV2982" s="15" t="s">
        <v>91</v>
      </c>
      <c r="AW2982" s="15" t="s">
        <v>40</v>
      </c>
      <c r="AX2982" s="15" t="s">
        <v>84</v>
      </c>
      <c r="AY2982" s="281" t="s">
        <v>250</v>
      </c>
    </row>
    <row r="2983" s="13" customFormat="1">
      <c r="A2983" s="13"/>
      <c r="B2983" s="249"/>
      <c r="C2983" s="250"/>
      <c r="D2983" s="251" t="s">
        <v>259</v>
      </c>
      <c r="E2983" s="252" t="s">
        <v>1</v>
      </c>
      <c r="F2983" s="253" t="s">
        <v>2849</v>
      </c>
      <c r="G2983" s="250"/>
      <c r="H2983" s="254">
        <v>19.859999999999999</v>
      </c>
      <c r="I2983" s="255"/>
      <c r="J2983" s="250"/>
      <c r="K2983" s="250"/>
      <c r="L2983" s="256"/>
      <c r="M2983" s="257"/>
      <c r="N2983" s="258"/>
      <c r="O2983" s="258"/>
      <c r="P2983" s="258"/>
      <c r="Q2983" s="258"/>
      <c r="R2983" s="258"/>
      <c r="S2983" s="258"/>
      <c r="T2983" s="259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60" t="s">
        <v>259</v>
      </c>
      <c r="AU2983" s="260" t="s">
        <v>93</v>
      </c>
      <c r="AV2983" s="13" t="s">
        <v>93</v>
      </c>
      <c r="AW2983" s="13" t="s">
        <v>40</v>
      </c>
      <c r="AX2983" s="13" t="s">
        <v>84</v>
      </c>
      <c r="AY2983" s="260" t="s">
        <v>250</v>
      </c>
    </row>
    <row r="2984" s="13" customFormat="1">
      <c r="A2984" s="13"/>
      <c r="B2984" s="249"/>
      <c r="C2984" s="250"/>
      <c r="D2984" s="251" t="s">
        <v>259</v>
      </c>
      <c r="E2984" s="252" t="s">
        <v>1</v>
      </c>
      <c r="F2984" s="253" t="s">
        <v>2850</v>
      </c>
      <c r="G2984" s="250"/>
      <c r="H2984" s="254">
        <v>19.859999999999999</v>
      </c>
      <c r="I2984" s="255"/>
      <c r="J2984" s="250"/>
      <c r="K2984" s="250"/>
      <c r="L2984" s="256"/>
      <c r="M2984" s="257"/>
      <c r="N2984" s="258"/>
      <c r="O2984" s="258"/>
      <c r="P2984" s="258"/>
      <c r="Q2984" s="258"/>
      <c r="R2984" s="258"/>
      <c r="S2984" s="258"/>
      <c r="T2984" s="259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60" t="s">
        <v>259</v>
      </c>
      <c r="AU2984" s="260" t="s">
        <v>93</v>
      </c>
      <c r="AV2984" s="13" t="s">
        <v>93</v>
      </c>
      <c r="AW2984" s="13" t="s">
        <v>40</v>
      </c>
      <c r="AX2984" s="13" t="s">
        <v>84</v>
      </c>
      <c r="AY2984" s="260" t="s">
        <v>250</v>
      </c>
    </row>
    <row r="2985" s="13" customFormat="1">
      <c r="A2985" s="13"/>
      <c r="B2985" s="249"/>
      <c r="C2985" s="250"/>
      <c r="D2985" s="251" t="s">
        <v>259</v>
      </c>
      <c r="E2985" s="252" t="s">
        <v>1</v>
      </c>
      <c r="F2985" s="253" t="s">
        <v>2851</v>
      </c>
      <c r="G2985" s="250"/>
      <c r="H2985" s="254">
        <v>19.859999999999999</v>
      </c>
      <c r="I2985" s="255"/>
      <c r="J2985" s="250"/>
      <c r="K2985" s="250"/>
      <c r="L2985" s="256"/>
      <c r="M2985" s="257"/>
      <c r="N2985" s="258"/>
      <c r="O2985" s="258"/>
      <c r="P2985" s="258"/>
      <c r="Q2985" s="258"/>
      <c r="R2985" s="258"/>
      <c r="S2985" s="258"/>
      <c r="T2985" s="259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60" t="s">
        <v>259</v>
      </c>
      <c r="AU2985" s="260" t="s">
        <v>93</v>
      </c>
      <c r="AV2985" s="13" t="s">
        <v>93</v>
      </c>
      <c r="AW2985" s="13" t="s">
        <v>40</v>
      </c>
      <c r="AX2985" s="13" t="s">
        <v>84</v>
      </c>
      <c r="AY2985" s="260" t="s">
        <v>250</v>
      </c>
    </row>
    <row r="2986" s="16" customFormat="1">
      <c r="A2986" s="16"/>
      <c r="B2986" s="283"/>
      <c r="C2986" s="284"/>
      <c r="D2986" s="251" t="s">
        <v>259</v>
      </c>
      <c r="E2986" s="285" t="s">
        <v>1</v>
      </c>
      <c r="F2986" s="286" t="s">
        <v>328</v>
      </c>
      <c r="G2986" s="284"/>
      <c r="H2986" s="287">
        <v>59.579999999999998</v>
      </c>
      <c r="I2986" s="288"/>
      <c r="J2986" s="284"/>
      <c r="K2986" s="284"/>
      <c r="L2986" s="289"/>
      <c r="M2986" s="290"/>
      <c r="N2986" s="291"/>
      <c r="O2986" s="291"/>
      <c r="P2986" s="291"/>
      <c r="Q2986" s="291"/>
      <c r="R2986" s="291"/>
      <c r="S2986" s="291"/>
      <c r="T2986" s="292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T2986" s="293" t="s">
        <v>259</v>
      </c>
      <c r="AU2986" s="293" t="s">
        <v>93</v>
      </c>
      <c r="AV2986" s="16" t="s">
        <v>272</v>
      </c>
      <c r="AW2986" s="16" t="s">
        <v>40</v>
      </c>
      <c r="AX2986" s="16" t="s">
        <v>84</v>
      </c>
      <c r="AY2986" s="293" t="s">
        <v>250</v>
      </c>
    </row>
    <row r="2987" s="15" customFormat="1">
      <c r="A2987" s="15"/>
      <c r="B2987" s="272"/>
      <c r="C2987" s="273"/>
      <c r="D2987" s="251" t="s">
        <v>259</v>
      </c>
      <c r="E2987" s="274" t="s">
        <v>1</v>
      </c>
      <c r="F2987" s="275" t="s">
        <v>2852</v>
      </c>
      <c r="G2987" s="273"/>
      <c r="H2987" s="274" t="s">
        <v>1</v>
      </c>
      <c r="I2987" s="276"/>
      <c r="J2987" s="273"/>
      <c r="K2987" s="273"/>
      <c r="L2987" s="277"/>
      <c r="M2987" s="278"/>
      <c r="N2987" s="279"/>
      <c r="O2987" s="279"/>
      <c r="P2987" s="279"/>
      <c r="Q2987" s="279"/>
      <c r="R2987" s="279"/>
      <c r="S2987" s="279"/>
      <c r="T2987" s="280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5"/>
      <c r="AE2987" s="15"/>
      <c r="AT2987" s="281" t="s">
        <v>259</v>
      </c>
      <c r="AU2987" s="281" t="s">
        <v>93</v>
      </c>
      <c r="AV2987" s="15" t="s">
        <v>91</v>
      </c>
      <c r="AW2987" s="15" t="s">
        <v>40</v>
      </c>
      <c r="AX2987" s="15" t="s">
        <v>84</v>
      </c>
      <c r="AY2987" s="281" t="s">
        <v>250</v>
      </c>
    </row>
    <row r="2988" s="13" customFormat="1">
      <c r="A2988" s="13"/>
      <c r="B2988" s="249"/>
      <c r="C2988" s="250"/>
      <c r="D2988" s="251" t="s">
        <v>259</v>
      </c>
      <c r="E2988" s="252" t="s">
        <v>1</v>
      </c>
      <c r="F2988" s="253" t="s">
        <v>2853</v>
      </c>
      <c r="G2988" s="250"/>
      <c r="H2988" s="254">
        <v>12</v>
      </c>
      <c r="I2988" s="255"/>
      <c r="J2988" s="250"/>
      <c r="K2988" s="250"/>
      <c r="L2988" s="256"/>
      <c r="M2988" s="257"/>
      <c r="N2988" s="258"/>
      <c r="O2988" s="258"/>
      <c r="P2988" s="258"/>
      <c r="Q2988" s="258"/>
      <c r="R2988" s="258"/>
      <c r="S2988" s="258"/>
      <c r="T2988" s="259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60" t="s">
        <v>259</v>
      </c>
      <c r="AU2988" s="260" t="s">
        <v>93</v>
      </c>
      <c r="AV2988" s="13" t="s">
        <v>93</v>
      </c>
      <c r="AW2988" s="13" t="s">
        <v>40</v>
      </c>
      <c r="AX2988" s="13" t="s">
        <v>84</v>
      </c>
      <c r="AY2988" s="260" t="s">
        <v>250</v>
      </c>
    </row>
    <row r="2989" s="16" customFormat="1">
      <c r="A2989" s="16"/>
      <c r="B2989" s="283"/>
      <c r="C2989" s="284"/>
      <c r="D2989" s="251" t="s">
        <v>259</v>
      </c>
      <c r="E2989" s="285" t="s">
        <v>1</v>
      </c>
      <c r="F2989" s="286" t="s">
        <v>328</v>
      </c>
      <c r="G2989" s="284"/>
      <c r="H2989" s="287">
        <v>12</v>
      </c>
      <c r="I2989" s="288"/>
      <c r="J2989" s="284"/>
      <c r="K2989" s="284"/>
      <c r="L2989" s="289"/>
      <c r="M2989" s="290"/>
      <c r="N2989" s="291"/>
      <c r="O2989" s="291"/>
      <c r="P2989" s="291"/>
      <c r="Q2989" s="291"/>
      <c r="R2989" s="291"/>
      <c r="S2989" s="291"/>
      <c r="T2989" s="292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T2989" s="293" t="s">
        <v>259</v>
      </c>
      <c r="AU2989" s="293" t="s">
        <v>93</v>
      </c>
      <c r="AV2989" s="16" t="s">
        <v>272</v>
      </c>
      <c r="AW2989" s="16" t="s">
        <v>40</v>
      </c>
      <c r="AX2989" s="16" t="s">
        <v>84</v>
      </c>
      <c r="AY2989" s="293" t="s">
        <v>250</v>
      </c>
    </row>
    <row r="2990" s="15" customFormat="1">
      <c r="A2990" s="15"/>
      <c r="B2990" s="272"/>
      <c r="C2990" s="273"/>
      <c r="D2990" s="251" t="s">
        <v>259</v>
      </c>
      <c r="E2990" s="274" t="s">
        <v>1</v>
      </c>
      <c r="F2990" s="275" t="s">
        <v>2854</v>
      </c>
      <c r="G2990" s="273"/>
      <c r="H2990" s="274" t="s">
        <v>1</v>
      </c>
      <c r="I2990" s="276"/>
      <c r="J2990" s="273"/>
      <c r="K2990" s="273"/>
      <c r="L2990" s="277"/>
      <c r="M2990" s="278"/>
      <c r="N2990" s="279"/>
      <c r="O2990" s="279"/>
      <c r="P2990" s="279"/>
      <c r="Q2990" s="279"/>
      <c r="R2990" s="279"/>
      <c r="S2990" s="279"/>
      <c r="T2990" s="280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T2990" s="281" t="s">
        <v>259</v>
      </c>
      <c r="AU2990" s="281" t="s">
        <v>93</v>
      </c>
      <c r="AV2990" s="15" t="s">
        <v>91</v>
      </c>
      <c r="AW2990" s="15" t="s">
        <v>40</v>
      </c>
      <c r="AX2990" s="15" t="s">
        <v>84</v>
      </c>
      <c r="AY2990" s="281" t="s">
        <v>250</v>
      </c>
    </row>
    <row r="2991" s="13" customFormat="1">
      <c r="A2991" s="13"/>
      <c r="B2991" s="249"/>
      <c r="C2991" s="250"/>
      <c r="D2991" s="251" t="s">
        <v>259</v>
      </c>
      <c r="E2991" s="252" t="s">
        <v>1</v>
      </c>
      <c r="F2991" s="253" t="s">
        <v>2853</v>
      </c>
      <c r="G2991" s="250"/>
      <c r="H2991" s="254">
        <v>12</v>
      </c>
      <c r="I2991" s="255"/>
      <c r="J2991" s="250"/>
      <c r="K2991" s="250"/>
      <c r="L2991" s="256"/>
      <c r="M2991" s="257"/>
      <c r="N2991" s="258"/>
      <c r="O2991" s="258"/>
      <c r="P2991" s="258"/>
      <c r="Q2991" s="258"/>
      <c r="R2991" s="258"/>
      <c r="S2991" s="258"/>
      <c r="T2991" s="259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60" t="s">
        <v>259</v>
      </c>
      <c r="AU2991" s="260" t="s">
        <v>93</v>
      </c>
      <c r="AV2991" s="13" t="s">
        <v>93</v>
      </c>
      <c r="AW2991" s="13" t="s">
        <v>40</v>
      </c>
      <c r="AX2991" s="13" t="s">
        <v>84</v>
      </c>
      <c r="AY2991" s="260" t="s">
        <v>250</v>
      </c>
    </row>
    <row r="2992" s="16" customFormat="1">
      <c r="A2992" s="16"/>
      <c r="B2992" s="283"/>
      <c r="C2992" s="284"/>
      <c r="D2992" s="251" t="s">
        <v>259</v>
      </c>
      <c r="E2992" s="285" t="s">
        <v>1</v>
      </c>
      <c r="F2992" s="286" t="s">
        <v>328</v>
      </c>
      <c r="G2992" s="284"/>
      <c r="H2992" s="287">
        <v>12</v>
      </c>
      <c r="I2992" s="288"/>
      <c r="J2992" s="284"/>
      <c r="K2992" s="284"/>
      <c r="L2992" s="289"/>
      <c r="M2992" s="290"/>
      <c r="N2992" s="291"/>
      <c r="O2992" s="291"/>
      <c r="P2992" s="291"/>
      <c r="Q2992" s="291"/>
      <c r="R2992" s="291"/>
      <c r="S2992" s="291"/>
      <c r="T2992" s="292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T2992" s="293" t="s">
        <v>259</v>
      </c>
      <c r="AU2992" s="293" t="s">
        <v>93</v>
      </c>
      <c r="AV2992" s="16" t="s">
        <v>272</v>
      </c>
      <c r="AW2992" s="16" t="s">
        <v>40</v>
      </c>
      <c r="AX2992" s="16" t="s">
        <v>84</v>
      </c>
      <c r="AY2992" s="293" t="s">
        <v>250</v>
      </c>
    </row>
    <row r="2993" s="15" customFormat="1">
      <c r="A2993" s="15"/>
      <c r="B2993" s="272"/>
      <c r="C2993" s="273"/>
      <c r="D2993" s="251" t="s">
        <v>259</v>
      </c>
      <c r="E2993" s="274" t="s">
        <v>1</v>
      </c>
      <c r="F2993" s="275" t="s">
        <v>2855</v>
      </c>
      <c r="G2993" s="273"/>
      <c r="H2993" s="274" t="s">
        <v>1</v>
      </c>
      <c r="I2993" s="276"/>
      <c r="J2993" s="273"/>
      <c r="K2993" s="273"/>
      <c r="L2993" s="277"/>
      <c r="M2993" s="278"/>
      <c r="N2993" s="279"/>
      <c r="O2993" s="279"/>
      <c r="P2993" s="279"/>
      <c r="Q2993" s="279"/>
      <c r="R2993" s="279"/>
      <c r="S2993" s="279"/>
      <c r="T2993" s="280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T2993" s="281" t="s">
        <v>259</v>
      </c>
      <c r="AU2993" s="281" t="s">
        <v>93</v>
      </c>
      <c r="AV2993" s="15" t="s">
        <v>91</v>
      </c>
      <c r="AW2993" s="15" t="s">
        <v>40</v>
      </c>
      <c r="AX2993" s="15" t="s">
        <v>84</v>
      </c>
      <c r="AY2993" s="281" t="s">
        <v>250</v>
      </c>
    </row>
    <row r="2994" s="13" customFormat="1">
      <c r="A2994" s="13"/>
      <c r="B2994" s="249"/>
      <c r="C2994" s="250"/>
      <c r="D2994" s="251" t="s">
        <v>259</v>
      </c>
      <c r="E2994" s="252" t="s">
        <v>1</v>
      </c>
      <c r="F2994" s="253" t="s">
        <v>2856</v>
      </c>
      <c r="G2994" s="250"/>
      <c r="H2994" s="254">
        <v>11.6</v>
      </c>
      <c r="I2994" s="255"/>
      <c r="J2994" s="250"/>
      <c r="K2994" s="250"/>
      <c r="L2994" s="256"/>
      <c r="M2994" s="257"/>
      <c r="N2994" s="258"/>
      <c r="O2994" s="258"/>
      <c r="P2994" s="258"/>
      <c r="Q2994" s="258"/>
      <c r="R2994" s="258"/>
      <c r="S2994" s="258"/>
      <c r="T2994" s="25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60" t="s">
        <v>259</v>
      </c>
      <c r="AU2994" s="260" t="s">
        <v>93</v>
      </c>
      <c r="AV2994" s="13" t="s">
        <v>93</v>
      </c>
      <c r="AW2994" s="13" t="s">
        <v>40</v>
      </c>
      <c r="AX2994" s="13" t="s">
        <v>84</v>
      </c>
      <c r="AY2994" s="260" t="s">
        <v>250</v>
      </c>
    </row>
    <row r="2995" s="16" customFormat="1">
      <c r="A2995" s="16"/>
      <c r="B2995" s="283"/>
      <c r="C2995" s="284"/>
      <c r="D2995" s="251" t="s">
        <v>259</v>
      </c>
      <c r="E2995" s="285" t="s">
        <v>1</v>
      </c>
      <c r="F2995" s="286" t="s">
        <v>328</v>
      </c>
      <c r="G2995" s="284"/>
      <c r="H2995" s="287">
        <v>11.6</v>
      </c>
      <c r="I2995" s="288"/>
      <c r="J2995" s="284"/>
      <c r="K2995" s="284"/>
      <c r="L2995" s="289"/>
      <c r="M2995" s="290"/>
      <c r="N2995" s="291"/>
      <c r="O2995" s="291"/>
      <c r="P2995" s="291"/>
      <c r="Q2995" s="291"/>
      <c r="R2995" s="291"/>
      <c r="S2995" s="291"/>
      <c r="T2995" s="292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T2995" s="293" t="s">
        <v>259</v>
      </c>
      <c r="AU2995" s="293" t="s">
        <v>93</v>
      </c>
      <c r="AV2995" s="16" t="s">
        <v>272</v>
      </c>
      <c r="AW2995" s="16" t="s">
        <v>40</v>
      </c>
      <c r="AX2995" s="16" t="s">
        <v>84</v>
      </c>
      <c r="AY2995" s="293" t="s">
        <v>250</v>
      </c>
    </row>
    <row r="2996" s="15" customFormat="1">
      <c r="A2996" s="15"/>
      <c r="B2996" s="272"/>
      <c r="C2996" s="273"/>
      <c r="D2996" s="251" t="s">
        <v>259</v>
      </c>
      <c r="E2996" s="274" t="s">
        <v>1</v>
      </c>
      <c r="F2996" s="275" t="s">
        <v>2857</v>
      </c>
      <c r="G2996" s="273"/>
      <c r="H2996" s="274" t="s">
        <v>1</v>
      </c>
      <c r="I2996" s="276"/>
      <c r="J2996" s="273"/>
      <c r="K2996" s="273"/>
      <c r="L2996" s="277"/>
      <c r="M2996" s="278"/>
      <c r="N2996" s="279"/>
      <c r="O2996" s="279"/>
      <c r="P2996" s="279"/>
      <c r="Q2996" s="279"/>
      <c r="R2996" s="279"/>
      <c r="S2996" s="279"/>
      <c r="T2996" s="280"/>
      <c r="U2996" s="15"/>
      <c r="V2996" s="15"/>
      <c r="W2996" s="15"/>
      <c r="X2996" s="15"/>
      <c r="Y2996" s="15"/>
      <c r="Z2996" s="15"/>
      <c r="AA2996" s="15"/>
      <c r="AB2996" s="15"/>
      <c r="AC2996" s="15"/>
      <c r="AD2996" s="15"/>
      <c r="AE2996" s="15"/>
      <c r="AT2996" s="281" t="s">
        <v>259</v>
      </c>
      <c r="AU2996" s="281" t="s">
        <v>93</v>
      </c>
      <c r="AV2996" s="15" t="s">
        <v>91</v>
      </c>
      <c r="AW2996" s="15" t="s">
        <v>40</v>
      </c>
      <c r="AX2996" s="15" t="s">
        <v>84</v>
      </c>
      <c r="AY2996" s="281" t="s">
        <v>250</v>
      </c>
    </row>
    <row r="2997" s="13" customFormat="1">
      <c r="A2997" s="13"/>
      <c r="B2997" s="249"/>
      <c r="C2997" s="250"/>
      <c r="D2997" s="251" t="s">
        <v>259</v>
      </c>
      <c r="E2997" s="252" t="s">
        <v>1</v>
      </c>
      <c r="F2997" s="253" t="s">
        <v>2858</v>
      </c>
      <c r="G2997" s="250"/>
      <c r="H2997" s="254">
        <v>11.880000000000001</v>
      </c>
      <c r="I2997" s="255"/>
      <c r="J2997" s="250"/>
      <c r="K2997" s="250"/>
      <c r="L2997" s="256"/>
      <c r="M2997" s="257"/>
      <c r="N2997" s="258"/>
      <c r="O2997" s="258"/>
      <c r="P2997" s="258"/>
      <c r="Q2997" s="258"/>
      <c r="R2997" s="258"/>
      <c r="S2997" s="258"/>
      <c r="T2997" s="259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60" t="s">
        <v>259</v>
      </c>
      <c r="AU2997" s="260" t="s">
        <v>93</v>
      </c>
      <c r="AV2997" s="13" t="s">
        <v>93</v>
      </c>
      <c r="AW2997" s="13" t="s">
        <v>40</v>
      </c>
      <c r="AX2997" s="13" t="s">
        <v>84</v>
      </c>
      <c r="AY2997" s="260" t="s">
        <v>250</v>
      </c>
    </row>
    <row r="2998" s="16" customFormat="1">
      <c r="A2998" s="16"/>
      <c r="B2998" s="283"/>
      <c r="C2998" s="284"/>
      <c r="D2998" s="251" t="s">
        <v>259</v>
      </c>
      <c r="E2998" s="285" t="s">
        <v>1</v>
      </c>
      <c r="F2998" s="286" t="s">
        <v>328</v>
      </c>
      <c r="G2998" s="284"/>
      <c r="H2998" s="287">
        <v>11.880000000000001</v>
      </c>
      <c r="I2998" s="288"/>
      <c r="J2998" s="284"/>
      <c r="K2998" s="284"/>
      <c r="L2998" s="289"/>
      <c r="M2998" s="290"/>
      <c r="N2998" s="291"/>
      <c r="O2998" s="291"/>
      <c r="P2998" s="291"/>
      <c r="Q2998" s="291"/>
      <c r="R2998" s="291"/>
      <c r="S2998" s="291"/>
      <c r="T2998" s="292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T2998" s="293" t="s">
        <v>259</v>
      </c>
      <c r="AU2998" s="293" t="s">
        <v>93</v>
      </c>
      <c r="AV2998" s="16" t="s">
        <v>272</v>
      </c>
      <c r="AW2998" s="16" t="s">
        <v>40</v>
      </c>
      <c r="AX2998" s="16" t="s">
        <v>84</v>
      </c>
      <c r="AY2998" s="293" t="s">
        <v>250</v>
      </c>
    </row>
    <row r="2999" s="15" customFormat="1">
      <c r="A2999" s="15"/>
      <c r="B2999" s="272"/>
      <c r="C2999" s="273"/>
      <c r="D2999" s="251" t="s">
        <v>259</v>
      </c>
      <c r="E2999" s="274" t="s">
        <v>1</v>
      </c>
      <c r="F2999" s="275" t="s">
        <v>2859</v>
      </c>
      <c r="G2999" s="273"/>
      <c r="H2999" s="274" t="s">
        <v>1</v>
      </c>
      <c r="I2999" s="276"/>
      <c r="J2999" s="273"/>
      <c r="K2999" s="273"/>
      <c r="L2999" s="277"/>
      <c r="M2999" s="278"/>
      <c r="N2999" s="279"/>
      <c r="O2999" s="279"/>
      <c r="P2999" s="279"/>
      <c r="Q2999" s="279"/>
      <c r="R2999" s="279"/>
      <c r="S2999" s="279"/>
      <c r="T2999" s="280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T2999" s="281" t="s">
        <v>259</v>
      </c>
      <c r="AU2999" s="281" t="s">
        <v>93</v>
      </c>
      <c r="AV2999" s="15" t="s">
        <v>91</v>
      </c>
      <c r="AW2999" s="15" t="s">
        <v>40</v>
      </c>
      <c r="AX2999" s="15" t="s">
        <v>84</v>
      </c>
      <c r="AY2999" s="281" t="s">
        <v>250</v>
      </c>
    </row>
    <row r="3000" s="13" customFormat="1">
      <c r="A3000" s="13"/>
      <c r="B3000" s="249"/>
      <c r="C3000" s="250"/>
      <c r="D3000" s="251" t="s">
        <v>259</v>
      </c>
      <c r="E3000" s="252" t="s">
        <v>1</v>
      </c>
      <c r="F3000" s="253" t="s">
        <v>2860</v>
      </c>
      <c r="G3000" s="250"/>
      <c r="H3000" s="254">
        <v>5.7400000000000002</v>
      </c>
      <c r="I3000" s="255"/>
      <c r="J3000" s="250"/>
      <c r="K3000" s="250"/>
      <c r="L3000" s="256"/>
      <c r="M3000" s="257"/>
      <c r="N3000" s="258"/>
      <c r="O3000" s="258"/>
      <c r="P3000" s="258"/>
      <c r="Q3000" s="258"/>
      <c r="R3000" s="258"/>
      <c r="S3000" s="258"/>
      <c r="T3000" s="25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60" t="s">
        <v>259</v>
      </c>
      <c r="AU3000" s="260" t="s">
        <v>93</v>
      </c>
      <c r="AV3000" s="13" t="s">
        <v>93</v>
      </c>
      <c r="AW3000" s="13" t="s">
        <v>40</v>
      </c>
      <c r="AX3000" s="13" t="s">
        <v>84</v>
      </c>
      <c r="AY3000" s="260" t="s">
        <v>250</v>
      </c>
    </row>
    <row r="3001" s="16" customFormat="1">
      <c r="A3001" s="16"/>
      <c r="B3001" s="283"/>
      <c r="C3001" s="284"/>
      <c r="D3001" s="251" t="s">
        <v>259</v>
      </c>
      <c r="E3001" s="285" t="s">
        <v>1</v>
      </c>
      <c r="F3001" s="286" t="s">
        <v>328</v>
      </c>
      <c r="G3001" s="284"/>
      <c r="H3001" s="287">
        <v>5.7400000000000002</v>
      </c>
      <c r="I3001" s="288"/>
      <c r="J3001" s="284"/>
      <c r="K3001" s="284"/>
      <c r="L3001" s="289"/>
      <c r="M3001" s="290"/>
      <c r="N3001" s="291"/>
      <c r="O3001" s="291"/>
      <c r="P3001" s="291"/>
      <c r="Q3001" s="291"/>
      <c r="R3001" s="291"/>
      <c r="S3001" s="291"/>
      <c r="T3001" s="292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T3001" s="293" t="s">
        <v>259</v>
      </c>
      <c r="AU3001" s="293" t="s">
        <v>93</v>
      </c>
      <c r="AV3001" s="16" t="s">
        <v>272</v>
      </c>
      <c r="AW3001" s="16" t="s">
        <v>40</v>
      </c>
      <c r="AX3001" s="16" t="s">
        <v>84</v>
      </c>
      <c r="AY3001" s="293" t="s">
        <v>250</v>
      </c>
    </row>
    <row r="3002" s="14" customFormat="1">
      <c r="A3002" s="14"/>
      <c r="B3002" s="261"/>
      <c r="C3002" s="262"/>
      <c r="D3002" s="251" t="s">
        <v>259</v>
      </c>
      <c r="E3002" s="263" t="s">
        <v>1</v>
      </c>
      <c r="F3002" s="264" t="s">
        <v>261</v>
      </c>
      <c r="G3002" s="262"/>
      <c r="H3002" s="265">
        <v>781.32000000000005</v>
      </c>
      <c r="I3002" s="266"/>
      <c r="J3002" s="262"/>
      <c r="K3002" s="262"/>
      <c r="L3002" s="267"/>
      <c r="M3002" s="268"/>
      <c r="N3002" s="269"/>
      <c r="O3002" s="269"/>
      <c r="P3002" s="269"/>
      <c r="Q3002" s="269"/>
      <c r="R3002" s="269"/>
      <c r="S3002" s="269"/>
      <c r="T3002" s="270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71" t="s">
        <v>259</v>
      </c>
      <c r="AU3002" s="271" t="s">
        <v>93</v>
      </c>
      <c r="AV3002" s="14" t="s">
        <v>256</v>
      </c>
      <c r="AW3002" s="14" t="s">
        <v>40</v>
      </c>
      <c r="AX3002" s="14" t="s">
        <v>91</v>
      </c>
      <c r="AY3002" s="271" t="s">
        <v>250</v>
      </c>
    </row>
    <row r="3003" s="2" customFormat="1" ht="66.75" customHeight="1">
      <c r="A3003" s="41"/>
      <c r="B3003" s="42"/>
      <c r="C3003" s="230" t="s">
        <v>2861</v>
      </c>
      <c r="D3003" s="230" t="s">
        <v>252</v>
      </c>
      <c r="E3003" s="231" t="s">
        <v>2862</v>
      </c>
      <c r="F3003" s="232" t="s">
        <v>2863</v>
      </c>
      <c r="G3003" s="233" t="s">
        <v>570</v>
      </c>
      <c r="H3003" s="234">
        <v>4</v>
      </c>
      <c r="I3003" s="235"/>
      <c r="J3003" s="236">
        <f>ROUND(I3003*H3003,2)</f>
        <v>0</v>
      </c>
      <c r="K3003" s="237"/>
      <c r="L3003" s="47"/>
      <c r="M3003" s="238" t="s">
        <v>1</v>
      </c>
      <c r="N3003" s="239" t="s">
        <v>49</v>
      </c>
      <c r="O3003" s="94"/>
      <c r="P3003" s="240">
        <f>O3003*H3003</f>
        <v>0</v>
      </c>
      <c r="Q3003" s="240">
        <v>0.029999999999999999</v>
      </c>
      <c r="R3003" s="240">
        <f>Q3003*H3003</f>
        <v>0.12</v>
      </c>
      <c r="S3003" s="240">
        <v>0</v>
      </c>
      <c r="T3003" s="241">
        <f>S3003*H3003</f>
        <v>0</v>
      </c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R3003" s="242" t="s">
        <v>303</v>
      </c>
      <c r="AT3003" s="242" t="s">
        <v>252</v>
      </c>
      <c r="AU3003" s="242" t="s">
        <v>93</v>
      </c>
      <c r="AY3003" s="19" t="s">
        <v>250</v>
      </c>
      <c r="BE3003" s="243">
        <f>IF(N3003="základní",J3003,0)</f>
        <v>0</v>
      </c>
      <c r="BF3003" s="243">
        <f>IF(N3003="snížená",J3003,0)</f>
        <v>0</v>
      </c>
      <c r="BG3003" s="243">
        <f>IF(N3003="zákl. přenesená",J3003,0)</f>
        <v>0</v>
      </c>
      <c r="BH3003" s="243">
        <f>IF(N3003="sníž. přenesená",J3003,0)</f>
        <v>0</v>
      </c>
      <c r="BI3003" s="243">
        <f>IF(N3003="nulová",J3003,0)</f>
        <v>0</v>
      </c>
      <c r="BJ3003" s="19" t="s">
        <v>91</v>
      </c>
      <c r="BK3003" s="243">
        <f>ROUND(I3003*H3003,2)</f>
        <v>0</v>
      </c>
      <c r="BL3003" s="19" t="s">
        <v>303</v>
      </c>
      <c r="BM3003" s="242" t="s">
        <v>2864</v>
      </c>
    </row>
    <row r="3004" s="15" customFormat="1">
      <c r="A3004" s="15"/>
      <c r="B3004" s="272"/>
      <c r="C3004" s="273"/>
      <c r="D3004" s="251" t="s">
        <v>259</v>
      </c>
      <c r="E3004" s="274" t="s">
        <v>1</v>
      </c>
      <c r="F3004" s="275" t="s">
        <v>2213</v>
      </c>
      <c r="G3004" s="273"/>
      <c r="H3004" s="274" t="s">
        <v>1</v>
      </c>
      <c r="I3004" s="276"/>
      <c r="J3004" s="273"/>
      <c r="K3004" s="273"/>
      <c r="L3004" s="277"/>
      <c r="M3004" s="278"/>
      <c r="N3004" s="279"/>
      <c r="O3004" s="279"/>
      <c r="P3004" s="279"/>
      <c r="Q3004" s="279"/>
      <c r="R3004" s="279"/>
      <c r="S3004" s="279"/>
      <c r="T3004" s="280"/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5"/>
      <c r="AE3004" s="15"/>
      <c r="AT3004" s="281" t="s">
        <v>259</v>
      </c>
      <c r="AU3004" s="281" t="s">
        <v>93</v>
      </c>
      <c r="AV3004" s="15" t="s">
        <v>91</v>
      </c>
      <c r="AW3004" s="15" t="s">
        <v>40</v>
      </c>
      <c r="AX3004" s="15" t="s">
        <v>84</v>
      </c>
      <c r="AY3004" s="281" t="s">
        <v>250</v>
      </c>
    </row>
    <row r="3005" s="13" customFormat="1">
      <c r="A3005" s="13"/>
      <c r="B3005" s="249"/>
      <c r="C3005" s="250"/>
      <c r="D3005" s="251" t="s">
        <v>259</v>
      </c>
      <c r="E3005" s="252" t="s">
        <v>1</v>
      </c>
      <c r="F3005" s="253" t="s">
        <v>2865</v>
      </c>
      <c r="G3005" s="250"/>
      <c r="H3005" s="254">
        <v>4</v>
      </c>
      <c r="I3005" s="255"/>
      <c r="J3005" s="250"/>
      <c r="K3005" s="250"/>
      <c r="L3005" s="256"/>
      <c r="M3005" s="257"/>
      <c r="N3005" s="258"/>
      <c r="O3005" s="258"/>
      <c r="P3005" s="258"/>
      <c r="Q3005" s="258"/>
      <c r="R3005" s="258"/>
      <c r="S3005" s="258"/>
      <c r="T3005" s="259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60" t="s">
        <v>259</v>
      </c>
      <c r="AU3005" s="260" t="s">
        <v>93</v>
      </c>
      <c r="AV3005" s="13" t="s">
        <v>93</v>
      </c>
      <c r="AW3005" s="13" t="s">
        <v>40</v>
      </c>
      <c r="AX3005" s="13" t="s">
        <v>91</v>
      </c>
      <c r="AY3005" s="260" t="s">
        <v>250</v>
      </c>
    </row>
    <row r="3006" s="2" customFormat="1" ht="24.15" customHeight="1">
      <c r="A3006" s="41"/>
      <c r="B3006" s="42"/>
      <c r="C3006" s="230" t="s">
        <v>2866</v>
      </c>
      <c r="D3006" s="230" t="s">
        <v>252</v>
      </c>
      <c r="E3006" s="231" t="s">
        <v>2867</v>
      </c>
      <c r="F3006" s="232" t="s">
        <v>2868</v>
      </c>
      <c r="G3006" s="233" t="s">
        <v>570</v>
      </c>
      <c r="H3006" s="234">
        <v>109</v>
      </c>
      <c r="I3006" s="235"/>
      <c r="J3006" s="236">
        <f>ROUND(I3006*H3006,2)</f>
        <v>0</v>
      </c>
      <c r="K3006" s="237"/>
      <c r="L3006" s="47"/>
      <c r="M3006" s="238" t="s">
        <v>1</v>
      </c>
      <c r="N3006" s="239" t="s">
        <v>49</v>
      </c>
      <c r="O3006" s="94"/>
      <c r="P3006" s="240">
        <f>O3006*H3006</f>
        <v>0</v>
      </c>
      <c r="Q3006" s="240">
        <v>0</v>
      </c>
      <c r="R3006" s="240">
        <f>Q3006*H3006</f>
        <v>0</v>
      </c>
      <c r="S3006" s="240">
        <v>0</v>
      </c>
      <c r="T3006" s="241">
        <f>S3006*H3006</f>
        <v>0</v>
      </c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R3006" s="242" t="s">
        <v>256</v>
      </c>
      <c r="AT3006" s="242" t="s">
        <v>252</v>
      </c>
      <c r="AU3006" s="242" t="s">
        <v>93</v>
      </c>
      <c r="AY3006" s="19" t="s">
        <v>250</v>
      </c>
      <c r="BE3006" s="243">
        <f>IF(N3006="základní",J3006,0)</f>
        <v>0</v>
      </c>
      <c r="BF3006" s="243">
        <f>IF(N3006="snížená",J3006,0)</f>
        <v>0</v>
      </c>
      <c r="BG3006" s="243">
        <f>IF(N3006="zákl. přenesená",J3006,0)</f>
        <v>0</v>
      </c>
      <c r="BH3006" s="243">
        <f>IF(N3006="sníž. přenesená",J3006,0)</f>
        <v>0</v>
      </c>
      <c r="BI3006" s="243">
        <f>IF(N3006="nulová",J3006,0)</f>
        <v>0</v>
      </c>
      <c r="BJ3006" s="19" t="s">
        <v>91</v>
      </c>
      <c r="BK3006" s="243">
        <f>ROUND(I3006*H3006,2)</f>
        <v>0</v>
      </c>
      <c r="BL3006" s="19" t="s">
        <v>256</v>
      </c>
      <c r="BM3006" s="242" t="s">
        <v>2869</v>
      </c>
    </row>
    <row r="3007" s="2" customFormat="1">
      <c r="A3007" s="41"/>
      <c r="B3007" s="42"/>
      <c r="C3007" s="43"/>
      <c r="D3007" s="244" t="s">
        <v>257</v>
      </c>
      <c r="E3007" s="43"/>
      <c r="F3007" s="245" t="s">
        <v>2870</v>
      </c>
      <c r="G3007" s="43"/>
      <c r="H3007" s="43"/>
      <c r="I3007" s="246"/>
      <c r="J3007" s="43"/>
      <c r="K3007" s="43"/>
      <c r="L3007" s="47"/>
      <c r="M3007" s="247"/>
      <c r="N3007" s="248"/>
      <c r="O3007" s="94"/>
      <c r="P3007" s="94"/>
      <c r="Q3007" s="94"/>
      <c r="R3007" s="94"/>
      <c r="S3007" s="94"/>
      <c r="T3007" s="95"/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T3007" s="19" t="s">
        <v>257</v>
      </c>
      <c r="AU3007" s="19" t="s">
        <v>93</v>
      </c>
    </row>
    <row r="3008" s="15" customFormat="1">
      <c r="A3008" s="15"/>
      <c r="B3008" s="272"/>
      <c r="C3008" s="273"/>
      <c r="D3008" s="251" t="s">
        <v>259</v>
      </c>
      <c r="E3008" s="274" t="s">
        <v>1</v>
      </c>
      <c r="F3008" s="275" t="s">
        <v>2213</v>
      </c>
      <c r="G3008" s="273"/>
      <c r="H3008" s="274" t="s">
        <v>1</v>
      </c>
      <c r="I3008" s="276"/>
      <c r="J3008" s="273"/>
      <c r="K3008" s="273"/>
      <c r="L3008" s="277"/>
      <c r="M3008" s="278"/>
      <c r="N3008" s="279"/>
      <c r="O3008" s="279"/>
      <c r="P3008" s="279"/>
      <c r="Q3008" s="279"/>
      <c r="R3008" s="279"/>
      <c r="S3008" s="279"/>
      <c r="T3008" s="280"/>
      <c r="U3008" s="15"/>
      <c r="V3008" s="15"/>
      <c r="W3008" s="15"/>
      <c r="X3008" s="15"/>
      <c r="Y3008" s="15"/>
      <c r="Z3008" s="15"/>
      <c r="AA3008" s="15"/>
      <c r="AB3008" s="15"/>
      <c r="AC3008" s="15"/>
      <c r="AD3008" s="15"/>
      <c r="AE3008" s="15"/>
      <c r="AT3008" s="281" t="s">
        <v>259</v>
      </c>
      <c r="AU3008" s="281" t="s">
        <v>93</v>
      </c>
      <c r="AV3008" s="15" t="s">
        <v>91</v>
      </c>
      <c r="AW3008" s="15" t="s">
        <v>40</v>
      </c>
      <c r="AX3008" s="15" t="s">
        <v>84</v>
      </c>
      <c r="AY3008" s="281" t="s">
        <v>250</v>
      </c>
    </row>
    <row r="3009" s="15" customFormat="1">
      <c r="A3009" s="15"/>
      <c r="B3009" s="272"/>
      <c r="C3009" s="273"/>
      <c r="D3009" s="251" t="s">
        <v>259</v>
      </c>
      <c r="E3009" s="274" t="s">
        <v>1</v>
      </c>
      <c r="F3009" s="275" t="s">
        <v>2840</v>
      </c>
      <c r="G3009" s="273"/>
      <c r="H3009" s="274" t="s">
        <v>1</v>
      </c>
      <c r="I3009" s="276"/>
      <c r="J3009" s="273"/>
      <c r="K3009" s="273"/>
      <c r="L3009" s="277"/>
      <c r="M3009" s="278"/>
      <c r="N3009" s="279"/>
      <c r="O3009" s="279"/>
      <c r="P3009" s="279"/>
      <c r="Q3009" s="279"/>
      <c r="R3009" s="279"/>
      <c r="S3009" s="279"/>
      <c r="T3009" s="280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T3009" s="281" t="s">
        <v>259</v>
      </c>
      <c r="AU3009" s="281" t="s">
        <v>93</v>
      </c>
      <c r="AV3009" s="15" t="s">
        <v>91</v>
      </c>
      <c r="AW3009" s="15" t="s">
        <v>40</v>
      </c>
      <c r="AX3009" s="15" t="s">
        <v>84</v>
      </c>
      <c r="AY3009" s="281" t="s">
        <v>250</v>
      </c>
    </row>
    <row r="3010" s="13" customFormat="1">
      <c r="A3010" s="13"/>
      <c r="B3010" s="249"/>
      <c r="C3010" s="250"/>
      <c r="D3010" s="251" t="s">
        <v>259</v>
      </c>
      <c r="E3010" s="252" t="s">
        <v>1</v>
      </c>
      <c r="F3010" s="253" t="s">
        <v>2051</v>
      </c>
      <c r="G3010" s="250"/>
      <c r="H3010" s="254">
        <v>20</v>
      </c>
      <c r="I3010" s="255"/>
      <c r="J3010" s="250"/>
      <c r="K3010" s="250"/>
      <c r="L3010" s="256"/>
      <c r="M3010" s="257"/>
      <c r="N3010" s="258"/>
      <c r="O3010" s="258"/>
      <c r="P3010" s="258"/>
      <c r="Q3010" s="258"/>
      <c r="R3010" s="258"/>
      <c r="S3010" s="258"/>
      <c r="T3010" s="259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60" t="s">
        <v>259</v>
      </c>
      <c r="AU3010" s="260" t="s">
        <v>93</v>
      </c>
      <c r="AV3010" s="13" t="s">
        <v>93</v>
      </c>
      <c r="AW3010" s="13" t="s">
        <v>40</v>
      </c>
      <c r="AX3010" s="13" t="s">
        <v>84</v>
      </c>
      <c r="AY3010" s="260" t="s">
        <v>250</v>
      </c>
    </row>
    <row r="3011" s="13" customFormat="1">
      <c r="A3011" s="13"/>
      <c r="B3011" s="249"/>
      <c r="C3011" s="250"/>
      <c r="D3011" s="251" t="s">
        <v>259</v>
      </c>
      <c r="E3011" s="252" t="s">
        <v>1</v>
      </c>
      <c r="F3011" s="253" t="s">
        <v>2871</v>
      </c>
      <c r="G3011" s="250"/>
      <c r="H3011" s="254">
        <v>20</v>
      </c>
      <c r="I3011" s="255"/>
      <c r="J3011" s="250"/>
      <c r="K3011" s="250"/>
      <c r="L3011" s="256"/>
      <c r="M3011" s="257"/>
      <c r="N3011" s="258"/>
      <c r="O3011" s="258"/>
      <c r="P3011" s="258"/>
      <c r="Q3011" s="258"/>
      <c r="R3011" s="258"/>
      <c r="S3011" s="258"/>
      <c r="T3011" s="259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60" t="s">
        <v>259</v>
      </c>
      <c r="AU3011" s="260" t="s">
        <v>93</v>
      </c>
      <c r="AV3011" s="13" t="s">
        <v>93</v>
      </c>
      <c r="AW3011" s="13" t="s">
        <v>40</v>
      </c>
      <c r="AX3011" s="13" t="s">
        <v>84</v>
      </c>
      <c r="AY3011" s="260" t="s">
        <v>250</v>
      </c>
    </row>
    <row r="3012" s="13" customFormat="1">
      <c r="A3012" s="13"/>
      <c r="B3012" s="249"/>
      <c r="C3012" s="250"/>
      <c r="D3012" s="251" t="s">
        <v>259</v>
      </c>
      <c r="E3012" s="252" t="s">
        <v>1</v>
      </c>
      <c r="F3012" s="253" t="s">
        <v>2872</v>
      </c>
      <c r="G3012" s="250"/>
      <c r="H3012" s="254">
        <v>20</v>
      </c>
      <c r="I3012" s="255"/>
      <c r="J3012" s="250"/>
      <c r="K3012" s="250"/>
      <c r="L3012" s="256"/>
      <c r="M3012" s="257"/>
      <c r="N3012" s="258"/>
      <c r="O3012" s="258"/>
      <c r="P3012" s="258"/>
      <c r="Q3012" s="258"/>
      <c r="R3012" s="258"/>
      <c r="S3012" s="258"/>
      <c r="T3012" s="25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60" t="s">
        <v>259</v>
      </c>
      <c r="AU3012" s="260" t="s">
        <v>93</v>
      </c>
      <c r="AV3012" s="13" t="s">
        <v>93</v>
      </c>
      <c r="AW3012" s="13" t="s">
        <v>40</v>
      </c>
      <c r="AX3012" s="13" t="s">
        <v>84</v>
      </c>
      <c r="AY3012" s="260" t="s">
        <v>250</v>
      </c>
    </row>
    <row r="3013" s="13" customFormat="1">
      <c r="A3013" s="13"/>
      <c r="B3013" s="249"/>
      <c r="C3013" s="250"/>
      <c r="D3013" s="251" t="s">
        <v>259</v>
      </c>
      <c r="E3013" s="252" t="s">
        <v>1</v>
      </c>
      <c r="F3013" s="253" t="s">
        <v>1504</v>
      </c>
      <c r="G3013" s="250"/>
      <c r="H3013" s="254">
        <v>20</v>
      </c>
      <c r="I3013" s="255"/>
      <c r="J3013" s="250"/>
      <c r="K3013" s="250"/>
      <c r="L3013" s="256"/>
      <c r="M3013" s="257"/>
      <c r="N3013" s="258"/>
      <c r="O3013" s="258"/>
      <c r="P3013" s="258"/>
      <c r="Q3013" s="258"/>
      <c r="R3013" s="258"/>
      <c r="S3013" s="258"/>
      <c r="T3013" s="259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60" t="s">
        <v>259</v>
      </c>
      <c r="AU3013" s="260" t="s">
        <v>93</v>
      </c>
      <c r="AV3013" s="13" t="s">
        <v>93</v>
      </c>
      <c r="AW3013" s="13" t="s">
        <v>40</v>
      </c>
      <c r="AX3013" s="13" t="s">
        <v>84</v>
      </c>
      <c r="AY3013" s="260" t="s">
        <v>250</v>
      </c>
    </row>
    <row r="3014" s="13" customFormat="1">
      <c r="A3014" s="13"/>
      <c r="B3014" s="249"/>
      <c r="C3014" s="250"/>
      <c r="D3014" s="251" t="s">
        <v>259</v>
      </c>
      <c r="E3014" s="252" t="s">
        <v>1</v>
      </c>
      <c r="F3014" s="253" t="s">
        <v>1505</v>
      </c>
      <c r="G3014" s="250"/>
      <c r="H3014" s="254">
        <v>20</v>
      </c>
      <c r="I3014" s="255"/>
      <c r="J3014" s="250"/>
      <c r="K3014" s="250"/>
      <c r="L3014" s="256"/>
      <c r="M3014" s="257"/>
      <c r="N3014" s="258"/>
      <c r="O3014" s="258"/>
      <c r="P3014" s="258"/>
      <c r="Q3014" s="258"/>
      <c r="R3014" s="258"/>
      <c r="S3014" s="258"/>
      <c r="T3014" s="25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60" t="s">
        <v>259</v>
      </c>
      <c r="AU3014" s="260" t="s">
        <v>93</v>
      </c>
      <c r="AV3014" s="13" t="s">
        <v>93</v>
      </c>
      <c r="AW3014" s="13" t="s">
        <v>40</v>
      </c>
      <c r="AX3014" s="13" t="s">
        <v>84</v>
      </c>
      <c r="AY3014" s="260" t="s">
        <v>250</v>
      </c>
    </row>
    <row r="3015" s="16" customFormat="1">
      <c r="A3015" s="16"/>
      <c r="B3015" s="283"/>
      <c r="C3015" s="284"/>
      <c r="D3015" s="251" t="s">
        <v>259</v>
      </c>
      <c r="E3015" s="285" t="s">
        <v>1</v>
      </c>
      <c r="F3015" s="286" t="s">
        <v>328</v>
      </c>
      <c r="G3015" s="284"/>
      <c r="H3015" s="287">
        <v>100</v>
      </c>
      <c r="I3015" s="288"/>
      <c r="J3015" s="284"/>
      <c r="K3015" s="284"/>
      <c r="L3015" s="289"/>
      <c r="M3015" s="290"/>
      <c r="N3015" s="291"/>
      <c r="O3015" s="291"/>
      <c r="P3015" s="291"/>
      <c r="Q3015" s="291"/>
      <c r="R3015" s="291"/>
      <c r="S3015" s="291"/>
      <c r="T3015" s="292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T3015" s="293" t="s">
        <v>259</v>
      </c>
      <c r="AU3015" s="293" t="s">
        <v>93</v>
      </c>
      <c r="AV3015" s="16" t="s">
        <v>272</v>
      </c>
      <c r="AW3015" s="16" t="s">
        <v>40</v>
      </c>
      <c r="AX3015" s="16" t="s">
        <v>84</v>
      </c>
      <c r="AY3015" s="293" t="s">
        <v>250</v>
      </c>
    </row>
    <row r="3016" s="15" customFormat="1">
      <c r="A3016" s="15"/>
      <c r="B3016" s="272"/>
      <c r="C3016" s="273"/>
      <c r="D3016" s="251" t="s">
        <v>259</v>
      </c>
      <c r="E3016" s="274" t="s">
        <v>1</v>
      </c>
      <c r="F3016" s="275" t="s">
        <v>2852</v>
      </c>
      <c r="G3016" s="273"/>
      <c r="H3016" s="274" t="s">
        <v>1</v>
      </c>
      <c r="I3016" s="276"/>
      <c r="J3016" s="273"/>
      <c r="K3016" s="273"/>
      <c r="L3016" s="277"/>
      <c r="M3016" s="278"/>
      <c r="N3016" s="279"/>
      <c r="O3016" s="279"/>
      <c r="P3016" s="279"/>
      <c r="Q3016" s="279"/>
      <c r="R3016" s="279"/>
      <c r="S3016" s="279"/>
      <c r="T3016" s="280"/>
      <c r="U3016" s="15"/>
      <c r="V3016" s="15"/>
      <c r="W3016" s="15"/>
      <c r="X3016" s="15"/>
      <c r="Y3016" s="15"/>
      <c r="Z3016" s="15"/>
      <c r="AA3016" s="15"/>
      <c r="AB3016" s="15"/>
      <c r="AC3016" s="15"/>
      <c r="AD3016" s="15"/>
      <c r="AE3016" s="15"/>
      <c r="AT3016" s="281" t="s">
        <v>259</v>
      </c>
      <c r="AU3016" s="281" t="s">
        <v>93</v>
      </c>
      <c r="AV3016" s="15" t="s">
        <v>91</v>
      </c>
      <c r="AW3016" s="15" t="s">
        <v>40</v>
      </c>
      <c r="AX3016" s="15" t="s">
        <v>84</v>
      </c>
      <c r="AY3016" s="281" t="s">
        <v>250</v>
      </c>
    </row>
    <row r="3017" s="13" customFormat="1">
      <c r="A3017" s="13"/>
      <c r="B3017" s="249"/>
      <c r="C3017" s="250"/>
      <c r="D3017" s="251" t="s">
        <v>259</v>
      </c>
      <c r="E3017" s="252" t="s">
        <v>1</v>
      </c>
      <c r="F3017" s="253" t="s">
        <v>1124</v>
      </c>
      <c r="G3017" s="250"/>
      <c r="H3017" s="254">
        <v>2</v>
      </c>
      <c r="I3017" s="255"/>
      <c r="J3017" s="250"/>
      <c r="K3017" s="250"/>
      <c r="L3017" s="256"/>
      <c r="M3017" s="257"/>
      <c r="N3017" s="258"/>
      <c r="O3017" s="258"/>
      <c r="P3017" s="258"/>
      <c r="Q3017" s="258"/>
      <c r="R3017" s="258"/>
      <c r="S3017" s="258"/>
      <c r="T3017" s="259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60" t="s">
        <v>259</v>
      </c>
      <c r="AU3017" s="260" t="s">
        <v>93</v>
      </c>
      <c r="AV3017" s="13" t="s">
        <v>93</v>
      </c>
      <c r="AW3017" s="13" t="s">
        <v>40</v>
      </c>
      <c r="AX3017" s="13" t="s">
        <v>84</v>
      </c>
      <c r="AY3017" s="260" t="s">
        <v>250</v>
      </c>
    </row>
    <row r="3018" s="16" customFormat="1">
      <c r="A3018" s="16"/>
      <c r="B3018" s="283"/>
      <c r="C3018" s="284"/>
      <c r="D3018" s="251" t="s">
        <v>259</v>
      </c>
      <c r="E3018" s="285" t="s">
        <v>1</v>
      </c>
      <c r="F3018" s="286" t="s">
        <v>328</v>
      </c>
      <c r="G3018" s="284"/>
      <c r="H3018" s="287">
        <v>2</v>
      </c>
      <c r="I3018" s="288"/>
      <c r="J3018" s="284"/>
      <c r="K3018" s="284"/>
      <c r="L3018" s="289"/>
      <c r="M3018" s="290"/>
      <c r="N3018" s="291"/>
      <c r="O3018" s="291"/>
      <c r="P3018" s="291"/>
      <c r="Q3018" s="291"/>
      <c r="R3018" s="291"/>
      <c r="S3018" s="291"/>
      <c r="T3018" s="292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T3018" s="293" t="s">
        <v>259</v>
      </c>
      <c r="AU3018" s="293" t="s">
        <v>93</v>
      </c>
      <c r="AV3018" s="16" t="s">
        <v>272</v>
      </c>
      <c r="AW3018" s="16" t="s">
        <v>40</v>
      </c>
      <c r="AX3018" s="16" t="s">
        <v>84</v>
      </c>
      <c r="AY3018" s="293" t="s">
        <v>250</v>
      </c>
    </row>
    <row r="3019" s="15" customFormat="1">
      <c r="A3019" s="15"/>
      <c r="B3019" s="272"/>
      <c r="C3019" s="273"/>
      <c r="D3019" s="251" t="s">
        <v>259</v>
      </c>
      <c r="E3019" s="274" t="s">
        <v>1</v>
      </c>
      <c r="F3019" s="275" t="s">
        <v>2854</v>
      </c>
      <c r="G3019" s="273"/>
      <c r="H3019" s="274" t="s">
        <v>1</v>
      </c>
      <c r="I3019" s="276"/>
      <c r="J3019" s="273"/>
      <c r="K3019" s="273"/>
      <c r="L3019" s="277"/>
      <c r="M3019" s="278"/>
      <c r="N3019" s="279"/>
      <c r="O3019" s="279"/>
      <c r="P3019" s="279"/>
      <c r="Q3019" s="279"/>
      <c r="R3019" s="279"/>
      <c r="S3019" s="279"/>
      <c r="T3019" s="280"/>
      <c r="U3019" s="15"/>
      <c r="V3019" s="15"/>
      <c r="W3019" s="15"/>
      <c r="X3019" s="15"/>
      <c r="Y3019" s="15"/>
      <c r="Z3019" s="15"/>
      <c r="AA3019" s="15"/>
      <c r="AB3019" s="15"/>
      <c r="AC3019" s="15"/>
      <c r="AD3019" s="15"/>
      <c r="AE3019" s="15"/>
      <c r="AT3019" s="281" t="s">
        <v>259</v>
      </c>
      <c r="AU3019" s="281" t="s">
        <v>93</v>
      </c>
      <c r="AV3019" s="15" t="s">
        <v>91</v>
      </c>
      <c r="AW3019" s="15" t="s">
        <v>40</v>
      </c>
      <c r="AX3019" s="15" t="s">
        <v>84</v>
      </c>
      <c r="AY3019" s="281" t="s">
        <v>250</v>
      </c>
    </row>
    <row r="3020" s="13" customFormat="1">
      <c r="A3020" s="13"/>
      <c r="B3020" s="249"/>
      <c r="C3020" s="250"/>
      <c r="D3020" s="251" t="s">
        <v>259</v>
      </c>
      <c r="E3020" s="252" t="s">
        <v>1</v>
      </c>
      <c r="F3020" s="253" t="s">
        <v>1124</v>
      </c>
      <c r="G3020" s="250"/>
      <c r="H3020" s="254">
        <v>2</v>
      </c>
      <c r="I3020" s="255"/>
      <c r="J3020" s="250"/>
      <c r="K3020" s="250"/>
      <c r="L3020" s="256"/>
      <c r="M3020" s="257"/>
      <c r="N3020" s="258"/>
      <c r="O3020" s="258"/>
      <c r="P3020" s="258"/>
      <c r="Q3020" s="258"/>
      <c r="R3020" s="258"/>
      <c r="S3020" s="258"/>
      <c r="T3020" s="259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60" t="s">
        <v>259</v>
      </c>
      <c r="AU3020" s="260" t="s">
        <v>93</v>
      </c>
      <c r="AV3020" s="13" t="s">
        <v>93</v>
      </c>
      <c r="AW3020" s="13" t="s">
        <v>40</v>
      </c>
      <c r="AX3020" s="13" t="s">
        <v>84</v>
      </c>
      <c r="AY3020" s="260" t="s">
        <v>250</v>
      </c>
    </row>
    <row r="3021" s="16" customFormat="1">
      <c r="A3021" s="16"/>
      <c r="B3021" s="283"/>
      <c r="C3021" s="284"/>
      <c r="D3021" s="251" t="s">
        <v>259</v>
      </c>
      <c r="E3021" s="285" t="s">
        <v>1</v>
      </c>
      <c r="F3021" s="286" t="s">
        <v>328</v>
      </c>
      <c r="G3021" s="284"/>
      <c r="H3021" s="287">
        <v>2</v>
      </c>
      <c r="I3021" s="288"/>
      <c r="J3021" s="284"/>
      <c r="K3021" s="284"/>
      <c r="L3021" s="289"/>
      <c r="M3021" s="290"/>
      <c r="N3021" s="291"/>
      <c r="O3021" s="291"/>
      <c r="P3021" s="291"/>
      <c r="Q3021" s="291"/>
      <c r="R3021" s="291"/>
      <c r="S3021" s="291"/>
      <c r="T3021" s="292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T3021" s="293" t="s">
        <v>259</v>
      </c>
      <c r="AU3021" s="293" t="s">
        <v>93</v>
      </c>
      <c r="AV3021" s="16" t="s">
        <v>272</v>
      </c>
      <c r="AW3021" s="16" t="s">
        <v>40</v>
      </c>
      <c r="AX3021" s="16" t="s">
        <v>84</v>
      </c>
      <c r="AY3021" s="293" t="s">
        <v>250</v>
      </c>
    </row>
    <row r="3022" s="15" customFormat="1">
      <c r="A3022" s="15"/>
      <c r="B3022" s="272"/>
      <c r="C3022" s="273"/>
      <c r="D3022" s="251" t="s">
        <v>259</v>
      </c>
      <c r="E3022" s="274" t="s">
        <v>1</v>
      </c>
      <c r="F3022" s="275" t="s">
        <v>2855</v>
      </c>
      <c r="G3022" s="273"/>
      <c r="H3022" s="274" t="s">
        <v>1</v>
      </c>
      <c r="I3022" s="276"/>
      <c r="J3022" s="273"/>
      <c r="K3022" s="273"/>
      <c r="L3022" s="277"/>
      <c r="M3022" s="278"/>
      <c r="N3022" s="279"/>
      <c r="O3022" s="279"/>
      <c r="P3022" s="279"/>
      <c r="Q3022" s="279"/>
      <c r="R3022" s="279"/>
      <c r="S3022" s="279"/>
      <c r="T3022" s="280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T3022" s="281" t="s">
        <v>259</v>
      </c>
      <c r="AU3022" s="281" t="s">
        <v>93</v>
      </c>
      <c r="AV3022" s="15" t="s">
        <v>91</v>
      </c>
      <c r="AW3022" s="15" t="s">
        <v>40</v>
      </c>
      <c r="AX3022" s="15" t="s">
        <v>84</v>
      </c>
      <c r="AY3022" s="281" t="s">
        <v>250</v>
      </c>
    </row>
    <row r="3023" s="13" customFormat="1">
      <c r="A3023" s="13"/>
      <c r="B3023" s="249"/>
      <c r="C3023" s="250"/>
      <c r="D3023" s="251" t="s">
        <v>259</v>
      </c>
      <c r="E3023" s="252" t="s">
        <v>1</v>
      </c>
      <c r="F3023" s="253" t="s">
        <v>1013</v>
      </c>
      <c r="G3023" s="250"/>
      <c r="H3023" s="254">
        <v>2</v>
      </c>
      <c r="I3023" s="255"/>
      <c r="J3023" s="250"/>
      <c r="K3023" s="250"/>
      <c r="L3023" s="256"/>
      <c r="M3023" s="257"/>
      <c r="N3023" s="258"/>
      <c r="O3023" s="258"/>
      <c r="P3023" s="258"/>
      <c r="Q3023" s="258"/>
      <c r="R3023" s="258"/>
      <c r="S3023" s="258"/>
      <c r="T3023" s="259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60" t="s">
        <v>259</v>
      </c>
      <c r="AU3023" s="260" t="s">
        <v>93</v>
      </c>
      <c r="AV3023" s="13" t="s">
        <v>93</v>
      </c>
      <c r="AW3023" s="13" t="s">
        <v>40</v>
      </c>
      <c r="AX3023" s="13" t="s">
        <v>84</v>
      </c>
      <c r="AY3023" s="260" t="s">
        <v>250</v>
      </c>
    </row>
    <row r="3024" s="16" customFormat="1">
      <c r="A3024" s="16"/>
      <c r="B3024" s="283"/>
      <c r="C3024" s="284"/>
      <c r="D3024" s="251" t="s">
        <v>259</v>
      </c>
      <c r="E3024" s="285" t="s">
        <v>1</v>
      </c>
      <c r="F3024" s="286" t="s">
        <v>328</v>
      </c>
      <c r="G3024" s="284"/>
      <c r="H3024" s="287">
        <v>2</v>
      </c>
      <c r="I3024" s="288"/>
      <c r="J3024" s="284"/>
      <c r="K3024" s="284"/>
      <c r="L3024" s="289"/>
      <c r="M3024" s="290"/>
      <c r="N3024" s="291"/>
      <c r="O3024" s="291"/>
      <c r="P3024" s="291"/>
      <c r="Q3024" s="291"/>
      <c r="R3024" s="291"/>
      <c r="S3024" s="291"/>
      <c r="T3024" s="292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T3024" s="293" t="s">
        <v>259</v>
      </c>
      <c r="AU3024" s="293" t="s">
        <v>93</v>
      </c>
      <c r="AV3024" s="16" t="s">
        <v>272</v>
      </c>
      <c r="AW3024" s="16" t="s">
        <v>40</v>
      </c>
      <c r="AX3024" s="16" t="s">
        <v>84</v>
      </c>
      <c r="AY3024" s="293" t="s">
        <v>250</v>
      </c>
    </row>
    <row r="3025" s="15" customFormat="1">
      <c r="A3025" s="15"/>
      <c r="B3025" s="272"/>
      <c r="C3025" s="273"/>
      <c r="D3025" s="251" t="s">
        <v>259</v>
      </c>
      <c r="E3025" s="274" t="s">
        <v>1</v>
      </c>
      <c r="F3025" s="275" t="s">
        <v>2857</v>
      </c>
      <c r="G3025" s="273"/>
      <c r="H3025" s="274" t="s">
        <v>1</v>
      </c>
      <c r="I3025" s="276"/>
      <c r="J3025" s="273"/>
      <c r="K3025" s="273"/>
      <c r="L3025" s="277"/>
      <c r="M3025" s="278"/>
      <c r="N3025" s="279"/>
      <c r="O3025" s="279"/>
      <c r="P3025" s="279"/>
      <c r="Q3025" s="279"/>
      <c r="R3025" s="279"/>
      <c r="S3025" s="279"/>
      <c r="T3025" s="280"/>
      <c r="U3025" s="15"/>
      <c r="V3025" s="15"/>
      <c r="W3025" s="15"/>
      <c r="X3025" s="15"/>
      <c r="Y3025" s="15"/>
      <c r="Z3025" s="15"/>
      <c r="AA3025" s="15"/>
      <c r="AB3025" s="15"/>
      <c r="AC3025" s="15"/>
      <c r="AD3025" s="15"/>
      <c r="AE3025" s="15"/>
      <c r="AT3025" s="281" t="s">
        <v>259</v>
      </c>
      <c r="AU3025" s="281" t="s">
        <v>93</v>
      </c>
      <c r="AV3025" s="15" t="s">
        <v>91</v>
      </c>
      <c r="AW3025" s="15" t="s">
        <v>40</v>
      </c>
      <c r="AX3025" s="15" t="s">
        <v>84</v>
      </c>
      <c r="AY3025" s="281" t="s">
        <v>250</v>
      </c>
    </row>
    <row r="3026" s="13" customFormat="1">
      <c r="A3026" s="13"/>
      <c r="B3026" s="249"/>
      <c r="C3026" s="250"/>
      <c r="D3026" s="251" t="s">
        <v>259</v>
      </c>
      <c r="E3026" s="252" t="s">
        <v>1</v>
      </c>
      <c r="F3026" s="253" t="s">
        <v>2682</v>
      </c>
      <c r="G3026" s="250"/>
      <c r="H3026" s="254">
        <v>2</v>
      </c>
      <c r="I3026" s="255"/>
      <c r="J3026" s="250"/>
      <c r="K3026" s="250"/>
      <c r="L3026" s="256"/>
      <c r="M3026" s="257"/>
      <c r="N3026" s="258"/>
      <c r="O3026" s="258"/>
      <c r="P3026" s="258"/>
      <c r="Q3026" s="258"/>
      <c r="R3026" s="258"/>
      <c r="S3026" s="258"/>
      <c r="T3026" s="259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60" t="s">
        <v>259</v>
      </c>
      <c r="AU3026" s="260" t="s">
        <v>93</v>
      </c>
      <c r="AV3026" s="13" t="s">
        <v>93</v>
      </c>
      <c r="AW3026" s="13" t="s">
        <v>40</v>
      </c>
      <c r="AX3026" s="13" t="s">
        <v>84</v>
      </c>
      <c r="AY3026" s="260" t="s">
        <v>250</v>
      </c>
    </row>
    <row r="3027" s="16" customFormat="1">
      <c r="A3027" s="16"/>
      <c r="B3027" s="283"/>
      <c r="C3027" s="284"/>
      <c r="D3027" s="251" t="s">
        <v>259</v>
      </c>
      <c r="E3027" s="285" t="s">
        <v>1</v>
      </c>
      <c r="F3027" s="286" t="s">
        <v>328</v>
      </c>
      <c r="G3027" s="284"/>
      <c r="H3027" s="287">
        <v>2</v>
      </c>
      <c r="I3027" s="288"/>
      <c r="J3027" s="284"/>
      <c r="K3027" s="284"/>
      <c r="L3027" s="289"/>
      <c r="M3027" s="290"/>
      <c r="N3027" s="291"/>
      <c r="O3027" s="291"/>
      <c r="P3027" s="291"/>
      <c r="Q3027" s="291"/>
      <c r="R3027" s="291"/>
      <c r="S3027" s="291"/>
      <c r="T3027" s="292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T3027" s="293" t="s">
        <v>259</v>
      </c>
      <c r="AU3027" s="293" t="s">
        <v>93</v>
      </c>
      <c r="AV3027" s="16" t="s">
        <v>272</v>
      </c>
      <c r="AW3027" s="16" t="s">
        <v>40</v>
      </c>
      <c r="AX3027" s="16" t="s">
        <v>84</v>
      </c>
      <c r="AY3027" s="293" t="s">
        <v>250</v>
      </c>
    </row>
    <row r="3028" s="15" customFormat="1">
      <c r="A3028" s="15"/>
      <c r="B3028" s="272"/>
      <c r="C3028" s="273"/>
      <c r="D3028" s="251" t="s">
        <v>259</v>
      </c>
      <c r="E3028" s="274" t="s">
        <v>1</v>
      </c>
      <c r="F3028" s="275" t="s">
        <v>2859</v>
      </c>
      <c r="G3028" s="273"/>
      <c r="H3028" s="274" t="s">
        <v>1</v>
      </c>
      <c r="I3028" s="276"/>
      <c r="J3028" s="273"/>
      <c r="K3028" s="273"/>
      <c r="L3028" s="277"/>
      <c r="M3028" s="278"/>
      <c r="N3028" s="279"/>
      <c r="O3028" s="279"/>
      <c r="P3028" s="279"/>
      <c r="Q3028" s="279"/>
      <c r="R3028" s="279"/>
      <c r="S3028" s="279"/>
      <c r="T3028" s="280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  <c r="AE3028" s="15"/>
      <c r="AT3028" s="281" t="s">
        <v>259</v>
      </c>
      <c r="AU3028" s="281" t="s">
        <v>93</v>
      </c>
      <c r="AV3028" s="15" t="s">
        <v>91</v>
      </c>
      <c r="AW3028" s="15" t="s">
        <v>40</v>
      </c>
      <c r="AX3028" s="15" t="s">
        <v>84</v>
      </c>
      <c r="AY3028" s="281" t="s">
        <v>250</v>
      </c>
    </row>
    <row r="3029" s="13" customFormat="1">
      <c r="A3029" s="13"/>
      <c r="B3029" s="249"/>
      <c r="C3029" s="250"/>
      <c r="D3029" s="251" t="s">
        <v>259</v>
      </c>
      <c r="E3029" s="252" t="s">
        <v>1</v>
      </c>
      <c r="F3029" s="253" t="s">
        <v>2693</v>
      </c>
      <c r="G3029" s="250"/>
      <c r="H3029" s="254">
        <v>1</v>
      </c>
      <c r="I3029" s="255"/>
      <c r="J3029" s="250"/>
      <c r="K3029" s="250"/>
      <c r="L3029" s="256"/>
      <c r="M3029" s="257"/>
      <c r="N3029" s="258"/>
      <c r="O3029" s="258"/>
      <c r="P3029" s="258"/>
      <c r="Q3029" s="258"/>
      <c r="R3029" s="258"/>
      <c r="S3029" s="258"/>
      <c r="T3029" s="259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60" t="s">
        <v>259</v>
      </c>
      <c r="AU3029" s="260" t="s">
        <v>93</v>
      </c>
      <c r="AV3029" s="13" t="s">
        <v>93</v>
      </c>
      <c r="AW3029" s="13" t="s">
        <v>40</v>
      </c>
      <c r="AX3029" s="13" t="s">
        <v>84</v>
      </c>
      <c r="AY3029" s="260" t="s">
        <v>250</v>
      </c>
    </row>
    <row r="3030" s="16" customFormat="1">
      <c r="A3030" s="16"/>
      <c r="B3030" s="283"/>
      <c r="C3030" s="284"/>
      <c r="D3030" s="251" t="s">
        <v>259</v>
      </c>
      <c r="E3030" s="285" t="s">
        <v>1</v>
      </c>
      <c r="F3030" s="286" t="s">
        <v>328</v>
      </c>
      <c r="G3030" s="284"/>
      <c r="H3030" s="287">
        <v>1</v>
      </c>
      <c r="I3030" s="288"/>
      <c r="J3030" s="284"/>
      <c r="K3030" s="284"/>
      <c r="L3030" s="289"/>
      <c r="M3030" s="290"/>
      <c r="N3030" s="291"/>
      <c r="O3030" s="291"/>
      <c r="P3030" s="291"/>
      <c r="Q3030" s="291"/>
      <c r="R3030" s="291"/>
      <c r="S3030" s="291"/>
      <c r="T3030" s="292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T3030" s="293" t="s">
        <v>259</v>
      </c>
      <c r="AU3030" s="293" t="s">
        <v>93</v>
      </c>
      <c r="AV3030" s="16" t="s">
        <v>272</v>
      </c>
      <c r="AW3030" s="16" t="s">
        <v>40</v>
      </c>
      <c r="AX3030" s="16" t="s">
        <v>84</v>
      </c>
      <c r="AY3030" s="293" t="s">
        <v>250</v>
      </c>
    </row>
    <row r="3031" s="14" customFormat="1">
      <c r="A3031" s="14"/>
      <c r="B3031" s="261"/>
      <c r="C3031" s="262"/>
      <c r="D3031" s="251" t="s">
        <v>259</v>
      </c>
      <c r="E3031" s="263" t="s">
        <v>1</v>
      </c>
      <c r="F3031" s="264" t="s">
        <v>261</v>
      </c>
      <c r="G3031" s="262"/>
      <c r="H3031" s="265">
        <v>109</v>
      </c>
      <c r="I3031" s="266"/>
      <c r="J3031" s="262"/>
      <c r="K3031" s="262"/>
      <c r="L3031" s="267"/>
      <c r="M3031" s="268"/>
      <c r="N3031" s="269"/>
      <c r="O3031" s="269"/>
      <c r="P3031" s="269"/>
      <c r="Q3031" s="269"/>
      <c r="R3031" s="269"/>
      <c r="S3031" s="269"/>
      <c r="T3031" s="270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71" t="s">
        <v>259</v>
      </c>
      <c r="AU3031" s="271" t="s">
        <v>93</v>
      </c>
      <c r="AV3031" s="14" t="s">
        <v>256</v>
      </c>
      <c r="AW3031" s="14" t="s">
        <v>40</v>
      </c>
      <c r="AX3031" s="14" t="s">
        <v>91</v>
      </c>
      <c r="AY3031" s="271" t="s">
        <v>250</v>
      </c>
    </row>
    <row r="3032" s="2" customFormat="1" ht="55.5" customHeight="1">
      <c r="A3032" s="41"/>
      <c r="B3032" s="42"/>
      <c r="C3032" s="294" t="s">
        <v>2873</v>
      </c>
      <c r="D3032" s="294" t="s">
        <v>337</v>
      </c>
      <c r="E3032" s="295" t="s">
        <v>2874</v>
      </c>
      <c r="F3032" s="296" t="s">
        <v>2875</v>
      </c>
      <c r="G3032" s="297" t="s">
        <v>570</v>
      </c>
      <c r="H3032" s="298">
        <v>2</v>
      </c>
      <c r="I3032" s="299"/>
      <c r="J3032" s="300">
        <f>ROUND(I3032*H3032,2)</f>
        <v>0</v>
      </c>
      <c r="K3032" s="301"/>
      <c r="L3032" s="302"/>
      <c r="M3032" s="303" t="s">
        <v>1</v>
      </c>
      <c r="N3032" s="304" t="s">
        <v>49</v>
      </c>
      <c r="O3032" s="94"/>
      <c r="P3032" s="240">
        <f>O3032*H3032</f>
        <v>0</v>
      </c>
      <c r="Q3032" s="240">
        <v>0.098000000000000004</v>
      </c>
      <c r="R3032" s="240">
        <f>Q3032*H3032</f>
        <v>0.19600000000000001</v>
      </c>
      <c r="S3032" s="240">
        <v>0</v>
      </c>
      <c r="T3032" s="241">
        <f>S3032*H3032</f>
        <v>0</v>
      </c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R3032" s="242" t="s">
        <v>280</v>
      </c>
      <c r="AT3032" s="242" t="s">
        <v>337</v>
      </c>
      <c r="AU3032" s="242" t="s">
        <v>93</v>
      </c>
      <c r="AY3032" s="19" t="s">
        <v>250</v>
      </c>
      <c r="BE3032" s="243">
        <f>IF(N3032="základní",J3032,0)</f>
        <v>0</v>
      </c>
      <c r="BF3032" s="243">
        <f>IF(N3032="snížená",J3032,0)</f>
        <v>0</v>
      </c>
      <c r="BG3032" s="243">
        <f>IF(N3032="zákl. přenesená",J3032,0)</f>
        <v>0</v>
      </c>
      <c r="BH3032" s="243">
        <f>IF(N3032="sníž. přenesená",J3032,0)</f>
        <v>0</v>
      </c>
      <c r="BI3032" s="243">
        <f>IF(N3032="nulová",J3032,0)</f>
        <v>0</v>
      </c>
      <c r="BJ3032" s="19" t="s">
        <v>91</v>
      </c>
      <c r="BK3032" s="243">
        <f>ROUND(I3032*H3032,2)</f>
        <v>0</v>
      </c>
      <c r="BL3032" s="19" t="s">
        <v>256</v>
      </c>
      <c r="BM3032" s="242" t="s">
        <v>2876</v>
      </c>
    </row>
    <row r="3033" s="2" customFormat="1">
      <c r="A3033" s="41"/>
      <c r="B3033" s="42"/>
      <c r="C3033" s="43"/>
      <c r="D3033" s="251" t="s">
        <v>288</v>
      </c>
      <c r="E3033" s="43"/>
      <c r="F3033" s="282" t="s">
        <v>2877</v>
      </c>
      <c r="G3033" s="43"/>
      <c r="H3033" s="43"/>
      <c r="I3033" s="246"/>
      <c r="J3033" s="43"/>
      <c r="K3033" s="43"/>
      <c r="L3033" s="47"/>
      <c r="M3033" s="247"/>
      <c r="N3033" s="248"/>
      <c r="O3033" s="94"/>
      <c r="P3033" s="94"/>
      <c r="Q3033" s="94"/>
      <c r="R3033" s="94"/>
      <c r="S3033" s="94"/>
      <c r="T3033" s="95"/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T3033" s="19" t="s">
        <v>288</v>
      </c>
      <c r="AU3033" s="19" t="s">
        <v>93</v>
      </c>
    </row>
    <row r="3034" s="15" customFormat="1">
      <c r="A3034" s="15"/>
      <c r="B3034" s="272"/>
      <c r="C3034" s="273"/>
      <c r="D3034" s="251" t="s">
        <v>259</v>
      </c>
      <c r="E3034" s="274" t="s">
        <v>1</v>
      </c>
      <c r="F3034" s="275" t="s">
        <v>2213</v>
      </c>
      <c r="G3034" s="273"/>
      <c r="H3034" s="274" t="s">
        <v>1</v>
      </c>
      <c r="I3034" s="276"/>
      <c r="J3034" s="273"/>
      <c r="K3034" s="273"/>
      <c r="L3034" s="277"/>
      <c r="M3034" s="278"/>
      <c r="N3034" s="279"/>
      <c r="O3034" s="279"/>
      <c r="P3034" s="279"/>
      <c r="Q3034" s="279"/>
      <c r="R3034" s="279"/>
      <c r="S3034" s="279"/>
      <c r="T3034" s="280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5"/>
      <c r="AE3034" s="15"/>
      <c r="AT3034" s="281" t="s">
        <v>259</v>
      </c>
      <c r="AU3034" s="281" t="s">
        <v>93</v>
      </c>
      <c r="AV3034" s="15" t="s">
        <v>91</v>
      </c>
      <c r="AW3034" s="15" t="s">
        <v>40</v>
      </c>
      <c r="AX3034" s="15" t="s">
        <v>84</v>
      </c>
      <c r="AY3034" s="281" t="s">
        <v>250</v>
      </c>
    </row>
    <row r="3035" s="13" customFormat="1">
      <c r="A3035" s="13"/>
      <c r="B3035" s="249"/>
      <c r="C3035" s="250"/>
      <c r="D3035" s="251" t="s">
        <v>259</v>
      </c>
      <c r="E3035" s="252" t="s">
        <v>1</v>
      </c>
      <c r="F3035" s="253" t="s">
        <v>2682</v>
      </c>
      <c r="G3035" s="250"/>
      <c r="H3035" s="254">
        <v>2</v>
      </c>
      <c r="I3035" s="255"/>
      <c r="J3035" s="250"/>
      <c r="K3035" s="250"/>
      <c r="L3035" s="256"/>
      <c r="M3035" s="257"/>
      <c r="N3035" s="258"/>
      <c r="O3035" s="258"/>
      <c r="P3035" s="258"/>
      <c r="Q3035" s="258"/>
      <c r="R3035" s="258"/>
      <c r="S3035" s="258"/>
      <c r="T3035" s="259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60" t="s">
        <v>259</v>
      </c>
      <c r="AU3035" s="260" t="s">
        <v>93</v>
      </c>
      <c r="AV3035" s="13" t="s">
        <v>93</v>
      </c>
      <c r="AW3035" s="13" t="s">
        <v>40</v>
      </c>
      <c r="AX3035" s="13" t="s">
        <v>91</v>
      </c>
      <c r="AY3035" s="260" t="s">
        <v>250</v>
      </c>
    </row>
    <row r="3036" s="2" customFormat="1" ht="55.5" customHeight="1">
      <c r="A3036" s="41"/>
      <c r="B3036" s="42"/>
      <c r="C3036" s="294" t="s">
        <v>2878</v>
      </c>
      <c r="D3036" s="294" t="s">
        <v>337</v>
      </c>
      <c r="E3036" s="295" t="s">
        <v>2879</v>
      </c>
      <c r="F3036" s="296" t="s">
        <v>2880</v>
      </c>
      <c r="G3036" s="297" t="s">
        <v>570</v>
      </c>
      <c r="H3036" s="298">
        <v>1</v>
      </c>
      <c r="I3036" s="299"/>
      <c r="J3036" s="300">
        <f>ROUND(I3036*H3036,2)</f>
        <v>0</v>
      </c>
      <c r="K3036" s="301"/>
      <c r="L3036" s="302"/>
      <c r="M3036" s="303" t="s">
        <v>1</v>
      </c>
      <c r="N3036" s="304" t="s">
        <v>49</v>
      </c>
      <c r="O3036" s="94"/>
      <c r="P3036" s="240">
        <f>O3036*H3036</f>
        <v>0</v>
      </c>
      <c r="Q3036" s="240">
        <v>0.098000000000000004</v>
      </c>
      <c r="R3036" s="240">
        <f>Q3036*H3036</f>
        <v>0.098000000000000004</v>
      </c>
      <c r="S3036" s="240">
        <v>0</v>
      </c>
      <c r="T3036" s="241">
        <f>S3036*H3036</f>
        <v>0</v>
      </c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R3036" s="242" t="s">
        <v>280</v>
      </c>
      <c r="AT3036" s="242" t="s">
        <v>337</v>
      </c>
      <c r="AU3036" s="242" t="s">
        <v>93</v>
      </c>
      <c r="AY3036" s="19" t="s">
        <v>250</v>
      </c>
      <c r="BE3036" s="243">
        <f>IF(N3036="základní",J3036,0)</f>
        <v>0</v>
      </c>
      <c r="BF3036" s="243">
        <f>IF(N3036="snížená",J3036,0)</f>
        <v>0</v>
      </c>
      <c r="BG3036" s="243">
        <f>IF(N3036="zákl. přenesená",J3036,0)</f>
        <v>0</v>
      </c>
      <c r="BH3036" s="243">
        <f>IF(N3036="sníž. přenesená",J3036,0)</f>
        <v>0</v>
      </c>
      <c r="BI3036" s="243">
        <f>IF(N3036="nulová",J3036,0)</f>
        <v>0</v>
      </c>
      <c r="BJ3036" s="19" t="s">
        <v>91</v>
      </c>
      <c r="BK3036" s="243">
        <f>ROUND(I3036*H3036,2)</f>
        <v>0</v>
      </c>
      <c r="BL3036" s="19" t="s">
        <v>256</v>
      </c>
      <c r="BM3036" s="242" t="s">
        <v>2881</v>
      </c>
    </row>
    <row r="3037" s="2" customFormat="1">
      <c r="A3037" s="41"/>
      <c r="B3037" s="42"/>
      <c r="C3037" s="43"/>
      <c r="D3037" s="251" t="s">
        <v>288</v>
      </c>
      <c r="E3037" s="43"/>
      <c r="F3037" s="282" t="s">
        <v>2877</v>
      </c>
      <c r="G3037" s="43"/>
      <c r="H3037" s="43"/>
      <c r="I3037" s="246"/>
      <c r="J3037" s="43"/>
      <c r="K3037" s="43"/>
      <c r="L3037" s="47"/>
      <c r="M3037" s="247"/>
      <c r="N3037" s="248"/>
      <c r="O3037" s="94"/>
      <c r="P3037" s="94"/>
      <c r="Q3037" s="94"/>
      <c r="R3037" s="94"/>
      <c r="S3037" s="94"/>
      <c r="T3037" s="95"/>
      <c r="U3037" s="41"/>
      <c r="V3037" s="41"/>
      <c r="W3037" s="41"/>
      <c r="X3037" s="41"/>
      <c r="Y3037" s="41"/>
      <c r="Z3037" s="41"/>
      <c r="AA3037" s="41"/>
      <c r="AB3037" s="41"/>
      <c r="AC3037" s="41"/>
      <c r="AD3037" s="41"/>
      <c r="AE3037" s="41"/>
      <c r="AT3037" s="19" t="s">
        <v>288</v>
      </c>
      <c r="AU3037" s="19" t="s">
        <v>93</v>
      </c>
    </row>
    <row r="3038" s="15" customFormat="1">
      <c r="A3038" s="15"/>
      <c r="B3038" s="272"/>
      <c r="C3038" s="273"/>
      <c r="D3038" s="251" t="s">
        <v>259</v>
      </c>
      <c r="E3038" s="274" t="s">
        <v>1</v>
      </c>
      <c r="F3038" s="275" t="s">
        <v>2213</v>
      </c>
      <c r="G3038" s="273"/>
      <c r="H3038" s="274" t="s">
        <v>1</v>
      </c>
      <c r="I3038" s="276"/>
      <c r="J3038" s="273"/>
      <c r="K3038" s="273"/>
      <c r="L3038" s="277"/>
      <c r="M3038" s="278"/>
      <c r="N3038" s="279"/>
      <c r="O3038" s="279"/>
      <c r="P3038" s="279"/>
      <c r="Q3038" s="279"/>
      <c r="R3038" s="279"/>
      <c r="S3038" s="279"/>
      <c r="T3038" s="280"/>
      <c r="U3038" s="15"/>
      <c r="V3038" s="15"/>
      <c r="W3038" s="15"/>
      <c r="X3038" s="15"/>
      <c r="Y3038" s="15"/>
      <c r="Z3038" s="15"/>
      <c r="AA3038" s="15"/>
      <c r="AB3038" s="15"/>
      <c r="AC3038" s="15"/>
      <c r="AD3038" s="15"/>
      <c r="AE3038" s="15"/>
      <c r="AT3038" s="281" t="s">
        <v>259</v>
      </c>
      <c r="AU3038" s="281" t="s">
        <v>93</v>
      </c>
      <c r="AV3038" s="15" t="s">
        <v>91</v>
      </c>
      <c r="AW3038" s="15" t="s">
        <v>40</v>
      </c>
      <c r="AX3038" s="15" t="s">
        <v>84</v>
      </c>
      <c r="AY3038" s="281" t="s">
        <v>250</v>
      </c>
    </row>
    <row r="3039" s="13" customFormat="1">
      <c r="A3039" s="13"/>
      <c r="B3039" s="249"/>
      <c r="C3039" s="250"/>
      <c r="D3039" s="251" t="s">
        <v>259</v>
      </c>
      <c r="E3039" s="252" t="s">
        <v>1</v>
      </c>
      <c r="F3039" s="253" t="s">
        <v>2693</v>
      </c>
      <c r="G3039" s="250"/>
      <c r="H3039" s="254">
        <v>1</v>
      </c>
      <c r="I3039" s="255"/>
      <c r="J3039" s="250"/>
      <c r="K3039" s="250"/>
      <c r="L3039" s="256"/>
      <c r="M3039" s="257"/>
      <c r="N3039" s="258"/>
      <c r="O3039" s="258"/>
      <c r="P3039" s="258"/>
      <c r="Q3039" s="258"/>
      <c r="R3039" s="258"/>
      <c r="S3039" s="258"/>
      <c r="T3039" s="259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60" t="s">
        <v>259</v>
      </c>
      <c r="AU3039" s="260" t="s">
        <v>93</v>
      </c>
      <c r="AV3039" s="13" t="s">
        <v>93</v>
      </c>
      <c r="AW3039" s="13" t="s">
        <v>40</v>
      </c>
      <c r="AX3039" s="13" t="s">
        <v>91</v>
      </c>
      <c r="AY3039" s="260" t="s">
        <v>250</v>
      </c>
    </row>
    <row r="3040" s="2" customFormat="1" ht="66.75" customHeight="1">
      <c r="A3040" s="41"/>
      <c r="B3040" s="42"/>
      <c r="C3040" s="294" t="s">
        <v>2882</v>
      </c>
      <c r="D3040" s="294" t="s">
        <v>337</v>
      </c>
      <c r="E3040" s="295" t="s">
        <v>2883</v>
      </c>
      <c r="F3040" s="296" t="s">
        <v>2884</v>
      </c>
      <c r="G3040" s="297" t="s">
        <v>570</v>
      </c>
      <c r="H3040" s="298">
        <v>100</v>
      </c>
      <c r="I3040" s="299"/>
      <c r="J3040" s="300">
        <f>ROUND(I3040*H3040,2)</f>
        <v>0</v>
      </c>
      <c r="K3040" s="301"/>
      <c r="L3040" s="302"/>
      <c r="M3040" s="303" t="s">
        <v>1</v>
      </c>
      <c r="N3040" s="304" t="s">
        <v>49</v>
      </c>
      <c r="O3040" s="94"/>
      <c r="P3040" s="240">
        <f>O3040*H3040</f>
        <v>0</v>
      </c>
      <c r="Q3040" s="240">
        <v>0.03227</v>
      </c>
      <c r="R3040" s="240">
        <f>Q3040*H3040</f>
        <v>3.2269999999999999</v>
      </c>
      <c r="S3040" s="240">
        <v>0</v>
      </c>
      <c r="T3040" s="241">
        <f>S3040*H3040</f>
        <v>0</v>
      </c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R3040" s="242" t="s">
        <v>280</v>
      </c>
      <c r="AT3040" s="242" t="s">
        <v>337</v>
      </c>
      <c r="AU3040" s="242" t="s">
        <v>93</v>
      </c>
      <c r="AY3040" s="19" t="s">
        <v>250</v>
      </c>
      <c r="BE3040" s="243">
        <f>IF(N3040="základní",J3040,0)</f>
        <v>0</v>
      </c>
      <c r="BF3040" s="243">
        <f>IF(N3040="snížená",J3040,0)</f>
        <v>0</v>
      </c>
      <c r="BG3040" s="243">
        <f>IF(N3040="zákl. přenesená",J3040,0)</f>
        <v>0</v>
      </c>
      <c r="BH3040" s="243">
        <f>IF(N3040="sníž. přenesená",J3040,0)</f>
        <v>0</v>
      </c>
      <c r="BI3040" s="243">
        <f>IF(N3040="nulová",J3040,0)</f>
        <v>0</v>
      </c>
      <c r="BJ3040" s="19" t="s">
        <v>91</v>
      </c>
      <c r="BK3040" s="243">
        <f>ROUND(I3040*H3040,2)</f>
        <v>0</v>
      </c>
      <c r="BL3040" s="19" t="s">
        <v>256</v>
      </c>
      <c r="BM3040" s="242" t="s">
        <v>2885</v>
      </c>
    </row>
    <row r="3041" s="2" customFormat="1">
      <c r="A3041" s="41"/>
      <c r="B3041" s="42"/>
      <c r="C3041" s="43"/>
      <c r="D3041" s="251" t="s">
        <v>288</v>
      </c>
      <c r="E3041" s="43"/>
      <c r="F3041" s="282" t="s">
        <v>2886</v>
      </c>
      <c r="G3041" s="43"/>
      <c r="H3041" s="43"/>
      <c r="I3041" s="246"/>
      <c r="J3041" s="43"/>
      <c r="K3041" s="43"/>
      <c r="L3041" s="47"/>
      <c r="M3041" s="247"/>
      <c r="N3041" s="248"/>
      <c r="O3041" s="94"/>
      <c r="P3041" s="94"/>
      <c r="Q3041" s="94"/>
      <c r="R3041" s="94"/>
      <c r="S3041" s="94"/>
      <c r="T3041" s="95"/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T3041" s="19" t="s">
        <v>288</v>
      </c>
      <c r="AU3041" s="19" t="s">
        <v>93</v>
      </c>
    </row>
    <row r="3042" s="15" customFormat="1">
      <c r="A3042" s="15"/>
      <c r="B3042" s="272"/>
      <c r="C3042" s="273"/>
      <c r="D3042" s="251" t="s">
        <v>259</v>
      </c>
      <c r="E3042" s="274" t="s">
        <v>1</v>
      </c>
      <c r="F3042" s="275" t="s">
        <v>2213</v>
      </c>
      <c r="G3042" s="273"/>
      <c r="H3042" s="274" t="s">
        <v>1</v>
      </c>
      <c r="I3042" s="276"/>
      <c r="J3042" s="273"/>
      <c r="K3042" s="273"/>
      <c r="L3042" s="277"/>
      <c r="M3042" s="278"/>
      <c r="N3042" s="279"/>
      <c r="O3042" s="279"/>
      <c r="P3042" s="279"/>
      <c r="Q3042" s="279"/>
      <c r="R3042" s="279"/>
      <c r="S3042" s="279"/>
      <c r="T3042" s="280"/>
      <c r="U3042" s="15"/>
      <c r="V3042" s="15"/>
      <c r="W3042" s="15"/>
      <c r="X3042" s="15"/>
      <c r="Y3042" s="15"/>
      <c r="Z3042" s="15"/>
      <c r="AA3042" s="15"/>
      <c r="AB3042" s="15"/>
      <c r="AC3042" s="15"/>
      <c r="AD3042" s="15"/>
      <c r="AE3042" s="15"/>
      <c r="AT3042" s="281" t="s">
        <v>259</v>
      </c>
      <c r="AU3042" s="281" t="s">
        <v>93</v>
      </c>
      <c r="AV3042" s="15" t="s">
        <v>91</v>
      </c>
      <c r="AW3042" s="15" t="s">
        <v>40</v>
      </c>
      <c r="AX3042" s="15" t="s">
        <v>84</v>
      </c>
      <c r="AY3042" s="281" t="s">
        <v>250</v>
      </c>
    </row>
    <row r="3043" s="13" customFormat="1">
      <c r="A3043" s="13"/>
      <c r="B3043" s="249"/>
      <c r="C3043" s="250"/>
      <c r="D3043" s="251" t="s">
        <v>259</v>
      </c>
      <c r="E3043" s="252" t="s">
        <v>1</v>
      </c>
      <c r="F3043" s="253" t="s">
        <v>2051</v>
      </c>
      <c r="G3043" s="250"/>
      <c r="H3043" s="254">
        <v>20</v>
      </c>
      <c r="I3043" s="255"/>
      <c r="J3043" s="250"/>
      <c r="K3043" s="250"/>
      <c r="L3043" s="256"/>
      <c r="M3043" s="257"/>
      <c r="N3043" s="258"/>
      <c r="O3043" s="258"/>
      <c r="P3043" s="258"/>
      <c r="Q3043" s="258"/>
      <c r="R3043" s="258"/>
      <c r="S3043" s="258"/>
      <c r="T3043" s="259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60" t="s">
        <v>259</v>
      </c>
      <c r="AU3043" s="260" t="s">
        <v>93</v>
      </c>
      <c r="AV3043" s="13" t="s">
        <v>93</v>
      </c>
      <c r="AW3043" s="13" t="s">
        <v>40</v>
      </c>
      <c r="AX3043" s="13" t="s">
        <v>84</v>
      </c>
      <c r="AY3043" s="260" t="s">
        <v>250</v>
      </c>
    </row>
    <row r="3044" s="13" customFormat="1">
      <c r="A3044" s="13"/>
      <c r="B3044" s="249"/>
      <c r="C3044" s="250"/>
      <c r="D3044" s="251" t="s">
        <v>259</v>
      </c>
      <c r="E3044" s="252" t="s">
        <v>1</v>
      </c>
      <c r="F3044" s="253" t="s">
        <v>2871</v>
      </c>
      <c r="G3044" s="250"/>
      <c r="H3044" s="254">
        <v>20</v>
      </c>
      <c r="I3044" s="255"/>
      <c r="J3044" s="250"/>
      <c r="K3044" s="250"/>
      <c r="L3044" s="256"/>
      <c r="M3044" s="257"/>
      <c r="N3044" s="258"/>
      <c r="O3044" s="258"/>
      <c r="P3044" s="258"/>
      <c r="Q3044" s="258"/>
      <c r="R3044" s="258"/>
      <c r="S3044" s="258"/>
      <c r="T3044" s="259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60" t="s">
        <v>259</v>
      </c>
      <c r="AU3044" s="260" t="s">
        <v>93</v>
      </c>
      <c r="AV3044" s="13" t="s">
        <v>93</v>
      </c>
      <c r="AW3044" s="13" t="s">
        <v>40</v>
      </c>
      <c r="AX3044" s="13" t="s">
        <v>84</v>
      </c>
      <c r="AY3044" s="260" t="s">
        <v>250</v>
      </c>
    </row>
    <row r="3045" s="13" customFormat="1">
      <c r="A3045" s="13"/>
      <c r="B3045" s="249"/>
      <c r="C3045" s="250"/>
      <c r="D3045" s="251" t="s">
        <v>259</v>
      </c>
      <c r="E3045" s="252" t="s">
        <v>1</v>
      </c>
      <c r="F3045" s="253" t="s">
        <v>2872</v>
      </c>
      <c r="G3045" s="250"/>
      <c r="H3045" s="254">
        <v>20</v>
      </c>
      <c r="I3045" s="255"/>
      <c r="J3045" s="250"/>
      <c r="K3045" s="250"/>
      <c r="L3045" s="256"/>
      <c r="M3045" s="257"/>
      <c r="N3045" s="258"/>
      <c r="O3045" s="258"/>
      <c r="P3045" s="258"/>
      <c r="Q3045" s="258"/>
      <c r="R3045" s="258"/>
      <c r="S3045" s="258"/>
      <c r="T3045" s="259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60" t="s">
        <v>259</v>
      </c>
      <c r="AU3045" s="260" t="s">
        <v>93</v>
      </c>
      <c r="AV3045" s="13" t="s">
        <v>93</v>
      </c>
      <c r="AW3045" s="13" t="s">
        <v>40</v>
      </c>
      <c r="AX3045" s="13" t="s">
        <v>84</v>
      </c>
      <c r="AY3045" s="260" t="s">
        <v>250</v>
      </c>
    </row>
    <row r="3046" s="13" customFormat="1">
      <c r="A3046" s="13"/>
      <c r="B3046" s="249"/>
      <c r="C3046" s="250"/>
      <c r="D3046" s="251" t="s">
        <v>259</v>
      </c>
      <c r="E3046" s="252" t="s">
        <v>1</v>
      </c>
      <c r="F3046" s="253" t="s">
        <v>1504</v>
      </c>
      <c r="G3046" s="250"/>
      <c r="H3046" s="254">
        <v>20</v>
      </c>
      <c r="I3046" s="255"/>
      <c r="J3046" s="250"/>
      <c r="K3046" s="250"/>
      <c r="L3046" s="256"/>
      <c r="M3046" s="257"/>
      <c r="N3046" s="258"/>
      <c r="O3046" s="258"/>
      <c r="P3046" s="258"/>
      <c r="Q3046" s="258"/>
      <c r="R3046" s="258"/>
      <c r="S3046" s="258"/>
      <c r="T3046" s="259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60" t="s">
        <v>259</v>
      </c>
      <c r="AU3046" s="260" t="s">
        <v>93</v>
      </c>
      <c r="AV3046" s="13" t="s">
        <v>93</v>
      </c>
      <c r="AW3046" s="13" t="s">
        <v>40</v>
      </c>
      <c r="AX3046" s="13" t="s">
        <v>84</v>
      </c>
      <c r="AY3046" s="260" t="s">
        <v>250</v>
      </c>
    </row>
    <row r="3047" s="13" customFormat="1">
      <c r="A3047" s="13"/>
      <c r="B3047" s="249"/>
      <c r="C3047" s="250"/>
      <c r="D3047" s="251" t="s">
        <v>259</v>
      </c>
      <c r="E3047" s="252" t="s">
        <v>1</v>
      </c>
      <c r="F3047" s="253" t="s">
        <v>1505</v>
      </c>
      <c r="G3047" s="250"/>
      <c r="H3047" s="254">
        <v>20</v>
      </c>
      <c r="I3047" s="255"/>
      <c r="J3047" s="250"/>
      <c r="K3047" s="250"/>
      <c r="L3047" s="256"/>
      <c r="M3047" s="257"/>
      <c r="N3047" s="258"/>
      <c r="O3047" s="258"/>
      <c r="P3047" s="258"/>
      <c r="Q3047" s="258"/>
      <c r="R3047" s="258"/>
      <c r="S3047" s="258"/>
      <c r="T3047" s="259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60" t="s">
        <v>259</v>
      </c>
      <c r="AU3047" s="260" t="s">
        <v>93</v>
      </c>
      <c r="AV3047" s="13" t="s">
        <v>93</v>
      </c>
      <c r="AW3047" s="13" t="s">
        <v>40</v>
      </c>
      <c r="AX3047" s="13" t="s">
        <v>84</v>
      </c>
      <c r="AY3047" s="260" t="s">
        <v>250</v>
      </c>
    </row>
    <row r="3048" s="14" customFormat="1">
      <c r="A3048" s="14"/>
      <c r="B3048" s="261"/>
      <c r="C3048" s="262"/>
      <c r="D3048" s="251" t="s">
        <v>259</v>
      </c>
      <c r="E3048" s="263" t="s">
        <v>1</v>
      </c>
      <c r="F3048" s="264" t="s">
        <v>261</v>
      </c>
      <c r="G3048" s="262"/>
      <c r="H3048" s="265">
        <v>100</v>
      </c>
      <c r="I3048" s="266"/>
      <c r="J3048" s="262"/>
      <c r="K3048" s="262"/>
      <c r="L3048" s="267"/>
      <c r="M3048" s="268"/>
      <c r="N3048" s="269"/>
      <c r="O3048" s="269"/>
      <c r="P3048" s="269"/>
      <c r="Q3048" s="269"/>
      <c r="R3048" s="269"/>
      <c r="S3048" s="269"/>
      <c r="T3048" s="270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71" t="s">
        <v>259</v>
      </c>
      <c r="AU3048" s="271" t="s">
        <v>93</v>
      </c>
      <c r="AV3048" s="14" t="s">
        <v>256</v>
      </c>
      <c r="AW3048" s="14" t="s">
        <v>40</v>
      </c>
      <c r="AX3048" s="14" t="s">
        <v>91</v>
      </c>
      <c r="AY3048" s="271" t="s">
        <v>250</v>
      </c>
    </row>
    <row r="3049" s="2" customFormat="1" ht="55.5" customHeight="1">
      <c r="A3049" s="41"/>
      <c r="B3049" s="42"/>
      <c r="C3049" s="294" t="s">
        <v>2887</v>
      </c>
      <c r="D3049" s="294" t="s">
        <v>337</v>
      </c>
      <c r="E3049" s="295" t="s">
        <v>2888</v>
      </c>
      <c r="F3049" s="296" t="s">
        <v>2889</v>
      </c>
      <c r="G3049" s="297" t="s">
        <v>570</v>
      </c>
      <c r="H3049" s="298">
        <v>2</v>
      </c>
      <c r="I3049" s="299"/>
      <c r="J3049" s="300">
        <f>ROUND(I3049*H3049,2)</f>
        <v>0</v>
      </c>
      <c r="K3049" s="301"/>
      <c r="L3049" s="302"/>
      <c r="M3049" s="303" t="s">
        <v>1</v>
      </c>
      <c r="N3049" s="304" t="s">
        <v>49</v>
      </c>
      <c r="O3049" s="94"/>
      <c r="P3049" s="240">
        <f>O3049*H3049</f>
        <v>0</v>
      </c>
      <c r="Q3049" s="240">
        <v>0.03227</v>
      </c>
      <c r="R3049" s="240">
        <f>Q3049*H3049</f>
        <v>0.06454</v>
      </c>
      <c r="S3049" s="240">
        <v>0</v>
      </c>
      <c r="T3049" s="241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42" t="s">
        <v>280</v>
      </c>
      <c r="AT3049" s="242" t="s">
        <v>337</v>
      </c>
      <c r="AU3049" s="242" t="s">
        <v>93</v>
      </c>
      <c r="AY3049" s="19" t="s">
        <v>250</v>
      </c>
      <c r="BE3049" s="243">
        <f>IF(N3049="základní",J3049,0)</f>
        <v>0</v>
      </c>
      <c r="BF3049" s="243">
        <f>IF(N3049="snížená",J3049,0)</f>
        <v>0</v>
      </c>
      <c r="BG3049" s="243">
        <f>IF(N3049="zákl. přenesená",J3049,0)</f>
        <v>0</v>
      </c>
      <c r="BH3049" s="243">
        <f>IF(N3049="sníž. přenesená",J3049,0)</f>
        <v>0</v>
      </c>
      <c r="BI3049" s="243">
        <f>IF(N3049="nulová",J3049,0)</f>
        <v>0</v>
      </c>
      <c r="BJ3049" s="19" t="s">
        <v>91</v>
      </c>
      <c r="BK3049" s="243">
        <f>ROUND(I3049*H3049,2)</f>
        <v>0</v>
      </c>
      <c r="BL3049" s="19" t="s">
        <v>256</v>
      </c>
      <c r="BM3049" s="242" t="s">
        <v>2890</v>
      </c>
    </row>
    <row r="3050" s="2" customFormat="1">
      <c r="A3050" s="41"/>
      <c r="B3050" s="42"/>
      <c r="C3050" s="43"/>
      <c r="D3050" s="251" t="s">
        <v>288</v>
      </c>
      <c r="E3050" s="43"/>
      <c r="F3050" s="282" t="s">
        <v>2891</v>
      </c>
      <c r="G3050" s="43"/>
      <c r="H3050" s="43"/>
      <c r="I3050" s="246"/>
      <c r="J3050" s="43"/>
      <c r="K3050" s="43"/>
      <c r="L3050" s="47"/>
      <c r="M3050" s="247"/>
      <c r="N3050" s="248"/>
      <c r="O3050" s="94"/>
      <c r="P3050" s="94"/>
      <c r="Q3050" s="94"/>
      <c r="R3050" s="94"/>
      <c r="S3050" s="94"/>
      <c r="T3050" s="95"/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T3050" s="19" t="s">
        <v>288</v>
      </c>
      <c r="AU3050" s="19" t="s">
        <v>93</v>
      </c>
    </row>
    <row r="3051" s="15" customFormat="1">
      <c r="A3051" s="15"/>
      <c r="B3051" s="272"/>
      <c r="C3051" s="273"/>
      <c r="D3051" s="251" t="s">
        <v>259</v>
      </c>
      <c r="E3051" s="274" t="s">
        <v>1</v>
      </c>
      <c r="F3051" s="275" t="s">
        <v>2213</v>
      </c>
      <c r="G3051" s="273"/>
      <c r="H3051" s="274" t="s">
        <v>1</v>
      </c>
      <c r="I3051" s="276"/>
      <c r="J3051" s="273"/>
      <c r="K3051" s="273"/>
      <c r="L3051" s="277"/>
      <c r="M3051" s="278"/>
      <c r="N3051" s="279"/>
      <c r="O3051" s="279"/>
      <c r="P3051" s="279"/>
      <c r="Q3051" s="279"/>
      <c r="R3051" s="279"/>
      <c r="S3051" s="279"/>
      <c r="T3051" s="280"/>
      <c r="U3051" s="15"/>
      <c r="V3051" s="15"/>
      <c r="W3051" s="15"/>
      <c r="X3051" s="15"/>
      <c r="Y3051" s="15"/>
      <c r="Z3051" s="15"/>
      <c r="AA3051" s="15"/>
      <c r="AB3051" s="15"/>
      <c r="AC3051" s="15"/>
      <c r="AD3051" s="15"/>
      <c r="AE3051" s="15"/>
      <c r="AT3051" s="281" t="s">
        <v>259</v>
      </c>
      <c r="AU3051" s="281" t="s">
        <v>93</v>
      </c>
      <c r="AV3051" s="15" t="s">
        <v>91</v>
      </c>
      <c r="AW3051" s="15" t="s">
        <v>40</v>
      </c>
      <c r="AX3051" s="15" t="s">
        <v>84</v>
      </c>
      <c r="AY3051" s="281" t="s">
        <v>250</v>
      </c>
    </row>
    <row r="3052" s="13" customFormat="1">
      <c r="A3052" s="13"/>
      <c r="B3052" s="249"/>
      <c r="C3052" s="250"/>
      <c r="D3052" s="251" t="s">
        <v>259</v>
      </c>
      <c r="E3052" s="252" t="s">
        <v>1</v>
      </c>
      <c r="F3052" s="253" t="s">
        <v>1124</v>
      </c>
      <c r="G3052" s="250"/>
      <c r="H3052" s="254">
        <v>2</v>
      </c>
      <c r="I3052" s="255"/>
      <c r="J3052" s="250"/>
      <c r="K3052" s="250"/>
      <c r="L3052" s="256"/>
      <c r="M3052" s="257"/>
      <c r="N3052" s="258"/>
      <c r="O3052" s="258"/>
      <c r="P3052" s="258"/>
      <c r="Q3052" s="258"/>
      <c r="R3052" s="258"/>
      <c r="S3052" s="258"/>
      <c r="T3052" s="259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60" t="s">
        <v>259</v>
      </c>
      <c r="AU3052" s="260" t="s">
        <v>93</v>
      </c>
      <c r="AV3052" s="13" t="s">
        <v>93</v>
      </c>
      <c r="AW3052" s="13" t="s">
        <v>40</v>
      </c>
      <c r="AX3052" s="13" t="s">
        <v>91</v>
      </c>
      <c r="AY3052" s="260" t="s">
        <v>250</v>
      </c>
    </row>
    <row r="3053" s="2" customFormat="1" ht="55.5" customHeight="1">
      <c r="A3053" s="41"/>
      <c r="B3053" s="42"/>
      <c r="C3053" s="294" t="s">
        <v>2892</v>
      </c>
      <c r="D3053" s="294" t="s">
        <v>337</v>
      </c>
      <c r="E3053" s="295" t="s">
        <v>2893</v>
      </c>
      <c r="F3053" s="296" t="s">
        <v>2894</v>
      </c>
      <c r="G3053" s="297" t="s">
        <v>570</v>
      </c>
      <c r="H3053" s="298">
        <v>2</v>
      </c>
      <c r="I3053" s="299"/>
      <c r="J3053" s="300">
        <f>ROUND(I3053*H3053,2)</f>
        <v>0</v>
      </c>
      <c r="K3053" s="301"/>
      <c r="L3053" s="302"/>
      <c r="M3053" s="303" t="s">
        <v>1</v>
      </c>
      <c r="N3053" s="304" t="s">
        <v>49</v>
      </c>
      <c r="O3053" s="94"/>
      <c r="P3053" s="240">
        <f>O3053*H3053</f>
        <v>0</v>
      </c>
      <c r="Q3053" s="240">
        <v>0.03227</v>
      </c>
      <c r="R3053" s="240">
        <f>Q3053*H3053</f>
        <v>0.06454</v>
      </c>
      <c r="S3053" s="240">
        <v>0</v>
      </c>
      <c r="T3053" s="241">
        <f>S3053*H3053</f>
        <v>0</v>
      </c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R3053" s="242" t="s">
        <v>280</v>
      </c>
      <c r="AT3053" s="242" t="s">
        <v>337</v>
      </c>
      <c r="AU3053" s="242" t="s">
        <v>93</v>
      </c>
      <c r="AY3053" s="19" t="s">
        <v>250</v>
      </c>
      <c r="BE3053" s="243">
        <f>IF(N3053="základní",J3053,0)</f>
        <v>0</v>
      </c>
      <c r="BF3053" s="243">
        <f>IF(N3053="snížená",J3053,0)</f>
        <v>0</v>
      </c>
      <c r="BG3053" s="243">
        <f>IF(N3053="zákl. přenesená",J3053,0)</f>
        <v>0</v>
      </c>
      <c r="BH3053" s="243">
        <f>IF(N3053="sníž. přenesená",J3053,0)</f>
        <v>0</v>
      </c>
      <c r="BI3053" s="243">
        <f>IF(N3053="nulová",J3053,0)</f>
        <v>0</v>
      </c>
      <c r="BJ3053" s="19" t="s">
        <v>91</v>
      </c>
      <c r="BK3053" s="243">
        <f>ROUND(I3053*H3053,2)</f>
        <v>0</v>
      </c>
      <c r="BL3053" s="19" t="s">
        <v>256</v>
      </c>
      <c r="BM3053" s="242" t="s">
        <v>2895</v>
      </c>
    </row>
    <row r="3054" s="2" customFormat="1">
      <c r="A3054" s="41"/>
      <c r="B3054" s="42"/>
      <c r="C3054" s="43"/>
      <c r="D3054" s="251" t="s">
        <v>288</v>
      </c>
      <c r="E3054" s="43"/>
      <c r="F3054" s="282" t="s">
        <v>2891</v>
      </c>
      <c r="G3054" s="43"/>
      <c r="H3054" s="43"/>
      <c r="I3054" s="246"/>
      <c r="J3054" s="43"/>
      <c r="K3054" s="43"/>
      <c r="L3054" s="47"/>
      <c r="M3054" s="247"/>
      <c r="N3054" s="248"/>
      <c r="O3054" s="94"/>
      <c r="P3054" s="94"/>
      <c r="Q3054" s="94"/>
      <c r="R3054" s="94"/>
      <c r="S3054" s="94"/>
      <c r="T3054" s="95"/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T3054" s="19" t="s">
        <v>288</v>
      </c>
      <c r="AU3054" s="19" t="s">
        <v>93</v>
      </c>
    </row>
    <row r="3055" s="15" customFormat="1">
      <c r="A3055" s="15"/>
      <c r="B3055" s="272"/>
      <c r="C3055" s="273"/>
      <c r="D3055" s="251" t="s">
        <v>259</v>
      </c>
      <c r="E3055" s="274" t="s">
        <v>1</v>
      </c>
      <c r="F3055" s="275" t="s">
        <v>2213</v>
      </c>
      <c r="G3055" s="273"/>
      <c r="H3055" s="274" t="s">
        <v>1</v>
      </c>
      <c r="I3055" s="276"/>
      <c r="J3055" s="273"/>
      <c r="K3055" s="273"/>
      <c r="L3055" s="277"/>
      <c r="M3055" s="278"/>
      <c r="N3055" s="279"/>
      <c r="O3055" s="279"/>
      <c r="P3055" s="279"/>
      <c r="Q3055" s="279"/>
      <c r="R3055" s="279"/>
      <c r="S3055" s="279"/>
      <c r="T3055" s="280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81" t="s">
        <v>259</v>
      </c>
      <c r="AU3055" s="281" t="s">
        <v>93</v>
      </c>
      <c r="AV3055" s="15" t="s">
        <v>91</v>
      </c>
      <c r="AW3055" s="15" t="s">
        <v>40</v>
      </c>
      <c r="AX3055" s="15" t="s">
        <v>84</v>
      </c>
      <c r="AY3055" s="281" t="s">
        <v>250</v>
      </c>
    </row>
    <row r="3056" s="13" customFormat="1">
      <c r="A3056" s="13"/>
      <c r="B3056" s="249"/>
      <c r="C3056" s="250"/>
      <c r="D3056" s="251" t="s">
        <v>259</v>
      </c>
      <c r="E3056" s="252" t="s">
        <v>1</v>
      </c>
      <c r="F3056" s="253" t="s">
        <v>1124</v>
      </c>
      <c r="G3056" s="250"/>
      <c r="H3056" s="254">
        <v>2</v>
      </c>
      <c r="I3056" s="255"/>
      <c r="J3056" s="250"/>
      <c r="K3056" s="250"/>
      <c r="L3056" s="256"/>
      <c r="M3056" s="257"/>
      <c r="N3056" s="258"/>
      <c r="O3056" s="258"/>
      <c r="P3056" s="258"/>
      <c r="Q3056" s="258"/>
      <c r="R3056" s="258"/>
      <c r="S3056" s="258"/>
      <c r="T3056" s="259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60" t="s">
        <v>259</v>
      </c>
      <c r="AU3056" s="260" t="s">
        <v>93</v>
      </c>
      <c r="AV3056" s="13" t="s">
        <v>93</v>
      </c>
      <c r="AW3056" s="13" t="s">
        <v>40</v>
      </c>
      <c r="AX3056" s="13" t="s">
        <v>91</v>
      </c>
      <c r="AY3056" s="260" t="s">
        <v>250</v>
      </c>
    </row>
    <row r="3057" s="2" customFormat="1" ht="66.75" customHeight="1">
      <c r="A3057" s="41"/>
      <c r="B3057" s="42"/>
      <c r="C3057" s="294" t="s">
        <v>2896</v>
      </c>
      <c r="D3057" s="294" t="s">
        <v>337</v>
      </c>
      <c r="E3057" s="295" t="s">
        <v>2897</v>
      </c>
      <c r="F3057" s="296" t="s">
        <v>2898</v>
      </c>
      <c r="G3057" s="297" t="s">
        <v>570</v>
      </c>
      <c r="H3057" s="298">
        <v>2</v>
      </c>
      <c r="I3057" s="299"/>
      <c r="J3057" s="300">
        <f>ROUND(I3057*H3057,2)</f>
        <v>0</v>
      </c>
      <c r="K3057" s="301"/>
      <c r="L3057" s="302"/>
      <c r="M3057" s="303" t="s">
        <v>1</v>
      </c>
      <c r="N3057" s="304" t="s">
        <v>49</v>
      </c>
      <c r="O3057" s="94"/>
      <c r="P3057" s="240">
        <f>O3057*H3057</f>
        <v>0</v>
      </c>
      <c r="Q3057" s="240">
        <v>0.049000000000000002</v>
      </c>
      <c r="R3057" s="240">
        <f>Q3057*H3057</f>
        <v>0.098000000000000004</v>
      </c>
      <c r="S3057" s="240">
        <v>0</v>
      </c>
      <c r="T3057" s="241">
        <f>S3057*H3057</f>
        <v>0</v>
      </c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R3057" s="242" t="s">
        <v>280</v>
      </c>
      <c r="AT3057" s="242" t="s">
        <v>337</v>
      </c>
      <c r="AU3057" s="242" t="s">
        <v>93</v>
      </c>
      <c r="AY3057" s="19" t="s">
        <v>250</v>
      </c>
      <c r="BE3057" s="243">
        <f>IF(N3057="základní",J3057,0)</f>
        <v>0</v>
      </c>
      <c r="BF3057" s="243">
        <f>IF(N3057="snížená",J3057,0)</f>
        <v>0</v>
      </c>
      <c r="BG3057" s="243">
        <f>IF(N3057="zákl. přenesená",J3057,0)</f>
        <v>0</v>
      </c>
      <c r="BH3057" s="243">
        <f>IF(N3057="sníž. přenesená",J3057,0)</f>
        <v>0</v>
      </c>
      <c r="BI3057" s="243">
        <f>IF(N3057="nulová",J3057,0)</f>
        <v>0</v>
      </c>
      <c r="BJ3057" s="19" t="s">
        <v>91</v>
      </c>
      <c r="BK3057" s="243">
        <f>ROUND(I3057*H3057,2)</f>
        <v>0</v>
      </c>
      <c r="BL3057" s="19" t="s">
        <v>256</v>
      </c>
      <c r="BM3057" s="242" t="s">
        <v>2899</v>
      </c>
    </row>
    <row r="3058" s="2" customFormat="1">
      <c r="A3058" s="41"/>
      <c r="B3058" s="42"/>
      <c r="C3058" s="43"/>
      <c r="D3058" s="251" t="s">
        <v>288</v>
      </c>
      <c r="E3058" s="43"/>
      <c r="F3058" s="282" t="s">
        <v>2900</v>
      </c>
      <c r="G3058" s="43"/>
      <c r="H3058" s="43"/>
      <c r="I3058" s="246"/>
      <c r="J3058" s="43"/>
      <c r="K3058" s="43"/>
      <c r="L3058" s="47"/>
      <c r="M3058" s="247"/>
      <c r="N3058" s="248"/>
      <c r="O3058" s="94"/>
      <c r="P3058" s="94"/>
      <c r="Q3058" s="94"/>
      <c r="R3058" s="94"/>
      <c r="S3058" s="94"/>
      <c r="T3058" s="95"/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T3058" s="19" t="s">
        <v>288</v>
      </c>
      <c r="AU3058" s="19" t="s">
        <v>93</v>
      </c>
    </row>
    <row r="3059" s="15" customFormat="1">
      <c r="A3059" s="15"/>
      <c r="B3059" s="272"/>
      <c r="C3059" s="273"/>
      <c r="D3059" s="251" t="s">
        <v>259</v>
      </c>
      <c r="E3059" s="274" t="s">
        <v>1</v>
      </c>
      <c r="F3059" s="275" t="s">
        <v>2213</v>
      </c>
      <c r="G3059" s="273"/>
      <c r="H3059" s="274" t="s">
        <v>1</v>
      </c>
      <c r="I3059" s="276"/>
      <c r="J3059" s="273"/>
      <c r="K3059" s="273"/>
      <c r="L3059" s="277"/>
      <c r="M3059" s="278"/>
      <c r="N3059" s="279"/>
      <c r="O3059" s="279"/>
      <c r="P3059" s="279"/>
      <c r="Q3059" s="279"/>
      <c r="R3059" s="279"/>
      <c r="S3059" s="279"/>
      <c r="T3059" s="280"/>
      <c r="U3059" s="15"/>
      <c r="V3059" s="15"/>
      <c r="W3059" s="15"/>
      <c r="X3059" s="15"/>
      <c r="Y3059" s="15"/>
      <c r="Z3059" s="15"/>
      <c r="AA3059" s="15"/>
      <c r="AB3059" s="15"/>
      <c r="AC3059" s="15"/>
      <c r="AD3059" s="15"/>
      <c r="AE3059" s="15"/>
      <c r="AT3059" s="281" t="s">
        <v>259</v>
      </c>
      <c r="AU3059" s="281" t="s">
        <v>93</v>
      </c>
      <c r="AV3059" s="15" t="s">
        <v>91</v>
      </c>
      <c r="AW3059" s="15" t="s">
        <v>40</v>
      </c>
      <c r="AX3059" s="15" t="s">
        <v>84</v>
      </c>
      <c r="AY3059" s="281" t="s">
        <v>250</v>
      </c>
    </row>
    <row r="3060" s="13" customFormat="1">
      <c r="A3060" s="13"/>
      <c r="B3060" s="249"/>
      <c r="C3060" s="250"/>
      <c r="D3060" s="251" t="s">
        <v>259</v>
      </c>
      <c r="E3060" s="252" t="s">
        <v>1</v>
      </c>
      <c r="F3060" s="253" t="s">
        <v>1013</v>
      </c>
      <c r="G3060" s="250"/>
      <c r="H3060" s="254">
        <v>2</v>
      </c>
      <c r="I3060" s="255"/>
      <c r="J3060" s="250"/>
      <c r="K3060" s="250"/>
      <c r="L3060" s="256"/>
      <c r="M3060" s="257"/>
      <c r="N3060" s="258"/>
      <c r="O3060" s="258"/>
      <c r="P3060" s="258"/>
      <c r="Q3060" s="258"/>
      <c r="R3060" s="258"/>
      <c r="S3060" s="258"/>
      <c r="T3060" s="259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60" t="s">
        <v>259</v>
      </c>
      <c r="AU3060" s="260" t="s">
        <v>93</v>
      </c>
      <c r="AV3060" s="13" t="s">
        <v>93</v>
      </c>
      <c r="AW3060" s="13" t="s">
        <v>40</v>
      </c>
      <c r="AX3060" s="13" t="s">
        <v>91</v>
      </c>
      <c r="AY3060" s="260" t="s">
        <v>250</v>
      </c>
    </row>
    <row r="3061" s="2" customFormat="1" ht="24.15" customHeight="1">
      <c r="A3061" s="41"/>
      <c r="B3061" s="42"/>
      <c r="C3061" s="230" t="s">
        <v>2901</v>
      </c>
      <c r="D3061" s="230" t="s">
        <v>252</v>
      </c>
      <c r="E3061" s="231" t="s">
        <v>2902</v>
      </c>
      <c r="F3061" s="232" t="s">
        <v>2903</v>
      </c>
      <c r="G3061" s="233" t="s">
        <v>570</v>
      </c>
      <c r="H3061" s="234">
        <v>12</v>
      </c>
      <c r="I3061" s="235"/>
      <c r="J3061" s="236">
        <f>ROUND(I3061*H3061,2)</f>
        <v>0</v>
      </c>
      <c r="K3061" s="237"/>
      <c r="L3061" s="47"/>
      <c r="M3061" s="238" t="s">
        <v>1</v>
      </c>
      <c r="N3061" s="239" t="s">
        <v>49</v>
      </c>
      <c r="O3061" s="94"/>
      <c r="P3061" s="240">
        <f>O3061*H3061</f>
        <v>0</v>
      </c>
      <c r="Q3061" s="240">
        <v>0</v>
      </c>
      <c r="R3061" s="240">
        <f>Q3061*H3061</f>
        <v>0</v>
      </c>
      <c r="S3061" s="240">
        <v>0</v>
      </c>
      <c r="T3061" s="241">
        <f>S3061*H3061</f>
        <v>0</v>
      </c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R3061" s="242" t="s">
        <v>303</v>
      </c>
      <c r="AT3061" s="242" t="s">
        <v>252</v>
      </c>
      <c r="AU3061" s="242" t="s">
        <v>93</v>
      </c>
      <c r="AY3061" s="19" t="s">
        <v>250</v>
      </c>
      <c r="BE3061" s="243">
        <f>IF(N3061="základní",J3061,0)</f>
        <v>0</v>
      </c>
      <c r="BF3061" s="243">
        <f>IF(N3061="snížená",J3061,0)</f>
        <v>0</v>
      </c>
      <c r="BG3061" s="243">
        <f>IF(N3061="zákl. přenesená",J3061,0)</f>
        <v>0</v>
      </c>
      <c r="BH3061" s="243">
        <f>IF(N3061="sníž. přenesená",J3061,0)</f>
        <v>0</v>
      </c>
      <c r="BI3061" s="243">
        <f>IF(N3061="nulová",J3061,0)</f>
        <v>0</v>
      </c>
      <c r="BJ3061" s="19" t="s">
        <v>91</v>
      </c>
      <c r="BK3061" s="243">
        <f>ROUND(I3061*H3061,2)</f>
        <v>0</v>
      </c>
      <c r="BL3061" s="19" t="s">
        <v>303</v>
      </c>
      <c r="BM3061" s="242" t="s">
        <v>2904</v>
      </c>
    </row>
    <row r="3062" s="15" customFormat="1">
      <c r="A3062" s="15"/>
      <c r="B3062" s="272"/>
      <c r="C3062" s="273"/>
      <c r="D3062" s="251" t="s">
        <v>259</v>
      </c>
      <c r="E3062" s="274" t="s">
        <v>1</v>
      </c>
      <c r="F3062" s="275" t="s">
        <v>1007</v>
      </c>
      <c r="G3062" s="273"/>
      <c r="H3062" s="274" t="s">
        <v>1</v>
      </c>
      <c r="I3062" s="276"/>
      <c r="J3062" s="273"/>
      <c r="K3062" s="273"/>
      <c r="L3062" s="277"/>
      <c r="M3062" s="278"/>
      <c r="N3062" s="279"/>
      <c r="O3062" s="279"/>
      <c r="P3062" s="279"/>
      <c r="Q3062" s="279"/>
      <c r="R3062" s="279"/>
      <c r="S3062" s="279"/>
      <c r="T3062" s="280"/>
      <c r="U3062" s="15"/>
      <c r="V3062" s="15"/>
      <c r="W3062" s="15"/>
      <c r="X3062" s="15"/>
      <c r="Y3062" s="15"/>
      <c r="Z3062" s="15"/>
      <c r="AA3062" s="15"/>
      <c r="AB3062" s="15"/>
      <c r="AC3062" s="15"/>
      <c r="AD3062" s="15"/>
      <c r="AE3062" s="15"/>
      <c r="AT3062" s="281" t="s">
        <v>259</v>
      </c>
      <c r="AU3062" s="281" t="s">
        <v>93</v>
      </c>
      <c r="AV3062" s="15" t="s">
        <v>91</v>
      </c>
      <c r="AW3062" s="15" t="s">
        <v>40</v>
      </c>
      <c r="AX3062" s="15" t="s">
        <v>84</v>
      </c>
      <c r="AY3062" s="281" t="s">
        <v>250</v>
      </c>
    </row>
    <row r="3063" s="15" customFormat="1">
      <c r="A3063" s="15"/>
      <c r="B3063" s="272"/>
      <c r="C3063" s="273"/>
      <c r="D3063" s="251" t="s">
        <v>259</v>
      </c>
      <c r="E3063" s="274" t="s">
        <v>1</v>
      </c>
      <c r="F3063" s="275" t="s">
        <v>1008</v>
      </c>
      <c r="G3063" s="273"/>
      <c r="H3063" s="274" t="s">
        <v>1</v>
      </c>
      <c r="I3063" s="276"/>
      <c r="J3063" s="273"/>
      <c r="K3063" s="273"/>
      <c r="L3063" s="277"/>
      <c r="M3063" s="278"/>
      <c r="N3063" s="279"/>
      <c r="O3063" s="279"/>
      <c r="P3063" s="279"/>
      <c r="Q3063" s="279"/>
      <c r="R3063" s="279"/>
      <c r="S3063" s="279"/>
      <c r="T3063" s="280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T3063" s="281" t="s">
        <v>259</v>
      </c>
      <c r="AU3063" s="281" t="s">
        <v>93</v>
      </c>
      <c r="AV3063" s="15" t="s">
        <v>91</v>
      </c>
      <c r="AW3063" s="15" t="s">
        <v>40</v>
      </c>
      <c r="AX3063" s="15" t="s">
        <v>84</v>
      </c>
      <c r="AY3063" s="281" t="s">
        <v>250</v>
      </c>
    </row>
    <row r="3064" s="13" customFormat="1">
      <c r="A3064" s="13"/>
      <c r="B3064" s="249"/>
      <c r="C3064" s="250"/>
      <c r="D3064" s="251" t="s">
        <v>259</v>
      </c>
      <c r="E3064" s="252" t="s">
        <v>1</v>
      </c>
      <c r="F3064" s="253" t="s">
        <v>1009</v>
      </c>
      <c r="G3064" s="250"/>
      <c r="H3064" s="254">
        <v>3</v>
      </c>
      <c r="I3064" s="255"/>
      <c r="J3064" s="250"/>
      <c r="K3064" s="250"/>
      <c r="L3064" s="256"/>
      <c r="M3064" s="257"/>
      <c r="N3064" s="258"/>
      <c r="O3064" s="258"/>
      <c r="P3064" s="258"/>
      <c r="Q3064" s="258"/>
      <c r="R3064" s="258"/>
      <c r="S3064" s="258"/>
      <c r="T3064" s="259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60" t="s">
        <v>259</v>
      </c>
      <c r="AU3064" s="260" t="s">
        <v>93</v>
      </c>
      <c r="AV3064" s="13" t="s">
        <v>93</v>
      </c>
      <c r="AW3064" s="13" t="s">
        <v>40</v>
      </c>
      <c r="AX3064" s="13" t="s">
        <v>84</v>
      </c>
      <c r="AY3064" s="260" t="s">
        <v>250</v>
      </c>
    </row>
    <row r="3065" s="16" customFormat="1">
      <c r="A3065" s="16"/>
      <c r="B3065" s="283"/>
      <c r="C3065" s="284"/>
      <c r="D3065" s="251" t="s">
        <v>259</v>
      </c>
      <c r="E3065" s="285" t="s">
        <v>1</v>
      </c>
      <c r="F3065" s="286" t="s">
        <v>328</v>
      </c>
      <c r="G3065" s="284"/>
      <c r="H3065" s="287">
        <v>3</v>
      </c>
      <c r="I3065" s="288"/>
      <c r="J3065" s="284"/>
      <c r="K3065" s="284"/>
      <c r="L3065" s="289"/>
      <c r="M3065" s="290"/>
      <c r="N3065" s="291"/>
      <c r="O3065" s="291"/>
      <c r="P3065" s="291"/>
      <c r="Q3065" s="291"/>
      <c r="R3065" s="291"/>
      <c r="S3065" s="291"/>
      <c r="T3065" s="292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T3065" s="293" t="s">
        <v>259</v>
      </c>
      <c r="AU3065" s="293" t="s">
        <v>93</v>
      </c>
      <c r="AV3065" s="16" t="s">
        <v>272</v>
      </c>
      <c r="AW3065" s="16" t="s">
        <v>40</v>
      </c>
      <c r="AX3065" s="16" t="s">
        <v>84</v>
      </c>
      <c r="AY3065" s="293" t="s">
        <v>250</v>
      </c>
    </row>
    <row r="3066" s="15" customFormat="1">
      <c r="A3066" s="15"/>
      <c r="B3066" s="272"/>
      <c r="C3066" s="273"/>
      <c r="D3066" s="251" t="s">
        <v>259</v>
      </c>
      <c r="E3066" s="274" t="s">
        <v>1</v>
      </c>
      <c r="F3066" s="275" t="s">
        <v>1010</v>
      </c>
      <c r="G3066" s="273"/>
      <c r="H3066" s="274" t="s">
        <v>1</v>
      </c>
      <c r="I3066" s="276"/>
      <c r="J3066" s="273"/>
      <c r="K3066" s="273"/>
      <c r="L3066" s="277"/>
      <c r="M3066" s="278"/>
      <c r="N3066" s="279"/>
      <c r="O3066" s="279"/>
      <c r="P3066" s="279"/>
      <c r="Q3066" s="279"/>
      <c r="R3066" s="279"/>
      <c r="S3066" s="279"/>
      <c r="T3066" s="280"/>
      <c r="U3066" s="15"/>
      <c r="V3066" s="15"/>
      <c r="W3066" s="15"/>
      <c r="X3066" s="15"/>
      <c r="Y3066" s="15"/>
      <c r="Z3066" s="15"/>
      <c r="AA3066" s="15"/>
      <c r="AB3066" s="15"/>
      <c r="AC3066" s="15"/>
      <c r="AD3066" s="15"/>
      <c r="AE3066" s="15"/>
      <c r="AT3066" s="281" t="s">
        <v>259</v>
      </c>
      <c r="AU3066" s="281" t="s">
        <v>93</v>
      </c>
      <c r="AV3066" s="15" t="s">
        <v>91</v>
      </c>
      <c r="AW3066" s="15" t="s">
        <v>40</v>
      </c>
      <c r="AX3066" s="15" t="s">
        <v>84</v>
      </c>
      <c r="AY3066" s="281" t="s">
        <v>250</v>
      </c>
    </row>
    <row r="3067" s="13" customFormat="1">
      <c r="A3067" s="13"/>
      <c r="B3067" s="249"/>
      <c r="C3067" s="250"/>
      <c r="D3067" s="251" t="s">
        <v>259</v>
      </c>
      <c r="E3067" s="252" t="s">
        <v>1</v>
      </c>
      <c r="F3067" s="253" t="s">
        <v>1011</v>
      </c>
      <c r="G3067" s="250"/>
      <c r="H3067" s="254">
        <v>9</v>
      </c>
      <c r="I3067" s="255"/>
      <c r="J3067" s="250"/>
      <c r="K3067" s="250"/>
      <c r="L3067" s="256"/>
      <c r="M3067" s="257"/>
      <c r="N3067" s="258"/>
      <c r="O3067" s="258"/>
      <c r="P3067" s="258"/>
      <c r="Q3067" s="258"/>
      <c r="R3067" s="258"/>
      <c r="S3067" s="258"/>
      <c r="T3067" s="259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60" t="s">
        <v>259</v>
      </c>
      <c r="AU3067" s="260" t="s">
        <v>93</v>
      </c>
      <c r="AV3067" s="13" t="s">
        <v>93</v>
      </c>
      <c r="AW3067" s="13" t="s">
        <v>40</v>
      </c>
      <c r="AX3067" s="13" t="s">
        <v>84</v>
      </c>
      <c r="AY3067" s="260" t="s">
        <v>250</v>
      </c>
    </row>
    <row r="3068" s="16" customFormat="1">
      <c r="A3068" s="16"/>
      <c r="B3068" s="283"/>
      <c r="C3068" s="284"/>
      <c r="D3068" s="251" t="s">
        <v>259</v>
      </c>
      <c r="E3068" s="285" t="s">
        <v>1</v>
      </c>
      <c r="F3068" s="286" t="s">
        <v>328</v>
      </c>
      <c r="G3068" s="284"/>
      <c r="H3068" s="287">
        <v>9</v>
      </c>
      <c r="I3068" s="288"/>
      <c r="J3068" s="284"/>
      <c r="K3068" s="284"/>
      <c r="L3068" s="289"/>
      <c r="M3068" s="290"/>
      <c r="N3068" s="291"/>
      <c r="O3068" s="291"/>
      <c r="P3068" s="291"/>
      <c r="Q3068" s="291"/>
      <c r="R3068" s="291"/>
      <c r="S3068" s="291"/>
      <c r="T3068" s="292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T3068" s="293" t="s">
        <v>259</v>
      </c>
      <c r="AU3068" s="293" t="s">
        <v>93</v>
      </c>
      <c r="AV3068" s="16" t="s">
        <v>272</v>
      </c>
      <c r="AW3068" s="16" t="s">
        <v>40</v>
      </c>
      <c r="AX3068" s="16" t="s">
        <v>84</v>
      </c>
      <c r="AY3068" s="293" t="s">
        <v>250</v>
      </c>
    </row>
    <row r="3069" s="14" customFormat="1">
      <c r="A3069" s="14"/>
      <c r="B3069" s="261"/>
      <c r="C3069" s="262"/>
      <c r="D3069" s="251" t="s">
        <v>259</v>
      </c>
      <c r="E3069" s="263" t="s">
        <v>1</v>
      </c>
      <c r="F3069" s="264" t="s">
        <v>261</v>
      </c>
      <c r="G3069" s="262"/>
      <c r="H3069" s="265">
        <v>12</v>
      </c>
      <c r="I3069" s="266"/>
      <c r="J3069" s="262"/>
      <c r="K3069" s="262"/>
      <c r="L3069" s="267"/>
      <c r="M3069" s="268"/>
      <c r="N3069" s="269"/>
      <c r="O3069" s="269"/>
      <c r="P3069" s="269"/>
      <c r="Q3069" s="269"/>
      <c r="R3069" s="269"/>
      <c r="S3069" s="269"/>
      <c r="T3069" s="270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71" t="s">
        <v>259</v>
      </c>
      <c r="AU3069" s="271" t="s">
        <v>93</v>
      </c>
      <c r="AV3069" s="14" t="s">
        <v>256</v>
      </c>
      <c r="AW3069" s="14" t="s">
        <v>40</v>
      </c>
      <c r="AX3069" s="14" t="s">
        <v>91</v>
      </c>
      <c r="AY3069" s="271" t="s">
        <v>250</v>
      </c>
    </row>
    <row r="3070" s="2" customFormat="1" ht="37.8" customHeight="1">
      <c r="A3070" s="41"/>
      <c r="B3070" s="42"/>
      <c r="C3070" s="294" t="s">
        <v>2905</v>
      </c>
      <c r="D3070" s="294" t="s">
        <v>337</v>
      </c>
      <c r="E3070" s="295" t="s">
        <v>2906</v>
      </c>
      <c r="F3070" s="296" t="s">
        <v>2907</v>
      </c>
      <c r="G3070" s="297" t="s">
        <v>570</v>
      </c>
      <c r="H3070" s="298">
        <v>3</v>
      </c>
      <c r="I3070" s="299"/>
      <c r="J3070" s="300">
        <f>ROUND(I3070*H3070,2)</f>
        <v>0</v>
      </c>
      <c r="K3070" s="301"/>
      <c r="L3070" s="302"/>
      <c r="M3070" s="303" t="s">
        <v>1</v>
      </c>
      <c r="N3070" s="304" t="s">
        <v>49</v>
      </c>
      <c r="O3070" s="94"/>
      <c r="P3070" s="240">
        <f>O3070*H3070</f>
        <v>0</v>
      </c>
      <c r="Q3070" s="240">
        <v>0.048000000000000001</v>
      </c>
      <c r="R3070" s="240">
        <f>Q3070*H3070</f>
        <v>0.14400000000000002</v>
      </c>
      <c r="S3070" s="240">
        <v>0</v>
      </c>
      <c r="T3070" s="241">
        <f>S3070*H3070</f>
        <v>0</v>
      </c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R3070" s="242" t="s">
        <v>363</v>
      </c>
      <c r="AT3070" s="242" t="s">
        <v>337</v>
      </c>
      <c r="AU3070" s="242" t="s">
        <v>93</v>
      </c>
      <c r="AY3070" s="19" t="s">
        <v>250</v>
      </c>
      <c r="BE3070" s="243">
        <f>IF(N3070="základní",J3070,0)</f>
        <v>0</v>
      </c>
      <c r="BF3070" s="243">
        <f>IF(N3070="snížená",J3070,0)</f>
        <v>0</v>
      </c>
      <c r="BG3070" s="243">
        <f>IF(N3070="zákl. přenesená",J3070,0)</f>
        <v>0</v>
      </c>
      <c r="BH3070" s="243">
        <f>IF(N3070="sníž. přenesená",J3070,0)</f>
        <v>0</v>
      </c>
      <c r="BI3070" s="243">
        <f>IF(N3070="nulová",J3070,0)</f>
        <v>0</v>
      </c>
      <c r="BJ3070" s="19" t="s">
        <v>91</v>
      </c>
      <c r="BK3070" s="243">
        <f>ROUND(I3070*H3070,2)</f>
        <v>0</v>
      </c>
      <c r="BL3070" s="19" t="s">
        <v>303</v>
      </c>
      <c r="BM3070" s="242" t="s">
        <v>2908</v>
      </c>
    </row>
    <row r="3071" s="15" customFormat="1">
      <c r="A3071" s="15"/>
      <c r="B3071" s="272"/>
      <c r="C3071" s="273"/>
      <c r="D3071" s="251" t="s">
        <v>259</v>
      </c>
      <c r="E3071" s="274" t="s">
        <v>1</v>
      </c>
      <c r="F3071" s="275" t="s">
        <v>1007</v>
      </c>
      <c r="G3071" s="273"/>
      <c r="H3071" s="274" t="s">
        <v>1</v>
      </c>
      <c r="I3071" s="276"/>
      <c r="J3071" s="273"/>
      <c r="K3071" s="273"/>
      <c r="L3071" s="277"/>
      <c r="M3071" s="278"/>
      <c r="N3071" s="279"/>
      <c r="O3071" s="279"/>
      <c r="P3071" s="279"/>
      <c r="Q3071" s="279"/>
      <c r="R3071" s="279"/>
      <c r="S3071" s="279"/>
      <c r="T3071" s="280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81" t="s">
        <v>259</v>
      </c>
      <c r="AU3071" s="281" t="s">
        <v>93</v>
      </c>
      <c r="AV3071" s="15" t="s">
        <v>91</v>
      </c>
      <c r="AW3071" s="15" t="s">
        <v>40</v>
      </c>
      <c r="AX3071" s="15" t="s">
        <v>84</v>
      </c>
      <c r="AY3071" s="281" t="s">
        <v>250</v>
      </c>
    </row>
    <row r="3072" s="15" customFormat="1">
      <c r="A3072" s="15"/>
      <c r="B3072" s="272"/>
      <c r="C3072" s="273"/>
      <c r="D3072" s="251" t="s">
        <v>259</v>
      </c>
      <c r="E3072" s="274" t="s">
        <v>1</v>
      </c>
      <c r="F3072" s="275" t="s">
        <v>1008</v>
      </c>
      <c r="G3072" s="273"/>
      <c r="H3072" s="274" t="s">
        <v>1</v>
      </c>
      <c r="I3072" s="276"/>
      <c r="J3072" s="273"/>
      <c r="K3072" s="273"/>
      <c r="L3072" s="277"/>
      <c r="M3072" s="278"/>
      <c r="N3072" s="279"/>
      <c r="O3072" s="279"/>
      <c r="P3072" s="279"/>
      <c r="Q3072" s="279"/>
      <c r="R3072" s="279"/>
      <c r="S3072" s="279"/>
      <c r="T3072" s="280"/>
      <c r="U3072" s="15"/>
      <c r="V3072" s="15"/>
      <c r="W3072" s="15"/>
      <c r="X3072" s="15"/>
      <c r="Y3072" s="15"/>
      <c r="Z3072" s="15"/>
      <c r="AA3072" s="15"/>
      <c r="AB3072" s="15"/>
      <c r="AC3072" s="15"/>
      <c r="AD3072" s="15"/>
      <c r="AE3072" s="15"/>
      <c r="AT3072" s="281" t="s">
        <v>259</v>
      </c>
      <c r="AU3072" s="281" t="s">
        <v>93</v>
      </c>
      <c r="AV3072" s="15" t="s">
        <v>91</v>
      </c>
      <c r="AW3072" s="15" t="s">
        <v>40</v>
      </c>
      <c r="AX3072" s="15" t="s">
        <v>84</v>
      </c>
      <c r="AY3072" s="281" t="s">
        <v>250</v>
      </c>
    </row>
    <row r="3073" s="13" customFormat="1">
      <c r="A3073" s="13"/>
      <c r="B3073" s="249"/>
      <c r="C3073" s="250"/>
      <c r="D3073" s="251" t="s">
        <v>259</v>
      </c>
      <c r="E3073" s="252" t="s">
        <v>1</v>
      </c>
      <c r="F3073" s="253" t="s">
        <v>1009</v>
      </c>
      <c r="G3073" s="250"/>
      <c r="H3073" s="254">
        <v>3</v>
      </c>
      <c r="I3073" s="255"/>
      <c r="J3073" s="250"/>
      <c r="K3073" s="250"/>
      <c r="L3073" s="256"/>
      <c r="M3073" s="257"/>
      <c r="N3073" s="258"/>
      <c r="O3073" s="258"/>
      <c r="P3073" s="258"/>
      <c r="Q3073" s="258"/>
      <c r="R3073" s="258"/>
      <c r="S3073" s="258"/>
      <c r="T3073" s="259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60" t="s">
        <v>259</v>
      </c>
      <c r="AU3073" s="260" t="s">
        <v>93</v>
      </c>
      <c r="AV3073" s="13" t="s">
        <v>93</v>
      </c>
      <c r="AW3073" s="13" t="s">
        <v>40</v>
      </c>
      <c r="AX3073" s="13" t="s">
        <v>91</v>
      </c>
      <c r="AY3073" s="260" t="s">
        <v>250</v>
      </c>
    </row>
    <row r="3074" s="2" customFormat="1" ht="37.8" customHeight="1">
      <c r="A3074" s="41"/>
      <c r="B3074" s="42"/>
      <c r="C3074" s="294" t="s">
        <v>2909</v>
      </c>
      <c r="D3074" s="294" t="s">
        <v>337</v>
      </c>
      <c r="E3074" s="295" t="s">
        <v>2910</v>
      </c>
      <c r="F3074" s="296" t="s">
        <v>2911</v>
      </c>
      <c r="G3074" s="297" t="s">
        <v>570</v>
      </c>
      <c r="H3074" s="298">
        <v>9</v>
      </c>
      <c r="I3074" s="299"/>
      <c r="J3074" s="300">
        <f>ROUND(I3074*H3074,2)</f>
        <v>0</v>
      </c>
      <c r="K3074" s="301"/>
      <c r="L3074" s="302"/>
      <c r="M3074" s="303" t="s">
        <v>1</v>
      </c>
      <c r="N3074" s="304" t="s">
        <v>49</v>
      </c>
      <c r="O3074" s="94"/>
      <c r="P3074" s="240">
        <f>O3074*H3074</f>
        <v>0</v>
      </c>
      <c r="Q3074" s="240">
        <v>0.052999999999999998</v>
      </c>
      <c r="R3074" s="240">
        <f>Q3074*H3074</f>
        <v>0.47699999999999998</v>
      </c>
      <c r="S3074" s="240">
        <v>0</v>
      </c>
      <c r="T3074" s="241">
        <f>S3074*H3074</f>
        <v>0</v>
      </c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R3074" s="242" t="s">
        <v>363</v>
      </c>
      <c r="AT3074" s="242" t="s">
        <v>337</v>
      </c>
      <c r="AU3074" s="242" t="s">
        <v>93</v>
      </c>
      <c r="AY3074" s="19" t="s">
        <v>250</v>
      </c>
      <c r="BE3074" s="243">
        <f>IF(N3074="základní",J3074,0)</f>
        <v>0</v>
      </c>
      <c r="BF3074" s="243">
        <f>IF(N3074="snížená",J3074,0)</f>
        <v>0</v>
      </c>
      <c r="BG3074" s="243">
        <f>IF(N3074="zákl. přenesená",J3074,0)</f>
        <v>0</v>
      </c>
      <c r="BH3074" s="243">
        <f>IF(N3074="sníž. přenesená",J3074,0)</f>
        <v>0</v>
      </c>
      <c r="BI3074" s="243">
        <f>IF(N3074="nulová",J3074,0)</f>
        <v>0</v>
      </c>
      <c r="BJ3074" s="19" t="s">
        <v>91</v>
      </c>
      <c r="BK3074" s="243">
        <f>ROUND(I3074*H3074,2)</f>
        <v>0</v>
      </c>
      <c r="BL3074" s="19" t="s">
        <v>303</v>
      </c>
      <c r="BM3074" s="242" t="s">
        <v>2912</v>
      </c>
    </row>
    <row r="3075" s="15" customFormat="1">
      <c r="A3075" s="15"/>
      <c r="B3075" s="272"/>
      <c r="C3075" s="273"/>
      <c r="D3075" s="251" t="s">
        <v>259</v>
      </c>
      <c r="E3075" s="274" t="s">
        <v>1</v>
      </c>
      <c r="F3075" s="275" t="s">
        <v>1007</v>
      </c>
      <c r="G3075" s="273"/>
      <c r="H3075" s="274" t="s">
        <v>1</v>
      </c>
      <c r="I3075" s="276"/>
      <c r="J3075" s="273"/>
      <c r="K3075" s="273"/>
      <c r="L3075" s="277"/>
      <c r="M3075" s="278"/>
      <c r="N3075" s="279"/>
      <c r="O3075" s="279"/>
      <c r="P3075" s="279"/>
      <c r="Q3075" s="279"/>
      <c r="R3075" s="279"/>
      <c r="S3075" s="279"/>
      <c r="T3075" s="280"/>
      <c r="U3075" s="15"/>
      <c r="V3075" s="15"/>
      <c r="W3075" s="15"/>
      <c r="X3075" s="15"/>
      <c r="Y3075" s="15"/>
      <c r="Z3075" s="15"/>
      <c r="AA3075" s="15"/>
      <c r="AB3075" s="15"/>
      <c r="AC3075" s="15"/>
      <c r="AD3075" s="15"/>
      <c r="AE3075" s="15"/>
      <c r="AT3075" s="281" t="s">
        <v>259</v>
      </c>
      <c r="AU3075" s="281" t="s">
        <v>93</v>
      </c>
      <c r="AV3075" s="15" t="s">
        <v>91</v>
      </c>
      <c r="AW3075" s="15" t="s">
        <v>40</v>
      </c>
      <c r="AX3075" s="15" t="s">
        <v>84</v>
      </c>
      <c r="AY3075" s="281" t="s">
        <v>250</v>
      </c>
    </row>
    <row r="3076" s="15" customFormat="1">
      <c r="A3076" s="15"/>
      <c r="B3076" s="272"/>
      <c r="C3076" s="273"/>
      <c r="D3076" s="251" t="s">
        <v>259</v>
      </c>
      <c r="E3076" s="274" t="s">
        <v>1</v>
      </c>
      <c r="F3076" s="275" t="s">
        <v>1010</v>
      </c>
      <c r="G3076" s="273"/>
      <c r="H3076" s="274" t="s">
        <v>1</v>
      </c>
      <c r="I3076" s="276"/>
      <c r="J3076" s="273"/>
      <c r="K3076" s="273"/>
      <c r="L3076" s="277"/>
      <c r="M3076" s="278"/>
      <c r="N3076" s="279"/>
      <c r="O3076" s="279"/>
      <c r="P3076" s="279"/>
      <c r="Q3076" s="279"/>
      <c r="R3076" s="279"/>
      <c r="S3076" s="279"/>
      <c r="T3076" s="280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T3076" s="281" t="s">
        <v>259</v>
      </c>
      <c r="AU3076" s="281" t="s">
        <v>93</v>
      </c>
      <c r="AV3076" s="15" t="s">
        <v>91</v>
      </c>
      <c r="AW3076" s="15" t="s">
        <v>40</v>
      </c>
      <c r="AX3076" s="15" t="s">
        <v>84</v>
      </c>
      <c r="AY3076" s="281" t="s">
        <v>250</v>
      </c>
    </row>
    <row r="3077" s="13" customFormat="1">
      <c r="A3077" s="13"/>
      <c r="B3077" s="249"/>
      <c r="C3077" s="250"/>
      <c r="D3077" s="251" t="s">
        <v>259</v>
      </c>
      <c r="E3077" s="252" t="s">
        <v>1</v>
      </c>
      <c r="F3077" s="253" t="s">
        <v>1011</v>
      </c>
      <c r="G3077" s="250"/>
      <c r="H3077" s="254">
        <v>9</v>
      </c>
      <c r="I3077" s="255"/>
      <c r="J3077" s="250"/>
      <c r="K3077" s="250"/>
      <c r="L3077" s="256"/>
      <c r="M3077" s="257"/>
      <c r="N3077" s="258"/>
      <c r="O3077" s="258"/>
      <c r="P3077" s="258"/>
      <c r="Q3077" s="258"/>
      <c r="R3077" s="258"/>
      <c r="S3077" s="258"/>
      <c r="T3077" s="25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60" t="s">
        <v>259</v>
      </c>
      <c r="AU3077" s="260" t="s">
        <v>93</v>
      </c>
      <c r="AV3077" s="13" t="s">
        <v>93</v>
      </c>
      <c r="AW3077" s="13" t="s">
        <v>40</v>
      </c>
      <c r="AX3077" s="13" t="s">
        <v>91</v>
      </c>
      <c r="AY3077" s="260" t="s">
        <v>250</v>
      </c>
    </row>
    <row r="3078" s="2" customFormat="1" ht="24.15" customHeight="1">
      <c r="A3078" s="41"/>
      <c r="B3078" s="42"/>
      <c r="C3078" s="230" t="s">
        <v>2913</v>
      </c>
      <c r="D3078" s="230" t="s">
        <v>252</v>
      </c>
      <c r="E3078" s="231" t="s">
        <v>2914</v>
      </c>
      <c r="F3078" s="232" t="s">
        <v>2915</v>
      </c>
      <c r="G3078" s="233" t="s">
        <v>570</v>
      </c>
      <c r="H3078" s="234">
        <v>7</v>
      </c>
      <c r="I3078" s="235"/>
      <c r="J3078" s="236">
        <f>ROUND(I3078*H3078,2)</f>
        <v>0</v>
      </c>
      <c r="K3078" s="237"/>
      <c r="L3078" s="47"/>
      <c r="M3078" s="238" t="s">
        <v>1</v>
      </c>
      <c r="N3078" s="239" t="s">
        <v>49</v>
      </c>
      <c r="O3078" s="94"/>
      <c r="P3078" s="240">
        <f>O3078*H3078</f>
        <v>0</v>
      </c>
      <c r="Q3078" s="240">
        <v>0.00033</v>
      </c>
      <c r="R3078" s="240">
        <f>Q3078*H3078</f>
        <v>0.00231</v>
      </c>
      <c r="S3078" s="240">
        <v>0</v>
      </c>
      <c r="T3078" s="241">
        <f>S3078*H3078</f>
        <v>0</v>
      </c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R3078" s="242" t="s">
        <v>303</v>
      </c>
      <c r="AT3078" s="242" t="s">
        <v>252</v>
      </c>
      <c r="AU3078" s="242" t="s">
        <v>93</v>
      </c>
      <c r="AY3078" s="19" t="s">
        <v>250</v>
      </c>
      <c r="BE3078" s="243">
        <f>IF(N3078="základní",J3078,0)</f>
        <v>0</v>
      </c>
      <c r="BF3078" s="243">
        <f>IF(N3078="snížená",J3078,0)</f>
        <v>0</v>
      </c>
      <c r="BG3078" s="243">
        <f>IF(N3078="zákl. přenesená",J3078,0)</f>
        <v>0</v>
      </c>
      <c r="BH3078" s="243">
        <f>IF(N3078="sníž. přenesená",J3078,0)</f>
        <v>0</v>
      </c>
      <c r="BI3078" s="243">
        <f>IF(N3078="nulová",J3078,0)</f>
        <v>0</v>
      </c>
      <c r="BJ3078" s="19" t="s">
        <v>91</v>
      </c>
      <c r="BK3078" s="243">
        <f>ROUND(I3078*H3078,2)</f>
        <v>0</v>
      </c>
      <c r="BL3078" s="19" t="s">
        <v>303</v>
      </c>
      <c r="BM3078" s="242" t="s">
        <v>2916</v>
      </c>
    </row>
    <row r="3079" s="15" customFormat="1">
      <c r="A3079" s="15"/>
      <c r="B3079" s="272"/>
      <c r="C3079" s="273"/>
      <c r="D3079" s="251" t="s">
        <v>259</v>
      </c>
      <c r="E3079" s="274" t="s">
        <v>1</v>
      </c>
      <c r="F3079" s="275" t="s">
        <v>1007</v>
      </c>
      <c r="G3079" s="273"/>
      <c r="H3079" s="274" t="s">
        <v>1</v>
      </c>
      <c r="I3079" s="276"/>
      <c r="J3079" s="273"/>
      <c r="K3079" s="273"/>
      <c r="L3079" s="277"/>
      <c r="M3079" s="278"/>
      <c r="N3079" s="279"/>
      <c r="O3079" s="279"/>
      <c r="P3079" s="279"/>
      <c r="Q3079" s="279"/>
      <c r="R3079" s="279"/>
      <c r="S3079" s="279"/>
      <c r="T3079" s="280"/>
      <c r="U3079" s="15"/>
      <c r="V3079" s="15"/>
      <c r="W3079" s="15"/>
      <c r="X3079" s="15"/>
      <c r="Y3079" s="15"/>
      <c r="Z3079" s="15"/>
      <c r="AA3079" s="15"/>
      <c r="AB3079" s="15"/>
      <c r="AC3079" s="15"/>
      <c r="AD3079" s="15"/>
      <c r="AE3079" s="15"/>
      <c r="AT3079" s="281" t="s">
        <v>259</v>
      </c>
      <c r="AU3079" s="281" t="s">
        <v>93</v>
      </c>
      <c r="AV3079" s="15" t="s">
        <v>91</v>
      </c>
      <c r="AW3079" s="15" t="s">
        <v>40</v>
      </c>
      <c r="AX3079" s="15" t="s">
        <v>84</v>
      </c>
      <c r="AY3079" s="281" t="s">
        <v>250</v>
      </c>
    </row>
    <row r="3080" s="15" customFormat="1">
      <c r="A3080" s="15"/>
      <c r="B3080" s="272"/>
      <c r="C3080" s="273"/>
      <c r="D3080" s="251" t="s">
        <v>259</v>
      </c>
      <c r="E3080" s="274" t="s">
        <v>1</v>
      </c>
      <c r="F3080" s="275" t="s">
        <v>2917</v>
      </c>
      <c r="G3080" s="273"/>
      <c r="H3080" s="274" t="s">
        <v>1</v>
      </c>
      <c r="I3080" s="276"/>
      <c r="J3080" s="273"/>
      <c r="K3080" s="273"/>
      <c r="L3080" s="277"/>
      <c r="M3080" s="278"/>
      <c r="N3080" s="279"/>
      <c r="O3080" s="279"/>
      <c r="P3080" s="279"/>
      <c r="Q3080" s="279"/>
      <c r="R3080" s="279"/>
      <c r="S3080" s="279"/>
      <c r="T3080" s="280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81" t="s">
        <v>259</v>
      </c>
      <c r="AU3080" s="281" t="s">
        <v>93</v>
      </c>
      <c r="AV3080" s="15" t="s">
        <v>91</v>
      </c>
      <c r="AW3080" s="15" t="s">
        <v>40</v>
      </c>
      <c r="AX3080" s="15" t="s">
        <v>84</v>
      </c>
      <c r="AY3080" s="281" t="s">
        <v>250</v>
      </c>
    </row>
    <row r="3081" s="13" customFormat="1">
      <c r="A3081" s="13"/>
      <c r="B3081" s="249"/>
      <c r="C3081" s="250"/>
      <c r="D3081" s="251" t="s">
        <v>259</v>
      </c>
      <c r="E3081" s="252" t="s">
        <v>1</v>
      </c>
      <c r="F3081" s="253" t="s">
        <v>1009</v>
      </c>
      <c r="G3081" s="250"/>
      <c r="H3081" s="254">
        <v>3</v>
      </c>
      <c r="I3081" s="255"/>
      <c r="J3081" s="250"/>
      <c r="K3081" s="250"/>
      <c r="L3081" s="256"/>
      <c r="M3081" s="257"/>
      <c r="N3081" s="258"/>
      <c r="O3081" s="258"/>
      <c r="P3081" s="258"/>
      <c r="Q3081" s="258"/>
      <c r="R3081" s="258"/>
      <c r="S3081" s="258"/>
      <c r="T3081" s="259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60" t="s">
        <v>259</v>
      </c>
      <c r="AU3081" s="260" t="s">
        <v>93</v>
      </c>
      <c r="AV3081" s="13" t="s">
        <v>93</v>
      </c>
      <c r="AW3081" s="13" t="s">
        <v>40</v>
      </c>
      <c r="AX3081" s="13" t="s">
        <v>84</v>
      </c>
      <c r="AY3081" s="260" t="s">
        <v>250</v>
      </c>
    </row>
    <row r="3082" s="16" customFormat="1">
      <c r="A3082" s="16"/>
      <c r="B3082" s="283"/>
      <c r="C3082" s="284"/>
      <c r="D3082" s="251" t="s">
        <v>259</v>
      </c>
      <c r="E3082" s="285" t="s">
        <v>1</v>
      </c>
      <c r="F3082" s="286" t="s">
        <v>328</v>
      </c>
      <c r="G3082" s="284"/>
      <c r="H3082" s="287">
        <v>3</v>
      </c>
      <c r="I3082" s="288"/>
      <c r="J3082" s="284"/>
      <c r="K3082" s="284"/>
      <c r="L3082" s="289"/>
      <c r="M3082" s="290"/>
      <c r="N3082" s="291"/>
      <c r="O3082" s="291"/>
      <c r="P3082" s="291"/>
      <c r="Q3082" s="291"/>
      <c r="R3082" s="291"/>
      <c r="S3082" s="291"/>
      <c r="T3082" s="292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T3082" s="293" t="s">
        <v>259</v>
      </c>
      <c r="AU3082" s="293" t="s">
        <v>93</v>
      </c>
      <c r="AV3082" s="16" t="s">
        <v>272</v>
      </c>
      <c r="AW3082" s="16" t="s">
        <v>40</v>
      </c>
      <c r="AX3082" s="16" t="s">
        <v>84</v>
      </c>
      <c r="AY3082" s="293" t="s">
        <v>250</v>
      </c>
    </row>
    <row r="3083" s="15" customFormat="1">
      <c r="A3083" s="15"/>
      <c r="B3083" s="272"/>
      <c r="C3083" s="273"/>
      <c r="D3083" s="251" t="s">
        <v>259</v>
      </c>
      <c r="E3083" s="274" t="s">
        <v>1</v>
      </c>
      <c r="F3083" s="275" t="s">
        <v>2918</v>
      </c>
      <c r="G3083" s="273"/>
      <c r="H3083" s="274" t="s">
        <v>1</v>
      </c>
      <c r="I3083" s="276"/>
      <c r="J3083" s="273"/>
      <c r="K3083" s="273"/>
      <c r="L3083" s="277"/>
      <c r="M3083" s="278"/>
      <c r="N3083" s="279"/>
      <c r="O3083" s="279"/>
      <c r="P3083" s="279"/>
      <c r="Q3083" s="279"/>
      <c r="R3083" s="279"/>
      <c r="S3083" s="279"/>
      <c r="T3083" s="280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5"/>
      <c r="AE3083" s="15"/>
      <c r="AT3083" s="281" t="s">
        <v>259</v>
      </c>
      <c r="AU3083" s="281" t="s">
        <v>93</v>
      </c>
      <c r="AV3083" s="15" t="s">
        <v>91</v>
      </c>
      <c r="AW3083" s="15" t="s">
        <v>40</v>
      </c>
      <c r="AX3083" s="15" t="s">
        <v>84</v>
      </c>
      <c r="AY3083" s="281" t="s">
        <v>250</v>
      </c>
    </row>
    <row r="3084" s="13" customFormat="1">
      <c r="A3084" s="13"/>
      <c r="B3084" s="249"/>
      <c r="C3084" s="250"/>
      <c r="D3084" s="251" t="s">
        <v>259</v>
      </c>
      <c r="E3084" s="252" t="s">
        <v>1</v>
      </c>
      <c r="F3084" s="253" t="s">
        <v>2919</v>
      </c>
      <c r="G3084" s="250"/>
      <c r="H3084" s="254">
        <v>4</v>
      </c>
      <c r="I3084" s="255"/>
      <c r="J3084" s="250"/>
      <c r="K3084" s="250"/>
      <c r="L3084" s="256"/>
      <c r="M3084" s="257"/>
      <c r="N3084" s="258"/>
      <c r="O3084" s="258"/>
      <c r="P3084" s="258"/>
      <c r="Q3084" s="258"/>
      <c r="R3084" s="258"/>
      <c r="S3084" s="258"/>
      <c r="T3084" s="259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60" t="s">
        <v>259</v>
      </c>
      <c r="AU3084" s="260" t="s">
        <v>93</v>
      </c>
      <c r="AV3084" s="13" t="s">
        <v>93</v>
      </c>
      <c r="AW3084" s="13" t="s">
        <v>40</v>
      </c>
      <c r="AX3084" s="13" t="s">
        <v>84</v>
      </c>
      <c r="AY3084" s="260" t="s">
        <v>250</v>
      </c>
    </row>
    <row r="3085" s="16" customFormat="1">
      <c r="A3085" s="16"/>
      <c r="B3085" s="283"/>
      <c r="C3085" s="284"/>
      <c r="D3085" s="251" t="s">
        <v>259</v>
      </c>
      <c r="E3085" s="285" t="s">
        <v>1</v>
      </c>
      <c r="F3085" s="286" t="s">
        <v>328</v>
      </c>
      <c r="G3085" s="284"/>
      <c r="H3085" s="287">
        <v>4</v>
      </c>
      <c r="I3085" s="288"/>
      <c r="J3085" s="284"/>
      <c r="K3085" s="284"/>
      <c r="L3085" s="289"/>
      <c r="M3085" s="290"/>
      <c r="N3085" s="291"/>
      <c r="O3085" s="291"/>
      <c r="P3085" s="291"/>
      <c r="Q3085" s="291"/>
      <c r="R3085" s="291"/>
      <c r="S3085" s="291"/>
      <c r="T3085" s="292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T3085" s="293" t="s">
        <v>259</v>
      </c>
      <c r="AU3085" s="293" t="s">
        <v>93</v>
      </c>
      <c r="AV3085" s="16" t="s">
        <v>272</v>
      </c>
      <c r="AW3085" s="16" t="s">
        <v>40</v>
      </c>
      <c r="AX3085" s="16" t="s">
        <v>84</v>
      </c>
      <c r="AY3085" s="293" t="s">
        <v>250</v>
      </c>
    </row>
    <row r="3086" s="14" customFormat="1">
      <c r="A3086" s="14"/>
      <c r="B3086" s="261"/>
      <c r="C3086" s="262"/>
      <c r="D3086" s="251" t="s">
        <v>259</v>
      </c>
      <c r="E3086" s="263" t="s">
        <v>1</v>
      </c>
      <c r="F3086" s="264" t="s">
        <v>261</v>
      </c>
      <c r="G3086" s="262"/>
      <c r="H3086" s="265">
        <v>7</v>
      </c>
      <c r="I3086" s="266"/>
      <c r="J3086" s="262"/>
      <c r="K3086" s="262"/>
      <c r="L3086" s="267"/>
      <c r="M3086" s="268"/>
      <c r="N3086" s="269"/>
      <c r="O3086" s="269"/>
      <c r="P3086" s="269"/>
      <c r="Q3086" s="269"/>
      <c r="R3086" s="269"/>
      <c r="S3086" s="269"/>
      <c r="T3086" s="270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71" t="s">
        <v>259</v>
      </c>
      <c r="AU3086" s="271" t="s">
        <v>93</v>
      </c>
      <c r="AV3086" s="14" t="s">
        <v>256</v>
      </c>
      <c r="AW3086" s="14" t="s">
        <v>40</v>
      </c>
      <c r="AX3086" s="14" t="s">
        <v>91</v>
      </c>
      <c r="AY3086" s="271" t="s">
        <v>250</v>
      </c>
    </row>
    <row r="3087" s="2" customFormat="1" ht="49.05" customHeight="1">
      <c r="A3087" s="41"/>
      <c r="B3087" s="42"/>
      <c r="C3087" s="294" t="s">
        <v>2084</v>
      </c>
      <c r="D3087" s="294" t="s">
        <v>337</v>
      </c>
      <c r="E3087" s="295" t="s">
        <v>2920</v>
      </c>
      <c r="F3087" s="296" t="s">
        <v>2921</v>
      </c>
      <c r="G3087" s="297" t="s">
        <v>570</v>
      </c>
      <c r="H3087" s="298">
        <v>3</v>
      </c>
      <c r="I3087" s="299"/>
      <c r="J3087" s="300">
        <f>ROUND(I3087*H3087,2)</f>
        <v>0</v>
      </c>
      <c r="K3087" s="301"/>
      <c r="L3087" s="302"/>
      <c r="M3087" s="303" t="s">
        <v>1</v>
      </c>
      <c r="N3087" s="304" t="s">
        <v>49</v>
      </c>
      <c r="O3087" s="94"/>
      <c r="P3087" s="240">
        <f>O3087*H3087</f>
        <v>0</v>
      </c>
      <c r="Q3087" s="240">
        <v>0.076999999999999999</v>
      </c>
      <c r="R3087" s="240">
        <f>Q3087*H3087</f>
        <v>0.23099999999999998</v>
      </c>
      <c r="S3087" s="240">
        <v>0</v>
      </c>
      <c r="T3087" s="241">
        <f>S3087*H3087</f>
        <v>0</v>
      </c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R3087" s="242" t="s">
        <v>363</v>
      </c>
      <c r="AT3087" s="242" t="s">
        <v>337</v>
      </c>
      <c r="AU3087" s="242" t="s">
        <v>93</v>
      </c>
      <c r="AY3087" s="19" t="s">
        <v>250</v>
      </c>
      <c r="BE3087" s="243">
        <f>IF(N3087="základní",J3087,0)</f>
        <v>0</v>
      </c>
      <c r="BF3087" s="243">
        <f>IF(N3087="snížená",J3087,0)</f>
        <v>0</v>
      </c>
      <c r="BG3087" s="243">
        <f>IF(N3087="zákl. přenesená",J3087,0)</f>
        <v>0</v>
      </c>
      <c r="BH3087" s="243">
        <f>IF(N3087="sníž. přenesená",J3087,0)</f>
        <v>0</v>
      </c>
      <c r="BI3087" s="243">
        <f>IF(N3087="nulová",J3087,0)</f>
        <v>0</v>
      </c>
      <c r="BJ3087" s="19" t="s">
        <v>91</v>
      </c>
      <c r="BK3087" s="243">
        <f>ROUND(I3087*H3087,2)</f>
        <v>0</v>
      </c>
      <c r="BL3087" s="19" t="s">
        <v>303</v>
      </c>
      <c r="BM3087" s="242" t="s">
        <v>2922</v>
      </c>
    </row>
    <row r="3088" s="15" customFormat="1">
      <c r="A3088" s="15"/>
      <c r="B3088" s="272"/>
      <c r="C3088" s="273"/>
      <c r="D3088" s="251" t="s">
        <v>259</v>
      </c>
      <c r="E3088" s="274" t="s">
        <v>1</v>
      </c>
      <c r="F3088" s="275" t="s">
        <v>1007</v>
      </c>
      <c r="G3088" s="273"/>
      <c r="H3088" s="274" t="s">
        <v>1</v>
      </c>
      <c r="I3088" s="276"/>
      <c r="J3088" s="273"/>
      <c r="K3088" s="273"/>
      <c r="L3088" s="277"/>
      <c r="M3088" s="278"/>
      <c r="N3088" s="279"/>
      <c r="O3088" s="279"/>
      <c r="P3088" s="279"/>
      <c r="Q3088" s="279"/>
      <c r="R3088" s="279"/>
      <c r="S3088" s="279"/>
      <c r="T3088" s="280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  <c r="AE3088" s="15"/>
      <c r="AT3088" s="281" t="s">
        <v>259</v>
      </c>
      <c r="AU3088" s="281" t="s">
        <v>93</v>
      </c>
      <c r="AV3088" s="15" t="s">
        <v>91</v>
      </c>
      <c r="AW3088" s="15" t="s">
        <v>40</v>
      </c>
      <c r="AX3088" s="15" t="s">
        <v>84</v>
      </c>
      <c r="AY3088" s="281" t="s">
        <v>250</v>
      </c>
    </row>
    <row r="3089" s="15" customFormat="1">
      <c r="A3089" s="15"/>
      <c r="B3089" s="272"/>
      <c r="C3089" s="273"/>
      <c r="D3089" s="251" t="s">
        <v>259</v>
      </c>
      <c r="E3089" s="274" t="s">
        <v>1</v>
      </c>
      <c r="F3089" s="275" t="s">
        <v>2917</v>
      </c>
      <c r="G3089" s="273"/>
      <c r="H3089" s="274" t="s">
        <v>1</v>
      </c>
      <c r="I3089" s="276"/>
      <c r="J3089" s="273"/>
      <c r="K3089" s="273"/>
      <c r="L3089" s="277"/>
      <c r="M3089" s="278"/>
      <c r="N3089" s="279"/>
      <c r="O3089" s="279"/>
      <c r="P3089" s="279"/>
      <c r="Q3089" s="279"/>
      <c r="R3089" s="279"/>
      <c r="S3089" s="279"/>
      <c r="T3089" s="280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T3089" s="281" t="s">
        <v>259</v>
      </c>
      <c r="AU3089" s="281" t="s">
        <v>93</v>
      </c>
      <c r="AV3089" s="15" t="s">
        <v>91</v>
      </c>
      <c r="AW3089" s="15" t="s">
        <v>40</v>
      </c>
      <c r="AX3089" s="15" t="s">
        <v>84</v>
      </c>
      <c r="AY3089" s="281" t="s">
        <v>250</v>
      </c>
    </row>
    <row r="3090" s="13" customFormat="1">
      <c r="A3090" s="13"/>
      <c r="B3090" s="249"/>
      <c r="C3090" s="250"/>
      <c r="D3090" s="251" t="s">
        <v>259</v>
      </c>
      <c r="E3090" s="252" t="s">
        <v>1</v>
      </c>
      <c r="F3090" s="253" t="s">
        <v>1009</v>
      </c>
      <c r="G3090" s="250"/>
      <c r="H3090" s="254">
        <v>3</v>
      </c>
      <c r="I3090" s="255"/>
      <c r="J3090" s="250"/>
      <c r="K3090" s="250"/>
      <c r="L3090" s="256"/>
      <c r="M3090" s="257"/>
      <c r="N3090" s="258"/>
      <c r="O3090" s="258"/>
      <c r="P3090" s="258"/>
      <c r="Q3090" s="258"/>
      <c r="R3090" s="258"/>
      <c r="S3090" s="258"/>
      <c r="T3090" s="259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60" t="s">
        <v>259</v>
      </c>
      <c r="AU3090" s="260" t="s">
        <v>93</v>
      </c>
      <c r="AV3090" s="13" t="s">
        <v>93</v>
      </c>
      <c r="AW3090" s="13" t="s">
        <v>40</v>
      </c>
      <c r="AX3090" s="13" t="s">
        <v>91</v>
      </c>
      <c r="AY3090" s="260" t="s">
        <v>250</v>
      </c>
    </row>
    <row r="3091" s="2" customFormat="1" ht="49.05" customHeight="1">
      <c r="A3091" s="41"/>
      <c r="B3091" s="42"/>
      <c r="C3091" s="294" t="s">
        <v>2923</v>
      </c>
      <c r="D3091" s="294" t="s">
        <v>337</v>
      </c>
      <c r="E3091" s="295" t="s">
        <v>2924</v>
      </c>
      <c r="F3091" s="296" t="s">
        <v>2925</v>
      </c>
      <c r="G3091" s="297" t="s">
        <v>570</v>
      </c>
      <c r="H3091" s="298">
        <v>4</v>
      </c>
      <c r="I3091" s="299"/>
      <c r="J3091" s="300">
        <f>ROUND(I3091*H3091,2)</f>
        <v>0</v>
      </c>
      <c r="K3091" s="301"/>
      <c r="L3091" s="302"/>
      <c r="M3091" s="303" t="s">
        <v>1</v>
      </c>
      <c r="N3091" s="304" t="s">
        <v>49</v>
      </c>
      <c r="O3091" s="94"/>
      <c r="P3091" s="240">
        <f>O3091*H3091</f>
        <v>0</v>
      </c>
      <c r="Q3091" s="240">
        <v>0.084000000000000005</v>
      </c>
      <c r="R3091" s="240">
        <f>Q3091*H3091</f>
        <v>0.33600000000000002</v>
      </c>
      <c r="S3091" s="240">
        <v>0</v>
      </c>
      <c r="T3091" s="241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42" t="s">
        <v>363</v>
      </c>
      <c r="AT3091" s="242" t="s">
        <v>337</v>
      </c>
      <c r="AU3091" s="242" t="s">
        <v>93</v>
      </c>
      <c r="AY3091" s="19" t="s">
        <v>250</v>
      </c>
      <c r="BE3091" s="243">
        <f>IF(N3091="základní",J3091,0)</f>
        <v>0</v>
      </c>
      <c r="BF3091" s="243">
        <f>IF(N3091="snížená",J3091,0)</f>
        <v>0</v>
      </c>
      <c r="BG3091" s="243">
        <f>IF(N3091="zákl. přenesená",J3091,0)</f>
        <v>0</v>
      </c>
      <c r="BH3091" s="243">
        <f>IF(N3091="sníž. přenesená",J3091,0)</f>
        <v>0</v>
      </c>
      <c r="BI3091" s="243">
        <f>IF(N3091="nulová",J3091,0)</f>
        <v>0</v>
      </c>
      <c r="BJ3091" s="19" t="s">
        <v>91</v>
      </c>
      <c r="BK3091" s="243">
        <f>ROUND(I3091*H3091,2)</f>
        <v>0</v>
      </c>
      <c r="BL3091" s="19" t="s">
        <v>303</v>
      </c>
      <c r="BM3091" s="242" t="s">
        <v>2926</v>
      </c>
    </row>
    <row r="3092" s="15" customFormat="1">
      <c r="A3092" s="15"/>
      <c r="B3092" s="272"/>
      <c r="C3092" s="273"/>
      <c r="D3092" s="251" t="s">
        <v>259</v>
      </c>
      <c r="E3092" s="274" t="s">
        <v>1</v>
      </c>
      <c r="F3092" s="275" t="s">
        <v>1007</v>
      </c>
      <c r="G3092" s="273"/>
      <c r="H3092" s="274" t="s">
        <v>1</v>
      </c>
      <c r="I3092" s="276"/>
      <c r="J3092" s="273"/>
      <c r="K3092" s="273"/>
      <c r="L3092" s="277"/>
      <c r="M3092" s="278"/>
      <c r="N3092" s="279"/>
      <c r="O3092" s="279"/>
      <c r="P3092" s="279"/>
      <c r="Q3092" s="279"/>
      <c r="R3092" s="279"/>
      <c r="S3092" s="279"/>
      <c r="T3092" s="280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T3092" s="281" t="s">
        <v>259</v>
      </c>
      <c r="AU3092" s="281" t="s">
        <v>93</v>
      </c>
      <c r="AV3092" s="15" t="s">
        <v>91</v>
      </c>
      <c r="AW3092" s="15" t="s">
        <v>40</v>
      </c>
      <c r="AX3092" s="15" t="s">
        <v>84</v>
      </c>
      <c r="AY3092" s="281" t="s">
        <v>250</v>
      </c>
    </row>
    <row r="3093" s="15" customFormat="1">
      <c r="A3093" s="15"/>
      <c r="B3093" s="272"/>
      <c r="C3093" s="273"/>
      <c r="D3093" s="251" t="s">
        <v>259</v>
      </c>
      <c r="E3093" s="274" t="s">
        <v>1</v>
      </c>
      <c r="F3093" s="275" t="s">
        <v>2918</v>
      </c>
      <c r="G3093" s="273"/>
      <c r="H3093" s="274" t="s">
        <v>1</v>
      </c>
      <c r="I3093" s="276"/>
      <c r="J3093" s="273"/>
      <c r="K3093" s="273"/>
      <c r="L3093" s="277"/>
      <c r="M3093" s="278"/>
      <c r="N3093" s="279"/>
      <c r="O3093" s="279"/>
      <c r="P3093" s="279"/>
      <c r="Q3093" s="279"/>
      <c r="R3093" s="279"/>
      <c r="S3093" s="279"/>
      <c r="T3093" s="280"/>
      <c r="U3093" s="15"/>
      <c r="V3093" s="15"/>
      <c r="W3093" s="15"/>
      <c r="X3093" s="15"/>
      <c r="Y3093" s="15"/>
      <c r="Z3093" s="15"/>
      <c r="AA3093" s="15"/>
      <c r="AB3093" s="15"/>
      <c r="AC3093" s="15"/>
      <c r="AD3093" s="15"/>
      <c r="AE3093" s="15"/>
      <c r="AT3093" s="281" t="s">
        <v>259</v>
      </c>
      <c r="AU3093" s="281" t="s">
        <v>93</v>
      </c>
      <c r="AV3093" s="15" t="s">
        <v>91</v>
      </c>
      <c r="AW3093" s="15" t="s">
        <v>40</v>
      </c>
      <c r="AX3093" s="15" t="s">
        <v>84</v>
      </c>
      <c r="AY3093" s="281" t="s">
        <v>250</v>
      </c>
    </row>
    <row r="3094" s="13" customFormat="1">
      <c r="A3094" s="13"/>
      <c r="B3094" s="249"/>
      <c r="C3094" s="250"/>
      <c r="D3094" s="251" t="s">
        <v>259</v>
      </c>
      <c r="E3094" s="252" t="s">
        <v>1</v>
      </c>
      <c r="F3094" s="253" t="s">
        <v>2919</v>
      </c>
      <c r="G3094" s="250"/>
      <c r="H3094" s="254">
        <v>4</v>
      </c>
      <c r="I3094" s="255"/>
      <c r="J3094" s="250"/>
      <c r="K3094" s="250"/>
      <c r="L3094" s="256"/>
      <c r="M3094" s="257"/>
      <c r="N3094" s="258"/>
      <c r="O3094" s="258"/>
      <c r="P3094" s="258"/>
      <c r="Q3094" s="258"/>
      <c r="R3094" s="258"/>
      <c r="S3094" s="258"/>
      <c r="T3094" s="259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60" t="s">
        <v>259</v>
      </c>
      <c r="AU3094" s="260" t="s">
        <v>93</v>
      </c>
      <c r="AV3094" s="13" t="s">
        <v>93</v>
      </c>
      <c r="AW3094" s="13" t="s">
        <v>40</v>
      </c>
      <c r="AX3094" s="13" t="s">
        <v>91</v>
      </c>
      <c r="AY3094" s="260" t="s">
        <v>250</v>
      </c>
    </row>
    <row r="3095" s="2" customFormat="1" ht="16.5" customHeight="1">
      <c r="A3095" s="41"/>
      <c r="B3095" s="42"/>
      <c r="C3095" s="230" t="s">
        <v>2091</v>
      </c>
      <c r="D3095" s="230" t="s">
        <v>252</v>
      </c>
      <c r="E3095" s="231" t="s">
        <v>2927</v>
      </c>
      <c r="F3095" s="232" t="s">
        <v>2928</v>
      </c>
      <c r="G3095" s="233" t="s">
        <v>570</v>
      </c>
      <c r="H3095" s="234">
        <v>19</v>
      </c>
      <c r="I3095" s="235"/>
      <c r="J3095" s="236">
        <f>ROUND(I3095*H3095,2)</f>
        <v>0</v>
      </c>
      <c r="K3095" s="237"/>
      <c r="L3095" s="47"/>
      <c r="M3095" s="238" t="s">
        <v>1</v>
      </c>
      <c r="N3095" s="239" t="s">
        <v>49</v>
      </c>
      <c r="O3095" s="94"/>
      <c r="P3095" s="240">
        <f>O3095*H3095</f>
        <v>0</v>
      </c>
      <c r="Q3095" s="240">
        <v>0</v>
      </c>
      <c r="R3095" s="240">
        <f>Q3095*H3095</f>
        <v>0</v>
      </c>
      <c r="S3095" s="240">
        <v>0</v>
      </c>
      <c r="T3095" s="241">
        <f>S3095*H3095</f>
        <v>0</v>
      </c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R3095" s="242" t="s">
        <v>303</v>
      </c>
      <c r="AT3095" s="242" t="s">
        <v>252</v>
      </c>
      <c r="AU3095" s="242" t="s">
        <v>93</v>
      </c>
      <c r="AY3095" s="19" t="s">
        <v>250</v>
      </c>
      <c r="BE3095" s="243">
        <f>IF(N3095="základní",J3095,0)</f>
        <v>0</v>
      </c>
      <c r="BF3095" s="243">
        <f>IF(N3095="snížená",J3095,0)</f>
        <v>0</v>
      </c>
      <c r="BG3095" s="243">
        <f>IF(N3095="zákl. přenesená",J3095,0)</f>
        <v>0</v>
      </c>
      <c r="BH3095" s="243">
        <f>IF(N3095="sníž. přenesená",J3095,0)</f>
        <v>0</v>
      </c>
      <c r="BI3095" s="243">
        <f>IF(N3095="nulová",J3095,0)</f>
        <v>0</v>
      </c>
      <c r="BJ3095" s="19" t="s">
        <v>91</v>
      </c>
      <c r="BK3095" s="243">
        <f>ROUND(I3095*H3095,2)</f>
        <v>0</v>
      </c>
      <c r="BL3095" s="19" t="s">
        <v>303</v>
      </c>
      <c r="BM3095" s="242" t="s">
        <v>2929</v>
      </c>
    </row>
    <row r="3096" s="15" customFormat="1">
      <c r="A3096" s="15"/>
      <c r="B3096" s="272"/>
      <c r="C3096" s="273"/>
      <c r="D3096" s="251" t="s">
        <v>259</v>
      </c>
      <c r="E3096" s="274" t="s">
        <v>1</v>
      </c>
      <c r="F3096" s="275" t="s">
        <v>1007</v>
      </c>
      <c r="G3096" s="273"/>
      <c r="H3096" s="274" t="s">
        <v>1</v>
      </c>
      <c r="I3096" s="276"/>
      <c r="J3096" s="273"/>
      <c r="K3096" s="273"/>
      <c r="L3096" s="277"/>
      <c r="M3096" s="278"/>
      <c r="N3096" s="279"/>
      <c r="O3096" s="279"/>
      <c r="P3096" s="279"/>
      <c r="Q3096" s="279"/>
      <c r="R3096" s="279"/>
      <c r="S3096" s="279"/>
      <c r="T3096" s="280"/>
      <c r="U3096" s="15"/>
      <c r="V3096" s="15"/>
      <c r="W3096" s="15"/>
      <c r="X3096" s="15"/>
      <c r="Y3096" s="15"/>
      <c r="Z3096" s="15"/>
      <c r="AA3096" s="15"/>
      <c r="AB3096" s="15"/>
      <c r="AC3096" s="15"/>
      <c r="AD3096" s="15"/>
      <c r="AE3096" s="15"/>
      <c r="AT3096" s="281" t="s">
        <v>259</v>
      </c>
      <c r="AU3096" s="281" t="s">
        <v>93</v>
      </c>
      <c r="AV3096" s="15" t="s">
        <v>91</v>
      </c>
      <c r="AW3096" s="15" t="s">
        <v>40</v>
      </c>
      <c r="AX3096" s="15" t="s">
        <v>84</v>
      </c>
      <c r="AY3096" s="281" t="s">
        <v>250</v>
      </c>
    </row>
    <row r="3097" s="15" customFormat="1">
      <c r="A3097" s="15"/>
      <c r="B3097" s="272"/>
      <c r="C3097" s="273"/>
      <c r="D3097" s="251" t="s">
        <v>259</v>
      </c>
      <c r="E3097" s="274" t="s">
        <v>1</v>
      </c>
      <c r="F3097" s="275" t="s">
        <v>2917</v>
      </c>
      <c r="G3097" s="273"/>
      <c r="H3097" s="274" t="s">
        <v>1</v>
      </c>
      <c r="I3097" s="276"/>
      <c r="J3097" s="273"/>
      <c r="K3097" s="273"/>
      <c r="L3097" s="277"/>
      <c r="M3097" s="278"/>
      <c r="N3097" s="279"/>
      <c r="O3097" s="279"/>
      <c r="P3097" s="279"/>
      <c r="Q3097" s="279"/>
      <c r="R3097" s="279"/>
      <c r="S3097" s="279"/>
      <c r="T3097" s="280"/>
      <c r="U3097" s="15"/>
      <c r="V3097" s="15"/>
      <c r="W3097" s="15"/>
      <c r="X3097" s="15"/>
      <c r="Y3097" s="15"/>
      <c r="Z3097" s="15"/>
      <c r="AA3097" s="15"/>
      <c r="AB3097" s="15"/>
      <c r="AC3097" s="15"/>
      <c r="AD3097" s="15"/>
      <c r="AE3097" s="15"/>
      <c r="AT3097" s="281" t="s">
        <v>259</v>
      </c>
      <c r="AU3097" s="281" t="s">
        <v>93</v>
      </c>
      <c r="AV3097" s="15" t="s">
        <v>91</v>
      </c>
      <c r="AW3097" s="15" t="s">
        <v>40</v>
      </c>
      <c r="AX3097" s="15" t="s">
        <v>84</v>
      </c>
      <c r="AY3097" s="281" t="s">
        <v>250</v>
      </c>
    </row>
    <row r="3098" s="13" customFormat="1">
      <c r="A3098" s="13"/>
      <c r="B3098" s="249"/>
      <c r="C3098" s="250"/>
      <c r="D3098" s="251" t="s">
        <v>259</v>
      </c>
      <c r="E3098" s="252" t="s">
        <v>1</v>
      </c>
      <c r="F3098" s="253" t="s">
        <v>1009</v>
      </c>
      <c r="G3098" s="250"/>
      <c r="H3098" s="254">
        <v>3</v>
      </c>
      <c r="I3098" s="255"/>
      <c r="J3098" s="250"/>
      <c r="K3098" s="250"/>
      <c r="L3098" s="256"/>
      <c r="M3098" s="257"/>
      <c r="N3098" s="258"/>
      <c r="O3098" s="258"/>
      <c r="P3098" s="258"/>
      <c r="Q3098" s="258"/>
      <c r="R3098" s="258"/>
      <c r="S3098" s="258"/>
      <c r="T3098" s="259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60" t="s">
        <v>259</v>
      </c>
      <c r="AU3098" s="260" t="s">
        <v>93</v>
      </c>
      <c r="AV3098" s="13" t="s">
        <v>93</v>
      </c>
      <c r="AW3098" s="13" t="s">
        <v>40</v>
      </c>
      <c r="AX3098" s="13" t="s">
        <v>84</v>
      </c>
      <c r="AY3098" s="260" t="s">
        <v>250</v>
      </c>
    </row>
    <row r="3099" s="16" customFormat="1">
      <c r="A3099" s="16"/>
      <c r="B3099" s="283"/>
      <c r="C3099" s="284"/>
      <c r="D3099" s="251" t="s">
        <v>259</v>
      </c>
      <c r="E3099" s="285" t="s">
        <v>1</v>
      </c>
      <c r="F3099" s="286" t="s">
        <v>328</v>
      </c>
      <c r="G3099" s="284"/>
      <c r="H3099" s="287">
        <v>3</v>
      </c>
      <c r="I3099" s="288"/>
      <c r="J3099" s="284"/>
      <c r="K3099" s="284"/>
      <c r="L3099" s="289"/>
      <c r="M3099" s="290"/>
      <c r="N3099" s="291"/>
      <c r="O3099" s="291"/>
      <c r="P3099" s="291"/>
      <c r="Q3099" s="291"/>
      <c r="R3099" s="291"/>
      <c r="S3099" s="291"/>
      <c r="T3099" s="292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T3099" s="293" t="s">
        <v>259</v>
      </c>
      <c r="AU3099" s="293" t="s">
        <v>93</v>
      </c>
      <c r="AV3099" s="16" t="s">
        <v>272</v>
      </c>
      <c r="AW3099" s="16" t="s">
        <v>40</v>
      </c>
      <c r="AX3099" s="16" t="s">
        <v>84</v>
      </c>
      <c r="AY3099" s="293" t="s">
        <v>250</v>
      </c>
    </row>
    <row r="3100" s="15" customFormat="1">
      <c r="A3100" s="15"/>
      <c r="B3100" s="272"/>
      <c r="C3100" s="273"/>
      <c r="D3100" s="251" t="s">
        <v>259</v>
      </c>
      <c r="E3100" s="274" t="s">
        <v>1</v>
      </c>
      <c r="F3100" s="275" t="s">
        <v>2918</v>
      </c>
      <c r="G3100" s="273"/>
      <c r="H3100" s="274" t="s">
        <v>1</v>
      </c>
      <c r="I3100" s="276"/>
      <c r="J3100" s="273"/>
      <c r="K3100" s="273"/>
      <c r="L3100" s="277"/>
      <c r="M3100" s="278"/>
      <c r="N3100" s="279"/>
      <c r="O3100" s="279"/>
      <c r="P3100" s="279"/>
      <c r="Q3100" s="279"/>
      <c r="R3100" s="279"/>
      <c r="S3100" s="279"/>
      <c r="T3100" s="280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T3100" s="281" t="s">
        <v>259</v>
      </c>
      <c r="AU3100" s="281" t="s">
        <v>93</v>
      </c>
      <c r="AV3100" s="15" t="s">
        <v>91</v>
      </c>
      <c r="AW3100" s="15" t="s">
        <v>40</v>
      </c>
      <c r="AX3100" s="15" t="s">
        <v>84</v>
      </c>
      <c r="AY3100" s="281" t="s">
        <v>250</v>
      </c>
    </row>
    <row r="3101" s="13" customFormat="1">
      <c r="A3101" s="13"/>
      <c r="B3101" s="249"/>
      <c r="C3101" s="250"/>
      <c r="D3101" s="251" t="s">
        <v>259</v>
      </c>
      <c r="E3101" s="252" t="s">
        <v>1</v>
      </c>
      <c r="F3101" s="253" t="s">
        <v>2919</v>
      </c>
      <c r="G3101" s="250"/>
      <c r="H3101" s="254">
        <v>4</v>
      </c>
      <c r="I3101" s="255"/>
      <c r="J3101" s="250"/>
      <c r="K3101" s="250"/>
      <c r="L3101" s="256"/>
      <c r="M3101" s="257"/>
      <c r="N3101" s="258"/>
      <c r="O3101" s="258"/>
      <c r="P3101" s="258"/>
      <c r="Q3101" s="258"/>
      <c r="R3101" s="258"/>
      <c r="S3101" s="258"/>
      <c r="T3101" s="259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60" t="s">
        <v>259</v>
      </c>
      <c r="AU3101" s="260" t="s">
        <v>93</v>
      </c>
      <c r="AV3101" s="13" t="s">
        <v>93</v>
      </c>
      <c r="AW3101" s="13" t="s">
        <v>40</v>
      </c>
      <c r="AX3101" s="13" t="s">
        <v>84</v>
      </c>
      <c r="AY3101" s="260" t="s">
        <v>250</v>
      </c>
    </row>
    <row r="3102" s="16" customFormat="1">
      <c r="A3102" s="16"/>
      <c r="B3102" s="283"/>
      <c r="C3102" s="284"/>
      <c r="D3102" s="251" t="s">
        <v>259</v>
      </c>
      <c r="E3102" s="285" t="s">
        <v>1</v>
      </c>
      <c r="F3102" s="286" t="s">
        <v>328</v>
      </c>
      <c r="G3102" s="284"/>
      <c r="H3102" s="287">
        <v>4</v>
      </c>
      <c r="I3102" s="288"/>
      <c r="J3102" s="284"/>
      <c r="K3102" s="284"/>
      <c r="L3102" s="289"/>
      <c r="M3102" s="290"/>
      <c r="N3102" s="291"/>
      <c r="O3102" s="291"/>
      <c r="P3102" s="291"/>
      <c r="Q3102" s="291"/>
      <c r="R3102" s="291"/>
      <c r="S3102" s="291"/>
      <c r="T3102" s="292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T3102" s="293" t="s">
        <v>259</v>
      </c>
      <c r="AU3102" s="293" t="s">
        <v>93</v>
      </c>
      <c r="AV3102" s="16" t="s">
        <v>272</v>
      </c>
      <c r="AW3102" s="16" t="s">
        <v>40</v>
      </c>
      <c r="AX3102" s="16" t="s">
        <v>84</v>
      </c>
      <c r="AY3102" s="293" t="s">
        <v>250</v>
      </c>
    </row>
    <row r="3103" s="15" customFormat="1">
      <c r="A3103" s="15"/>
      <c r="B3103" s="272"/>
      <c r="C3103" s="273"/>
      <c r="D3103" s="251" t="s">
        <v>259</v>
      </c>
      <c r="E3103" s="274" t="s">
        <v>1</v>
      </c>
      <c r="F3103" s="275" t="s">
        <v>1008</v>
      </c>
      <c r="G3103" s="273"/>
      <c r="H3103" s="274" t="s">
        <v>1</v>
      </c>
      <c r="I3103" s="276"/>
      <c r="J3103" s="273"/>
      <c r="K3103" s="273"/>
      <c r="L3103" s="277"/>
      <c r="M3103" s="278"/>
      <c r="N3103" s="279"/>
      <c r="O3103" s="279"/>
      <c r="P3103" s="279"/>
      <c r="Q3103" s="279"/>
      <c r="R3103" s="279"/>
      <c r="S3103" s="279"/>
      <c r="T3103" s="280"/>
      <c r="U3103" s="15"/>
      <c r="V3103" s="15"/>
      <c r="W3103" s="15"/>
      <c r="X3103" s="15"/>
      <c r="Y3103" s="15"/>
      <c r="Z3103" s="15"/>
      <c r="AA3103" s="15"/>
      <c r="AB3103" s="15"/>
      <c r="AC3103" s="15"/>
      <c r="AD3103" s="15"/>
      <c r="AE3103" s="15"/>
      <c r="AT3103" s="281" t="s">
        <v>259</v>
      </c>
      <c r="AU3103" s="281" t="s">
        <v>93</v>
      </c>
      <c r="AV3103" s="15" t="s">
        <v>91</v>
      </c>
      <c r="AW3103" s="15" t="s">
        <v>40</v>
      </c>
      <c r="AX3103" s="15" t="s">
        <v>84</v>
      </c>
      <c r="AY3103" s="281" t="s">
        <v>250</v>
      </c>
    </row>
    <row r="3104" s="13" customFormat="1">
      <c r="A3104" s="13"/>
      <c r="B3104" s="249"/>
      <c r="C3104" s="250"/>
      <c r="D3104" s="251" t="s">
        <v>259</v>
      </c>
      <c r="E3104" s="252" t="s">
        <v>1</v>
      </c>
      <c r="F3104" s="253" t="s">
        <v>1009</v>
      </c>
      <c r="G3104" s="250"/>
      <c r="H3104" s="254">
        <v>3</v>
      </c>
      <c r="I3104" s="255"/>
      <c r="J3104" s="250"/>
      <c r="K3104" s="250"/>
      <c r="L3104" s="256"/>
      <c r="M3104" s="257"/>
      <c r="N3104" s="258"/>
      <c r="O3104" s="258"/>
      <c r="P3104" s="258"/>
      <c r="Q3104" s="258"/>
      <c r="R3104" s="258"/>
      <c r="S3104" s="258"/>
      <c r="T3104" s="259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60" t="s">
        <v>259</v>
      </c>
      <c r="AU3104" s="260" t="s">
        <v>93</v>
      </c>
      <c r="AV3104" s="13" t="s">
        <v>93</v>
      </c>
      <c r="AW3104" s="13" t="s">
        <v>40</v>
      </c>
      <c r="AX3104" s="13" t="s">
        <v>84</v>
      </c>
      <c r="AY3104" s="260" t="s">
        <v>250</v>
      </c>
    </row>
    <row r="3105" s="16" customFormat="1">
      <c r="A3105" s="16"/>
      <c r="B3105" s="283"/>
      <c r="C3105" s="284"/>
      <c r="D3105" s="251" t="s">
        <v>259</v>
      </c>
      <c r="E3105" s="285" t="s">
        <v>1</v>
      </c>
      <c r="F3105" s="286" t="s">
        <v>328</v>
      </c>
      <c r="G3105" s="284"/>
      <c r="H3105" s="287">
        <v>3</v>
      </c>
      <c r="I3105" s="288"/>
      <c r="J3105" s="284"/>
      <c r="K3105" s="284"/>
      <c r="L3105" s="289"/>
      <c r="M3105" s="290"/>
      <c r="N3105" s="291"/>
      <c r="O3105" s="291"/>
      <c r="P3105" s="291"/>
      <c r="Q3105" s="291"/>
      <c r="R3105" s="291"/>
      <c r="S3105" s="291"/>
      <c r="T3105" s="292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T3105" s="293" t="s">
        <v>259</v>
      </c>
      <c r="AU3105" s="293" t="s">
        <v>93</v>
      </c>
      <c r="AV3105" s="16" t="s">
        <v>272</v>
      </c>
      <c r="AW3105" s="16" t="s">
        <v>40</v>
      </c>
      <c r="AX3105" s="16" t="s">
        <v>84</v>
      </c>
      <c r="AY3105" s="293" t="s">
        <v>250</v>
      </c>
    </row>
    <row r="3106" s="15" customFormat="1">
      <c r="A3106" s="15"/>
      <c r="B3106" s="272"/>
      <c r="C3106" s="273"/>
      <c r="D3106" s="251" t="s">
        <v>259</v>
      </c>
      <c r="E3106" s="274" t="s">
        <v>1</v>
      </c>
      <c r="F3106" s="275" t="s">
        <v>1010</v>
      </c>
      <c r="G3106" s="273"/>
      <c r="H3106" s="274" t="s">
        <v>1</v>
      </c>
      <c r="I3106" s="276"/>
      <c r="J3106" s="273"/>
      <c r="K3106" s="273"/>
      <c r="L3106" s="277"/>
      <c r="M3106" s="278"/>
      <c r="N3106" s="279"/>
      <c r="O3106" s="279"/>
      <c r="P3106" s="279"/>
      <c r="Q3106" s="279"/>
      <c r="R3106" s="279"/>
      <c r="S3106" s="279"/>
      <c r="T3106" s="280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5"/>
      <c r="AE3106" s="15"/>
      <c r="AT3106" s="281" t="s">
        <v>259</v>
      </c>
      <c r="AU3106" s="281" t="s">
        <v>93</v>
      </c>
      <c r="AV3106" s="15" t="s">
        <v>91</v>
      </c>
      <c r="AW3106" s="15" t="s">
        <v>40</v>
      </c>
      <c r="AX3106" s="15" t="s">
        <v>84</v>
      </c>
      <c r="AY3106" s="281" t="s">
        <v>250</v>
      </c>
    </row>
    <row r="3107" s="13" customFormat="1">
      <c r="A3107" s="13"/>
      <c r="B3107" s="249"/>
      <c r="C3107" s="250"/>
      <c r="D3107" s="251" t="s">
        <v>259</v>
      </c>
      <c r="E3107" s="252" t="s">
        <v>1</v>
      </c>
      <c r="F3107" s="253" t="s">
        <v>1011</v>
      </c>
      <c r="G3107" s="250"/>
      <c r="H3107" s="254">
        <v>9</v>
      </c>
      <c r="I3107" s="255"/>
      <c r="J3107" s="250"/>
      <c r="K3107" s="250"/>
      <c r="L3107" s="256"/>
      <c r="M3107" s="257"/>
      <c r="N3107" s="258"/>
      <c r="O3107" s="258"/>
      <c r="P3107" s="258"/>
      <c r="Q3107" s="258"/>
      <c r="R3107" s="258"/>
      <c r="S3107" s="258"/>
      <c r="T3107" s="259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60" t="s">
        <v>259</v>
      </c>
      <c r="AU3107" s="260" t="s">
        <v>93</v>
      </c>
      <c r="AV3107" s="13" t="s">
        <v>93</v>
      </c>
      <c r="AW3107" s="13" t="s">
        <v>40</v>
      </c>
      <c r="AX3107" s="13" t="s">
        <v>84</v>
      </c>
      <c r="AY3107" s="260" t="s">
        <v>250</v>
      </c>
    </row>
    <row r="3108" s="16" customFormat="1">
      <c r="A3108" s="16"/>
      <c r="B3108" s="283"/>
      <c r="C3108" s="284"/>
      <c r="D3108" s="251" t="s">
        <v>259</v>
      </c>
      <c r="E3108" s="285" t="s">
        <v>1</v>
      </c>
      <c r="F3108" s="286" t="s">
        <v>328</v>
      </c>
      <c r="G3108" s="284"/>
      <c r="H3108" s="287">
        <v>9</v>
      </c>
      <c r="I3108" s="288"/>
      <c r="J3108" s="284"/>
      <c r="K3108" s="284"/>
      <c r="L3108" s="289"/>
      <c r="M3108" s="290"/>
      <c r="N3108" s="291"/>
      <c r="O3108" s="291"/>
      <c r="P3108" s="291"/>
      <c r="Q3108" s="291"/>
      <c r="R3108" s="291"/>
      <c r="S3108" s="291"/>
      <c r="T3108" s="292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T3108" s="293" t="s">
        <v>259</v>
      </c>
      <c r="AU3108" s="293" t="s">
        <v>93</v>
      </c>
      <c r="AV3108" s="16" t="s">
        <v>272</v>
      </c>
      <c r="AW3108" s="16" t="s">
        <v>40</v>
      </c>
      <c r="AX3108" s="16" t="s">
        <v>84</v>
      </c>
      <c r="AY3108" s="293" t="s">
        <v>250</v>
      </c>
    </row>
    <row r="3109" s="14" customFormat="1">
      <c r="A3109" s="14"/>
      <c r="B3109" s="261"/>
      <c r="C3109" s="262"/>
      <c r="D3109" s="251" t="s">
        <v>259</v>
      </c>
      <c r="E3109" s="263" t="s">
        <v>1</v>
      </c>
      <c r="F3109" s="264" t="s">
        <v>261</v>
      </c>
      <c r="G3109" s="262"/>
      <c r="H3109" s="265">
        <v>19</v>
      </c>
      <c r="I3109" s="266"/>
      <c r="J3109" s="262"/>
      <c r="K3109" s="262"/>
      <c r="L3109" s="267"/>
      <c r="M3109" s="268"/>
      <c r="N3109" s="269"/>
      <c r="O3109" s="269"/>
      <c r="P3109" s="269"/>
      <c r="Q3109" s="269"/>
      <c r="R3109" s="269"/>
      <c r="S3109" s="269"/>
      <c r="T3109" s="270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71" t="s">
        <v>259</v>
      </c>
      <c r="AU3109" s="271" t="s">
        <v>93</v>
      </c>
      <c r="AV3109" s="14" t="s">
        <v>256</v>
      </c>
      <c r="AW3109" s="14" t="s">
        <v>40</v>
      </c>
      <c r="AX3109" s="14" t="s">
        <v>91</v>
      </c>
      <c r="AY3109" s="271" t="s">
        <v>250</v>
      </c>
    </row>
    <row r="3110" s="2" customFormat="1" ht="16.5" customHeight="1">
      <c r="A3110" s="41"/>
      <c r="B3110" s="42"/>
      <c r="C3110" s="294" t="s">
        <v>2930</v>
      </c>
      <c r="D3110" s="294" t="s">
        <v>337</v>
      </c>
      <c r="E3110" s="295" t="s">
        <v>2931</v>
      </c>
      <c r="F3110" s="296" t="s">
        <v>2932</v>
      </c>
      <c r="G3110" s="297" t="s">
        <v>570</v>
      </c>
      <c r="H3110" s="298">
        <v>19</v>
      </c>
      <c r="I3110" s="299"/>
      <c r="J3110" s="300">
        <f>ROUND(I3110*H3110,2)</f>
        <v>0</v>
      </c>
      <c r="K3110" s="301"/>
      <c r="L3110" s="302"/>
      <c r="M3110" s="303" t="s">
        <v>1</v>
      </c>
      <c r="N3110" s="304" t="s">
        <v>49</v>
      </c>
      <c r="O3110" s="94"/>
      <c r="P3110" s="240">
        <f>O3110*H3110</f>
        <v>0</v>
      </c>
      <c r="Q3110" s="240">
        <v>0.0022000000000000001</v>
      </c>
      <c r="R3110" s="240">
        <f>Q3110*H3110</f>
        <v>0.041800000000000004</v>
      </c>
      <c r="S3110" s="240">
        <v>0</v>
      </c>
      <c r="T3110" s="241">
        <f>S3110*H3110</f>
        <v>0</v>
      </c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R3110" s="242" t="s">
        <v>363</v>
      </c>
      <c r="AT3110" s="242" t="s">
        <v>337</v>
      </c>
      <c r="AU3110" s="242" t="s">
        <v>93</v>
      </c>
      <c r="AY3110" s="19" t="s">
        <v>250</v>
      </c>
      <c r="BE3110" s="243">
        <f>IF(N3110="základní",J3110,0)</f>
        <v>0</v>
      </c>
      <c r="BF3110" s="243">
        <f>IF(N3110="snížená",J3110,0)</f>
        <v>0</v>
      </c>
      <c r="BG3110" s="243">
        <f>IF(N3110="zákl. přenesená",J3110,0)</f>
        <v>0</v>
      </c>
      <c r="BH3110" s="243">
        <f>IF(N3110="sníž. přenesená",J3110,0)</f>
        <v>0</v>
      </c>
      <c r="BI3110" s="243">
        <f>IF(N3110="nulová",J3110,0)</f>
        <v>0</v>
      </c>
      <c r="BJ3110" s="19" t="s">
        <v>91</v>
      </c>
      <c r="BK3110" s="243">
        <f>ROUND(I3110*H3110,2)</f>
        <v>0</v>
      </c>
      <c r="BL3110" s="19" t="s">
        <v>303</v>
      </c>
      <c r="BM3110" s="242" t="s">
        <v>2933</v>
      </c>
    </row>
    <row r="3111" s="15" customFormat="1">
      <c r="A3111" s="15"/>
      <c r="B3111" s="272"/>
      <c r="C3111" s="273"/>
      <c r="D3111" s="251" t="s">
        <v>259</v>
      </c>
      <c r="E3111" s="274" t="s">
        <v>1</v>
      </c>
      <c r="F3111" s="275" t="s">
        <v>1007</v>
      </c>
      <c r="G3111" s="273"/>
      <c r="H3111" s="274" t="s">
        <v>1</v>
      </c>
      <c r="I3111" s="276"/>
      <c r="J3111" s="273"/>
      <c r="K3111" s="273"/>
      <c r="L3111" s="277"/>
      <c r="M3111" s="278"/>
      <c r="N3111" s="279"/>
      <c r="O3111" s="279"/>
      <c r="P3111" s="279"/>
      <c r="Q3111" s="279"/>
      <c r="R3111" s="279"/>
      <c r="S3111" s="279"/>
      <c r="T3111" s="280"/>
      <c r="U3111" s="15"/>
      <c r="V3111" s="15"/>
      <c r="W3111" s="15"/>
      <c r="X3111" s="15"/>
      <c r="Y3111" s="15"/>
      <c r="Z3111" s="15"/>
      <c r="AA3111" s="15"/>
      <c r="AB3111" s="15"/>
      <c r="AC3111" s="15"/>
      <c r="AD3111" s="15"/>
      <c r="AE3111" s="15"/>
      <c r="AT3111" s="281" t="s">
        <v>259</v>
      </c>
      <c r="AU3111" s="281" t="s">
        <v>93</v>
      </c>
      <c r="AV3111" s="15" t="s">
        <v>91</v>
      </c>
      <c r="AW3111" s="15" t="s">
        <v>40</v>
      </c>
      <c r="AX3111" s="15" t="s">
        <v>84</v>
      </c>
      <c r="AY3111" s="281" t="s">
        <v>250</v>
      </c>
    </row>
    <row r="3112" s="15" customFormat="1">
      <c r="A3112" s="15"/>
      <c r="B3112" s="272"/>
      <c r="C3112" s="273"/>
      <c r="D3112" s="251" t="s">
        <v>259</v>
      </c>
      <c r="E3112" s="274" t="s">
        <v>1</v>
      </c>
      <c r="F3112" s="275" t="s">
        <v>2917</v>
      </c>
      <c r="G3112" s="273"/>
      <c r="H3112" s="274" t="s">
        <v>1</v>
      </c>
      <c r="I3112" s="276"/>
      <c r="J3112" s="273"/>
      <c r="K3112" s="273"/>
      <c r="L3112" s="277"/>
      <c r="M3112" s="278"/>
      <c r="N3112" s="279"/>
      <c r="O3112" s="279"/>
      <c r="P3112" s="279"/>
      <c r="Q3112" s="279"/>
      <c r="R3112" s="279"/>
      <c r="S3112" s="279"/>
      <c r="T3112" s="280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T3112" s="281" t="s">
        <v>259</v>
      </c>
      <c r="AU3112" s="281" t="s">
        <v>93</v>
      </c>
      <c r="AV3112" s="15" t="s">
        <v>91</v>
      </c>
      <c r="AW3112" s="15" t="s">
        <v>40</v>
      </c>
      <c r="AX3112" s="15" t="s">
        <v>84</v>
      </c>
      <c r="AY3112" s="281" t="s">
        <v>250</v>
      </c>
    </row>
    <row r="3113" s="13" customFormat="1">
      <c r="A3113" s="13"/>
      <c r="B3113" s="249"/>
      <c r="C3113" s="250"/>
      <c r="D3113" s="251" t="s">
        <v>259</v>
      </c>
      <c r="E3113" s="252" t="s">
        <v>1</v>
      </c>
      <c r="F3113" s="253" t="s">
        <v>1009</v>
      </c>
      <c r="G3113" s="250"/>
      <c r="H3113" s="254">
        <v>3</v>
      </c>
      <c r="I3113" s="255"/>
      <c r="J3113" s="250"/>
      <c r="K3113" s="250"/>
      <c r="L3113" s="256"/>
      <c r="M3113" s="257"/>
      <c r="N3113" s="258"/>
      <c r="O3113" s="258"/>
      <c r="P3113" s="258"/>
      <c r="Q3113" s="258"/>
      <c r="R3113" s="258"/>
      <c r="S3113" s="258"/>
      <c r="T3113" s="259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60" t="s">
        <v>259</v>
      </c>
      <c r="AU3113" s="260" t="s">
        <v>93</v>
      </c>
      <c r="AV3113" s="13" t="s">
        <v>93</v>
      </c>
      <c r="AW3113" s="13" t="s">
        <v>40</v>
      </c>
      <c r="AX3113" s="13" t="s">
        <v>84</v>
      </c>
      <c r="AY3113" s="260" t="s">
        <v>250</v>
      </c>
    </row>
    <row r="3114" s="16" customFormat="1">
      <c r="A3114" s="16"/>
      <c r="B3114" s="283"/>
      <c r="C3114" s="284"/>
      <c r="D3114" s="251" t="s">
        <v>259</v>
      </c>
      <c r="E3114" s="285" t="s">
        <v>1</v>
      </c>
      <c r="F3114" s="286" t="s">
        <v>328</v>
      </c>
      <c r="G3114" s="284"/>
      <c r="H3114" s="287">
        <v>3</v>
      </c>
      <c r="I3114" s="288"/>
      <c r="J3114" s="284"/>
      <c r="K3114" s="284"/>
      <c r="L3114" s="289"/>
      <c r="M3114" s="290"/>
      <c r="N3114" s="291"/>
      <c r="O3114" s="291"/>
      <c r="P3114" s="291"/>
      <c r="Q3114" s="291"/>
      <c r="R3114" s="291"/>
      <c r="S3114" s="291"/>
      <c r="T3114" s="292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T3114" s="293" t="s">
        <v>259</v>
      </c>
      <c r="AU3114" s="293" t="s">
        <v>93</v>
      </c>
      <c r="AV3114" s="16" t="s">
        <v>272</v>
      </c>
      <c r="AW3114" s="16" t="s">
        <v>40</v>
      </c>
      <c r="AX3114" s="16" t="s">
        <v>84</v>
      </c>
      <c r="AY3114" s="293" t="s">
        <v>250</v>
      </c>
    </row>
    <row r="3115" s="15" customFormat="1">
      <c r="A3115" s="15"/>
      <c r="B3115" s="272"/>
      <c r="C3115" s="273"/>
      <c r="D3115" s="251" t="s">
        <v>259</v>
      </c>
      <c r="E3115" s="274" t="s">
        <v>1</v>
      </c>
      <c r="F3115" s="275" t="s">
        <v>2918</v>
      </c>
      <c r="G3115" s="273"/>
      <c r="H3115" s="274" t="s">
        <v>1</v>
      </c>
      <c r="I3115" s="276"/>
      <c r="J3115" s="273"/>
      <c r="K3115" s="273"/>
      <c r="L3115" s="277"/>
      <c r="M3115" s="278"/>
      <c r="N3115" s="279"/>
      <c r="O3115" s="279"/>
      <c r="P3115" s="279"/>
      <c r="Q3115" s="279"/>
      <c r="R3115" s="279"/>
      <c r="S3115" s="279"/>
      <c r="T3115" s="280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  <c r="AE3115" s="15"/>
      <c r="AT3115" s="281" t="s">
        <v>259</v>
      </c>
      <c r="AU3115" s="281" t="s">
        <v>93</v>
      </c>
      <c r="AV3115" s="15" t="s">
        <v>91</v>
      </c>
      <c r="AW3115" s="15" t="s">
        <v>40</v>
      </c>
      <c r="AX3115" s="15" t="s">
        <v>84</v>
      </c>
      <c r="AY3115" s="281" t="s">
        <v>250</v>
      </c>
    </row>
    <row r="3116" s="13" customFormat="1">
      <c r="A3116" s="13"/>
      <c r="B3116" s="249"/>
      <c r="C3116" s="250"/>
      <c r="D3116" s="251" t="s">
        <v>259</v>
      </c>
      <c r="E3116" s="252" t="s">
        <v>1</v>
      </c>
      <c r="F3116" s="253" t="s">
        <v>2919</v>
      </c>
      <c r="G3116" s="250"/>
      <c r="H3116" s="254">
        <v>4</v>
      </c>
      <c r="I3116" s="255"/>
      <c r="J3116" s="250"/>
      <c r="K3116" s="250"/>
      <c r="L3116" s="256"/>
      <c r="M3116" s="257"/>
      <c r="N3116" s="258"/>
      <c r="O3116" s="258"/>
      <c r="P3116" s="258"/>
      <c r="Q3116" s="258"/>
      <c r="R3116" s="258"/>
      <c r="S3116" s="258"/>
      <c r="T3116" s="259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60" t="s">
        <v>259</v>
      </c>
      <c r="AU3116" s="260" t="s">
        <v>93</v>
      </c>
      <c r="AV3116" s="13" t="s">
        <v>93</v>
      </c>
      <c r="AW3116" s="13" t="s">
        <v>40</v>
      </c>
      <c r="AX3116" s="13" t="s">
        <v>84</v>
      </c>
      <c r="AY3116" s="260" t="s">
        <v>250</v>
      </c>
    </row>
    <row r="3117" s="16" customFormat="1">
      <c r="A3117" s="16"/>
      <c r="B3117" s="283"/>
      <c r="C3117" s="284"/>
      <c r="D3117" s="251" t="s">
        <v>259</v>
      </c>
      <c r="E3117" s="285" t="s">
        <v>1</v>
      </c>
      <c r="F3117" s="286" t="s">
        <v>328</v>
      </c>
      <c r="G3117" s="284"/>
      <c r="H3117" s="287">
        <v>4</v>
      </c>
      <c r="I3117" s="288"/>
      <c r="J3117" s="284"/>
      <c r="K3117" s="284"/>
      <c r="L3117" s="289"/>
      <c r="M3117" s="290"/>
      <c r="N3117" s="291"/>
      <c r="O3117" s="291"/>
      <c r="P3117" s="291"/>
      <c r="Q3117" s="291"/>
      <c r="R3117" s="291"/>
      <c r="S3117" s="291"/>
      <c r="T3117" s="292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T3117" s="293" t="s">
        <v>259</v>
      </c>
      <c r="AU3117" s="293" t="s">
        <v>93</v>
      </c>
      <c r="AV3117" s="16" t="s">
        <v>272</v>
      </c>
      <c r="AW3117" s="16" t="s">
        <v>40</v>
      </c>
      <c r="AX3117" s="16" t="s">
        <v>84</v>
      </c>
      <c r="AY3117" s="293" t="s">
        <v>250</v>
      </c>
    </row>
    <row r="3118" s="15" customFormat="1">
      <c r="A3118" s="15"/>
      <c r="B3118" s="272"/>
      <c r="C3118" s="273"/>
      <c r="D3118" s="251" t="s">
        <v>259</v>
      </c>
      <c r="E3118" s="274" t="s">
        <v>1</v>
      </c>
      <c r="F3118" s="275" t="s">
        <v>1008</v>
      </c>
      <c r="G3118" s="273"/>
      <c r="H3118" s="274" t="s">
        <v>1</v>
      </c>
      <c r="I3118" s="276"/>
      <c r="J3118" s="273"/>
      <c r="K3118" s="273"/>
      <c r="L3118" s="277"/>
      <c r="M3118" s="278"/>
      <c r="N3118" s="279"/>
      <c r="O3118" s="279"/>
      <c r="P3118" s="279"/>
      <c r="Q3118" s="279"/>
      <c r="R3118" s="279"/>
      <c r="S3118" s="279"/>
      <c r="T3118" s="280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T3118" s="281" t="s">
        <v>259</v>
      </c>
      <c r="AU3118" s="281" t="s">
        <v>93</v>
      </c>
      <c r="AV3118" s="15" t="s">
        <v>91</v>
      </c>
      <c r="AW3118" s="15" t="s">
        <v>40</v>
      </c>
      <c r="AX3118" s="15" t="s">
        <v>84</v>
      </c>
      <c r="AY3118" s="281" t="s">
        <v>250</v>
      </c>
    </row>
    <row r="3119" s="13" customFormat="1">
      <c r="A3119" s="13"/>
      <c r="B3119" s="249"/>
      <c r="C3119" s="250"/>
      <c r="D3119" s="251" t="s">
        <v>259</v>
      </c>
      <c r="E3119" s="252" t="s">
        <v>1</v>
      </c>
      <c r="F3119" s="253" t="s">
        <v>1009</v>
      </c>
      <c r="G3119" s="250"/>
      <c r="H3119" s="254">
        <v>3</v>
      </c>
      <c r="I3119" s="255"/>
      <c r="J3119" s="250"/>
      <c r="K3119" s="250"/>
      <c r="L3119" s="256"/>
      <c r="M3119" s="257"/>
      <c r="N3119" s="258"/>
      <c r="O3119" s="258"/>
      <c r="P3119" s="258"/>
      <c r="Q3119" s="258"/>
      <c r="R3119" s="258"/>
      <c r="S3119" s="258"/>
      <c r="T3119" s="259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60" t="s">
        <v>259</v>
      </c>
      <c r="AU3119" s="260" t="s">
        <v>93</v>
      </c>
      <c r="AV3119" s="13" t="s">
        <v>93</v>
      </c>
      <c r="AW3119" s="13" t="s">
        <v>40</v>
      </c>
      <c r="AX3119" s="13" t="s">
        <v>84</v>
      </c>
      <c r="AY3119" s="260" t="s">
        <v>250</v>
      </c>
    </row>
    <row r="3120" s="16" customFormat="1">
      <c r="A3120" s="16"/>
      <c r="B3120" s="283"/>
      <c r="C3120" s="284"/>
      <c r="D3120" s="251" t="s">
        <v>259</v>
      </c>
      <c r="E3120" s="285" t="s">
        <v>1</v>
      </c>
      <c r="F3120" s="286" t="s">
        <v>328</v>
      </c>
      <c r="G3120" s="284"/>
      <c r="H3120" s="287">
        <v>3</v>
      </c>
      <c r="I3120" s="288"/>
      <c r="J3120" s="284"/>
      <c r="K3120" s="284"/>
      <c r="L3120" s="289"/>
      <c r="M3120" s="290"/>
      <c r="N3120" s="291"/>
      <c r="O3120" s="291"/>
      <c r="P3120" s="291"/>
      <c r="Q3120" s="291"/>
      <c r="R3120" s="291"/>
      <c r="S3120" s="291"/>
      <c r="T3120" s="292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T3120" s="293" t="s">
        <v>259</v>
      </c>
      <c r="AU3120" s="293" t="s">
        <v>93</v>
      </c>
      <c r="AV3120" s="16" t="s">
        <v>272</v>
      </c>
      <c r="AW3120" s="16" t="s">
        <v>40</v>
      </c>
      <c r="AX3120" s="16" t="s">
        <v>84</v>
      </c>
      <c r="AY3120" s="293" t="s">
        <v>250</v>
      </c>
    </row>
    <row r="3121" s="15" customFormat="1">
      <c r="A3121" s="15"/>
      <c r="B3121" s="272"/>
      <c r="C3121" s="273"/>
      <c r="D3121" s="251" t="s">
        <v>259</v>
      </c>
      <c r="E3121" s="274" t="s">
        <v>1</v>
      </c>
      <c r="F3121" s="275" t="s">
        <v>1010</v>
      </c>
      <c r="G3121" s="273"/>
      <c r="H3121" s="274" t="s">
        <v>1</v>
      </c>
      <c r="I3121" s="276"/>
      <c r="J3121" s="273"/>
      <c r="K3121" s="273"/>
      <c r="L3121" s="277"/>
      <c r="M3121" s="278"/>
      <c r="N3121" s="279"/>
      <c r="O3121" s="279"/>
      <c r="P3121" s="279"/>
      <c r="Q3121" s="279"/>
      <c r="R3121" s="279"/>
      <c r="S3121" s="279"/>
      <c r="T3121" s="280"/>
      <c r="U3121" s="15"/>
      <c r="V3121" s="15"/>
      <c r="W3121" s="15"/>
      <c r="X3121" s="15"/>
      <c r="Y3121" s="15"/>
      <c r="Z3121" s="15"/>
      <c r="AA3121" s="15"/>
      <c r="AB3121" s="15"/>
      <c r="AC3121" s="15"/>
      <c r="AD3121" s="15"/>
      <c r="AE3121" s="15"/>
      <c r="AT3121" s="281" t="s">
        <v>259</v>
      </c>
      <c r="AU3121" s="281" t="s">
        <v>93</v>
      </c>
      <c r="AV3121" s="15" t="s">
        <v>91</v>
      </c>
      <c r="AW3121" s="15" t="s">
        <v>40</v>
      </c>
      <c r="AX3121" s="15" t="s">
        <v>84</v>
      </c>
      <c r="AY3121" s="281" t="s">
        <v>250</v>
      </c>
    </row>
    <row r="3122" s="13" customFormat="1">
      <c r="A3122" s="13"/>
      <c r="B3122" s="249"/>
      <c r="C3122" s="250"/>
      <c r="D3122" s="251" t="s">
        <v>259</v>
      </c>
      <c r="E3122" s="252" t="s">
        <v>1</v>
      </c>
      <c r="F3122" s="253" t="s">
        <v>1011</v>
      </c>
      <c r="G3122" s="250"/>
      <c r="H3122" s="254">
        <v>9</v>
      </c>
      <c r="I3122" s="255"/>
      <c r="J3122" s="250"/>
      <c r="K3122" s="250"/>
      <c r="L3122" s="256"/>
      <c r="M3122" s="257"/>
      <c r="N3122" s="258"/>
      <c r="O3122" s="258"/>
      <c r="P3122" s="258"/>
      <c r="Q3122" s="258"/>
      <c r="R3122" s="258"/>
      <c r="S3122" s="258"/>
      <c r="T3122" s="259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60" t="s">
        <v>259</v>
      </c>
      <c r="AU3122" s="260" t="s">
        <v>93</v>
      </c>
      <c r="AV3122" s="13" t="s">
        <v>93</v>
      </c>
      <c r="AW3122" s="13" t="s">
        <v>40</v>
      </c>
      <c r="AX3122" s="13" t="s">
        <v>84</v>
      </c>
      <c r="AY3122" s="260" t="s">
        <v>250</v>
      </c>
    </row>
    <row r="3123" s="16" customFormat="1">
      <c r="A3123" s="16"/>
      <c r="B3123" s="283"/>
      <c r="C3123" s="284"/>
      <c r="D3123" s="251" t="s">
        <v>259</v>
      </c>
      <c r="E3123" s="285" t="s">
        <v>1</v>
      </c>
      <c r="F3123" s="286" t="s">
        <v>328</v>
      </c>
      <c r="G3123" s="284"/>
      <c r="H3123" s="287">
        <v>9</v>
      </c>
      <c r="I3123" s="288"/>
      <c r="J3123" s="284"/>
      <c r="K3123" s="284"/>
      <c r="L3123" s="289"/>
      <c r="M3123" s="290"/>
      <c r="N3123" s="291"/>
      <c r="O3123" s="291"/>
      <c r="P3123" s="291"/>
      <c r="Q3123" s="291"/>
      <c r="R3123" s="291"/>
      <c r="S3123" s="291"/>
      <c r="T3123" s="292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T3123" s="293" t="s">
        <v>259</v>
      </c>
      <c r="AU3123" s="293" t="s">
        <v>93</v>
      </c>
      <c r="AV3123" s="16" t="s">
        <v>272</v>
      </c>
      <c r="AW3123" s="16" t="s">
        <v>40</v>
      </c>
      <c r="AX3123" s="16" t="s">
        <v>84</v>
      </c>
      <c r="AY3123" s="293" t="s">
        <v>250</v>
      </c>
    </row>
    <row r="3124" s="14" customFormat="1">
      <c r="A3124" s="14"/>
      <c r="B3124" s="261"/>
      <c r="C3124" s="262"/>
      <c r="D3124" s="251" t="s">
        <v>259</v>
      </c>
      <c r="E3124" s="263" t="s">
        <v>1</v>
      </c>
      <c r="F3124" s="264" t="s">
        <v>261</v>
      </c>
      <c r="G3124" s="262"/>
      <c r="H3124" s="265">
        <v>19</v>
      </c>
      <c r="I3124" s="266"/>
      <c r="J3124" s="262"/>
      <c r="K3124" s="262"/>
      <c r="L3124" s="267"/>
      <c r="M3124" s="268"/>
      <c r="N3124" s="269"/>
      <c r="O3124" s="269"/>
      <c r="P3124" s="269"/>
      <c r="Q3124" s="269"/>
      <c r="R3124" s="269"/>
      <c r="S3124" s="269"/>
      <c r="T3124" s="270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71" t="s">
        <v>259</v>
      </c>
      <c r="AU3124" s="271" t="s">
        <v>93</v>
      </c>
      <c r="AV3124" s="14" t="s">
        <v>256</v>
      </c>
      <c r="AW3124" s="14" t="s">
        <v>40</v>
      </c>
      <c r="AX3124" s="14" t="s">
        <v>91</v>
      </c>
      <c r="AY3124" s="271" t="s">
        <v>250</v>
      </c>
    </row>
    <row r="3125" s="2" customFormat="1" ht="16.5" customHeight="1">
      <c r="A3125" s="41"/>
      <c r="B3125" s="42"/>
      <c r="C3125" s="230" t="s">
        <v>2934</v>
      </c>
      <c r="D3125" s="230" t="s">
        <v>252</v>
      </c>
      <c r="E3125" s="231" t="s">
        <v>2935</v>
      </c>
      <c r="F3125" s="232" t="s">
        <v>2936</v>
      </c>
      <c r="G3125" s="233" t="s">
        <v>570</v>
      </c>
      <c r="H3125" s="234">
        <v>122</v>
      </c>
      <c r="I3125" s="235"/>
      <c r="J3125" s="236">
        <f>ROUND(I3125*H3125,2)</f>
        <v>0</v>
      </c>
      <c r="K3125" s="237"/>
      <c r="L3125" s="47"/>
      <c r="M3125" s="238" t="s">
        <v>1</v>
      </c>
      <c r="N3125" s="239" t="s">
        <v>49</v>
      </c>
      <c r="O3125" s="94"/>
      <c r="P3125" s="240">
        <f>O3125*H3125</f>
        <v>0</v>
      </c>
      <c r="Q3125" s="240">
        <v>0</v>
      </c>
      <c r="R3125" s="240">
        <f>Q3125*H3125</f>
        <v>0</v>
      </c>
      <c r="S3125" s="240">
        <v>0</v>
      </c>
      <c r="T3125" s="241">
        <f>S3125*H3125</f>
        <v>0</v>
      </c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R3125" s="242" t="s">
        <v>303</v>
      </c>
      <c r="AT3125" s="242" t="s">
        <v>252</v>
      </c>
      <c r="AU3125" s="242" t="s">
        <v>93</v>
      </c>
      <c r="AY3125" s="19" t="s">
        <v>250</v>
      </c>
      <c r="BE3125" s="243">
        <f>IF(N3125="základní",J3125,0)</f>
        <v>0</v>
      </c>
      <c r="BF3125" s="243">
        <f>IF(N3125="snížená",J3125,0)</f>
        <v>0</v>
      </c>
      <c r="BG3125" s="243">
        <f>IF(N3125="zákl. přenesená",J3125,0)</f>
        <v>0</v>
      </c>
      <c r="BH3125" s="243">
        <f>IF(N3125="sníž. přenesená",J3125,0)</f>
        <v>0</v>
      </c>
      <c r="BI3125" s="243">
        <f>IF(N3125="nulová",J3125,0)</f>
        <v>0</v>
      </c>
      <c r="BJ3125" s="19" t="s">
        <v>91</v>
      </c>
      <c r="BK3125" s="243">
        <f>ROUND(I3125*H3125,2)</f>
        <v>0</v>
      </c>
      <c r="BL3125" s="19" t="s">
        <v>303</v>
      </c>
      <c r="BM3125" s="242" t="s">
        <v>2937</v>
      </c>
    </row>
    <row r="3126" s="2" customFormat="1">
      <c r="A3126" s="41"/>
      <c r="B3126" s="42"/>
      <c r="C3126" s="43"/>
      <c r="D3126" s="244" t="s">
        <v>257</v>
      </c>
      <c r="E3126" s="43"/>
      <c r="F3126" s="245" t="s">
        <v>2938</v>
      </c>
      <c r="G3126" s="43"/>
      <c r="H3126" s="43"/>
      <c r="I3126" s="246"/>
      <c r="J3126" s="43"/>
      <c r="K3126" s="43"/>
      <c r="L3126" s="47"/>
      <c r="M3126" s="247"/>
      <c r="N3126" s="248"/>
      <c r="O3126" s="94"/>
      <c r="P3126" s="94"/>
      <c r="Q3126" s="94"/>
      <c r="R3126" s="94"/>
      <c r="S3126" s="94"/>
      <c r="T3126" s="95"/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T3126" s="19" t="s">
        <v>257</v>
      </c>
      <c r="AU3126" s="19" t="s">
        <v>93</v>
      </c>
    </row>
    <row r="3127" s="15" customFormat="1">
      <c r="A3127" s="15"/>
      <c r="B3127" s="272"/>
      <c r="C3127" s="273"/>
      <c r="D3127" s="251" t="s">
        <v>259</v>
      </c>
      <c r="E3127" s="274" t="s">
        <v>1</v>
      </c>
      <c r="F3127" s="275" t="s">
        <v>2213</v>
      </c>
      <c r="G3127" s="273"/>
      <c r="H3127" s="274" t="s">
        <v>1</v>
      </c>
      <c r="I3127" s="276"/>
      <c r="J3127" s="273"/>
      <c r="K3127" s="273"/>
      <c r="L3127" s="277"/>
      <c r="M3127" s="278"/>
      <c r="N3127" s="279"/>
      <c r="O3127" s="279"/>
      <c r="P3127" s="279"/>
      <c r="Q3127" s="279"/>
      <c r="R3127" s="279"/>
      <c r="S3127" s="279"/>
      <c r="T3127" s="280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81" t="s">
        <v>259</v>
      </c>
      <c r="AU3127" s="281" t="s">
        <v>93</v>
      </c>
      <c r="AV3127" s="15" t="s">
        <v>91</v>
      </c>
      <c r="AW3127" s="15" t="s">
        <v>40</v>
      </c>
      <c r="AX3127" s="15" t="s">
        <v>84</v>
      </c>
      <c r="AY3127" s="281" t="s">
        <v>250</v>
      </c>
    </row>
    <row r="3128" s="15" customFormat="1">
      <c r="A3128" s="15"/>
      <c r="B3128" s="272"/>
      <c r="C3128" s="273"/>
      <c r="D3128" s="251" t="s">
        <v>259</v>
      </c>
      <c r="E3128" s="274" t="s">
        <v>1</v>
      </c>
      <c r="F3128" s="275" t="s">
        <v>2840</v>
      </c>
      <c r="G3128" s="273"/>
      <c r="H3128" s="274" t="s">
        <v>1</v>
      </c>
      <c r="I3128" s="276"/>
      <c r="J3128" s="273"/>
      <c r="K3128" s="273"/>
      <c r="L3128" s="277"/>
      <c r="M3128" s="278"/>
      <c r="N3128" s="279"/>
      <c r="O3128" s="279"/>
      <c r="P3128" s="279"/>
      <c r="Q3128" s="279"/>
      <c r="R3128" s="279"/>
      <c r="S3128" s="279"/>
      <c r="T3128" s="280"/>
      <c r="U3128" s="15"/>
      <c r="V3128" s="15"/>
      <c r="W3128" s="15"/>
      <c r="X3128" s="15"/>
      <c r="Y3128" s="15"/>
      <c r="Z3128" s="15"/>
      <c r="AA3128" s="15"/>
      <c r="AB3128" s="15"/>
      <c r="AC3128" s="15"/>
      <c r="AD3128" s="15"/>
      <c r="AE3128" s="15"/>
      <c r="AT3128" s="281" t="s">
        <v>259</v>
      </c>
      <c r="AU3128" s="281" t="s">
        <v>93</v>
      </c>
      <c r="AV3128" s="15" t="s">
        <v>91</v>
      </c>
      <c r="AW3128" s="15" t="s">
        <v>40</v>
      </c>
      <c r="AX3128" s="15" t="s">
        <v>84</v>
      </c>
      <c r="AY3128" s="281" t="s">
        <v>250</v>
      </c>
    </row>
    <row r="3129" s="13" customFormat="1">
      <c r="A3129" s="13"/>
      <c r="B3129" s="249"/>
      <c r="C3129" s="250"/>
      <c r="D3129" s="251" t="s">
        <v>259</v>
      </c>
      <c r="E3129" s="252" t="s">
        <v>1</v>
      </c>
      <c r="F3129" s="253" t="s">
        <v>2051</v>
      </c>
      <c r="G3129" s="250"/>
      <c r="H3129" s="254">
        <v>20</v>
      </c>
      <c r="I3129" s="255"/>
      <c r="J3129" s="250"/>
      <c r="K3129" s="250"/>
      <c r="L3129" s="256"/>
      <c r="M3129" s="257"/>
      <c r="N3129" s="258"/>
      <c r="O3129" s="258"/>
      <c r="P3129" s="258"/>
      <c r="Q3129" s="258"/>
      <c r="R3129" s="258"/>
      <c r="S3129" s="258"/>
      <c r="T3129" s="259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60" t="s">
        <v>259</v>
      </c>
      <c r="AU3129" s="260" t="s">
        <v>93</v>
      </c>
      <c r="AV3129" s="13" t="s">
        <v>93</v>
      </c>
      <c r="AW3129" s="13" t="s">
        <v>40</v>
      </c>
      <c r="AX3129" s="13" t="s">
        <v>84</v>
      </c>
      <c r="AY3129" s="260" t="s">
        <v>250</v>
      </c>
    </row>
    <row r="3130" s="13" customFormat="1">
      <c r="A3130" s="13"/>
      <c r="B3130" s="249"/>
      <c r="C3130" s="250"/>
      <c r="D3130" s="251" t="s">
        <v>259</v>
      </c>
      <c r="E3130" s="252" t="s">
        <v>1</v>
      </c>
      <c r="F3130" s="253" t="s">
        <v>2871</v>
      </c>
      <c r="G3130" s="250"/>
      <c r="H3130" s="254">
        <v>20</v>
      </c>
      <c r="I3130" s="255"/>
      <c r="J3130" s="250"/>
      <c r="K3130" s="250"/>
      <c r="L3130" s="256"/>
      <c r="M3130" s="257"/>
      <c r="N3130" s="258"/>
      <c r="O3130" s="258"/>
      <c r="P3130" s="258"/>
      <c r="Q3130" s="258"/>
      <c r="R3130" s="258"/>
      <c r="S3130" s="258"/>
      <c r="T3130" s="259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60" t="s">
        <v>259</v>
      </c>
      <c r="AU3130" s="260" t="s">
        <v>93</v>
      </c>
      <c r="AV3130" s="13" t="s">
        <v>93</v>
      </c>
      <c r="AW3130" s="13" t="s">
        <v>40</v>
      </c>
      <c r="AX3130" s="13" t="s">
        <v>84</v>
      </c>
      <c r="AY3130" s="260" t="s">
        <v>250</v>
      </c>
    </row>
    <row r="3131" s="13" customFormat="1">
      <c r="A3131" s="13"/>
      <c r="B3131" s="249"/>
      <c r="C3131" s="250"/>
      <c r="D3131" s="251" t="s">
        <v>259</v>
      </c>
      <c r="E3131" s="252" t="s">
        <v>1</v>
      </c>
      <c r="F3131" s="253" t="s">
        <v>2872</v>
      </c>
      <c r="G3131" s="250"/>
      <c r="H3131" s="254">
        <v>20</v>
      </c>
      <c r="I3131" s="255"/>
      <c r="J3131" s="250"/>
      <c r="K3131" s="250"/>
      <c r="L3131" s="256"/>
      <c r="M3131" s="257"/>
      <c r="N3131" s="258"/>
      <c r="O3131" s="258"/>
      <c r="P3131" s="258"/>
      <c r="Q3131" s="258"/>
      <c r="R3131" s="258"/>
      <c r="S3131" s="258"/>
      <c r="T3131" s="259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60" t="s">
        <v>259</v>
      </c>
      <c r="AU3131" s="260" t="s">
        <v>93</v>
      </c>
      <c r="AV3131" s="13" t="s">
        <v>93</v>
      </c>
      <c r="AW3131" s="13" t="s">
        <v>40</v>
      </c>
      <c r="AX3131" s="13" t="s">
        <v>84</v>
      </c>
      <c r="AY3131" s="260" t="s">
        <v>250</v>
      </c>
    </row>
    <row r="3132" s="13" customFormat="1">
      <c r="A3132" s="13"/>
      <c r="B3132" s="249"/>
      <c r="C3132" s="250"/>
      <c r="D3132" s="251" t="s">
        <v>259</v>
      </c>
      <c r="E3132" s="252" t="s">
        <v>1</v>
      </c>
      <c r="F3132" s="253" t="s">
        <v>1504</v>
      </c>
      <c r="G3132" s="250"/>
      <c r="H3132" s="254">
        <v>20</v>
      </c>
      <c r="I3132" s="255"/>
      <c r="J3132" s="250"/>
      <c r="K3132" s="250"/>
      <c r="L3132" s="256"/>
      <c r="M3132" s="257"/>
      <c r="N3132" s="258"/>
      <c r="O3132" s="258"/>
      <c r="P3132" s="258"/>
      <c r="Q3132" s="258"/>
      <c r="R3132" s="258"/>
      <c r="S3132" s="258"/>
      <c r="T3132" s="259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60" t="s">
        <v>259</v>
      </c>
      <c r="AU3132" s="260" t="s">
        <v>93</v>
      </c>
      <c r="AV3132" s="13" t="s">
        <v>93</v>
      </c>
      <c r="AW3132" s="13" t="s">
        <v>40</v>
      </c>
      <c r="AX3132" s="13" t="s">
        <v>84</v>
      </c>
      <c r="AY3132" s="260" t="s">
        <v>250</v>
      </c>
    </row>
    <row r="3133" s="13" customFormat="1">
      <c r="A3133" s="13"/>
      <c r="B3133" s="249"/>
      <c r="C3133" s="250"/>
      <c r="D3133" s="251" t="s">
        <v>259</v>
      </c>
      <c r="E3133" s="252" t="s">
        <v>1</v>
      </c>
      <c r="F3133" s="253" t="s">
        <v>1505</v>
      </c>
      <c r="G3133" s="250"/>
      <c r="H3133" s="254">
        <v>20</v>
      </c>
      <c r="I3133" s="255"/>
      <c r="J3133" s="250"/>
      <c r="K3133" s="250"/>
      <c r="L3133" s="256"/>
      <c r="M3133" s="257"/>
      <c r="N3133" s="258"/>
      <c r="O3133" s="258"/>
      <c r="P3133" s="258"/>
      <c r="Q3133" s="258"/>
      <c r="R3133" s="258"/>
      <c r="S3133" s="258"/>
      <c r="T3133" s="259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60" t="s">
        <v>259</v>
      </c>
      <c r="AU3133" s="260" t="s">
        <v>93</v>
      </c>
      <c r="AV3133" s="13" t="s">
        <v>93</v>
      </c>
      <c r="AW3133" s="13" t="s">
        <v>40</v>
      </c>
      <c r="AX3133" s="13" t="s">
        <v>84</v>
      </c>
      <c r="AY3133" s="260" t="s">
        <v>250</v>
      </c>
    </row>
    <row r="3134" s="16" customFormat="1">
      <c r="A3134" s="16"/>
      <c r="B3134" s="283"/>
      <c r="C3134" s="284"/>
      <c r="D3134" s="251" t="s">
        <v>259</v>
      </c>
      <c r="E3134" s="285" t="s">
        <v>1</v>
      </c>
      <c r="F3134" s="286" t="s">
        <v>328</v>
      </c>
      <c r="G3134" s="284"/>
      <c r="H3134" s="287">
        <v>100</v>
      </c>
      <c r="I3134" s="288"/>
      <c r="J3134" s="284"/>
      <c r="K3134" s="284"/>
      <c r="L3134" s="289"/>
      <c r="M3134" s="290"/>
      <c r="N3134" s="291"/>
      <c r="O3134" s="291"/>
      <c r="P3134" s="291"/>
      <c r="Q3134" s="291"/>
      <c r="R3134" s="291"/>
      <c r="S3134" s="291"/>
      <c r="T3134" s="292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T3134" s="293" t="s">
        <v>259</v>
      </c>
      <c r="AU3134" s="293" t="s">
        <v>93</v>
      </c>
      <c r="AV3134" s="16" t="s">
        <v>272</v>
      </c>
      <c r="AW3134" s="16" t="s">
        <v>40</v>
      </c>
      <c r="AX3134" s="16" t="s">
        <v>84</v>
      </c>
      <c r="AY3134" s="293" t="s">
        <v>250</v>
      </c>
    </row>
    <row r="3135" s="15" customFormat="1">
      <c r="A3135" s="15"/>
      <c r="B3135" s="272"/>
      <c r="C3135" s="273"/>
      <c r="D3135" s="251" t="s">
        <v>259</v>
      </c>
      <c r="E3135" s="274" t="s">
        <v>1</v>
      </c>
      <c r="F3135" s="275" t="s">
        <v>2857</v>
      </c>
      <c r="G3135" s="273"/>
      <c r="H3135" s="274" t="s">
        <v>1</v>
      </c>
      <c r="I3135" s="276"/>
      <c r="J3135" s="273"/>
      <c r="K3135" s="273"/>
      <c r="L3135" s="277"/>
      <c r="M3135" s="278"/>
      <c r="N3135" s="279"/>
      <c r="O3135" s="279"/>
      <c r="P3135" s="279"/>
      <c r="Q3135" s="279"/>
      <c r="R3135" s="279"/>
      <c r="S3135" s="279"/>
      <c r="T3135" s="280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T3135" s="281" t="s">
        <v>259</v>
      </c>
      <c r="AU3135" s="281" t="s">
        <v>93</v>
      </c>
      <c r="AV3135" s="15" t="s">
        <v>91</v>
      </c>
      <c r="AW3135" s="15" t="s">
        <v>40</v>
      </c>
      <c r="AX3135" s="15" t="s">
        <v>84</v>
      </c>
      <c r="AY3135" s="281" t="s">
        <v>250</v>
      </c>
    </row>
    <row r="3136" s="13" customFormat="1">
      <c r="A3136" s="13"/>
      <c r="B3136" s="249"/>
      <c r="C3136" s="250"/>
      <c r="D3136" s="251" t="s">
        <v>259</v>
      </c>
      <c r="E3136" s="252" t="s">
        <v>1</v>
      </c>
      <c r="F3136" s="253" t="s">
        <v>2682</v>
      </c>
      <c r="G3136" s="250"/>
      <c r="H3136" s="254">
        <v>2</v>
      </c>
      <c r="I3136" s="255"/>
      <c r="J3136" s="250"/>
      <c r="K3136" s="250"/>
      <c r="L3136" s="256"/>
      <c r="M3136" s="257"/>
      <c r="N3136" s="258"/>
      <c r="O3136" s="258"/>
      <c r="P3136" s="258"/>
      <c r="Q3136" s="258"/>
      <c r="R3136" s="258"/>
      <c r="S3136" s="258"/>
      <c r="T3136" s="259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60" t="s">
        <v>259</v>
      </c>
      <c r="AU3136" s="260" t="s">
        <v>93</v>
      </c>
      <c r="AV3136" s="13" t="s">
        <v>93</v>
      </c>
      <c r="AW3136" s="13" t="s">
        <v>40</v>
      </c>
      <c r="AX3136" s="13" t="s">
        <v>84</v>
      </c>
      <c r="AY3136" s="260" t="s">
        <v>250</v>
      </c>
    </row>
    <row r="3137" s="16" customFormat="1">
      <c r="A3137" s="16"/>
      <c r="B3137" s="283"/>
      <c r="C3137" s="284"/>
      <c r="D3137" s="251" t="s">
        <v>259</v>
      </c>
      <c r="E3137" s="285" t="s">
        <v>1</v>
      </c>
      <c r="F3137" s="286" t="s">
        <v>328</v>
      </c>
      <c r="G3137" s="284"/>
      <c r="H3137" s="287">
        <v>2</v>
      </c>
      <c r="I3137" s="288"/>
      <c r="J3137" s="284"/>
      <c r="K3137" s="284"/>
      <c r="L3137" s="289"/>
      <c r="M3137" s="290"/>
      <c r="N3137" s="291"/>
      <c r="O3137" s="291"/>
      <c r="P3137" s="291"/>
      <c r="Q3137" s="291"/>
      <c r="R3137" s="291"/>
      <c r="S3137" s="291"/>
      <c r="T3137" s="292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T3137" s="293" t="s">
        <v>259</v>
      </c>
      <c r="AU3137" s="293" t="s">
        <v>93</v>
      </c>
      <c r="AV3137" s="16" t="s">
        <v>272</v>
      </c>
      <c r="AW3137" s="16" t="s">
        <v>40</v>
      </c>
      <c r="AX3137" s="16" t="s">
        <v>84</v>
      </c>
      <c r="AY3137" s="293" t="s">
        <v>250</v>
      </c>
    </row>
    <row r="3138" s="15" customFormat="1">
      <c r="A3138" s="15"/>
      <c r="B3138" s="272"/>
      <c r="C3138" s="273"/>
      <c r="D3138" s="251" t="s">
        <v>259</v>
      </c>
      <c r="E3138" s="274" t="s">
        <v>1</v>
      </c>
      <c r="F3138" s="275" t="s">
        <v>2859</v>
      </c>
      <c r="G3138" s="273"/>
      <c r="H3138" s="274" t="s">
        <v>1</v>
      </c>
      <c r="I3138" s="276"/>
      <c r="J3138" s="273"/>
      <c r="K3138" s="273"/>
      <c r="L3138" s="277"/>
      <c r="M3138" s="278"/>
      <c r="N3138" s="279"/>
      <c r="O3138" s="279"/>
      <c r="P3138" s="279"/>
      <c r="Q3138" s="279"/>
      <c r="R3138" s="279"/>
      <c r="S3138" s="279"/>
      <c r="T3138" s="280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5"/>
      <c r="AE3138" s="15"/>
      <c r="AT3138" s="281" t="s">
        <v>259</v>
      </c>
      <c r="AU3138" s="281" t="s">
        <v>93</v>
      </c>
      <c r="AV3138" s="15" t="s">
        <v>91</v>
      </c>
      <c r="AW3138" s="15" t="s">
        <v>40</v>
      </c>
      <c r="AX3138" s="15" t="s">
        <v>84</v>
      </c>
      <c r="AY3138" s="281" t="s">
        <v>250</v>
      </c>
    </row>
    <row r="3139" s="13" customFormat="1">
      <c r="A3139" s="13"/>
      <c r="B3139" s="249"/>
      <c r="C3139" s="250"/>
      <c r="D3139" s="251" t="s">
        <v>259</v>
      </c>
      <c r="E3139" s="252" t="s">
        <v>1</v>
      </c>
      <c r="F3139" s="253" t="s">
        <v>2693</v>
      </c>
      <c r="G3139" s="250"/>
      <c r="H3139" s="254">
        <v>1</v>
      </c>
      <c r="I3139" s="255"/>
      <c r="J3139" s="250"/>
      <c r="K3139" s="250"/>
      <c r="L3139" s="256"/>
      <c r="M3139" s="257"/>
      <c r="N3139" s="258"/>
      <c r="O3139" s="258"/>
      <c r="P3139" s="258"/>
      <c r="Q3139" s="258"/>
      <c r="R3139" s="258"/>
      <c r="S3139" s="258"/>
      <c r="T3139" s="25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60" t="s">
        <v>259</v>
      </c>
      <c r="AU3139" s="260" t="s">
        <v>93</v>
      </c>
      <c r="AV3139" s="13" t="s">
        <v>93</v>
      </c>
      <c r="AW3139" s="13" t="s">
        <v>40</v>
      </c>
      <c r="AX3139" s="13" t="s">
        <v>84</v>
      </c>
      <c r="AY3139" s="260" t="s">
        <v>250</v>
      </c>
    </row>
    <row r="3140" s="16" customFormat="1">
      <c r="A3140" s="16"/>
      <c r="B3140" s="283"/>
      <c r="C3140" s="284"/>
      <c r="D3140" s="251" t="s">
        <v>259</v>
      </c>
      <c r="E3140" s="285" t="s">
        <v>1</v>
      </c>
      <c r="F3140" s="286" t="s">
        <v>328</v>
      </c>
      <c r="G3140" s="284"/>
      <c r="H3140" s="287">
        <v>1</v>
      </c>
      <c r="I3140" s="288"/>
      <c r="J3140" s="284"/>
      <c r="K3140" s="284"/>
      <c r="L3140" s="289"/>
      <c r="M3140" s="290"/>
      <c r="N3140" s="291"/>
      <c r="O3140" s="291"/>
      <c r="P3140" s="291"/>
      <c r="Q3140" s="291"/>
      <c r="R3140" s="291"/>
      <c r="S3140" s="291"/>
      <c r="T3140" s="292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T3140" s="293" t="s">
        <v>259</v>
      </c>
      <c r="AU3140" s="293" t="s">
        <v>93</v>
      </c>
      <c r="AV3140" s="16" t="s">
        <v>272</v>
      </c>
      <c r="AW3140" s="16" t="s">
        <v>40</v>
      </c>
      <c r="AX3140" s="16" t="s">
        <v>84</v>
      </c>
      <c r="AY3140" s="293" t="s">
        <v>250</v>
      </c>
    </row>
    <row r="3141" s="15" customFormat="1">
      <c r="A3141" s="15"/>
      <c r="B3141" s="272"/>
      <c r="C3141" s="273"/>
      <c r="D3141" s="251" t="s">
        <v>259</v>
      </c>
      <c r="E3141" s="274" t="s">
        <v>1</v>
      </c>
      <c r="F3141" s="275" t="s">
        <v>1007</v>
      </c>
      <c r="G3141" s="273"/>
      <c r="H3141" s="274" t="s">
        <v>1</v>
      </c>
      <c r="I3141" s="276"/>
      <c r="J3141" s="273"/>
      <c r="K3141" s="273"/>
      <c r="L3141" s="277"/>
      <c r="M3141" s="278"/>
      <c r="N3141" s="279"/>
      <c r="O3141" s="279"/>
      <c r="P3141" s="279"/>
      <c r="Q3141" s="279"/>
      <c r="R3141" s="279"/>
      <c r="S3141" s="279"/>
      <c r="T3141" s="280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  <c r="AE3141" s="15"/>
      <c r="AT3141" s="281" t="s">
        <v>259</v>
      </c>
      <c r="AU3141" s="281" t="s">
        <v>93</v>
      </c>
      <c r="AV3141" s="15" t="s">
        <v>91</v>
      </c>
      <c r="AW3141" s="15" t="s">
        <v>40</v>
      </c>
      <c r="AX3141" s="15" t="s">
        <v>84</v>
      </c>
      <c r="AY3141" s="281" t="s">
        <v>250</v>
      </c>
    </row>
    <row r="3142" s="15" customFormat="1">
      <c r="A3142" s="15"/>
      <c r="B3142" s="272"/>
      <c r="C3142" s="273"/>
      <c r="D3142" s="251" t="s">
        <v>259</v>
      </c>
      <c r="E3142" s="274" t="s">
        <v>1</v>
      </c>
      <c r="F3142" s="275" t="s">
        <v>2917</v>
      </c>
      <c r="G3142" s="273"/>
      <c r="H3142" s="274" t="s">
        <v>1</v>
      </c>
      <c r="I3142" s="276"/>
      <c r="J3142" s="273"/>
      <c r="K3142" s="273"/>
      <c r="L3142" s="277"/>
      <c r="M3142" s="278"/>
      <c r="N3142" s="279"/>
      <c r="O3142" s="279"/>
      <c r="P3142" s="279"/>
      <c r="Q3142" s="279"/>
      <c r="R3142" s="279"/>
      <c r="S3142" s="279"/>
      <c r="T3142" s="280"/>
      <c r="U3142" s="15"/>
      <c r="V3142" s="15"/>
      <c r="W3142" s="15"/>
      <c r="X3142" s="15"/>
      <c r="Y3142" s="15"/>
      <c r="Z3142" s="15"/>
      <c r="AA3142" s="15"/>
      <c r="AB3142" s="15"/>
      <c r="AC3142" s="15"/>
      <c r="AD3142" s="15"/>
      <c r="AE3142" s="15"/>
      <c r="AT3142" s="281" t="s">
        <v>259</v>
      </c>
      <c r="AU3142" s="281" t="s">
        <v>93</v>
      </c>
      <c r="AV3142" s="15" t="s">
        <v>91</v>
      </c>
      <c r="AW3142" s="15" t="s">
        <v>40</v>
      </c>
      <c r="AX3142" s="15" t="s">
        <v>84</v>
      </c>
      <c r="AY3142" s="281" t="s">
        <v>250</v>
      </c>
    </row>
    <row r="3143" s="13" customFormat="1">
      <c r="A3143" s="13"/>
      <c r="B3143" s="249"/>
      <c r="C3143" s="250"/>
      <c r="D3143" s="251" t="s">
        <v>259</v>
      </c>
      <c r="E3143" s="252" t="s">
        <v>1</v>
      </c>
      <c r="F3143" s="253" t="s">
        <v>1009</v>
      </c>
      <c r="G3143" s="250"/>
      <c r="H3143" s="254">
        <v>3</v>
      </c>
      <c r="I3143" s="255"/>
      <c r="J3143" s="250"/>
      <c r="K3143" s="250"/>
      <c r="L3143" s="256"/>
      <c r="M3143" s="257"/>
      <c r="N3143" s="258"/>
      <c r="O3143" s="258"/>
      <c r="P3143" s="258"/>
      <c r="Q3143" s="258"/>
      <c r="R3143" s="258"/>
      <c r="S3143" s="258"/>
      <c r="T3143" s="259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60" t="s">
        <v>259</v>
      </c>
      <c r="AU3143" s="260" t="s">
        <v>93</v>
      </c>
      <c r="AV3143" s="13" t="s">
        <v>93</v>
      </c>
      <c r="AW3143" s="13" t="s">
        <v>40</v>
      </c>
      <c r="AX3143" s="13" t="s">
        <v>84</v>
      </c>
      <c r="AY3143" s="260" t="s">
        <v>250</v>
      </c>
    </row>
    <row r="3144" s="16" customFormat="1">
      <c r="A3144" s="16"/>
      <c r="B3144" s="283"/>
      <c r="C3144" s="284"/>
      <c r="D3144" s="251" t="s">
        <v>259</v>
      </c>
      <c r="E3144" s="285" t="s">
        <v>1</v>
      </c>
      <c r="F3144" s="286" t="s">
        <v>328</v>
      </c>
      <c r="G3144" s="284"/>
      <c r="H3144" s="287">
        <v>3</v>
      </c>
      <c r="I3144" s="288"/>
      <c r="J3144" s="284"/>
      <c r="K3144" s="284"/>
      <c r="L3144" s="289"/>
      <c r="M3144" s="290"/>
      <c r="N3144" s="291"/>
      <c r="O3144" s="291"/>
      <c r="P3144" s="291"/>
      <c r="Q3144" s="291"/>
      <c r="R3144" s="291"/>
      <c r="S3144" s="291"/>
      <c r="T3144" s="292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T3144" s="293" t="s">
        <v>259</v>
      </c>
      <c r="AU3144" s="293" t="s">
        <v>93</v>
      </c>
      <c r="AV3144" s="16" t="s">
        <v>272</v>
      </c>
      <c r="AW3144" s="16" t="s">
        <v>40</v>
      </c>
      <c r="AX3144" s="16" t="s">
        <v>84</v>
      </c>
      <c r="AY3144" s="293" t="s">
        <v>250</v>
      </c>
    </row>
    <row r="3145" s="15" customFormat="1">
      <c r="A3145" s="15"/>
      <c r="B3145" s="272"/>
      <c r="C3145" s="273"/>
      <c r="D3145" s="251" t="s">
        <v>259</v>
      </c>
      <c r="E3145" s="274" t="s">
        <v>1</v>
      </c>
      <c r="F3145" s="275" t="s">
        <v>2918</v>
      </c>
      <c r="G3145" s="273"/>
      <c r="H3145" s="274" t="s">
        <v>1</v>
      </c>
      <c r="I3145" s="276"/>
      <c r="J3145" s="273"/>
      <c r="K3145" s="273"/>
      <c r="L3145" s="277"/>
      <c r="M3145" s="278"/>
      <c r="N3145" s="279"/>
      <c r="O3145" s="279"/>
      <c r="P3145" s="279"/>
      <c r="Q3145" s="279"/>
      <c r="R3145" s="279"/>
      <c r="S3145" s="279"/>
      <c r="T3145" s="280"/>
      <c r="U3145" s="15"/>
      <c r="V3145" s="15"/>
      <c r="W3145" s="15"/>
      <c r="X3145" s="15"/>
      <c r="Y3145" s="15"/>
      <c r="Z3145" s="15"/>
      <c r="AA3145" s="15"/>
      <c r="AB3145" s="15"/>
      <c r="AC3145" s="15"/>
      <c r="AD3145" s="15"/>
      <c r="AE3145" s="15"/>
      <c r="AT3145" s="281" t="s">
        <v>259</v>
      </c>
      <c r="AU3145" s="281" t="s">
        <v>93</v>
      </c>
      <c r="AV3145" s="15" t="s">
        <v>91</v>
      </c>
      <c r="AW3145" s="15" t="s">
        <v>40</v>
      </c>
      <c r="AX3145" s="15" t="s">
        <v>84</v>
      </c>
      <c r="AY3145" s="281" t="s">
        <v>250</v>
      </c>
    </row>
    <row r="3146" s="13" customFormat="1">
      <c r="A3146" s="13"/>
      <c r="B3146" s="249"/>
      <c r="C3146" s="250"/>
      <c r="D3146" s="251" t="s">
        <v>259</v>
      </c>
      <c r="E3146" s="252" t="s">
        <v>1</v>
      </c>
      <c r="F3146" s="253" t="s">
        <v>2919</v>
      </c>
      <c r="G3146" s="250"/>
      <c r="H3146" s="254">
        <v>4</v>
      </c>
      <c r="I3146" s="255"/>
      <c r="J3146" s="250"/>
      <c r="K3146" s="250"/>
      <c r="L3146" s="256"/>
      <c r="M3146" s="257"/>
      <c r="N3146" s="258"/>
      <c r="O3146" s="258"/>
      <c r="P3146" s="258"/>
      <c r="Q3146" s="258"/>
      <c r="R3146" s="258"/>
      <c r="S3146" s="258"/>
      <c r="T3146" s="259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60" t="s">
        <v>259</v>
      </c>
      <c r="AU3146" s="260" t="s">
        <v>93</v>
      </c>
      <c r="AV3146" s="13" t="s">
        <v>93</v>
      </c>
      <c r="AW3146" s="13" t="s">
        <v>40</v>
      </c>
      <c r="AX3146" s="13" t="s">
        <v>84</v>
      </c>
      <c r="AY3146" s="260" t="s">
        <v>250</v>
      </c>
    </row>
    <row r="3147" s="16" customFormat="1">
      <c r="A3147" s="16"/>
      <c r="B3147" s="283"/>
      <c r="C3147" s="284"/>
      <c r="D3147" s="251" t="s">
        <v>259</v>
      </c>
      <c r="E3147" s="285" t="s">
        <v>1</v>
      </c>
      <c r="F3147" s="286" t="s">
        <v>328</v>
      </c>
      <c r="G3147" s="284"/>
      <c r="H3147" s="287">
        <v>4</v>
      </c>
      <c r="I3147" s="288"/>
      <c r="J3147" s="284"/>
      <c r="K3147" s="284"/>
      <c r="L3147" s="289"/>
      <c r="M3147" s="290"/>
      <c r="N3147" s="291"/>
      <c r="O3147" s="291"/>
      <c r="P3147" s="291"/>
      <c r="Q3147" s="291"/>
      <c r="R3147" s="291"/>
      <c r="S3147" s="291"/>
      <c r="T3147" s="292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T3147" s="293" t="s">
        <v>259</v>
      </c>
      <c r="AU3147" s="293" t="s">
        <v>93</v>
      </c>
      <c r="AV3147" s="16" t="s">
        <v>272</v>
      </c>
      <c r="AW3147" s="16" t="s">
        <v>40</v>
      </c>
      <c r="AX3147" s="16" t="s">
        <v>84</v>
      </c>
      <c r="AY3147" s="293" t="s">
        <v>250</v>
      </c>
    </row>
    <row r="3148" s="15" customFormat="1">
      <c r="A3148" s="15"/>
      <c r="B3148" s="272"/>
      <c r="C3148" s="273"/>
      <c r="D3148" s="251" t="s">
        <v>259</v>
      </c>
      <c r="E3148" s="274" t="s">
        <v>1</v>
      </c>
      <c r="F3148" s="275" t="s">
        <v>1008</v>
      </c>
      <c r="G3148" s="273"/>
      <c r="H3148" s="274" t="s">
        <v>1</v>
      </c>
      <c r="I3148" s="276"/>
      <c r="J3148" s="273"/>
      <c r="K3148" s="273"/>
      <c r="L3148" s="277"/>
      <c r="M3148" s="278"/>
      <c r="N3148" s="279"/>
      <c r="O3148" s="279"/>
      <c r="P3148" s="279"/>
      <c r="Q3148" s="279"/>
      <c r="R3148" s="279"/>
      <c r="S3148" s="279"/>
      <c r="T3148" s="280"/>
      <c r="U3148" s="15"/>
      <c r="V3148" s="15"/>
      <c r="W3148" s="15"/>
      <c r="X3148" s="15"/>
      <c r="Y3148" s="15"/>
      <c r="Z3148" s="15"/>
      <c r="AA3148" s="15"/>
      <c r="AB3148" s="15"/>
      <c r="AC3148" s="15"/>
      <c r="AD3148" s="15"/>
      <c r="AE3148" s="15"/>
      <c r="AT3148" s="281" t="s">
        <v>259</v>
      </c>
      <c r="AU3148" s="281" t="s">
        <v>93</v>
      </c>
      <c r="AV3148" s="15" t="s">
        <v>91</v>
      </c>
      <c r="AW3148" s="15" t="s">
        <v>40</v>
      </c>
      <c r="AX3148" s="15" t="s">
        <v>84</v>
      </c>
      <c r="AY3148" s="281" t="s">
        <v>250</v>
      </c>
    </row>
    <row r="3149" s="13" customFormat="1">
      <c r="A3149" s="13"/>
      <c r="B3149" s="249"/>
      <c r="C3149" s="250"/>
      <c r="D3149" s="251" t="s">
        <v>259</v>
      </c>
      <c r="E3149" s="252" t="s">
        <v>1</v>
      </c>
      <c r="F3149" s="253" t="s">
        <v>1009</v>
      </c>
      <c r="G3149" s="250"/>
      <c r="H3149" s="254">
        <v>3</v>
      </c>
      <c r="I3149" s="255"/>
      <c r="J3149" s="250"/>
      <c r="K3149" s="250"/>
      <c r="L3149" s="256"/>
      <c r="M3149" s="257"/>
      <c r="N3149" s="258"/>
      <c r="O3149" s="258"/>
      <c r="P3149" s="258"/>
      <c r="Q3149" s="258"/>
      <c r="R3149" s="258"/>
      <c r="S3149" s="258"/>
      <c r="T3149" s="259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60" t="s">
        <v>259</v>
      </c>
      <c r="AU3149" s="260" t="s">
        <v>93</v>
      </c>
      <c r="AV3149" s="13" t="s">
        <v>93</v>
      </c>
      <c r="AW3149" s="13" t="s">
        <v>40</v>
      </c>
      <c r="AX3149" s="13" t="s">
        <v>84</v>
      </c>
      <c r="AY3149" s="260" t="s">
        <v>250</v>
      </c>
    </row>
    <row r="3150" s="16" customFormat="1">
      <c r="A3150" s="16"/>
      <c r="B3150" s="283"/>
      <c r="C3150" s="284"/>
      <c r="D3150" s="251" t="s">
        <v>259</v>
      </c>
      <c r="E3150" s="285" t="s">
        <v>1</v>
      </c>
      <c r="F3150" s="286" t="s">
        <v>328</v>
      </c>
      <c r="G3150" s="284"/>
      <c r="H3150" s="287">
        <v>3</v>
      </c>
      <c r="I3150" s="288"/>
      <c r="J3150" s="284"/>
      <c r="K3150" s="284"/>
      <c r="L3150" s="289"/>
      <c r="M3150" s="290"/>
      <c r="N3150" s="291"/>
      <c r="O3150" s="291"/>
      <c r="P3150" s="291"/>
      <c r="Q3150" s="291"/>
      <c r="R3150" s="291"/>
      <c r="S3150" s="291"/>
      <c r="T3150" s="292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T3150" s="293" t="s">
        <v>259</v>
      </c>
      <c r="AU3150" s="293" t="s">
        <v>93</v>
      </c>
      <c r="AV3150" s="16" t="s">
        <v>272</v>
      </c>
      <c r="AW3150" s="16" t="s">
        <v>40</v>
      </c>
      <c r="AX3150" s="16" t="s">
        <v>84</v>
      </c>
      <c r="AY3150" s="293" t="s">
        <v>250</v>
      </c>
    </row>
    <row r="3151" s="15" customFormat="1">
      <c r="A3151" s="15"/>
      <c r="B3151" s="272"/>
      <c r="C3151" s="273"/>
      <c r="D3151" s="251" t="s">
        <v>259</v>
      </c>
      <c r="E3151" s="274" t="s">
        <v>1</v>
      </c>
      <c r="F3151" s="275" t="s">
        <v>1010</v>
      </c>
      <c r="G3151" s="273"/>
      <c r="H3151" s="274" t="s">
        <v>1</v>
      </c>
      <c r="I3151" s="276"/>
      <c r="J3151" s="273"/>
      <c r="K3151" s="273"/>
      <c r="L3151" s="277"/>
      <c r="M3151" s="278"/>
      <c r="N3151" s="279"/>
      <c r="O3151" s="279"/>
      <c r="P3151" s="279"/>
      <c r="Q3151" s="279"/>
      <c r="R3151" s="279"/>
      <c r="S3151" s="279"/>
      <c r="T3151" s="280"/>
      <c r="U3151" s="15"/>
      <c r="V3151" s="15"/>
      <c r="W3151" s="15"/>
      <c r="X3151" s="15"/>
      <c r="Y3151" s="15"/>
      <c r="Z3151" s="15"/>
      <c r="AA3151" s="15"/>
      <c r="AB3151" s="15"/>
      <c r="AC3151" s="15"/>
      <c r="AD3151" s="15"/>
      <c r="AE3151" s="15"/>
      <c r="AT3151" s="281" t="s">
        <v>259</v>
      </c>
      <c r="AU3151" s="281" t="s">
        <v>93</v>
      </c>
      <c r="AV3151" s="15" t="s">
        <v>91</v>
      </c>
      <c r="AW3151" s="15" t="s">
        <v>40</v>
      </c>
      <c r="AX3151" s="15" t="s">
        <v>84</v>
      </c>
      <c r="AY3151" s="281" t="s">
        <v>250</v>
      </c>
    </row>
    <row r="3152" s="13" customFormat="1">
      <c r="A3152" s="13"/>
      <c r="B3152" s="249"/>
      <c r="C3152" s="250"/>
      <c r="D3152" s="251" t="s">
        <v>259</v>
      </c>
      <c r="E3152" s="252" t="s">
        <v>1</v>
      </c>
      <c r="F3152" s="253" t="s">
        <v>1011</v>
      </c>
      <c r="G3152" s="250"/>
      <c r="H3152" s="254">
        <v>9</v>
      </c>
      <c r="I3152" s="255"/>
      <c r="J3152" s="250"/>
      <c r="K3152" s="250"/>
      <c r="L3152" s="256"/>
      <c r="M3152" s="257"/>
      <c r="N3152" s="258"/>
      <c r="O3152" s="258"/>
      <c r="P3152" s="258"/>
      <c r="Q3152" s="258"/>
      <c r="R3152" s="258"/>
      <c r="S3152" s="258"/>
      <c r="T3152" s="259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60" t="s">
        <v>259</v>
      </c>
      <c r="AU3152" s="260" t="s">
        <v>93</v>
      </c>
      <c r="AV3152" s="13" t="s">
        <v>93</v>
      </c>
      <c r="AW3152" s="13" t="s">
        <v>40</v>
      </c>
      <c r="AX3152" s="13" t="s">
        <v>84</v>
      </c>
      <c r="AY3152" s="260" t="s">
        <v>250</v>
      </c>
    </row>
    <row r="3153" s="16" customFormat="1">
      <c r="A3153" s="16"/>
      <c r="B3153" s="283"/>
      <c r="C3153" s="284"/>
      <c r="D3153" s="251" t="s">
        <v>259</v>
      </c>
      <c r="E3153" s="285" t="s">
        <v>1</v>
      </c>
      <c r="F3153" s="286" t="s">
        <v>328</v>
      </c>
      <c r="G3153" s="284"/>
      <c r="H3153" s="287">
        <v>9</v>
      </c>
      <c r="I3153" s="288"/>
      <c r="J3153" s="284"/>
      <c r="K3153" s="284"/>
      <c r="L3153" s="289"/>
      <c r="M3153" s="290"/>
      <c r="N3153" s="291"/>
      <c r="O3153" s="291"/>
      <c r="P3153" s="291"/>
      <c r="Q3153" s="291"/>
      <c r="R3153" s="291"/>
      <c r="S3153" s="291"/>
      <c r="T3153" s="292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T3153" s="293" t="s">
        <v>259</v>
      </c>
      <c r="AU3153" s="293" t="s">
        <v>93</v>
      </c>
      <c r="AV3153" s="16" t="s">
        <v>272</v>
      </c>
      <c r="AW3153" s="16" t="s">
        <v>40</v>
      </c>
      <c r="AX3153" s="16" t="s">
        <v>84</v>
      </c>
      <c r="AY3153" s="293" t="s">
        <v>250</v>
      </c>
    </row>
    <row r="3154" s="14" customFormat="1">
      <c r="A3154" s="14"/>
      <c r="B3154" s="261"/>
      <c r="C3154" s="262"/>
      <c r="D3154" s="251" t="s">
        <v>259</v>
      </c>
      <c r="E3154" s="263" t="s">
        <v>1</v>
      </c>
      <c r="F3154" s="264" t="s">
        <v>261</v>
      </c>
      <c r="G3154" s="262"/>
      <c r="H3154" s="265">
        <v>122</v>
      </c>
      <c r="I3154" s="266"/>
      <c r="J3154" s="262"/>
      <c r="K3154" s="262"/>
      <c r="L3154" s="267"/>
      <c r="M3154" s="268"/>
      <c r="N3154" s="269"/>
      <c r="O3154" s="269"/>
      <c r="P3154" s="269"/>
      <c r="Q3154" s="269"/>
      <c r="R3154" s="269"/>
      <c r="S3154" s="269"/>
      <c r="T3154" s="270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71" t="s">
        <v>259</v>
      </c>
      <c r="AU3154" s="271" t="s">
        <v>93</v>
      </c>
      <c r="AV3154" s="14" t="s">
        <v>256</v>
      </c>
      <c r="AW3154" s="14" t="s">
        <v>40</v>
      </c>
      <c r="AX3154" s="14" t="s">
        <v>91</v>
      </c>
      <c r="AY3154" s="271" t="s">
        <v>250</v>
      </c>
    </row>
    <row r="3155" s="2" customFormat="1" ht="16.5" customHeight="1">
      <c r="A3155" s="41"/>
      <c r="B3155" s="42"/>
      <c r="C3155" s="294" t="s">
        <v>2939</v>
      </c>
      <c r="D3155" s="294" t="s">
        <v>337</v>
      </c>
      <c r="E3155" s="295" t="s">
        <v>2940</v>
      </c>
      <c r="F3155" s="296" t="s">
        <v>2941</v>
      </c>
      <c r="G3155" s="297" t="s">
        <v>570</v>
      </c>
      <c r="H3155" s="298">
        <v>122</v>
      </c>
      <c r="I3155" s="299"/>
      <c r="J3155" s="300">
        <f>ROUND(I3155*H3155,2)</f>
        <v>0</v>
      </c>
      <c r="K3155" s="301"/>
      <c r="L3155" s="302"/>
      <c r="M3155" s="303" t="s">
        <v>1</v>
      </c>
      <c r="N3155" s="304" t="s">
        <v>49</v>
      </c>
      <c r="O3155" s="94"/>
      <c r="P3155" s="240">
        <f>O3155*H3155</f>
        <v>0</v>
      </c>
      <c r="Q3155" s="240">
        <v>0.0023999999999999998</v>
      </c>
      <c r="R3155" s="240">
        <f>Q3155*H3155</f>
        <v>0.29279999999999995</v>
      </c>
      <c r="S3155" s="240">
        <v>0</v>
      </c>
      <c r="T3155" s="241">
        <f>S3155*H3155</f>
        <v>0</v>
      </c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R3155" s="242" t="s">
        <v>363</v>
      </c>
      <c r="AT3155" s="242" t="s">
        <v>337</v>
      </c>
      <c r="AU3155" s="242" t="s">
        <v>93</v>
      </c>
      <c r="AY3155" s="19" t="s">
        <v>250</v>
      </c>
      <c r="BE3155" s="243">
        <f>IF(N3155="základní",J3155,0)</f>
        <v>0</v>
      </c>
      <c r="BF3155" s="243">
        <f>IF(N3155="snížená",J3155,0)</f>
        <v>0</v>
      </c>
      <c r="BG3155" s="243">
        <f>IF(N3155="zákl. přenesená",J3155,0)</f>
        <v>0</v>
      </c>
      <c r="BH3155" s="243">
        <f>IF(N3155="sníž. přenesená",J3155,0)</f>
        <v>0</v>
      </c>
      <c r="BI3155" s="243">
        <f>IF(N3155="nulová",J3155,0)</f>
        <v>0</v>
      </c>
      <c r="BJ3155" s="19" t="s">
        <v>91</v>
      </c>
      <c r="BK3155" s="243">
        <f>ROUND(I3155*H3155,2)</f>
        <v>0</v>
      </c>
      <c r="BL3155" s="19" t="s">
        <v>303</v>
      </c>
      <c r="BM3155" s="242" t="s">
        <v>2942</v>
      </c>
    </row>
    <row r="3156" s="15" customFormat="1">
      <c r="A3156" s="15"/>
      <c r="B3156" s="272"/>
      <c r="C3156" s="273"/>
      <c r="D3156" s="251" t="s">
        <v>259</v>
      </c>
      <c r="E3156" s="274" t="s">
        <v>1</v>
      </c>
      <c r="F3156" s="275" t="s">
        <v>2213</v>
      </c>
      <c r="G3156" s="273"/>
      <c r="H3156" s="274" t="s">
        <v>1</v>
      </c>
      <c r="I3156" s="276"/>
      <c r="J3156" s="273"/>
      <c r="K3156" s="273"/>
      <c r="L3156" s="277"/>
      <c r="M3156" s="278"/>
      <c r="N3156" s="279"/>
      <c r="O3156" s="279"/>
      <c r="P3156" s="279"/>
      <c r="Q3156" s="279"/>
      <c r="R3156" s="279"/>
      <c r="S3156" s="279"/>
      <c r="T3156" s="280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T3156" s="281" t="s">
        <v>259</v>
      </c>
      <c r="AU3156" s="281" t="s">
        <v>93</v>
      </c>
      <c r="AV3156" s="15" t="s">
        <v>91</v>
      </c>
      <c r="AW3156" s="15" t="s">
        <v>40</v>
      </c>
      <c r="AX3156" s="15" t="s">
        <v>84</v>
      </c>
      <c r="AY3156" s="281" t="s">
        <v>250</v>
      </c>
    </row>
    <row r="3157" s="15" customFormat="1">
      <c r="A3157" s="15"/>
      <c r="B3157" s="272"/>
      <c r="C3157" s="273"/>
      <c r="D3157" s="251" t="s">
        <v>259</v>
      </c>
      <c r="E3157" s="274" t="s">
        <v>1</v>
      </c>
      <c r="F3157" s="275" t="s">
        <v>2840</v>
      </c>
      <c r="G3157" s="273"/>
      <c r="H3157" s="274" t="s">
        <v>1</v>
      </c>
      <c r="I3157" s="276"/>
      <c r="J3157" s="273"/>
      <c r="K3157" s="273"/>
      <c r="L3157" s="277"/>
      <c r="M3157" s="278"/>
      <c r="N3157" s="279"/>
      <c r="O3157" s="279"/>
      <c r="P3157" s="279"/>
      <c r="Q3157" s="279"/>
      <c r="R3157" s="279"/>
      <c r="S3157" s="279"/>
      <c r="T3157" s="280"/>
      <c r="U3157" s="15"/>
      <c r="V3157" s="15"/>
      <c r="W3157" s="15"/>
      <c r="X3157" s="15"/>
      <c r="Y3157" s="15"/>
      <c r="Z3157" s="15"/>
      <c r="AA3157" s="15"/>
      <c r="AB3157" s="15"/>
      <c r="AC3157" s="15"/>
      <c r="AD3157" s="15"/>
      <c r="AE3157" s="15"/>
      <c r="AT3157" s="281" t="s">
        <v>259</v>
      </c>
      <c r="AU3157" s="281" t="s">
        <v>93</v>
      </c>
      <c r="AV3157" s="15" t="s">
        <v>91</v>
      </c>
      <c r="AW3157" s="15" t="s">
        <v>40</v>
      </c>
      <c r="AX3157" s="15" t="s">
        <v>84</v>
      </c>
      <c r="AY3157" s="281" t="s">
        <v>250</v>
      </c>
    </row>
    <row r="3158" s="13" customFormat="1">
      <c r="A3158" s="13"/>
      <c r="B3158" s="249"/>
      <c r="C3158" s="250"/>
      <c r="D3158" s="251" t="s">
        <v>259</v>
      </c>
      <c r="E3158" s="252" t="s">
        <v>1</v>
      </c>
      <c r="F3158" s="253" t="s">
        <v>2051</v>
      </c>
      <c r="G3158" s="250"/>
      <c r="H3158" s="254">
        <v>20</v>
      </c>
      <c r="I3158" s="255"/>
      <c r="J3158" s="250"/>
      <c r="K3158" s="250"/>
      <c r="L3158" s="256"/>
      <c r="M3158" s="257"/>
      <c r="N3158" s="258"/>
      <c r="O3158" s="258"/>
      <c r="P3158" s="258"/>
      <c r="Q3158" s="258"/>
      <c r="R3158" s="258"/>
      <c r="S3158" s="258"/>
      <c r="T3158" s="259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60" t="s">
        <v>259</v>
      </c>
      <c r="AU3158" s="260" t="s">
        <v>93</v>
      </c>
      <c r="AV3158" s="13" t="s">
        <v>93</v>
      </c>
      <c r="AW3158" s="13" t="s">
        <v>40</v>
      </c>
      <c r="AX3158" s="13" t="s">
        <v>84</v>
      </c>
      <c r="AY3158" s="260" t="s">
        <v>250</v>
      </c>
    </row>
    <row r="3159" s="13" customFormat="1">
      <c r="A3159" s="13"/>
      <c r="B3159" s="249"/>
      <c r="C3159" s="250"/>
      <c r="D3159" s="251" t="s">
        <v>259</v>
      </c>
      <c r="E3159" s="252" t="s">
        <v>1</v>
      </c>
      <c r="F3159" s="253" t="s">
        <v>2871</v>
      </c>
      <c r="G3159" s="250"/>
      <c r="H3159" s="254">
        <v>20</v>
      </c>
      <c r="I3159" s="255"/>
      <c r="J3159" s="250"/>
      <c r="K3159" s="250"/>
      <c r="L3159" s="256"/>
      <c r="M3159" s="257"/>
      <c r="N3159" s="258"/>
      <c r="O3159" s="258"/>
      <c r="P3159" s="258"/>
      <c r="Q3159" s="258"/>
      <c r="R3159" s="258"/>
      <c r="S3159" s="258"/>
      <c r="T3159" s="259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60" t="s">
        <v>259</v>
      </c>
      <c r="AU3159" s="260" t="s">
        <v>93</v>
      </c>
      <c r="AV3159" s="13" t="s">
        <v>93</v>
      </c>
      <c r="AW3159" s="13" t="s">
        <v>40</v>
      </c>
      <c r="AX3159" s="13" t="s">
        <v>84</v>
      </c>
      <c r="AY3159" s="260" t="s">
        <v>250</v>
      </c>
    </row>
    <row r="3160" s="13" customFormat="1">
      <c r="A3160" s="13"/>
      <c r="B3160" s="249"/>
      <c r="C3160" s="250"/>
      <c r="D3160" s="251" t="s">
        <v>259</v>
      </c>
      <c r="E3160" s="252" t="s">
        <v>1</v>
      </c>
      <c r="F3160" s="253" t="s">
        <v>2872</v>
      </c>
      <c r="G3160" s="250"/>
      <c r="H3160" s="254">
        <v>20</v>
      </c>
      <c r="I3160" s="255"/>
      <c r="J3160" s="250"/>
      <c r="K3160" s="250"/>
      <c r="L3160" s="256"/>
      <c r="M3160" s="257"/>
      <c r="N3160" s="258"/>
      <c r="O3160" s="258"/>
      <c r="P3160" s="258"/>
      <c r="Q3160" s="258"/>
      <c r="R3160" s="258"/>
      <c r="S3160" s="258"/>
      <c r="T3160" s="259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60" t="s">
        <v>259</v>
      </c>
      <c r="AU3160" s="260" t="s">
        <v>93</v>
      </c>
      <c r="AV3160" s="13" t="s">
        <v>93</v>
      </c>
      <c r="AW3160" s="13" t="s">
        <v>40</v>
      </c>
      <c r="AX3160" s="13" t="s">
        <v>84</v>
      </c>
      <c r="AY3160" s="260" t="s">
        <v>250</v>
      </c>
    </row>
    <row r="3161" s="13" customFormat="1">
      <c r="A3161" s="13"/>
      <c r="B3161" s="249"/>
      <c r="C3161" s="250"/>
      <c r="D3161" s="251" t="s">
        <v>259</v>
      </c>
      <c r="E3161" s="252" t="s">
        <v>1</v>
      </c>
      <c r="F3161" s="253" t="s">
        <v>1504</v>
      </c>
      <c r="G3161" s="250"/>
      <c r="H3161" s="254">
        <v>20</v>
      </c>
      <c r="I3161" s="255"/>
      <c r="J3161" s="250"/>
      <c r="K3161" s="250"/>
      <c r="L3161" s="256"/>
      <c r="M3161" s="257"/>
      <c r="N3161" s="258"/>
      <c r="O3161" s="258"/>
      <c r="P3161" s="258"/>
      <c r="Q3161" s="258"/>
      <c r="R3161" s="258"/>
      <c r="S3161" s="258"/>
      <c r="T3161" s="259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60" t="s">
        <v>259</v>
      </c>
      <c r="AU3161" s="260" t="s">
        <v>93</v>
      </c>
      <c r="AV3161" s="13" t="s">
        <v>93</v>
      </c>
      <c r="AW3161" s="13" t="s">
        <v>40</v>
      </c>
      <c r="AX3161" s="13" t="s">
        <v>84</v>
      </c>
      <c r="AY3161" s="260" t="s">
        <v>250</v>
      </c>
    </row>
    <row r="3162" s="13" customFormat="1">
      <c r="A3162" s="13"/>
      <c r="B3162" s="249"/>
      <c r="C3162" s="250"/>
      <c r="D3162" s="251" t="s">
        <v>259</v>
      </c>
      <c r="E3162" s="252" t="s">
        <v>1</v>
      </c>
      <c r="F3162" s="253" t="s">
        <v>1505</v>
      </c>
      <c r="G3162" s="250"/>
      <c r="H3162" s="254">
        <v>20</v>
      </c>
      <c r="I3162" s="255"/>
      <c r="J3162" s="250"/>
      <c r="K3162" s="250"/>
      <c r="L3162" s="256"/>
      <c r="M3162" s="257"/>
      <c r="N3162" s="258"/>
      <c r="O3162" s="258"/>
      <c r="P3162" s="258"/>
      <c r="Q3162" s="258"/>
      <c r="R3162" s="258"/>
      <c r="S3162" s="258"/>
      <c r="T3162" s="259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60" t="s">
        <v>259</v>
      </c>
      <c r="AU3162" s="260" t="s">
        <v>93</v>
      </c>
      <c r="AV3162" s="13" t="s">
        <v>93</v>
      </c>
      <c r="AW3162" s="13" t="s">
        <v>40</v>
      </c>
      <c r="AX3162" s="13" t="s">
        <v>84</v>
      </c>
      <c r="AY3162" s="260" t="s">
        <v>250</v>
      </c>
    </row>
    <row r="3163" s="16" customFormat="1">
      <c r="A3163" s="16"/>
      <c r="B3163" s="283"/>
      <c r="C3163" s="284"/>
      <c r="D3163" s="251" t="s">
        <v>259</v>
      </c>
      <c r="E3163" s="285" t="s">
        <v>1</v>
      </c>
      <c r="F3163" s="286" t="s">
        <v>328</v>
      </c>
      <c r="G3163" s="284"/>
      <c r="H3163" s="287">
        <v>100</v>
      </c>
      <c r="I3163" s="288"/>
      <c r="J3163" s="284"/>
      <c r="K3163" s="284"/>
      <c r="L3163" s="289"/>
      <c r="M3163" s="290"/>
      <c r="N3163" s="291"/>
      <c r="O3163" s="291"/>
      <c r="P3163" s="291"/>
      <c r="Q3163" s="291"/>
      <c r="R3163" s="291"/>
      <c r="S3163" s="291"/>
      <c r="T3163" s="292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T3163" s="293" t="s">
        <v>259</v>
      </c>
      <c r="AU3163" s="293" t="s">
        <v>93</v>
      </c>
      <c r="AV3163" s="16" t="s">
        <v>272</v>
      </c>
      <c r="AW3163" s="16" t="s">
        <v>40</v>
      </c>
      <c r="AX3163" s="16" t="s">
        <v>84</v>
      </c>
      <c r="AY3163" s="293" t="s">
        <v>250</v>
      </c>
    </row>
    <row r="3164" s="15" customFormat="1">
      <c r="A3164" s="15"/>
      <c r="B3164" s="272"/>
      <c r="C3164" s="273"/>
      <c r="D3164" s="251" t="s">
        <v>259</v>
      </c>
      <c r="E3164" s="274" t="s">
        <v>1</v>
      </c>
      <c r="F3164" s="275" t="s">
        <v>2857</v>
      </c>
      <c r="G3164" s="273"/>
      <c r="H3164" s="274" t="s">
        <v>1</v>
      </c>
      <c r="I3164" s="276"/>
      <c r="J3164" s="273"/>
      <c r="K3164" s="273"/>
      <c r="L3164" s="277"/>
      <c r="M3164" s="278"/>
      <c r="N3164" s="279"/>
      <c r="O3164" s="279"/>
      <c r="P3164" s="279"/>
      <c r="Q3164" s="279"/>
      <c r="R3164" s="279"/>
      <c r="S3164" s="279"/>
      <c r="T3164" s="280"/>
      <c r="U3164" s="15"/>
      <c r="V3164" s="15"/>
      <c r="W3164" s="15"/>
      <c r="X3164" s="15"/>
      <c r="Y3164" s="15"/>
      <c r="Z3164" s="15"/>
      <c r="AA3164" s="15"/>
      <c r="AB3164" s="15"/>
      <c r="AC3164" s="15"/>
      <c r="AD3164" s="15"/>
      <c r="AE3164" s="15"/>
      <c r="AT3164" s="281" t="s">
        <v>259</v>
      </c>
      <c r="AU3164" s="281" t="s">
        <v>93</v>
      </c>
      <c r="AV3164" s="15" t="s">
        <v>91</v>
      </c>
      <c r="AW3164" s="15" t="s">
        <v>40</v>
      </c>
      <c r="AX3164" s="15" t="s">
        <v>84</v>
      </c>
      <c r="AY3164" s="281" t="s">
        <v>250</v>
      </c>
    </row>
    <row r="3165" s="13" customFormat="1">
      <c r="A3165" s="13"/>
      <c r="B3165" s="249"/>
      <c r="C3165" s="250"/>
      <c r="D3165" s="251" t="s">
        <v>259</v>
      </c>
      <c r="E3165" s="252" t="s">
        <v>1</v>
      </c>
      <c r="F3165" s="253" t="s">
        <v>2682</v>
      </c>
      <c r="G3165" s="250"/>
      <c r="H3165" s="254">
        <v>2</v>
      </c>
      <c r="I3165" s="255"/>
      <c r="J3165" s="250"/>
      <c r="K3165" s="250"/>
      <c r="L3165" s="256"/>
      <c r="M3165" s="257"/>
      <c r="N3165" s="258"/>
      <c r="O3165" s="258"/>
      <c r="P3165" s="258"/>
      <c r="Q3165" s="258"/>
      <c r="R3165" s="258"/>
      <c r="S3165" s="258"/>
      <c r="T3165" s="259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60" t="s">
        <v>259</v>
      </c>
      <c r="AU3165" s="260" t="s">
        <v>93</v>
      </c>
      <c r="AV3165" s="13" t="s">
        <v>93</v>
      </c>
      <c r="AW3165" s="13" t="s">
        <v>40</v>
      </c>
      <c r="AX3165" s="13" t="s">
        <v>84</v>
      </c>
      <c r="AY3165" s="260" t="s">
        <v>250</v>
      </c>
    </row>
    <row r="3166" s="16" customFormat="1">
      <c r="A3166" s="16"/>
      <c r="B3166" s="283"/>
      <c r="C3166" s="284"/>
      <c r="D3166" s="251" t="s">
        <v>259</v>
      </c>
      <c r="E3166" s="285" t="s">
        <v>1</v>
      </c>
      <c r="F3166" s="286" t="s">
        <v>328</v>
      </c>
      <c r="G3166" s="284"/>
      <c r="H3166" s="287">
        <v>2</v>
      </c>
      <c r="I3166" s="288"/>
      <c r="J3166" s="284"/>
      <c r="K3166" s="284"/>
      <c r="L3166" s="289"/>
      <c r="M3166" s="290"/>
      <c r="N3166" s="291"/>
      <c r="O3166" s="291"/>
      <c r="P3166" s="291"/>
      <c r="Q3166" s="291"/>
      <c r="R3166" s="291"/>
      <c r="S3166" s="291"/>
      <c r="T3166" s="292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T3166" s="293" t="s">
        <v>259</v>
      </c>
      <c r="AU3166" s="293" t="s">
        <v>93</v>
      </c>
      <c r="AV3166" s="16" t="s">
        <v>272</v>
      </c>
      <c r="AW3166" s="16" t="s">
        <v>40</v>
      </c>
      <c r="AX3166" s="16" t="s">
        <v>84</v>
      </c>
      <c r="AY3166" s="293" t="s">
        <v>250</v>
      </c>
    </row>
    <row r="3167" s="15" customFormat="1">
      <c r="A3167" s="15"/>
      <c r="B3167" s="272"/>
      <c r="C3167" s="273"/>
      <c r="D3167" s="251" t="s">
        <v>259</v>
      </c>
      <c r="E3167" s="274" t="s">
        <v>1</v>
      </c>
      <c r="F3167" s="275" t="s">
        <v>2859</v>
      </c>
      <c r="G3167" s="273"/>
      <c r="H3167" s="274" t="s">
        <v>1</v>
      </c>
      <c r="I3167" s="276"/>
      <c r="J3167" s="273"/>
      <c r="K3167" s="273"/>
      <c r="L3167" s="277"/>
      <c r="M3167" s="278"/>
      <c r="N3167" s="279"/>
      <c r="O3167" s="279"/>
      <c r="P3167" s="279"/>
      <c r="Q3167" s="279"/>
      <c r="R3167" s="279"/>
      <c r="S3167" s="279"/>
      <c r="T3167" s="280"/>
      <c r="U3167" s="15"/>
      <c r="V3167" s="15"/>
      <c r="W3167" s="15"/>
      <c r="X3167" s="15"/>
      <c r="Y3167" s="15"/>
      <c r="Z3167" s="15"/>
      <c r="AA3167" s="15"/>
      <c r="AB3167" s="15"/>
      <c r="AC3167" s="15"/>
      <c r="AD3167" s="15"/>
      <c r="AE3167" s="15"/>
      <c r="AT3167" s="281" t="s">
        <v>259</v>
      </c>
      <c r="AU3167" s="281" t="s">
        <v>93</v>
      </c>
      <c r="AV3167" s="15" t="s">
        <v>91</v>
      </c>
      <c r="AW3167" s="15" t="s">
        <v>40</v>
      </c>
      <c r="AX3167" s="15" t="s">
        <v>84</v>
      </c>
      <c r="AY3167" s="281" t="s">
        <v>250</v>
      </c>
    </row>
    <row r="3168" s="13" customFormat="1">
      <c r="A3168" s="13"/>
      <c r="B3168" s="249"/>
      <c r="C3168" s="250"/>
      <c r="D3168" s="251" t="s">
        <v>259</v>
      </c>
      <c r="E3168" s="252" t="s">
        <v>1</v>
      </c>
      <c r="F3168" s="253" t="s">
        <v>2693</v>
      </c>
      <c r="G3168" s="250"/>
      <c r="H3168" s="254">
        <v>1</v>
      </c>
      <c r="I3168" s="255"/>
      <c r="J3168" s="250"/>
      <c r="K3168" s="250"/>
      <c r="L3168" s="256"/>
      <c r="M3168" s="257"/>
      <c r="N3168" s="258"/>
      <c r="O3168" s="258"/>
      <c r="P3168" s="258"/>
      <c r="Q3168" s="258"/>
      <c r="R3168" s="258"/>
      <c r="S3168" s="258"/>
      <c r="T3168" s="25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60" t="s">
        <v>259</v>
      </c>
      <c r="AU3168" s="260" t="s">
        <v>93</v>
      </c>
      <c r="AV3168" s="13" t="s">
        <v>93</v>
      </c>
      <c r="AW3168" s="13" t="s">
        <v>40</v>
      </c>
      <c r="AX3168" s="13" t="s">
        <v>84</v>
      </c>
      <c r="AY3168" s="260" t="s">
        <v>250</v>
      </c>
    </row>
    <row r="3169" s="16" customFormat="1">
      <c r="A3169" s="16"/>
      <c r="B3169" s="283"/>
      <c r="C3169" s="284"/>
      <c r="D3169" s="251" t="s">
        <v>259</v>
      </c>
      <c r="E3169" s="285" t="s">
        <v>1</v>
      </c>
      <c r="F3169" s="286" t="s">
        <v>328</v>
      </c>
      <c r="G3169" s="284"/>
      <c r="H3169" s="287">
        <v>1</v>
      </c>
      <c r="I3169" s="288"/>
      <c r="J3169" s="284"/>
      <c r="K3169" s="284"/>
      <c r="L3169" s="289"/>
      <c r="M3169" s="290"/>
      <c r="N3169" s="291"/>
      <c r="O3169" s="291"/>
      <c r="P3169" s="291"/>
      <c r="Q3169" s="291"/>
      <c r="R3169" s="291"/>
      <c r="S3169" s="291"/>
      <c r="T3169" s="292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T3169" s="293" t="s">
        <v>259</v>
      </c>
      <c r="AU3169" s="293" t="s">
        <v>93</v>
      </c>
      <c r="AV3169" s="16" t="s">
        <v>272</v>
      </c>
      <c r="AW3169" s="16" t="s">
        <v>40</v>
      </c>
      <c r="AX3169" s="16" t="s">
        <v>84</v>
      </c>
      <c r="AY3169" s="293" t="s">
        <v>250</v>
      </c>
    </row>
    <row r="3170" s="15" customFormat="1">
      <c r="A3170" s="15"/>
      <c r="B3170" s="272"/>
      <c r="C3170" s="273"/>
      <c r="D3170" s="251" t="s">
        <v>259</v>
      </c>
      <c r="E3170" s="274" t="s">
        <v>1</v>
      </c>
      <c r="F3170" s="275" t="s">
        <v>1007</v>
      </c>
      <c r="G3170" s="273"/>
      <c r="H3170" s="274" t="s">
        <v>1</v>
      </c>
      <c r="I3170" s="276"/>
      <c r="J3170" s="273"/>
      <c r="K3170" s="273"/>
      <c r="L3170" s="277"/>
      <c r="M3170" s="278"/>
      <c r="N3170" s="279"/>
      <c r="O3170" s="279"/>
      <c r="P3170" s="279"/>
      <c r="Q3170" s="279"/>
      <c r="R3170" s="279"/>
      <c r="S3170" s="279"/>
      <c r="T3170" s="280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81" t="s">
        <v>259</v>
      </c>
      <c r="AU3170" s="281" t="s">
        <v>93</v>
      </c>
      <c r="AV3170" s="15" t="s">
        <v>91</v>
      </c>
      <c r="AW3170" s="15" t="s">
        <v>40</v>
      </c>
      <c r="AX3170" s="15" t="s">
        <v>84</v>
      </c>
      <c r="AY3170" s="281" t="s">
        <v>250</v>
      </c>
    </row>
    <row r="3171" s="15" customFormat="1">
      <c r="A3171" s="15"/>
      <c r="B3171" s="272"/>
      <c r="C3171" s="273"/>
      <c r="D3171" s="251" t="s">
        <v>259</v>
      </c>
      <c r="E3171" s="274" t="s">
        <v>1</v>
      </c>
      <c r="F3171" s="275" t="s">
        <v>2917</v>
      </c>
      <c r="G3171" s="273"/>
      <c r="H3171" s="274" t="s">
        <v>1</v>
      </c>
      <c r="I3171" s="276"/>
      <c r="J3171" s="273"/>
      <c r="K3171" s="273"/>
      <c r="L3171" s="277"/>
      <c r="M3171" s="278"/>
      <c r="N3171" s="279"/>
      <c r="O3171" s="279"/>
      <c r="P3171" s="279"/>
      <c r="Q3171" s="279"/>
      <c r="R3171" s="279"/>
      <c r="S3171" s="279"/>
      <c r="T3171" s="280"/>
      <c r="U3171" s="15"/>
      <c r="V3171" s="15"/>
      <c r="W3171" s="15"/>
      <c r="X3171" s="15"/>
      <c r="Y3171" s="15"/>
      <c r="Z3171" s="15"/>
      <c r="AA3171" s="15"/>
      <c r="AB3171" s="15"/>
      <c r="AC3171" s="15"/>
      <c r="AD3171" s="15"/>
      <c r="AE3171" s="15"/>
      <c r="AT3171" s="281" t="s">
        <v>259</v>
      </c>
      <c r="AU3171" s="281" t="s">
        <v>93</v>
      </c>
      <c r="AV3171" s="15" t="s">
        <v>91</v>
      </c>
      <c r="AW3171" s="15" t="s">
        <v>40</v>
      </c>
      <c r="AX3171" s="15" t="s">
        <v>84</v>
      </c>
      <c r="AY3171" s="281" t="s">
        <v>250</v>
      </c>
    </row>
    <row r="3172" s="13" customFormat="1">
      <c r="A3172" s="13"/>
      <c r="B3172" s="249"/>
      <c r="C3172" s="250"/>
      <c r="D3172" s="251" t="s">
        <v>259</v>
      </c>
      <c r="E3172" s="252" t="s">
        <v>1</v>
      </c>
      <c r="F3172" s="253" t="s">
        <v>1009</v>
      </c>
      <c r="G3172" s="250"/>
      <c r="H3172" s="254">
        <v>3</v>
      </c>
      <c r="I3172" s="255"/>
      <c r="J3172" s="250"/>
      <c r="K3172" s="250"/>
      <c r="L3172" s="256"/>
      <c r="M3172" s="257"/>
      <c r="N3172" s="258"/>
      <c r="O3172" s="258"/>
      <c r="P3172" s="258"/>
      <c r="Q3172" s="258"/>
      <c r="R3172" s="258"/>
      <c r="S3172" s="258"/>
      <c r="T3172" s="259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60" t="s">
        <v>259</v>
      </c>
      <c r="AU3172" s="260" t="s">
        <v>93</v>
      </c>
      <c r="AV3172" s="13" t="s">
        <v>93</v>
      </c>
      <c r="AW3172" s="13" t="s">
        <v>40</v>
      </c>
      <c r="AX3172" s="13" t="s">
        <v>84</v>
      </c>
      <c r="AY3172" s="260" t="s">
        <v>250</v>
      </c>
    </row>
    <row r="3173" s="16" customFormat="1">
      <c r="A3173" s="16"/>
      <c r="B3173" s="283"/>
      <c r="C3173" s="284"/>
      <c r="D3173" s="251" t="s">
        <v>259</v>
      </c>
      <c r="E3173" s="285" t="s">
        <v>1</v>
      </c>
      <c r="F3173" s="286" t="s">
        <v>328</v>
      </c>
      <c r="G3173" s="284"/>
      <c r="H3173" s="287">
        <v>3</v>
      </c>
      <c r="I3173" s="288"/>
      <c r="J3173" s="284"/>
      <c r="K3173" s="284"/>
      <c r="L3173" s="289"/>
      <c r="M3173" s="290"/>
      <c r="N3173" s="291"/>
      <c r="O3173" s="291"/>
      <c r="P3173" s="291"/>
      <c r="Q3173" s="291"/>
      <c r="R3173" s="291"/>
      <c r="S3173" s="291"/>
      <c r="T3173" s="292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T3173" s="293" t="s">
        <v>259</v>
      </c>
      <c r="AU3173" s="293" t="s">
        <v>93</v>
      </c>
      <c r="AV3173" s="16" t="s">
        <v>272</v>
      </c>
      <c r="AW3173" s="16" t="s">
        <v>40</v>
      </c>
      <c r="AX3173" s="16" t="s">
        <v>84</v>
      </c>
      <c r="AY3173" s="293" t="s">
        <v>250</v>
      </c>
    </row>
    <row r="3174" s="15" customFormat="1">
      <c r="A3174" s="15"/>
      <c r="B3174" s="272"/>
      <c r="C3174" s="273"/>
      <c r="D3174" s="251" t="s">
        <v>259</v>
      </c>
      <c r="E3174" s="274" t="s">
        <v>1</v>
      </c>
      <c r="F3174" s="275" t="s">
        <v>2918</v>
      </c>
      <c r="G3174" s="273"/>
      <c r="H3174" s="274" t="s">
        <v>1</v>
      </c>
      <c r="I3174" s="276"/>
      <c r="J3174" s="273"/>
      <c r="K3174" s="273"/>
      <c r="L3174" s="277"/>
      <c r="M3174" s="278"/>
      <c r="N3174" s="279"/>
      <c r="O3174" s="279"/>
      <c r="P3174" s="279"/>
      <c r="Q3174" s="279"/>
      <c r="R3174" s="279"/>
      <c r="S3174" s="279"/>
      <c r="T3174" s="280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T3174" s="281" t="s">
        <v>259</v>
      </c>
      <c r="AU3174" s="281" t="s">
        <v>93</v>
      </c>
      <c r="AV3174" s="15" t="s">
        <v>91</v>
      </c>
      <c r="AW3174" s="15" t="s">
        <v>40</v>
      </c>
      <c r="AX3174" s="15" t="s">
        <v>84</v>
      </c>
      <c r="AY3174" s="281" t="s">
        <v>250</v>
      </c>
    </row>
    <row r="3175" s="13" customFormat="1">
      <c r="A3175" s="13"/>
      <c r="B3175" s="249"/>
      <c r="C3175" s="250"/>
      <c r="D3175" s="251" t="s">
        <v>259</v>
      </c>
      <c r="E3175" s="252" t="s">
        <v>1</v>
      </c>
      <c r="F3175" s="253" t="s">
        <v>2919</v>
      </c>
      <c r="G3175" s="250"/>
      <c r="H3175" s="254">
        <v>4</v>
      </c>
      <c r="I3175" s="255"/>
      <c r="J3175" s="250"/>
      <c r="K3175" s="250"/>
      <c r="L3175" s="256"/>
      <c r="M3175" s="257"/>
      <c r="N3175" s="258"/>
      <c r="O3175" s="258"/>
      <c r="P3175" s="258"/>
      <c r="Q3175" s="258"/>
      <c r="R3175" s="258"/>
      <c r="S3175" s="258"/>
      <c r="T3175" s="259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60" t="s">
        <v>259</v>
      </c>
      <c r="AU3175" s="260" t="s">
        <v>93</v>
      </c>
      <c r="AV3175" s="13" t="s">
        <v>93</v>
      </c>
      <c r="AW3175" s="13" t="s">
        <v>40</v>
      </c>
      <c r="AX3175" s="13" t="s">
        <v>84</v>
      </c>
      <c r="AY3175" s="260" t="s">
        <v>250</v>
      </c>
    </row>
    <row r="3176" s="16" customFormat="1">
      <c r="A3176" s="16"/>
      <c r="B3176" s="283"/>
      <c r="C3176" s="284"/>
      <c r="D3176" s="251" t="s">
        <v>259</v>
      </c>
      <c r="E3176" s="285" t="s">
        <v>1</v>
      </c>
      <c r="F3176" s="286" t="s">
        <v>328</v>
      </c>
      <c r="G3176" s="284"/>
      <c r="H3176" s="287">
        <v>4</v>
      </c>
      <c r="I3176" s="288"/>
      <c r="J3176" s="284"/>
      <c r="K3176" s="284"/>
      <c r="L3176" s="289"/>
      <c r="M3176" s="290"/>
      <c r="N3176" s="291"/>
      <c r="O3176" s="291"/>
      <c r="P3176" s="291"/>
      <c r="Q3176" s="291"/>
      <c r="R3176" s="291"/>
      <c r="S3176" s="291"/>
      <c r="T3176" s="292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T3176" s="293" t="s">
        <v>259</v>
      </c>
      <c r="AU3176" s="293" t="s">
        <v>93</v>
      </c>
      <c r="AV3176" s="16" t="s">
        <v>272</v>
      </c>
      <c r="AW3176" s="16" t="s">
        <v>40</v>
      </c>
      <c r="AX3176" s="16" t="s">
        <v>84</v>
      </c>
      <c r="AY3176" s="293" t="s">
        <v>250</v>
      </c>
    </row>
    <row r="3177" s="15" customFormat="1">
      <c r="A3177" s="15"/>
      <c r="B3177" s="272"/>
      <c r="C3177" s="273"/>
      <c r="D3177" s="251" t="s">
        <v>259</v>
      </c>
      <c r="E3177" s="274" t="s">
        <v>1</v>
      </c>
      <c r="F3177" s="275" t="s">
        <v>1008</v>
      </c>
      <c r="G3177" s="273"/>
      <c r="H3177" s="274" t="s">
        <v>1</v>
      </c>
      <c r="I3177" s="276"/>
      <c r="J3177" s="273"/>
      <c r="K3177" s="273"/>
      <c r="L3177" s="277"/>
      <c r="M3177" s="278"/>
      <c r="N3177" s="279"/>
      <c r="O3177" s="279"/>
      <c r="P3177" s="279"/>
      <c r="Q3177" s="279"/>
      <c r="R3177" s="279"/>
      <c r="S3177" s="279"/>
      <c r="T3177" s="280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  <c r="AE3177" s="15"/>
      <c r="AT3177" s="281" t="s">
        <v>259</v>
      </c>
      <c r="AU3177" s="281" t="s">
        <v>93</v>
      </c>
      <c r="AV3177" s="15" t="s">
        <v>91</v>
      </c>
      <c r="AW3177" s="15" t="s">
        <v>40</v>
      </c>
      <c r="AX3177" s="15" t="s">
        <v>84</v>
      </c>
      <c r="AY3177" s="281" t="s">
        <v>250</v>
      </c>
    </row>
    <row r="3178" s="13" customFormat="1">
      <c r="A3178" s="13"/>
      <c r="B3178" s="249"/>
      <c r="C3178" s="250"/>
      <c r="D3178" s="251" t="s">
        <v>259</v>
      </c>
      <c r="E3178" s="252" t="s">
        <v>1</v>
      </c>
      <c r="F3178" s="253" t="s">
        <v>1009</v>
      </c>
      <c r="G3178" s="250"/>
      <c r="H3178" s="254">
        <v>3</v>
      </c>
      <c r="I3178" s="255"/>
      <c r="J3178" s="250"/>
      <c r="K3178" s="250"/>
      <c r="L3178" s="256"/>
      <c r="M3178" s="257"/>
      <c r="N3178" s="258"/>
      <c r="O3178" s="258"/>
      <c r="P3178" s="258"/>
      <c r="Q3178" s="258"/>
      <c r="R3178" s="258"/>
      <c r="S3178" s="258"/>
      <c r="T3178" s="259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60" t="s">
        <v>259</v>
      </c>
      <c r="AU3178" s="260" t="s">
        <v>93</v>
      </c>
      <c r="AV3178" s="13" t="s">
        <v>93</v>
      </c>
      <c r="AW3178" s="13" t="s">
        <v>40</v>
      </c>
      <c r="AX3178" s="13" t="s">
        <v>84</v>
      </c>
      <c r="AY3178" s="260" t="s">
        <v>250</v>
      </c>
    </row>
    <row r="3179" s="16" customFormat="1">
      <c r="A3179" s="16"/>
      <c r="B3179" s="283"/>
      <c r="C3179" s="284"/>
      <c r="D3179" s="251" t="s">
        <v>259</v>
      </c>
      <c r="E3179" s="285" t="s">
        <v>1</v>
      </c>
      <c r="F3179" s="286" t="s">
        <v>328</v>
      </c>
      <c r="G3179" s="284"/>
      <c r="H3179" s="287">
        <v>3</v>
      </c>
      <c r="I3179" s="288"/>
      <c r="J3179" s="284"/>
      <c r="K3179" s="284"/>
      <c r="L3179" s="289"/>
      <c r="M3179" s="290"/>
      <c r="N3179" s="291"/>
      <c r="O3179" s="291"/>
      <c r="P3179" s="291"/>
      <c r="Q3179" s="291"/>
      <c r="R3179" s="291"/>
      <c r="S3179" s="291"/>
      <c r="T3179" s="292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T3179" s="293" t="s">
        <v>259</v>
      </c>
      <c r="AU3179" s="293" t="s">
        <v>93</v>
      </c>
      <c r="AV3179" s="16" t="s">
        <v>272</v>
      </c>
      <c r="AW3179" s="16" t="s">
        <v>40</v>
      </c>
      <c r="AX3179" s="16" t="s">
        <v>84</v>
      </c>
      <c r="AY3179" s="293" t="s">
        <v>250</v>
      </c>
    </row>
    <row r="3180" s="15" customFormat="1">
      <c r="A3180" s="15"/>
      <c r="B3180" s="272"/>
      <c r="C3180" s="273"/>
      <c r="D3180" s="251" t="s">
        <v>259</v>
      </c>
      <c r="E3180" s="274" t="s">
        <v>1</v>
      </c>
      <c r="F3180" s="275" t="s">
        <v>1010</v>
      </c>
      <c r="G3180" s="273"/>
      <c r="H3180" s="274" t="s">
        <v>1</v>
      </c>
      <c r="I3180" s="276"/>
      <c r="J3180" s="273"/>
      <c r="K3180" s="273"/>
      <c r="L3180" s="277"/>
      <c r="M3180" s="278"/>
      <c r="N3180" s="279"/>
      <c r="O3180" s="279"/>
      <c r="P3180" s="279"/>
      <c r="Q3180" s="279"/>
      <c r="R3180" s="279"/>
      <c r="S3180" s="279"/>
      <c r="T3180" s="280"/>
      <c r="U3180" s="15"/>
      <c r="V3180" s="15"/>
      <c r="W3180" s="15"/>
      <c r="X3180" s="15"/>
      <c r="Y3180" s="15"/>
      <c r="Z3180" s="15"/>
      <c r="AA3180" s="15"/>
      <c r="AB3180" s="15"/>
      <c r="AC3180" s="15"/>
      <c r="AD3180" s="15"/>
      <c r="AE3180" s="15"/>
      <c r="AT3180" s="281" t="s">
        <v>259</v>
      </c>
      <c r="AU3180" s="281" t="s">
        <v>93</v>
      </c>
      <c r="AV3180" s="15" t="s">
        <v>91</v>
      </c>
      <c r="AW3180" s="15" t="s">
        <v>40</v>
      </c>
      <c r="AX3180" s="15" t="s">
        <v>84</v>
      </c>
      <c r="AY3180" s="281" t="s">
        <v>250</v>
      </c>
    </row>
    <row r="3181" s="13" customFormat="1">
      <c r="A3181" s="13"/>
      <c r="B3181" s="249"/>
      <c r="C3181" s="250"/>
      <c r="D3181" s="251" t="s">
        <v>259</v>
      </c>
      <c r="E3181" s="252" t="s">
        <v>1</v>
      </c>
      <c r="F3181" s="253" t="s">
        <v>1011</v>
      </c>
      <c r="G3181" s="250"/>
      <c r="H3181" s="254">
        <v>9</v>
      </c>
      <c r="I3181" s="255"/>
      <c r="J3181" s="250"/>
      <c r="K3181" s="250"/>
      <c r="L3181" s="256"/>
      <c r="M3181" s="257"/>
      <c r="N3181" s="258"/>
      <c r="O3181" s="258"/>
      <c r="P3181" s="258"/>
      <c r="Q3181" s="258"/>
      <c r="R3181" s="258"/>
      <c r="S3181" s="258"/>
      <c r="T3181" s="259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60" t="s">
        <v>259</v>
      </c>
      <c r="AU3181" s="260" t="s">
        <v>93</v>
      </c>
      <c r="AV3181" s="13" t="s">
        <v>93</v>
      </c>
      <c r="AW3181" s="13" t="s">
        <v>40</v>
      </c>
      <c r="AX3181" s="13" t="s">
        <v>84</v>
      </c>
      <c r="AY3181" s="260" t="s">
        <v>250</v>
      </c>
    </row>
    <row r="3182" s="16" customFormat="1">
      <c r="A3182" s="16"/>
      <c r="B3182" s="283"/>
      <c r="C3182" s="284"/>
      <c r="D3182" s="251" t="s">
        <v>259</v>
      </c>
      <c r="E3182" s="285" t="s">
        <v>1</v>
      </c>
      <c r="F3182" s="286" t="s">
        <v>328</v>
      </c>
      <c r="G3182" s="284"/>
      <c r="H3182" s="287">
        <v>9</v>
      </c>
      <c r="I3182" s="288"/>
      <c r="J3182" s="284"/>
      <c r="K3182" s="284"/>
      <c r="L3182" s="289"/>
      <c r="M3182" s="290"/>
      <c r="N3182" s="291"/>
      <c r="O3182" s="291"/>
      <c r="P3182" s="291"/>
      <c r="Q3182" s="291"/>
      <c r="R3182" s="291"/>
      <c r="S3182" s="291"/>
      <c r="T3182" s="292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T3182" s="293" t="s">
        <v>259</v>
      </c>
      <c r="AU3182" s="293" t="s">
        <v>93</v>
      </c>
      <c r="AV3182" s="16" t="s">
        <v>272</v>
      </c>
      <c r="AW3182" s="16" t="s">
        <v>40</v>
      </c>
      <c r="AX3182" s="16" t="s">
        <v>84</v>
      </c>
      <c r="AY3182" s="293" t="s">
        <v>250</v>
      </c>
    </row>
    <row r="3183" s="14" customFormat="1">
      <c r="A3183" s="14"/>
      <c r="B3183" s="261"/>
      <c r="C3183" s="262"/>
      <c r="D3183" s="251" t="s">
        <v>259</v>
      </c>
      <c r="E3183" s="263" t="s">
        <v>1</v>
      </c>
      <c r="F3183" s="264" t="s">
        <v>261</v>
      </c>
      <c r="G3183" s="262"/>
      <c r="H3183" s="265">
        <v>122</v>
      </c>
      <c r="I3183" s="266"/>
      <c r="J3183" s="262"/>
      <c r="K3183" s="262"/>
      <c r="L3183" s="267"/>
      <c r="M3183" s="268"/>
      <c r="N3183" s="269"/>
      <c r="O3183" s="269"/>
      <c r="P3183" s="269"/>
      <c r="Q3183" s="269"/>
      <c r="R3183" s="269"/>
      <c r="S3183" s="269"/>
      <c r="T3183" s="270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71" t="s">
        <v>259</v>
      </c>
      <c r="AU3183" s="271" t="s">
        <v>93</v>
      </c>
      <c r="AV3183" s="14" t="s">
        <v>256</v>
      </c>
      <c r="AW3183" s="14" t="s">
        <v>40</v>
      </c>
      <c r="AX3183" s="14" t="s">
        <v>91</v>
      </c>
      <c r="AY3183" s="271" t="s">
        <v>250</v>
      </c>
    </row>
    <row r="3184" s="2" customFormat="1" ht="24.15" customHeight="1">
      <c r="A3184" s="41"/>
      <c r="B3184" s="42"/>
      <c r="C3184" s="230" t="s">
        <v>2943</v>
      </c>
      <c r="D3184" s="230" t="s">
        <v>252</v>
      </c>
      <c r="E3184" s="231" t="s">
        <v>2944</v>
      </c>
      <c r="F3184" s="232" t="s">
        <v>2945</v>
      </c>
      <c r="G3184" s="233" t="s">
        <v>570</v>
      </c>
      <c r="H3184" s="234">
        <v>1</v>
      </c>
      <c r="I3184" s="235"/>
      <c r="J3184" s="236">
        <f>ROUND(I3184*H3184,2)</f>
        <v>0</v>
      </c>
      <c r="K3184" s="237"/>
      <c r="L3184" s="47"/>
      <c r="M3184" s="238" t="s">
        <v>1</v>
      </c>
      <c r="N3184" s="239" t="s">
        <v>49</v>
      </c>
      <c r="O3184" s="94"/>
      <c r="P3184" s="240">
        <f>O3184*H3184</f>
        <v>0</v>
      </c>
      <c r="Q3184" s="240">
        <v>0</v>
      </c>
      <c r="R3184" s="240">
        <f>Q3184*H3184</f>
        <v>0</v>
      </c>
      <c r="S3184" s="240">
        <v>0</v>
      </c>
      <c r="T3184" s="241">
        <f>S3184*H3184</f>
        <v>0</v>
      </c>
      <c r="U3184" s="41"/>
      <c r="V3184" s="41"/>
      <c r="W3184" s="41"/>
      <c r="X3184" s="41"/>
      <c r="Y3184" s="41"/>
      <c r="Z3184" s="41"/>
      <c r="AA3184" s="41"/>
      <c r="AB3184" s="41"/>
      <c r="AC3184" s="41"/>
      <c r="AD3184" s="41"/>
      <c r="AE3184" s="41"/>
      <c r="AR3184" s="242" t="s">
        <v>303</v>
      </c>
      <c r="AT3184" s="242" t="s">
        <v>252</v>
      </c>
      <c r="AU3184" s="242" t="s">
        <v>93</v>
      </c>
      <c r="AY3184" s="19" t="s">
        <v>250</v>
      </c>
      <c r="BE3184" s="243">
        <f>IF(N3184="základní",J3184,0)</f>
        <v>0</v>
      </c>
      <c r="BF3184" s="243">
        <f>IF(N3184="snížená",J3184,0)</f>
        <v>0</v>
      </c>
      <c r="BG3184" s="243">
        <f>IF(N3184="zákl. přenesená",J3184,0)</f>
        <v>0</v>
      </c>
      <c r="BH3184" s="243">
        <f>IF(N3184="sníž. přenesená",J3184,0)</f>
        <v>0</v>
      </c>
      <c r="BI3184" s="243">
        <f>IF(N3184="nulová",J3184,0)</f>
        <v>0</v>
      </c>
      <c r="BJ3184" s="19" t="s">
        <v>91</v>
      </c>
      <c r="BK3184" s="243">
        <f>ROUND(I3184*H3184,2)</f>
        <v>0</v>
      </c>
      <c r="BL3184" s="19" t="s">
        <v>303</v>
      </c>
      <c r="BM3184" s="242" t="s">
        <v>2946</v>
      </c>
    </row>
    <row r="3185" s="2" customFormat="1">
      <c r="A3185" s="41"/>
      <c r="B3185" s="42"/>
      <c r="C3185" s="43"/>
      <c r="D3185" s="244" t="s">
        <v>257</v>
      </c>
      <c r="E3185" s="43"/>
      <c r="F3185" s="245" t="s">
        <v>2947</v>
      </c>
      <c r="G3185" s="43"/>
      <c r="H3185" s="43"/>
      <c r="I3185" s="246"/>
      <c r="J3185" s="43"/>
      <c r="K3185" s="43"/>
      <c r="L3185" s="47"/>
      <c r="M3185" s="247"/>
      <c r="N3185" s="248"/>
      <c r="O3185" s="94"/>
      <c r="P3185" s="94"/>
      <c r="Q3185" s="94"/>
      <c r="R3185" s="94"/>
      <c r="S3185" s="94"/>
      <c r="T3185" s="95"/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T3185" s="19" t="s">
        <v>257</v>
      </c>
      <c r="AU3185" s="19" t="s">
        <v>93</v>
      </c>
    </row>
    <row r="3186" s="15" customFormat="1">
      <c r="A3186" s="15"/>
      <c r="B3186" s="272"/>
      <c r="C3186" s="273"/>
      <c r="D3186" s="251" t="s">
        <v>259</v>
      </c>
      <c r="E3186" s="274" t="s">
        <v>1</v>
      </c>
      <c r="F3186" s="275" t="s">
        <v>1007</v>
      </c>
      <c r="G3186" s="273"/>
      <c r="H3186" s="274" t="s">
        <v>1</v>
      </c>
      <c r="I3186" s="276"/>
      <c r="J3186" s="273"/>
      <c r="K3186" s="273"/>
      <c r="L3186" s="277"/>
      <c r="M3186" s="278"/>
      <c r="N3186" s="279"/>
      <c r="O3186" s="279"/>
      <c r="P3186" s="279"/>
      <c r="Q3186" s="279"/>
      <c r="R3186" s="279"/>
      <c r="S3186" s="279"/>
      <c r="T3186" s="280"/>
      <c r="U3186" s="15"/>
      <c r="V3186" s="15"/>
      <c r="W3186" s="15"/>
      <c r="X3186" s="15"/>
      <c r="Y3186" s="15"/>
      <c r="Z3186" s="15"/>
      <c r="AA3186" s="15"/>
      <c r="AB3186" s="15"/>
      <c r="AC3186" s="15"/>
      <c r="AD3186" s="15"/>
      <c r="AE3186" s="15"/>
      <c r="AT3186" s="281" t="s">
        <v>259</v>
      </c>
      <c r="AU3186" s="281" t="s">
        <v>93</v>
      </c>
      <c r="AV3186" s="15" t="s">
        <v>91</v>
      </c>
      <c r="AW3186" s="15" t="s">
        <v>40</v>
      </c>
      <c r="AX3186" s="15" t="s">
        <v>84</v>
      </c>
      <c r="AY3186" s="281" t="s">
        <v>250</v>
      </c>
    </row>
    <row r="3187" s="15" customFormat="1">
      <c r="A3187" s="15"/>
      <c r="B3187" s="272"/>
      <c r="C3187" s="273"/>
      <c r="D3187" s="251" t="s">
        <v>259</v>
      </c>
      <c r="E3187" s="274" t="s">
        <v>1</v>
      </c>
      <c r="F3187" s="275" t="s">
        <v>2948</v>
      </c>
      <c r="G3187" s="273"/>
      <c r="H3187" s="274" t="s">
        <v>1</v>
      </c>
      <c r="I3187" s="276"/>
      <c r="J3187" s="273"/>
      <c r="K3187" s="273"/>
      <c r="L3187" s="277"/>
      <c r="M3187" s="278"/>
      <c r="N3187" s="279"/>
      <c r="O3187" s="279"/>
      <c r="P3187" s="279"/>
      <c r="Q3187" s="279"/>
      <c r="R3187" s="279"/>
      <c r="S3187" s="279"/>
      <c r="T3187" s="280"/>
      <c r="U3187" s="15"/>
      <c r="V3187" s="15"/>
      <c r="W3187" s="15"/>
      <c r="X3187" s="15"/>
      <c r="Y3187" s="15"/>
      <c r="Z3187" s="15"/>
      <c r="AA3187" s="15"/>
      <c r="AB3187" s="15"/>
      <c r="AC3187" s="15"/>
      <c r="AD3187" s="15"/>
      <c r="AE3187" s="15"/>
      <c r="AT3187" s="281" t="s">
        <v>259</v>
      </c>
      <c r="AU3187" s="281" t="s">
        <v>93</v>
      </c>
      <c r="AV3187" s="15" t="s">
        <v>91</v>
      </c>
      <c r="AW3187" s="15" t="s">
        <v>40</v>
      </c>
      <c r="AX3187" s="15" t="s">
        <v>84</v>
      </c>
      <c r="AY3187" s="281" t="s">
        <v>250</v>
      </c>
    </row>
    <row r="3188" s="13" customFormat="1">
      <c r="A3188" s="13"/>
      <c r="B3188" s="249"/>
      <c r="C3188" s="250"/>
      <c r="D3188" s="251" t="s">
        <v>259</v>
      </c>
      <c r="E3188" s="252" t="s">
        <v>1</v>
      </c>
      <c r="F3188" s="253" t="s">
        <v>1704</v>
      </c>
      <c r="G3188" s="250"/>
      <c r="H3188" s="254">
        <v>1</v>
      </c>
      <c r="I3188" s="255"/>
      <c r="J3188" s="250"/>
      <c r="K3188" s="250"/>
      <c r="L3188" s="256"/>
      <c r="M3188" s="257"/>
      <c r="N3188" s="258"/>
      <c r="O3188" s="258"/>
      <c r="P3188" s="258"/>
      <c r="Q3188" s="258"/>
      <c r="R3188" s="258"/>
      <c r="S3188" s="258"/>
      <c r="T3188" s="259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60" t="s">
        <v>259</v>
      </c>
      <c r="AU3188" s="260" t="s">
        <v>93</v>
      </c>
      <c r="AV3188" s="13" t="s">
        <v>93</v>
      </c>
      <c r="AW3188" s="13" t="s">
        <v>40</v>
      </c>
      <c r="AX3188" s="13" t="s">
        <v>91</v>
      </c>
      <c r="AY3188" s="260" t="s">
        <v>250</v>
      </c>
    </row>
    <row r="3189" s="2" customFormat="1" ht="24.15" customHeight="1">
      <c r="A3189" s="41"/>
      <c r="B3189" s="42"/>
      <c r="C3189" s="294" t="s">
        <v>2949</v>
      </c>
      <c r="D3189" s="294" t="s">
        <v>337</v>
      </c>
      <c r="E3189" s="295" t="s">
        <v>2950</v>
      </c>
      <c r="F3189" s="296" t="s">
        <v>2951</v>
      </c>
      <c r="G3189" s="297" t="s">
        <v>570</v>
      </c>
      <c r="H3189" s="298">
        <v>1</v>
      </c>
      <c r="I3189" s="299"/>
      <c r="J3189" s="300">
        <f>ROUND(I3189*H3189,2)</f>
        <v>0</v>
      </c>
      <c r="K3189" s="301"/>
      <c r="L3189" s="302"/>
      <c r="M3189" s="303" t="s">
        <v>1</v>
      </c>
      <c r="N3189" s="304" t="s">
        <v>49</v>
      </c>
      <c r="O3189" s="94"/>
      <c r="P3189" s="240">
        <f>O3189*H3189</f>
        <v>0</v>
      </c>
      <c r="Q3189" s="240">
        <v>0.029999999999999999</v>
      </c>
      <c r="R3189" s="240">
        <f>Q3189*H3189</f>
        <v>0.029999999999999999</v>
      </c>
      <c r="S3189" s="240">
        <v>0</v>
      </c>
      <c r="T3189" s="241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42" t="s">
        <v>363</v>
      </c>
      <c r="AT3189" s="242" t="s">
        <v>337</v>
      </c>
      <c r="AU3189" s="242" t="s">
        <v>93</v>
      </c>
      <c r="AY3189" s="19" t="s">
        <v>250</v>
      </c>
      <c r="BE3189" s="243">
        <f>IF(N3189="základní",J3189,0)</f>
        <v>0</v>
      </c>
      <c r="BF3189" s="243">
        <f>IF(N3189="snížená",J3189,0)</f>
        <v>0</v>
      </c>
      <c r="BG3189" s="243">
        <f>IF(N3189="zákl. přenesená",J3189,0)</f>
        <v>0</v>
      </c>
      <c r="BH3189" s="243">
        <f>IF(N3189="sníž. přenesená",J3189,0)</f>
        <v>0</v>
      </c>
      <c r="BI3189" s="243">
        <f>IF(N3189="nulová",J3189,0)</f>
        <v>0</v>
      </c>
      <c r="BJ3189" s="19" t="s">
        <v>91</v>
      </c>
      <c r="BK3189" s="243">
        <f>ROUND(I3189*H3189,2)</f>
        <v>0</v>
      </c>
      <c r="BL3189" s="19" t="s">
        <v>303</v>
      </c>
      <c r="BM3189" s="242" t="s">
        <v>2952</v>
      </c>
    </row>
    <row r="3190" s="15" customFormat="1">
      <c r="A3190" s="15"/>
      <c r="B3190" s="272"/>
      <c r="C3190" s="273"/>
      <c r="D3190" s="251" t="s">
        <v>259</v>
      </c>
      <c r="E3190" s="274" t="s">
        <v>1</v>
      </c>
      <c r="F3190" s="275" t="s">
        <v>1007</v>
      </c>
      <c r="G3190" s="273"/>
      <c r="H3190" s="274" t="s">
        <v>1</v>
      </c>
      <c r="I3190" s="276"/>
      <c r="J3190" s="273"/>
      <c r="K3190" s="273"/>
      <c r="L3190" s="277"/>
      <c r="M3190" s="278"/>
      <c r="N3190" s="279"/>
      <c r="O3190" s="279"/>
      <c r="P3190" s="279"/>
      <c r="Q3190" s="279"/>
      <c r="R3190" s="279"/>
      <c r="S3190" s="279"/>
      <c r="T3190" s="280"/>
      <c r="U3190" s="15"/>
      <c r="V3190" s="15"/>
      <c r="W3190" s="15"/>
      <c r="X3190" s="15"/>
      <c r="Y3190" s="15"/>
      <c r="Z3190" s="15"/>
      <c r="AA3190" s="15"/>
      <c r="AB3190" s="15"/>
      <c r="AC3190" s="15"/>
      <c r="AD3190" s="15"/>
      <c r="AE3190" s="15"/>
      <c r="AT3190" s="281" t="s">
        <v>259</v>
      </c>
      <c r="AU3190" s="281" t="s">
        <v>93</v>
      </c>
      <c r="AV3190" s="15" t="s">
        <v>91</v>
      </c>
      <c r="AW3190" s="15" t="s">
        <v>40</v>
      </c>
      <c r="AX3190" s="15" t="s">
        <v>84</v>
      </c>
      <c r="AY3190" s="281" t="s">
        <v>250</v>
      </c>
    </row>
    <row r="3191" s="15" customFormat="1">
      <c r="A3191" s="15"/>
      <c r="B3191" s="272"/>
      <c r="C3191" s="273"/>
      <c r="D3191" s="251" t="s">
        <v>259</v>
      </c>
      <c r="E3191" s="274" t="s">
        <v>1</v>
      </c>
      <c r="F3191" s="275" t="s">
        <v>2948</v>
      </c>
      <c r="G3191" s="273"/>
      <c r="H3191" s="274" t="s">
        <v>1</v>
      </c>
      <c r="I3191" s="276"/>
      <c r="J3191" s="273"/>
      <c r="K3191" s="273"/>
      <c r="L3191" s="277"/>
      <c r="M3191" s="278"/>
      <c r="N3191" s="279"/>
      <c r="O3191" s="279"/>
      <c r="P3191" s="279"/>
      <c r="Q3191" s="279"/>
      <c r="R3191" s="279"/>
      <c r="S3191" s="279"/>
      <c r="T3191" s="280"/>
      <c r="U3191" s="15"/>
      <c r="V3191" s="15"/>
      <c r="W3191" s="15"/>
      <c r="X3191" s="15"/>
      <c r="Y3191" s="15"/>
      <c r="Z3191" s="15"/>
      <c r="AA3191" s="15"/>
      <c r="AB3191" s="15"/>
      <c r="AC3191" s="15"/>
      <c r="AD3191" s="15"/>
      <c r="AE3191" s="15"/>
      <c r="AT3191" s="281" t="s">
        <v>259</v>
      </c>
      <c r="AU3191" s="281" t="s">
        <v>93</v>
      </c>
      <c r="AV3191" s="15" t="s">
        <v>91</v>
      </c>
      <c r="AW3191" s="15" t="s">
        <v>40</v>
      </c>
      <c r="AX3191" s="15" t="s">
        <v>84</v>
      </c>
      <c r="AY3191" s="281" t="s">
        <v>250</v>
      </c>
    </row>
    <row r="3192" s="13" customFormat="1">
      <c r="A3192" s="13"/>
      <c r="B3192" s="249"/>
      <c r="C3192" s="250"/>
      <c r="D3192" s="251" t="s">
        <v>259</v>
      </c>
      <c r="E3192" s="252" t="s">
        <v>1</v>
      </c>
      <c r="F3192" s="253" t="s">
        <v>1704</v>
      </c>
      <c r="G3192" s="250"/>
      <c r="H3192" s="254">
        <v>1</v>
      </c>
      <c r="I3192" s="255"/>
      <c r="J3192" s="250"/>
      <c r="K3192" s="250"/>
      <c r="L3192" s="256"/>
      <c r="M3192" s="257"/>
      <c r="N3192" s="258"/>
      <c r="O3192" s="258"/>
      <c r="P3192" s="258"/>
      <c r="Q3192" s="258"/>
      <c r="R3192" s="258"/>
      <c r="S3192" s="258"/>
      <c r="T3192" s="259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60" t="s">
        <v>259</v>
      </c>
      <c r="AU3192" s="260" t="s">
        <v>93</v>
      </c>
      <c r="AV3192" s="13" t="s">
        <v>93</v>
      </c>
      <c r="AW3192" s="13" t="s">
        <v>40</v>
      </c>
      <c r="AX3192" s="13" t="s">
        <v>91</v>
      </c>
      <c r="AY3192" s="260" t="s">
        <v>250</v>
      </c>
    </row>
    <row r="3193" s="2" customFormat="1" ht="24.15" customHeight="1">
      <c r="A3193" s="41"/>
      <c r="B3193" s="42"/>
      <c r="C3193" s="230" t="s">
        <v>2953</v>
      </c>
      <c r="D3193" s="230" t="s">
        <v>252</v>
      </c>
      <c r="E3193" s="231" t="s">
        <v>2954</v>
      </c>
      <c r="F3193" s="232" t="s">
        <v>2955</v>
      </c>
      <c r="G3193" s="233" t="s">
        <v>570</v>
      </c>
      <c r="H3193" s="234">
        <v>2</v>
      </c>
      <c r="I3193" s="235"/>
      <c r="J3193" s="236">
        <f>ROUND(I3193*H3193,2)</f>
        <v>0</v>
      </c>
      <c r="K3193" s="237"/>
      <c r="L3193" s="47"/>
      <c r="M3193" s="238" t="s">
        <v>1</v>
      </c>
      <c r="N3193" s="239" t="s">
        <v>49</v>
      </c>
      <c r="O3193" s="94"/>
      <c r="P3193" s="240">
        <f>O3193*H3193</f>
        <v>0</v>
      </c>
      <c r="Q3193" s="240">
        <v>0</v>
      </c>
      <c r="R3193" s="240">
        <f>Q3193*H3193</f>
        <v>0</v>
      </c>
      <c r="S3193" s="240">
        <v>0</v>
      </c>
      <c r="T3193" s="241">
        <f>S3193*H3193</f>
        <v>0</v>
      </c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R3193" s="242" t="s">
        <v>303</v>
      </c>
      <c r="AT3193" s="242" t="s">
        <v>252</v>
      </c>
      <c r="AU3193" s="242" t="s">
        <v>93</v>
      </c>
      <c r="AY3193" s="19" t="s">
        <v>250</v>
      </c>
      <c r="BE3193" s="243">
        <f>IF(N3193="základní",J3193,0)</f>
        <v>0</v>
      </c>
      <c r="BF3193" s="243">
        <f>IF(N3193="snížená",J3193,0)</f>
        <v>0</v>
      </c>
      <c r="BG3193" s="243">
        <f>IF(N3193="zákl. přenesená",J3193,0)</f>
        <v>0</v>
      </c>
      <c r="BH3193" s="243">
        <f>IF(N3193="sníž. přenesená",J3193,0)</f>
        <v>0</v>
      </c>
      <c r="BI3193" s="243">
        <f>IF(N3193="nulová",J3193,0)</f>
        <v>0</v>
      </c>
      <c r="BJ3193" s="19" t="s">
        <v>91</v>
      </c>
      <c r="BK3193" s="243">
        <f>ROUND(I3193*H3193,2)</f>
        <v>0</v>
      </c>
      <c r="BL3193" s="19" t="s">
        <v>303</v>
      </c>
      <c r="BM3193" s="242" t="s">
        <v>2956</v>
      </c>
    </row>
    <row r="3194" s="15" customFormat="1">
      <c r="A3194" s="15"/>
      <c r="B3194" s="272"/>
      <c r="C3194" s="273"/>
      <c r="D3194" s="251" t="s">
        <v>259</v>
      </c>
      <c r="E3194" s="274" t="s">
        <v>1</v>
      </c>
      <c r="F3194" s="275" t="s">
        <v>1225</v>
      </c>
      <c r="G3194" s="273"/>
      <c r="H3194" s="274" t="s">
        <v>1</v>
      </c>
      <c r="I3194" s="276"/>
      <c r="J3194" s="273"/>
      <c r="K3194" s="273"/>
      <c r="L3194" s="277"/>
      <c r="M3194" s="278"/>
      <c r="N3194" s="279"/>
      <c r="O3194" s="279"/>
      <c r="P3194" s="279"/>
      <c r="Q3194" s="279"/>
      <c r="R3194" s="279"/>
      <c r="S3194" s="279"/>
      <c r="T3194" s="280"/>
      <c r="U3194" s="15"/>
      <c r="V3194" s="15"/>
      <c r="W3194" s="15"/>
      <c r="X3194" s="15"/>
      <c r="Y3194" s="15"/>
      <c r="Z3194" s="15"/>
      <c r="AA3194" s="15"/>
      <c r="AB3194" s="15"/>
      <c r="AC3194" s="15"/>
      <c r="AD3194" s="15"/>
      <c r="AE3194" s="15"/>
      <c r="AT3194" s="281" t="s">
        <v>259</v>
      </c>
      <c r="AU3194" s="281" t="s">
        <v>93</v>
      </c>
      <c r="AV3194" s="15" t="s">
        <v>91</v>
      </c>
      <c r="AW3194" s="15" t="s">
        <v>40</v>
      </c>
      <c r="AX3194" s="15" t="s">
        <v>84</v>
      </c>
      <c r="AY3194" s="281" t="s">
        <v>250</v>
      </c>
    </row>
    <row r="3195" s="13" customFormat="1">
      <c r="A3195" s="13"/>
      <c r="B3195" s="249"/>
      <c r="C3195" s="250"/>
      <c r="D3195" s="251" t="s">
        <v>259</v>
      </c>
      <c r="E3195" s="252" t="s">
        <v>1</v>
      </c>
      <c r="F3195" s="253" t="s">
        <v>2957</v>
      </c>
      <c r="G3195" s="250"/>
      <c r="H3195" s="254">
        <v>2</v>
      </c>
      <c r="I3195" s="255"/>
      <c r="J3195" s="250"/>
      <c r="K3195" s="250"/>
      <c r="L3195" s="256"/>
      <c r="M3195" s="257"/>
      <c r="N3195" s="258"/>
      <c r="O3195" s="258"/>
      <c r="P3195" s="258"/>
      <c r="Q3195" s="258"/>
      <c r="R3195" s="258"/>
      <c r="S3195" s="258"/>
      <c r="T3195" s="259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60" t="s">
        <v>259</v>
      </c>
      <c r="AU3195" s="260" t="s">
        <v>93</v>
      </c>
      <c r="AV3195" s="13" t="s">
        <v>93</v>
      </c>
      <c r="AW3195" s="13" t="s">
        <v>40</v>
      </c>
      <c r="AX3195" s="13" t="s">
        <v>91</v>
      </c>
      <c r="AY3195" s="260" t="s">
        <v>250</v>
      </c>
    </row>
    <row r="3196" s="2" customFormat="1" ht="44.25" customHeight="1">
      <c r="A3196" s="41"/>
      <c r="B3196" s="42"/>
      <c r="C3196" s="294" t="s">
        <v>2958</v>
      </c>
      <c r="D3196" s="294" t="s">
        <v>337</v>
      </c>
      <c r="E3196" s="295" t="s">
        <v>2959</v>
      </c>
      <c r="F3196" s="296" t="s">
        <v>2960</v>
      </c>
      <c r="G3196" s="297" t="s">
        <v>570</v>
      </c>
      <c r="H3196" s="298">
        <v>2</v>
      </c>
      <c r="I3196" s="299"/>
      <c r="J3196" s="300">
        <f>ROUND(I3196*H3196,2)</f>
        <v>0</v>
      </c>
      <c r="K3196" s="301"/>
      <c r="L3196" s="302"/>
      <c r="M3196" s="303" t="s">
        <v>1</v>
      </c>
      <c r="N3196" s="304" t="s">
        <v>49</v>
      </c>
      <c r="O3196" s="94"/>
      <c r="P3196" s="240">
        <f>O3196*H3196</f>
        <v>0</v>
      </c>
      <c r="Q3196" s="240">
        <v>0.0172</v>
      </c>
      <c r="R3196" s="240">
        <f>Q3196*H3196</f>
        <v>0.0344</v>
      </c>
      <c r="S3196" s="240">
        <v>0</v>
      </c>
      <c r="T3196" s="241">
        <f>S3196*H3196</f>
        <v>0</v>
      </c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R3196" s="242" t="s">
        <v>363</v>
      </c>
      <c r="AT3196" s="242" t="s">
        <v>337</v>
      </c>
      <c r="AU3196" s="242" t="s">
        <v>93</v>
      </c>
      <c r="AY3196" s="19" t="s">
        <v>250</v>
      </c>
      <c r="BE3196" s="243">
        <f>IF(N3196="základní",J3196,0)</f>
        <v>0</v>
      </c>
      <c r="BF3196" s="243">
        <f>IF(N3196="snížená",J3196,0)</f>
        <v>0</v>
      </c>
      <c r="BG3196" s="243">
        <f>IF(N3196="zákl. přenesená",J3196,0)</f>
        <v>0</v>
      </c>
      <c r="BH3196" s="243">
        <f>IF(N3196="sníž. přenesená",J3196,0)</f>
        <v>0</v>
      </c>
      <c r="BI3196" s="243">
        <f>IF(N3196="nulová",J3196,0)</f>
        <v>0</v>
      </c>
      <c r="BJ3196" s="19" t="s">
        <v>91</v>
      </c>
      <c r="BK3196" s="243">
        <f>ROUND(I3196*H3196,2)</f>
        <v>0</v>
      </c>
      <c r="BL3196" s="19" t="s">
        <v>303</v>
      </c>
      <c r="BM3196" s="242" t="s">
        <v>2961</v>
      </c>
    </row>
    <row r="3197" s="2" customFormat="1">
      <c r="A3197" s="41"/>
      <c r="B3197" s="42"/>
      <c r="C3197" s="43"/>
      <c r="D3197" s="251" t="s">
        <v>288</v>
      </c>
      <c r="E3197" s="43"/>
      <c r="F3197" s="282" t="s">
        <v>2962</v>
      </c>
      <c r="G3197" s="43"/>
      <c r="H3197" s="43"/>
      <c r="I3197" s="246"/>
      <c r="J3197" s="43"/>
      <c r="K3197" s="43"/>
      <c r="L3197" s="47"/>
      <c r="M3197" s="247"/>
      <c r="N3197" s="248"/>
      <c r="O3197" s="94"/>
      <c r="P3197" s="94"/>
      <c r="Q3197" s="94"/>
      <c r="R3197" s="94"/>
      <c r="S3197" s="94"/>
      <c r="T3197" s="95"/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T3197" s="19" t="s">
        <v>288</v>
      </c>
      <c r="AU3197" s="19" t="s">
        <v>93</v>
      </c>
    </row>
    <row r="3198" s="15" customFormat="1">
      <c r="A3198" s="15"/>
      <c r="B3198" s="272"/>
      <c r="C3198" s="273"/>
      <c r="D3198" s="251" t="s">
        <v>259</v>
      </c>
      <c r="E3198" s="274" t="s">
        <v>1</v>
      </c>
      <c r="F3198" s="275" t="s">
        <v>1225</v>
      </c>
      <c r="G3198" s="273"/>
      <c r="H3198" s="274" t="s">
        <v>1</v>
      </c>
      <c r="I3198" s="276"/>
      <c r="J3198" s="273"/>
      <c r="K3198" s="273"/>
      <c r="L3198" s="277"/>
      <c r="M3198" s="278"/>
      <c r="N3198" s="279"/>
      <c r="O3198" s="279"/>
      <c r="P3198" s="279"/>
      <c r="Q3198" s="279"/>
      <c r="R3198" s="279"/>
      <c r="S3198" s="279"/>
      <c r="T3198" s="280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5"/>
      <c r="AE3198" s="15"/>
      <c r="AT3198" s="281" t="s">
        <v>259</v>
      </c>
      <c r="AU3198" s="281" t="s">
        <v>93</v>
      </c>
      <c r="AV3198" s="15" t="s">
        <v>91</v>
      </c>
      <c r="AW3198" s="15" t="s">
        <v>40</v>
      </c>
      <c r="AX3198" s="15" t="s">
        <v>84</v>
      </c>
      <c r="AY3198" s="281" t="s">
        <v>250</v>
      </c>
    </row>
    <row r="3199" s="13" customFormat="1">
      <c r="A3199" s="13"/>
      <c r="B3199" s="249"/>
      <c r="C3199" s="250"/>
      <c r="D3199" s="251" t="s">
        <v>259</v>
      </c>
      <c r="E3199" s="252" t="s">
        <v>1</v>
      </c>
      <c r="F3199" s="253" t="s">
        <v>2049</v>
      </c>
      <c r="G3199" s="250"/>
      <c r="H3199" s="254">
        <v>2</v>
      </c>
      <c r="I3199" s="255"/>
      <c r="J3199" s="250"/>
      <c r="K3199" s="250"/>
      <c r="L3199" s="256"/>
      <c r="M3199" s="257"/>
      <c r="N3199" s="258"/>
      <c r="O3199" s="258"/>
      <c r="P3199" s="258"/>
      <c r="Q3199" s="258"/>
      <c r="R3199" s="258"/>
      <c r="S3199" s="258"/>
      <c r="T3199" s="259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60" t="s">
        <v>259</v>
      </c>
      <c r="AU3199" s="260" t="s">
        <v>93</v>
      </c>
      <c r="AV3199" s="13" t="s">
        <v>93</v>
      </c>
      <c r="AW3199" s="13" t="s">
        <v>40</v>
      </c>
      <c r="AX3199" s="13" t="s">
        <v>91</v>
      </c>
      <c r="AY3199" s="260" t="s">
        <v>250</v>
      </c>
    </row>
    <row r="3200" s="2" customFormat="1" ht="37.8" customHeight="1">
      <c r="A3200" s="41"/>
      <c r="B3200" s="42"/>
      <c r="C3200" s="230" t="s">
        <v>2963</v>
      </c>
      <c r="D3200" s="230" t="s">
        <v>252</v>
      </c>
      <c r="E3200" s="231" t="s">
        <v>2964</v>
      </c>
      <c r="F3200" s="232" t="s">
        <v>2965</v>
      </c>
      <c r="G3200" s="233" t="s">
        <v>643</v>
      </c>
      <c r="H3200" s="234">
        <v>1</v>
      </c>
      <c r="I3200" s="235"/>
      <c r="J3200" s="236">
        <f>ROUND(I3200*H3200,2)</f>
        <v>0</v>
      </c>
      <c r="K3200" s="237"/>
      <c r="L3200" s="47"/>
      <c r="M3200" s="238" t="s">
        <v>1</v>
      </c>
      <c r="N3200" s="239" t="s">
        <v>49</v>
      </c>
      <c r="O3200" s="94"/>
      <c r="P3200" s="240">
        <f>O3200*H3200</f>
        <v>0</v>
      </c>
      <c r="Q3200" s="240">
        <v>0</v>
      </c>
      <c r="R3200" s="240">
        <f>Q3200*H3200</f>
        <v>0</v>
      </c>
      <c r="S3200" s="240">
        <v>0</v>
      </c>
      <c r="T3200" s="241">
        <f>S3200*H3200</f>
        <v>0</v>
      </c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R3200" s="242" t="s">
        <v>303</v>
      </c>
      <c r="AT3200" s="242" t="s">
        <v>252</v>
      </c>
      <c r="AU3200" s="242" t="s">
        <v>93</v>
      </c>
      <c r="AY3200" s="19" t="s">
        <v>250</v>
      </c>
      <c r="BE3200" s="243">
        <f>IF(N3200="základní",J3200,0)</f>
        <v>0</v>
      </c>
      <c r="BF3200" s="243">
        <f>IF(N3200="snížená",J3200,0)</f>
        <v>0</v>
      </c>
      <c r="BG3200" s="243">
        <f>IF(N3200="zákl. přenesená",J3200,0)</f>
        <v>0</v>
      </c>
      <c r="BH3200" s="243">
        <f>IF(N3200="sníž. přenesená",J3200,0)</f>
        <v>0</v>
      </c>
      <c r="BI3200" s="243">
        <f>IF(N3200="nulová",J3200,0)</f>
        <v>0</v>
      </c>
      <c r="BJ3200" s="19" t="s">
        <v>91</v>
      </c>
      <c r="BK3200" s="243">
        <f>ROUND(I3200*H3200,2)</f>
        <v>0</v>
      </c>
      <c r="BL3200" s="19" t="s">
        <v>303</v>
      </c>
      <c r="BM3200" s="242" t="s">
        <v>2966</v>
      </c>
    </row>
    <row r="3201" s="15" customFormat="1">
      <c r="A3201" s="15"/>
      <c r="B3201" s="272"/>
      <c r="C3201" s="273"/>
      <c r="D3201" s="251" t="s">
        <v>259</v>
      </c>
      <c r="E3201" s="274" t="s">
        <v>1</v>
      </c>
      <c r="F3201" s="275" t="s">
        <v>1225</v>
      </c>
      <c r="G3201" s="273"/>
      <c r="H3201" s="274" t="s">
        <v>1</v>
      </c>
      <c r="I3201" s="276"/>
      <c r="J3201" s="273"/>
      <c r="K3201" s="273"/>
      <c r="L3201" s="277"/>
      <c r="M3201" s="278"/>
      <c r="N3201" s="279"/>
      <c r="O3201" s="279"/>
      <c r="P3201" s="279"/>
      <c r="Q3201" s="279"/>
      <c r="R3201" s="279"/>
      <c r="S3201" s="279"/>
      <c r="T3201" s="280"/>
      <c r="U3201" s="15"/>
      <c r="V3201" s="15"/>
      <c r="W3201" s="15"/>
      <c r="X3201" s="15"/>
      <c r="Y3201" s="15"/>
      <c r="Z3201" s="15"/>
      <c r="AA3201" s="15"/>
      <c r="AB3201" s="15"/>
      <c r="AC3201" s="15"/>
      <c r="AD3201" s="15"/>
      <c r="AE3201" s="15"/>
      <c r="AT3201" s="281" t="s">
        <v>259</v>
      </c>
      <c r="AU3201" s="281" t="s">
        <v>93</v>
      </c>
      <c r="AV3201" s="15" t="s">
        <v>91</v>
      </c>
      <c r="AW3201" s="15" t="s">
        <v>40</v>
      </c>
      <c r="AX3201" s="15" t="s">
        <v>84</v>
      </c>
      <c r="AY3201" s="281" t="s">
        <v>250</v>
      </c>
    </row>
    <row r="3202" s="13" customFormat="1">
      <c r="A3202" s="13"/>
      <c r="B3202" s="249"/>
      <c r="C3202" s="250"/>
      <c r="D3202" s="251" t="s">
        <v>259</v>
      </c>
      <c r="E3202" s="252" t="s">
        <v>1</v>
      </c>
      <c r="F3202" s="253" t="s">
        <v>2693</v>
      </c>
      <c r="G3202" s="250"/>
      <c r="H3202" s="254">
        <v>1</v>
      </c>
      <c r="I3202" s="255"/>
      <c r="J3202" s="250"/>
      <c r="K3202" s="250"/>
      <c r="L3202" s="256"/>
      <c r="M3202" s="257"/>
      <c r="N3202" s="258"/>
      <c r="O3202" s="258"/>
      <c r="P3202" s="258"/>
      <c r="Q3202" s="258"/>
      <c r="R3202" s="258"/>
      <c r="S3202" s="258"/>
      <c r="T3202" s="259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60" t="s">
        <v>259</v>
      </c>
      <c r="AU3202" s="260" t="s">
        <v>93</v>
      </c>
      <c r="AV3202" s="13" t="s">
        <v>93</v>
      </c>
      <c r="AW3202" s="13" t="s">
        <v>40</v>
      </c>
      <c r="AX3202" s="13" t="s">
        <v>91</v>
      </c>
      <c r="AY3202" s="260" t="s">
        <v>250</v>
      </c>
    </row>
    <row r="3203" s="2" customFormat="1" ht="49.05" customHeight="1">
      <c r="A3203" s="41"/>
      <c r="B3203" s="42"/>
      <c r="C3203" s="230" t="s">
        <v>2967</v>
      </c>
      <c r="D3203" s="230" t="s">
        <v>252</v>
      </c>
      <c r="E3203" s="231" t="s">
        <v>2968</v>
      </c>
      <c r="F3203" s="232" t="s">
        <v>2969</v>
      </c>
      <c r="G3203" s="233" t="s">
        <v>643</v>
      </c>
      <c r="H3203" s="234">
        <v>3</v>
      </c>
      <c r="I3203" s="235"/>
      <c r="J3203" s="236">
        <f>ROUND(I3203*H3203,2)</f>
        <v>0</v>
      </c>
      <c r="K3203" s="237"/>
      <c r="L3203" s="47"/>
      <c r="M3203" s="238" t="s">
        <v>1</v>
      </c>
      <c r="N3203" s="239" t="s">
        <v>49</v>
      </c>
      <c r="O3203" s="94"/>
      <c r="P3203" s="240">
        <f>O3203*H3203</f>
        <v>0</v>
      </c>
      <c r="Q3203" s="240">
        <v>0</v>
      </c>
      <c r="R3203" s="240">
        <f>Q3203*H3203</f>
        <v>0</v>
      </c>
      <c r="S3203" s="240">
        <v>0</v>
      </c>
      <c r="T3203" s="241">
        <f>S3203*H3203</f>
        <v>0</v>
      </c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R3203" s="242" t="s">
        <v>303</v>
      </c>
      <c r="AT3203" s="242" t="s">
        <v>252</v>
      </c>
      <c r="AU3203" s="242" t="s">
        <v>93</v>
      </c>
      <c r="AY3203" s="19" t="s">
        <v>250</v>
      </c>
      <c r="BE3203" s="243">
        <f>IF(N3203="základní",J3203,0)</f>
        <v>0</v>
      </c>
      <c r="BF3203" s="243">
        <f>IF(N3203="snížená",J3203,0)</f>
        <v>0</v>
      </c>
      <c r="BG3203" s="243">
        <f>IF(N3203="zákl. přenesená",J3203,0)</f>
        <v>0</v>
      </c>
      <c r="BH3203" s="243">
        <f>IF(N3203="sníž. přenesená",J3203,0)</f>
        <v>0</v>
      </c>
      <c r="BI3203" s="243">
        <f>IF(N3203="nulová",J3203,0)</f>
        <v>0</v>
      </c>
      <c r="BJ3203" s="19" t="s">
        <v>91</v>
      </c>
      <c r="BK3203" s="243">
        <f>ROUND(I3203*H3203,2)</f>
        <v>0</v>
      </c>
      <c r="BL3203" s="19" t="s">
        <v>303</v>
      </c>
      <c r="BM3203" s="242" t="s">
        <v>2970</v>
      </c>
    </row>
    <row r="3204" s="15" customFormat="1">
      <c r="A3204" s="15"/>
      <c r="B3204" s="272"/>
      <c r="C3204" s="273"/>
      <c r="D3204" s="251" t="s">
        <v>259</v>
      </c>
      <c r="E3204" s="274" t="s">
        <v>1</v>
      </c>
      <c r="F3204" s="275" t="s">
        <v>1225</v>
      </c>
      <c r="G3204" s="273"/>
      <c r="H3204" s="274" t="s">
        <v>1</v>
      </c>
      <c r="I3204" s="276"/>
      <c r="J3204" s="273"/>
      <c r="K3204" s="273"/>
      <c r="L3204" s="277"/>
      <c r="M3204" s="278"/>
      <c r="N3204" s="279"/>
      <c r="O3204" s="279"/>
      <c r="P3204" s="279"/>
      <c r="Q3204" s="279"/>
      <c r="R3204" s="279"/>
      <c r="S3204" s="279"/>
      <c r="T3204" s="280"/>
      <c r="U3204" s="15"/>
      <c r="V3204" s="15"/>
      <c r="W3204" s="15"/>
      <c r="X3204" s="15"/>
      <c r="Y3204" s="15"/>
      <c r="Z3204" s="15"/>
      <c r="AA3204" s="15"/>
      <c r="AB3204" s="15"/>
      <c r="AC3204" s="15"/>
      <c r="AD3204" s="15"/>
      <c r="AE3204" s="15"/>
      <c r="AT3204" s="281" t="s">
        <v>259</v>
      </c>
      <c r="AU3204" s="281" t="s">
        <v>93</v>
      </c>
      <c r="AV3204" s="15" t="s">
        <v>91</v>
      </c>
      <c r="AW3204" s="15" t="s">
        <v>40</v>
      </c>
      <c r="AX3204" s="15" t="s">
        <v>84</v>
      </c>
      <c r="AY3204" s="281" t="s">
        <v>250</v>
      </c>
    </row>
    <row r="3205" s="13" customFormat="1">
      <c r="A3205" s="13"/>
      <c r="B3205" s="249"/>
      <c r="C3205" s="250"/>
      <c r="D3205" s="251" t="s">
        <v>259</v>
      </c>
      <c r="E3205" s="252" t="s">
        <v>1</v>
      </c>
      <c r="F3205" s="253" t="s">
        <v>2971</v>
      </c>
      <c r="G3205" s="250"/>
      <c r="H3205" s="254">
        <v>3</v>
      </c>
      <c r="I3205" s="255"/>
      <c r="J3205" s="250"/>
      <c r="K3205" s="250"/>
      <c r="L3205" s="256"/>
      <c r="M3205" s="257"/>
      <c r="N3205" s="258"/>
      <c r="O3205" s="258"/>
      <c r="P3205" s="258"/>
      <c r="Q3205" s="258"/>
      <c r="R3205" s="258"/>
      <c r="S3205" s="258"/>
      <c r="T3205" s="259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60" t="s">
        <v>259</v>
      </c>
      <c r="AU3205" s="260" t="s">
        <v>93</v>
      </c>
      <c r="AV3205" s="13" t="s">
        <v>93</v>
      </c>
      <c r="AW3205" s="13" t="s">
        <v>40</v>
      </c>
      <c r="AX3205" s="13" t="s">
        <v>91</v>
      </c>
      <c r="AY3205" s="260" t="s">
        <v>250</v>
      </c>
    </row>
    <row r="3206" s="2" customFormat="1" ht="16.5" customHeight="1">
      <c r="A3206" s="41"/>
      <c r="B3206" s="42"/>
      <c r="C3206" s="230" t="s">
        <v>2972</v>
      </c>
      <c r="D3206" s="230" t="s">
        <v>252</v>
      </c>
      <c r="E3206" s="231" t="s">
        <v>2973</v>
      </c>
      <c r="F3206" s="232" t="s">
        <v>2974</v>
      </c>
      <c r="G3206" s="233" t="s">
        <v>320</v>
      </c>
      <c r="H3206" s="234">
        <v>88</v>
      </c>
      <c r="I3206" s="235"/>
      <c r="J3206" s="236">
        <f>ROUND(I3206*H3206,2)</f>
        <v>0</v>
      </c>
      <c r="K3206" s="237"/>
      <c r="L3206" s="47"/>
      <c r="M3206" s="238" t="s">
        <v>1</v>
      </c>
      <c r="N3206" s="239" t="s">
        <v>49</v>
      </c>
      <c r="O3206" s="94"/>
      <c r="P3206" s="240">
        <f>O3206*H3206</f>
        <v>0</v>
      </c>
      <c r="Q3206" s="240">
        <v>0</v>
      </c>
      <c r="R3206" s="240">
        <f>Q3206*H3206</f>
        <v>0</v>
      </c>
      <c r="S3206" s="240">
        <v>0</v>
      </c>
      <c r="T3206" s="241">
        <f>S3206*H3206</f>
        <v>0</v>
      </c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R3206" s="242" t="s">
        <v>303</v>
      </c>
      <c r="AT3206" s="242" t="s">
        <v>252</v>
      </c>
      <c r="AU3206" s="242" t="s">
        <v>93</v>
      </c>
      <c r="AY3206" s="19" t="s">
        <v>250</v>
      </c>
      <c r="BE3206" s="243">
        <f>IF(N3206="základní",J3206,0)</f>
        <v>0</v>
      </c>
      <c r="BF3206" s="243">
        <f>IF(N3206="snížená",J3206,0)</f>
        <v>0</v>
      </c>
      <c r="BG3206" s="243">
        <f>IF(N3206="zákl. přenesená",J3206,0)</f>
        <v>0</v>
      </c>
      <c r="BH3206" s="243">
        <f>IF(N3206="sníž. přenesená",J3206,0)</f>
        <v>0</v>
      </c>
      <c r="BI3206" s="243">
        <f>IF(N3206="nulová",J3206,0)</f>
        <v>0</v>
      </c>
      <c r="BJ3206" s="19" t="s">
        <v>91</v>
      </c>
      <c r="BK3206" s="243">
        <f>ROUND(I3206*H3206,2)</f>
        <v>0</v>
      </c>
      <c r="BL3206" s="19" t="s">
        <v>303</v>
      </c>
      <c r="BM3206" s="242" t="s">
        <v>2975</v>
      </c>
    </row>
    <row r="3207" s="13" customFormat="1">
      <c r="A3207" s="13"/>
      <c r="B3207" s="249"/>
      <c r="C3207" s="250"/>
      <c r="D3207" s="251" t="s">
        <v>259</v>
      </c>
      <c r="E3207" s="252" t="s">
        <v>1</v>
      </c>
      <c r="F3207" s="253" t="s">
        <v>2976</v>
      </c>
      <c r="G3207" s="250"/>
      <c r="H3207" s="254">
        <v>88</v>
      </c>
      <c r="I3207" s="255"/>
      <c r="J3207" s="250"/>
      <c r="K3207" s="250"/>
      <c r="L3207" s="256"/>
      <c r="M3207" s="257"/>
      <c r="N3207" s="258"/>
      <c r="O3207" s="258"/>
      <c r="P3207" s="258"/>
      <c r="Q3207" s="258"/>
      <c r="R3207" s="258"/>
      <c r="S3207" s="258"/>
      <c r="T3207" s="259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60" t="s">
        <v>259</v>
      </c>
      <c r="AU3207" s="260" t="s">
        <v>93</v>
      </c>
      <c r="AV3207" s="13" t="s">
        <v>93</v>
      </c>
      <c r="AW3207" s="13" t="s">
        <v>40</v>
      </c>
      <c r="AX3207" s="13" t="s">
        <v>84</v>
      </c>
      <c r="AY3207" s="260" t="s">
        <v>250</v>
      </c>
    </row>
    <row r="3208" s="14" customFormat="1">
      <c r="A3208" s="14"/>
      <c r="B3208" s="261"/>
      <c r="C3208" s="262"/>
      <c r="D3208" s="251" t="s">
        <v>259</v>
      </c>
      <c r="E3208" s="263" t="s">
        <v>1</v>
      </c>
      <c r="F3208" s="264" t="s">
        <v>261</v>
      </c>
      <c r="G3208" s="262"/>
      <c r="H3208" s="265">
        <v>88</v>
      </c>
      <c r="I3208" s="266"/>
      <c r="J3208" s="262"/>
      <c r="K3208" s="262"/>
      <c r="L3208" s="267"/>
      <c r="M3208" s="268"/>
      <c r="N3208" s="269"/>
      <c r="O3208" s="269"/>
      <c r="P3208" s="269"/>
      <c r="Q3208" s="269"/>
      <c r="R3208" s="269"/>
      <c r="S3208" s="269"/>
      <c r="T3208" s="270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71" t="s">
        <v>259</v>
      </c>
      <c r="AU3208" s="271" t="s">
        <v>93</v>
      </c>
      <c r="AV3208" s="14" t="s">
        <v>256</v>
      </c>
      <c r="AW3208" s="14" t="s">
        <v>40</v>
      </c>
      <c r="AX3208" s="14" t="s">
        <v>91</v>
      </c>
      <c r="AY3208" s="271" t="s">
        <v>250</v>
      </c>
    </row>
    <row r="3209" s="2" customFormat="1" ht="62.7" customHeight="1">
      <c r="A3209" s="41"/>
      <c r="B3209" s="42"/>
      <c r="C3209" s="230" t="s">
        <v>2977</v>
      </c>
      <c r="D3209" s="230" t="s">
        <v>252</v>
      </c>
      <c r="E3209" s="231" t="s">
        <v>2978</v>
      </c>
      <c r="F3209" s="232" t="s">
        <v>2979</v>
      </c>
      <c r="G3209" s="233" t="s">
        <v>320</v>
      </c>
      <c r="H3209" s="234">
        <v>50.399999999999999</v>
      </c>
      <c r="I3209" s="235"/>
      <c r="J3209" s="236">
        <f>ROUND(I3209*H3209,2)</f>
        <v>0</v>
      </c>
      <c r="K3209" s="237"/>
      <c r="L3209" s="47"/>
      <c r="M3209" s="238" t="s">
        <v>1</v>
      </c>
      <c r="N3209" s="239" t="s">
        <v>49</v>
      </c>
      <c r="O3209" s="94"/>
      <c r="P3209" s="240">
        <f>O3209*H3209</f>
        <v>0</v>
      </c>
      <c r="Q3209" s="240">
        <v>0.017399999999999999</v>
      </c>
      <c r="R3209" s="240">
        <f>Q3209*H3209</f>
        <v>0.87695999999999996</v>
      </c>
      <c r="S3209" s="240">
        <v>0</v>
      </c>
      <c r="T3209" s="241">
        <f>S3209*H3209</f>
        <v>0</v>
      </c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R3209" s="242" t="s">
        <v>303</v>
      </c>
      <c r="AT3209" s="242" t="s">
        <v>252</v>
      </c>
      <c r="AU3209" s="242" t="s">
        <v>93</v>
      </c>
      <c r="AY3209" s="19" t="s">
        <v>250</v>
      </c>
      <c r="BE3209" s="243">
        <f>IF(N3209="základní",J3209,0)</f>
        <v>0</v>
      </c>
      <c r="BF3209" s="243">
        <f>IF(N3209="snížená",J3209,0)</f>
        <v>0</v>
      </c>
      <c r="BG3209" s="243">
        <f>IF(N3209="zákl. přenesená",J3209,0)</f>
        <v>0</v>
      </c>
      <c r="BH3209" s="243">
        <f>IF(N3209="sníž. přenesená",J3209,0)</f>
        <v>0</v>
      </c>
      <c r="BI3209" s="243">
        <f>IF(N3209="nulová",J3209,0)</f>
        <v>0</v>
      </c>
      <c r="BJ3209" s="19" t="s">
        <v>91</v>
      </c>
      <c r="BK3209" s="243">
        <f>ROUND(I3209*H3209,2)</f>
        <v>0</v>
      </c>
      <c r="BL3209" s="19" t="s">
        <v>303</v>
      </c>
      <c r="BM3209" s="242" t="s">
        <v>2980</v>
      </c>
    </row>
    <row r="3210" s="2" customFormat="1">
      <c r="A3210" s="41"/>
      <c r="B3210" s="42"/>
      <c r="C3210" s="43"/>
      <c r="D3210" s="251" t="s">
        <v>288</v>
      </c>
      <c r="E3210" s="43"/>
      <c r="F3210" s="282" t="s">
        <v>2981</v>
      </c>
      <c r="G3210" s="43"/>
      <c r="H3210" s="43"/>
      <c r="I3210" s="246"/>
      <c r="J3210" s="43"/>
      <c r="K3210" s="43"/>
      <c r="L3210" s="47"/>
      <c r="M3210" s="247"/>
      <c r="N3210" s="248"/>
      <c r="O3210" s="94"/>
      <c r="P3210" s="94"/>
      <c r="Q3210" s="94"/>
      <c r="R3210" s="94"/>
      <c r="S3210" s="94"/>
      <c r="T3210" s="95"/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T3210" s="19" t="s">
        <v>288</v>
      </c>
      <c r="AU3210" s="19" t="s">
        <v>93</v>
      </c>
    </row>
    <row r="3211" s="15" customFormat="1">
      <c r="A3211" s="15"/>
      <c r="B3211" s="272"/>
      <c r="C3211" s="273"/>
      <c r="D3211" s="251" t="s">
        <v>259</v>
      </c>
      <c r="E3211" s="274" t="s">
        <v>1</v>
      </c>
      <c r="F3211" s="275" t="s">
        <v>2982</v>
      </c>
      <c r="G3211" s="273"/>
      <c r="H3211" s="274" t="s">
        <v>1</v>
      </c>
      <c r="I3211" s="276"/>
      <c r="J3211" s="273"/>
      <c r="K3211" s="273"/>
      <c r="L3211" s="277"/>
      <c r="M3211" s="278"/>
      <c r="N3211" s="279"/>
      <c r="O3211" s="279"/>
      <c r="P3211" s="279"/>
      <c r="Q3211" s="279"/>
      <c r="R3211" s="279"/>
      <c r="S3211" s="279"/>
      <c r="T3211" s="280"/>
      <c r="U3211" s="15"/>
      <c r="V3211" s="15"/>
      <c r="W3211" s="15"/>
      <c r="X3211" s="15"/>
      <c r="Y3211" s="15"/>
      <c r="Z3211" s="15"/>
      <c r="AA3211" s="15"/>
      <c r="AB3211" s="15"/>
      <c r="AC3211" s="15"/>
      <c r="AD3211" s="15"/>
      <c r="AE3211" s="15"/>
      <c r="AT3211" s="281" t="s">
        <v>259</v>
      </c>
      <c r="AU3211" s="281" t="s">
        <v>93</v>
      </c>
      <c r="AV3211" s="15" t="s">
        <v>91</v>
      </c>
      <c r="AW3211" s="15" t="s">
        <v>40</v>
      </c>
      <c r="AX3211" s="15" t="s">
        <v>84</v>
      </c>
      <c r="AY3211" s="281" t="s">
        <v>250</v>
      </c>
    </row>
    <row r="3212" s="13" customFormat="1">
      <c r="A3212" s="13"/>
      <c r="B3212" s="249"/>
      <c r="C3212" s="250"/>
      <c r="D3212" s="251" t="s">
        <v>259</v>
      </c>
      <c r="E3212" s="252" t="s">
        <v>1</v>
      </c>
      <c r="F3212" s="253" t="s">
        <v>2983</v>
      </c>
      <c r="G3212" s="250"/>
      <c r="H3212" s="254">
        <v>50.399999999999999</v>
      </c>
      <c r="I3212" s="255"/>
      <c r="J3212" s="250"/>
      <c r="K3212" s="250"/>
      <c r="L3212" s="256"/>
      <c r="M3212" s="257"/>
      <c r="N3212" s="258"/>
      <c r="O3212" s="258"/>
      <c r="P3212" s="258"/>
      <c r="Q3212" s="258"/>
      <c r="R3212" s="258"/>
      <c r="S3212" s="258"/>
      <c r="T3212" s="259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60" t="s">
        <v>259</v>
      </c>
      <c r="AU3212" s="260" t="s">
        <v>93</v>
      </c>
      <c r="AV3212" s="13" t="s">
        <v>93</v>
      </c>
      <c r="AW3212" s="13" t="s">
        <v>40</v>
      </c>
      <c r="AX3212" s="13" t="s">
        <v>91</v>
      </c>
      <c r="AY3212" s="260" t="s">
        <v>250</v>
      </c>
    </row>
    <row r="3213" s="2" customFormat="1" ht="62.7" customHeight="1">
      <c r="A3213" s="41"/>
      <c r="B3213" s="42"/>
      <c r="C3213" s="230" t="s">
        <v>2984</v>
      </c>
      <c r="D3213" s="230" t="s">
        <v>252</v>
      </c>
      <c r="E3213" s="231" t="s">
        <v>2985</v>
      </c>
      <c r="F3213" s="232" t="s">
        <v>2986</v>
      </c>
      <c r="G3213" s="233" t="s">
        <v>320</v>
      </c>
      <c r="H3213" s="234">
        <v>75.5</v>
      </c>
      <c r="I3213" s="235"/>
      <c r="J3213" s="236">
        <f>ROUND(I3213*H3213,2)</f>
        <v>0</v>
      </c>
      <c r="K3213" s="237"/>
      <c r="L3213" s="47"/>
      <c r="M3213" s="238" t="s">
        <v>1</v>
      </c>
      <c r="N3213" s="239" t="s">
        <v>49</v>
      </c>
      <c r="O3213" s="94"/>
      <c r="P3213" s="240">
        <f>O3213*H3213</f>
        <v>0</v>
      </c>
      <c r="Q3213" s="240">
        <v>0.019699999999999999</v>
      </c>
      <c r="R3213" s="240">
        <f>Q3213*H3213</f>
        <v>1.48735</v>
      </c>
      <c r="S3213" s="240">
        <v>0</v>
      </c>
      <c r="T3213" s="241">
        <f>S3213*H3213</f>
        <v>0</v>
      </c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R3213" s="242" t="s">
        <v>303</v>
      </c>
      <c r="AT3213" s="242" t="s">
        <v>252</v>
      </c>
      <c r="AU3213" s="242" t="s">
        <v>93</v>
      </c>
      <c r="AY3213" s="19" t="s">
        <v>250</v>
      </c>
      <c r="BE3213" s="243">
        <f>IF(N3213="základní",J3213,0)</f>
        <v>0</v>
      </c>
      <c r="BF3213" s="243">
        <f>IF(N3213="snížená",J3213,0)</f>
        <v>0</v>
      </c>
      <c r="BG3213" s="243">
        <f>IF(N3213="zákl. přenesená",J3213,0)</f>
        <v>0</v>
      </c>
      <c r="BH3213" s="243">
        <f>IF(N3213="sníž. přenesená",J3213,0)</f>
        <v>0</v>
      </c>
      <c r="BI3213" s="243">
        <f>IF(N3213="nulová",J3213,0)</f>
        <v>0</v>
      </c>
      <c r="BJ3213" s="19" t="s">
        <v>91</v>
      </c>
      <c r="BK3213" s="243">
        <f>ROUND(I3213*H3213,2)</f>
        <v>0</v>
      </c>
      <c r="BL3213" s="19" t="s">
        <v>303</v>
      </c>
      <c r="BM3213" s="242" t="s">
        <v>2987</v>
      </c>
    </row>
    <row r="3214" s="2" customFormat="1">
      <c r="A3214" s="41"/>
      <c r="B3214" s="42"/>
      <c r="C3214" s="43"/>
      <c r="D3214" s="251" t="s">
        <v>288</v>
      </c>
      <c r="E3214" s="43"/>
      <c r="F3214" s="282" t="s">
        <v>2988</v>
      </c>
      <c r="G3214" s="43"/>
      <c r="H3214" s="43"/>
      <c r="I3214" s="246"/>
      <c r="J3214" s="43"/>
      <c r="K3214" s="43"/>
      <c r="L3214" s="47"/>
      <c r="M3214" s="247"/>
      <c r="N3214" s="248"/>
      <c r="O3214" s="94"/>
      <c r="P3214" s="94"/>
      <c r="Q3214" s="94"/>
      <c r="R3214" s="94"/>
      <c r="S3214" s="94"/>
      <c r="T3214" s="95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T3214" s="19" t="s">
        <v>288</v>
      </c>
      <c r="AU3214" s="19" t="s">
        <v>93</v>
      </c>
    </row>
    <row r="3215" s="15" customFormat="1">
      <c r="A3215" s="15"/>
      <c r="B3215" s="272"/>
      <c r="C3215" s="273"/>
      <c r="D3215" s="251" t="s">
        <v>259</v>
      </c>
      <c r="E3215" s="274" t="s">
        <v>1</v>
      </c>
      <c r="F3215" s="275" t="s">
        <v>2989</v>
      </c>
      <c r="G3215" s="273"/>
      <c r="H3215" s="274" t="s">
        <v>1</v>
      </c>
      <c r="I3215" s="276"/>
      <c r="J3215" s="273"/>
      <c r="K3215" s="273"/>
      <c r="L3215" s="277"/>
      <c r="M3215" s="278"/>
      <c r="N3215" s="279"/>
      <c r="O3215" s="279"/>
      <c r="P3215" s="279"/>
      <c r="Q3215" s="279"/>
      <c r="R3215" s="279"/>
      <c r="S3215" s="279"/>
      <c r="T3215" s="280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T3215" s="281" t="s">
        <v>259</v>
      </c>
      <c r="AU3215" s="281" t="s">
        <v>93</v>
      </c>
      <c r="AV3215" s="15" t="s">
        <v>91</v>
      </c>
      <c r="AW3215" s="15" t="s">
        <v>40</v>
      </c>
      <c r="AX3215" s="15" t="s">
        <v>84</v>
      </c>
      <c r="AY3215" s="281" t="s">
        <v>250</v>
      </c>
    </row>
    <row r="3216" s="13" customFormat="1">
      <c r="A3216" s="13"/>
      <c r="B3216" s="249"/>
      <c r="C3216" s="250"/>
      <c r="D3216" s="251" t="s">
        <v>259</v>
      </c>
      <c r="E3216" s="252" t="s">
        <v>1</v>
      </c>
      <c r="F3216" s="253" t="s">
        <v>2990</v>
      </c>
      <c r="G3216" s="250"/>
      <c r="H3216" s="254">
        <v>75.5</v>
      </c>
      <c r="I3216" s="255"/>
      <c r="J3216" s="250"/>
      <c r="K3216" s="250"/>
      <c r="L3216" s="256"/>
      <c r="M3216" s="257"/>
      <c r="N3216" s="258"/>
      <c r="O3216" s="258"/>
      <c r="P3216" s="258"/>
      <c r="Q3216" s="258"/>
      <c r="R3216" s="258"/>
      <c r="S3216" s="258"/>
      <c r="T3216" s="259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60" t="s">
        <v>259</v>
      </c>
      <c r="AU3216" s="260" t="s">
        <v>93</v>
      </c>
      <c r="AV3216" s="13" t="s">
        <v>93</v>
      </c>
      <c r="AW3216" s="13" t="s">
        <v>40</v>
      </c>
      <c r="AX3216" s="13" t="s">
        <v>91</v>
      </c>
      <c r="AY3216" s="260" t="s">
        <v>250</v>
      </c>
    </row>
    <row r="3217" s="2" customFormat="1" ht="62.7" customHeight="1">
      <c r="A3217" s="41"/>
      <c r="B3217" s="42"/>
      <c r="C3217" s="230" t="s">
        <v>2991</v>
      </c>
      <c r="D3217" s="230" t="s">
        <v>252</v>
      </c>
      <c r="E3217" s="231" t="s">
        <v>2992</v>
      </c>
      <c r="F3217" s="232" t="s">
        <v>2993</v>
      </c>
      <c r="G3217" s="233" t="s">
        <v>320</v>
      </c>
      <c r="H3217" s="234">
        <v>79.5</v>
      </c>
      <c r="I3217" s="235"/>
      <c r="J3217" s="236">
        <f>ROUND(I3217*H3217,2)</f>
        <v>0</v>
      </c>
      <c r="K3217" s="237"/>
      <c r="L3217" s="47"/>
      <c r="M3217" s="238" t="s">
        <v>1</v>
      </c>
      <c r="N3217" s="239" t="s">
        <v>49</v>
      </c>
      <c r="O3217" s="94"/>
      <c r="P3217" s="240">
        <f>O3217*H3217</f>
        <v>0</v>
      </c>
      <c r="Q3217" s="240">
        <v>0.013899999999999999</v>
      </c>
      <c r="R3217" s="240">
        <f>Q3217*H3217</f>
        <v>1.1050499999999999</v>
      </c>
      <c r="S3217" s="240">
        <v>0</v>
      </c>
      <c r="T3217" s="241">
        <f>S3217*H3217</f>
        <v>0</v>
      </c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R3217" s="242" t="s">
        <v>303</v>
      </c>
      <c r="AT3217" s="242" t="s">
        <v>252</v>
      </c>
      <c r="AU3217" s="242" t="s">
        <v>93</v>
      </c>
      <c r="AY3217" s="19" t="s">
        <v>250</v>
      </c>
      <c r="BE3217" s="243">
        <f>IF(N3217="základní",J3217,0)</f>
        <v>0</v>
      </c>
      <c r="BF3217" s="243">
        <f>IF(N3217="snížená",J3217,0)</f>
        <v>0</v>
      </c>
      <c r="BG3217" s="243">
        <f>IF(N3217="zákl. přenesená",J3217,0)</f>
        <v>0</v>
      </c>
      <c r="BH3217" s="243">
        <f>IF(N3217="sníž. přenesená",J3217,0)</f>
        <v>0</v>
      </c>
      <c r="BI3217" s="243">
        <f>IF(N3217="nulová",J3217,0)</f>
        <v>0</v>
      </c>
      <c r="BJ3217" s="19" t="s">
        <v>91</v>
      </c>
      <c r="BK3217" s="243">
        <f>ROUND(I3217*H3217,2)</f>
        <v>0</v>
      </c>
      <c r="BL3217" s="19" t="s">
        <v>303</v>
      </c>
      <c r="BM3217" s="242" t="s">
        <v>2994</v>
      </c>
    </row>
    <row r="3218" s="2" customFormat="1">
      <c r="A3218" s="41"/>
      <c r="B3218" s="42"/>
      <c r="C3218" s="43"/>
      <c r="D3218" s="251" t="s">
        <v>288</v>
      </c>
      <c r="E3218" s="43"/>
      <c r="F3218" s="282" t="s">
        <v>2995</v>
      </c>
      <c r="G3218" s="43"/>
      <c r="H3218" s="43"/>
      <c r="I3218" s="246"/>
      <c r="J3218" s="43"/>
      <c r="K3218" s="43"/>
      <c r="L3218" s="47"/>
      <c r="M3218" s="247"/>
      <c r="N3218" s="248"/>
      <c r="O3218" s="94"/>
      <c r="P3218" s="94"/>
      <c r="Q3218" s="94"/>
      <c r="R3218" s="94"/>
      <c r="S3218" s="94"/>
      <c r="T3218" s="95"/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T3218" s="19" t="s">
        <v>288</v>
      </c>
      <c r="AU3218" s="19" t="s">
        <v>93</v>
      </c>
    </row>
    <row r="3219" s="15" customFormat="1">
      <c r="A3219" s="15"/>
      <c r="B3219" s="272"/>
      <c r="C3219" s="273"/>
      <c r="D3219" s="251" t="s">
        <v>259</v>
      </c>
      <c r="E3219" s="274" t="s">
        <v>1</v>
      </c>
      <c r="F3219" s="275" t="s">
        <v>2989</v>
      </c>
      <c r="G3219" s="273"/>
      <c r="H3219" s="274" t="s">
        <v>1</v>
      </c>
      <c r="I3219" s="276"/>
      <c r="J3219" s="273"/>
      <c r="K3219" s="273"/>
      <c r="L3219" s="277"/>
      <c r="M3219" s="278"/>
      <c r="N3219" s="279"/>
      <c r="O3219" s="279"/>
      <c r="P3219" s="279"/>
      <c r="Q3219" s="279"/>
      <c r="R3219" s="279"/>
      <c r="S3219" s="279"/>
      <c r="T3219" s="280"/>
      <c r="U3219" s="15"/>
      <c r="V3219" s="15"/>
      <c r="W3219" s="15"/>
      <c r="X3219" s="15"/>
      <c r="Y3219" s="15"/>
      <c r="Z3219" s="15"/>
      <c r="AA3219" s="15"/>
      <c r="AB3219" s="15"/>
      <c r="AC3219" s="15"/>
      <c r="AD3219" s="15"/>
      <c r="AE3219" s="15"/>
      <c r="AT3219" s="281" t="s">
        <v>259</v>
      </c>
      <c r="AU3219" s="281" t="s">
        <v>93</v>
      </c>
      <c r="AV3219" s="15" t="s">
        <v>91</v>
      </c>
      <c r="AW3219" s="15" t="s">
        <v>40</v>
      </c>
      <c r="AX3219" s="15" t="s">
        <v>84</v>
      </c>
      <c r="AY3219" s="281" t="s">
        <v>250</v>
      </c>
    </row>
    <row r="3220" s="13" customFormat="1">
      <c r="A3220" s="13"/>
      <c r="B3220" s="249"/>
      <c r="C3220" s="250"/>
      <c r="D3220" s="251" t="s">
        <v>259</v>
      </c>
      <c r="E3220" s="252" t="s">
        <v>1</v>
      </c>
      <c r="F3220" s="253" t="s">
        <v>2996</v>
      </c>
      <c r="G3220" s="250"/>
      <c r="H3220" s="254">
        <v>79.5</v>
      </c>
      <c r="I3220" s="255"/>
      <c r="J3220" s="250"/>
      <c r="K3220" s="250"/>
      <c r="L3220" s="256"/>
      <c r="M3220" s="257"/>
      <c r="N3220" s="258"/>
      <c r="O3220" s="258"/>
      <c r="P3220" s="258"/>
      <c r="Q3220" s="258"/>
      <c r="R3220" s="258"/>
      <c r="S3220" s="258"/>
      <c r="T3220" s="259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60" t="s">
        <v>259</v>
      </c>
      <c r="AU3220" s="260" t="s">
        <v>93</v>
      </c>
      <c r="AV3220" s="13" t="s">
        <v>93</v>
      </c>
      <c r="AW3220" s="13" t="s">
        <v>40</v>
      </c>
      <c r="AX3220" s="13" t="s">
        <v>91</v>
      </c>
      <c r="AY3220" s="260" t="s">
        <v>250</v>
      </c>
    </row>
    <row r="3221" s="2" customFormat="1" ht="49.05" customHeight="1">
      <c r="A3221" s="41"/>
      <c r="B3221" s="42"/>
      <c r="C3221" s="230" t="s">
        <v>2997</v>
      </c>
      <c r="D3221" s="230" t="s">
        <v>252</v>
      </c>
      <c r="E3221" s="231" t="s">
        <v>2998</v>
      </c>
      <c r="F3221" s="232" t="s">
        <v>2999</v>
      </c>
      <c r="G3221" s="233" t="s">
        <v>570</v>
      </c>
      <c r="H3221" s="234">
        <v>8</v>
      </c>
      <c r="I3221" s="235"/>
      <c r="J3221" s="236">
        <f>ROUND(I3221*H3221,2)</f>
        <v>0</v>
      </c>
      <c r="K3221" s="237"/>
      <c r="L3221" s="47"/>
      <c r="M3221" s="238" t="s">
        <v>1</v>
      </c>
      <c r="N3221" s="239" t="s">
        <v>49</v>
      </c>
      <c r="O3221" s="94"/>
      <c r="P3221" s="240">
        <f>O3221*H3221</f>
        <v>0</v>
      </c>
      <c r="Q3221" s="240">
        <v>0.11700000000000001</v>
      </c>
      <c r="R3221" s="240">
        <f>Q3221*H3221</f>
        <v>0.93600000000000005</v>
      </c>
      <c r="S3221" s="240">
        <v>0</v>
      </c>
      <c r="T3221" s="241">
        <f>S3221*H3221</f>
        <v>0</v>
      </c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R3221" s="242" t="s">
        <v>303</v>
      </c>
      <c r="AT3221" s="242" t="s">
        <v>252</v>
      </c>
      <c r="AU3221" s="242" t="s">
        <v>93</v>
      </c>
      <c r="AY3221" s="19" t="s">
        <v>250</v>
      </c>
      <c r="BE3221" s="243">
        <f>IF(N3221="základní",J3221,0)</f>
        <v>0</v>
      </c>
      <c r="BF3221" s="243">
        <f>IF(N3221="snížená",J3221,0)</f>
        <v>0</v>
      </c>
      <c r="BG3221" s="243">
        <f>IF(N3221="zákl. přenesená",J3221,0)</f>
        <v>0</v>
      </c>
      <c r="BH3221" s="243">
        <f>IF(N3221="sníž. přenesená",J3221,0)</f>
        <v>0</v>
      </c>
      <c r="BI3221" s="243">
        <f>IF(N3221="nulová",J3221,0)</f>
        <v>0</v>
      </c>
      <c r="BJ3221" s="19" t="s">
        <v>91</v>
      </c>
      <c r="BK3221" s="243">
        <f>ROUND(I3221*H3221,2)</f>
        <v>0</v>
      </c>
      <c r="BL3221" s="19" t="s">
        <v>303</v>
      </c>
      <c r="BM3221" s="242" t="s">
        <v>3000</v>
      </c>
    </row>
    <row r="3222" s="2" customFormat="1">
      <c r="A3222" s="41"/>
      <c r="B3222" s="42"/>
      <c r="C3222" s="43"/>
      <c r="D3222" s="251" t="s">
        <v>288</v>
      </c>
      <c r="E3222" s="43"/>
      <c r="F3222" s="282" t="s">
        <v>3001</v>
      </c>
      <c r="G3222" s="43"/>
      <c r="H3222" s="43"/>
      <c r="I3222" s="246"/>
      <c r="J3222" s="43"/>
      <c r="K3222" s="43"/>
      <c r="L3222" s="47"/>
      <c r="M3222" s="247"/>
      <c r="N3222" s="248"/>
      <c r="O3222" s="94"/>
      <c r="P3222" s="94"/>
      <c r="Q3222" s="94"/>
      <c r="R3222" s="94"/>
      <c r="S3222" s="94"/>
      <c r="T3222" s="95"/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T3222" s="19" t="s">
        <v>288</v>
      </c>
      <c r="AU3222" s="19" t="s">
        <v>93</v>
      </c>
    </row>
    <row r="3223" s="15" customFormat="1">
      <c r="A3223" s="15"/>
      <c r="B3223" s="272"/>
      <c r="C3223" s="273"/>
      <c r="D3223" s="251" t="s">
        <v>259</v>
      </c>
      <c r="E3223" s="274" t="s">
        <v>1</v>
      </c>
      <c r="F3223" s="275" t="s">
        <v>3002</v>
      </c>
      <c r="G3223" s="273"/>
      <c r="H3223" s="274" t="s">
        <v>1</v>
      </c>
      <c r="I3223" s="276"/>
      <c r="J3223" s="273"/>
      <c r="K3223" s="273"/>
      <c r="L3223" s="277"/>
      <c r="M3223" s="278"/>
      <c r="N3223" s="279"/>
      <c r="O3223" s="279"/>
      <c r="P3223" s="279"/>
      <c r="Q3223" s="279"/>
      <c r="R3223" s="279"/>
      <c r="S3223" s="279"/>
      <c r="T3223" s="280"/>
      <c r="U3223" s="15"/>
      <c r="V3223" s="15"/>
      <c r="W3223" s="15"/>
      <c r="X3223" s="15"/>
      <c r="Y3223" s="15"/>
      <c r="Z3223" s="15"/>
      <c r="AA3223" s="15"/>
      <c r="AB3223" s="15"/>
      <c r="AC3223" s="15"/>
      <c r="AD3223" s="15"/>
      <c r="AE3223" s="15"/>
      <c r="AT3223" s="281" t="s">
        <v>259</v>
      </c>
      <c r="AU3223" s="281" t="s">
        <v>93</v>
      </c>
      <c r="AV3223" s="15" t="s">
        <v>91</v>
      </c>
      <c r="AW3223" s="15" t="s">
        <v>40</v>
      </c>
      <c r="AX3223" s="15" t="s">
        <v>84</v>
      </c>
      <c r="AY3223" s="281" t="s">
        <v>250</v>
      </c>
    </row>
    <row r="3224" s="13" customFormat="1">
      <c r="A3224" s="13"/>
      <c r="B3224" s="249"/>
      <c r="C3224" s="250"/>
      <c r="D3224" s="251" t="s">
        <v>259</v>
      </c>
      <c r="E3224" s="252" t="s">
        <v>1</v>
      </c>
      <c r="F3224" s="253" t="s">
        <v>3003</v>
      </c>
      <c r="G3224" s="250"/>
      <c r="H3224" s="254">
        <v>8</v>
      </c>
      <c r="I3224" s="255"/>
      <c r="J3224" s="250"/>
      <c r="K3224" s="250"/>
      <c r="L3224" s="256"/>
      <c r="M3224" s="257"/>
      <c r="N3224" s="258"/>
      <c r="O3224" s="258"/>
      <c r="P3224" s="258"/>
      <c r="Q3224" s="258"/>
      <c r="R3224" s="258"/>
      <c r="S3224" s="258"/>
      <c r="T3224" s="259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60" t="s">
        <v>259</v>
      </c>
      <c r="AU3224" s="260" t="s">
        <v>93</v>
      </c>
      <c r="AV3224" s="13" t="s">
        <v>93</v>
      </c>
      <c r="AW3224" s="13" t="s">
        <v>40</v>
      </c>
      <c r="AX3224" s="13" t="s">
        <v>91</v>
      </c>
      <c r="AY3224" s="260" t="s">
        <v>250</v>
      </c>
    </row>
    <row r="3225" s="2" customFormat="1" ht="49.05" customHeight="1">
      <c r="A3225" s="41"/>
      <c r="B3225" s="42"/>
      <c r="C3225" s="230" t="s">
        <v>3004</v>
      </c>
      <c r="D3225" s="230" t="s">
        <v>252</v>
      </c>
      <c r="E3225" s="231" t="s">
        <v>3005</v>
      </c>
      <c r="F3225" s="232" t="s">
        <v>3006</v>
      </c>
      <c r="G3225" s="233" t="s">
        <v>570</v>
      </c>
      <c r="H3225" s="234">
        <v>7</v>
      </c>
      <c r="I3225" s="235"/>
      <c r="J3225" s="236">
        <f>ROUND(I3225*H3225,2)</f>
        <v>0</v>
      </c>
      <c r="K3225" s="237"/>
      <c r="L3225" s="47"/>
      <c r="M3225" s="238" t="s">
        <v>1</v>
      </c>
      <c r="N3225" s="239" t="s">
        <v>49</v>
      </c>
      <c r="O3225" s="94"/>
      <c r="P3225" s="240">
        <f>O3225*H3225</f>
        <v>0</v>
      </c>
      <c r="Q3225" s="240">
        <v>0.19400000000000001</v>
      </c>
      <c r="R3225" s="240">
        <f>Q3225*H3225</f>
        <v>1.3580000000000001</v>
      </c>
      <c r="S3225" s="240">
        <v>0</v>
      </c>
      <c r="T3225" s="241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42" t="s">
        <v>303</v>
      </c>
      <c r="AT3225" s="242" t="s">
        <v>252</v>
      </c>
      <c r="AU3225" s="242" t="s">
        <v>93</v>
      </c>
      <c r="AY3225" s="19" t="s">
        <v>250</v>
      </c>
      <c r="BE3225" s="243">
        <f>IF(N3225="základní",J3225,0)</f>
        <v>0</v>
      </c>
      <c r="BF3225" s="243">
        <f>IF(N3225="snížená",J3225,0)</f>
        <v>0</v>
      </c>
      <c r="BG3225" s="243">
        <f>IF(N3225="zákl. přenesená",J3225,0)</f>
        <v>0</v>
      </c>
      <c r="BH3225" s="243">
        <f>IF(N3225="sníž. přenesená",J3225,0)</f>
        <v>0</v>
      </c>
      <c r="BI3225" s="243">
        <f>IF(N3225="nulová",J3225,0)</f>
        <v>0</v>
      </c>
      <c r="BJ3225" s="19" t="s">
        <v>91</v>
      </c>
      <c r="BK3225" s="243">
        <f>ROUND(I3225*H3225,2)</f>
        <v>0</v>
      </c>
      <c r="BL3225" s="19" t="s">
        <v>303</v>
      </c>
      <c r="BM3225" s="242" t="s">
        <v>3007</v>
      </c>
    </row>
    <row r="3226" s="2" customFormat="1">
      <c r="A3226" s="41"/>
      <c r="B3226" s="42"/>
      <c r="C3226" s="43"/>
      <c r="D3226" s="251" t="s">
        <v>288</v>
      </c>
      <c r="E3226" s="43"/>
      <c r="F3226" s="282" t="s">
        <v>3008</v>
      </c>
      <c r="G3226" s="43"/>
      <c r="H3226" s="43"/>
      <c r="I3226" s="246"/>
      <c r="J3226" s="43"/>
      <c r="K3226" s="43"/>
      <c r="L3226" s="47"/>
      <c r="M3226" s="247"/>
      <c r="N3226" s="248"/>
      <c r="O3226" s="94"/>
      <c r="P3226" s="94"/>
      <c r="Q3226" s="94"/>
      <c r="R3226" s="94"/>
      <c r="S3226" s="94"/>
      <c r="T3226" s="95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T3226" s="19" t="s">
        <v>288</v>
      </c>
      <c r="AU3226" s="19" t="s">
        <v>93</v>
      </c>
    </row>
    <row r="3227" s="15" customFormat="1">
      <c r="A3227" s="15"/>
      <c r="B3227" s="272"/>
      <c r="C3227" s="273"/>
      <c r="D3227" s="251" t="s">
        <v>259</v>
      </c>
      <c r="E3227" s="274" t="s">
        <v>1</v>
      </c>
      <c r="F3227" s="275" t="s">
        <v>3002</v>
      </c>
      <c r="G3227" s="273"/>
      <c r="H3227" s="274" t="s">
        <v>1</v>
      </c>
      <c r="I3227" s="276"/>
      <c r="J3227" s="273"/>
      <c r="K3227" s="273"/>
      <c r="L3227" s="277"/>
      <c r="M3227" s="278"/>
      <c r="N3227" s="279"/>
      <c r="O3227" s="279"/>
      <c r="P3227" s="279"/>
      <c r="Q3227" s="279"/>
      <c r="R3227" s="279"/>
      <c r="S3227" s="279"/>
      <c r="T3227" s="280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T3227" s="281" t="s">
        <v>259</v>
      </c>
      <c r="AU3227" s="281" t="s">
        <v>93</v>
      </c>
      <c r="AV3227" s="15" t="s">
        <v>91</v>
      </c>
      <c r="AW3227" s="15" t="s">
        <v>40</v>
      </c>
      <c r="AX3227" s="15" t="s">
        <v>84</v>
      </c>
      <c r="AY3227" s="281" t="s">
        <v>250</v>
      </c>
    </row>
    <row r="3228" s="13" customFormat="1">
      <c r="A3228" s="13"/>
      <c r="B3228" s="249"/>
      <c r="C3228" s="250"/>
      <c r="D3228" s="251" t="s">
        <v>259</v>
      </c>
      <c r="E3228" s="252" t="s">
        <v>1</v>
      </c>
      <c r="F3228" s="253" t="s">
        <v>3009</v>
      </c>
      <c r="G3228" s="250"/>
      <c r="H3228" s="254">
        <v>7</v>
      </c>
      <c r="I3228" s="255"/>
      <c r="J3228" s="250"/>
      <c r="K3228" s="250"/>
      <c r="L3228" s="256"/>
      <c r="M3228" s="257"/>
      <c r="N3228" s="258"/>
      <c r="O3228" s="258"/>
      <c r="P3228" s="258"/>
      <c r="Q3228" s="258"/>
      <c r="R3228" s="258"/>
      <c r="S3228" s="258"/>
      <c r="T3228" s="259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60" t="s">
        <v>259</v>
      </c>
      <c r="AU3228" s="260" t="s">
        <v>93</v>
      </c>
      <c r="AV3228" s="13" t="s">
        <v>93</v>
      </c>
      <c r="AW3228" s="13" t="s">
        <v>40</v>
      </c>
      <c r="AX3228" s="13" t="s">
        <v>91</v>
      </c>
      <c r="AY3228" s="260" t="s">
        <v>250</v>
      </c>
    </row>
    <row r="3229" s="2" customFormat="1" ht="49.05" customHeight="1">
      <c r="A3229" s="41"/>
      <c r="B3229" s="42"/>
      <c r="C3229" s="230" t="s">
        <v>3010</v>
      </c>
      <c r="D3229" s="230" t="s">
        <v>252</v>
      </c>
      <c r="E3229" s="231" t="s">
        <v>3011</v>
      </c>
      <c r="F3229" s="232" t="s">
        <v>3012</v>
      </c>
      <c r="G3229" s="233" t="s">
        <v>570</v>
      </c>
      <c r="H3229" s="234">
        <v>15</v>
      </c>
      <c r="I3229" s="235"/>
      <c r="J3229" s="236">
        <f>ROUND(I3229*H3229,2)</f>
        <v>0</v>
      </c>
      <c r="K3229" s="237"/>
      <c r="L3229" s="47"/>
      <c r="M3229" s="238" t="s">
        <v>1</v>
      </c>
      <c r="N3229" s="239" t="s">
        <v>49</v>
      </c>
      <c r="O3229" s="94"/>
      <c r="P3229" s="240">
        <f>O3229*H3229</f>
        <v>0</v>
      </c>
      <c r="Q3229" s="240">
        <v>0.11700000000000001</v>
      </c>
      <c r="R3229" s="240">
        <f>Q3229*H3229</f>
        <v>1.7550000000000001</v>
      </c>
      <c r="S3229" s="240">
        <v>0</v>
      </c>
      <c r="T3229" s="241">
        <f>S3229*H3229</f>
        <v>0</v>
      </c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R3229" s="242" t="s">
        <v>303</v>
      </c>
      <c r="AT3229" s="242" t="s">
        <v>252</v>
      </c>
      <c r="AU3229" s="242" t="s">
        <v>93</v>
      </c>
      <c r="AY3229" s="19" t="s">
        <v>250</v>
      </c>
      <c r="BE3229" s="243">
        <f>IF(N3229="základní",J3229,0)</f>
        <v>0</v>
      </c>
      <c r="BF3229" s="243">
        <f>IF(N3229="snížená",J3229,0)</f>
        <v>0</v>
      </c>
      <c r="BG3229" s="243">
        <f>IF(N3229="zákl. přenesená",J3229,0)</f>
        <v>0</v>
      </c>
      <c r="BH3229" s="243">
        <f>IF(N3229="sníž. přenesená",J3229,0)</f>
        <v>0</v>
      </c>
      <c r="BI3229" s="243">
        <f>IF(N3229="nulová",J3229,0)</f>
        <v>0</v>
      </c>
      <c r="BJ3229" s="19" t="s">
        <v>91</v>
      </c>
      <c r="BK3229" s="243">
        <f>ROUND(I3229*H3229,2)</f>
        <v>0</v>
      </c>
      <c r="BL3229" s="19" t="s">
        <v>303</v>
      </c>
      <c r="BM3229" s="242" t="s">
        <v>3013</v>
      </c>
    </row>
    <row r="3230" s="2" customFormat="1">
      <c r="A3230" s="41"/>
      <c r="B3230" s="42"/>
      <c r="C3230" s="43"/>
      <c r="D3230" s="251" t="s">
        <v>288</v>
      </c>
      <c r="E3230" s="43"/>
      <c r="F3230" s="282" t="s">
        <v>3014</v>
      </c>
      <c r="G3230" s="43"/>
      <c r="H3230" s="43"/>
      <c r="I3230" s="246"/>
      <c r="J3230" s="43"/>
      <c r="K3230" s="43"/>
      <c r="L3230" s="47"/>
      <c r="M3230" s="247"/>
      <c r="N3230" s="248"/>
      <c r="O3230" s="94"/>
      <c r="P3230" s="94"/>
      <c r="Q3230" s="94"/>
      <c r="R3230" s="94"/>
      <c r="S3230" s="94"/>
      <c r="T3230" s="95"/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T3230" s="19" t="s">
        <v>288</v>
      </c>
      <c r="AU3230" s="19" t="s">
        <v>93</v>
      </c>
    </row>
    <row r="3231" s="15" customFormat="1">
      <c r="A3231" s="15"/>
      <c r="B3231" s="272"/>
      <c r="C3231" s="273"/>
      <c r="D3231" s="251" t="s">
        <v>259</v>
      </c>
      <c r="E3231" s="274" t="s">
        <v>1</v>
      </c>
      <c r="F3231" s="275" t="s">
        <v>3002</v>
      </c>
      <c r="G3231" s="273"/>
      <c r="H3231" s="274" t="s">
        <v>1</v>
      </c>
      <c r="I3231" s="276"/>
      <c r="J3231" s="273"/>
      <c r="K3231" s="273"/>
      <c r="L3231" s="277"/>
      <c r="M3231" s="278"/>
      <c r="N3231" s="279"/>
      <c r="O3231" s="279"/>
      <c r="P3231" s="279"/>
      <c r="Q3231" s="279"/>
      <c r="R3231" s="279"/>
      <c r="S3231" s="279"/>
      <c r="T3231" s="280"/>
      <c r="U3231" s="15"/>
      <c r="V3231" s="15"/>
      <c r="W3231" s="15"/>
      <c r="X3231" s="15"/>
      <c r="Y3231" s="15"/>
      <c r="Z3231" s="15"/>
      <c r="AA3231" s="15"/>
      <c r="AB3231" s="15"/>
      <c r="AC3231" s="15"/>
      <c r="AD3231" s="15"/>
      <c r="AE3231" s="15"/>
      <c r="AT3231" s="281" t="s">
        <v>259</v>
      </c>
      <c r="AU3231" s="281" t="s">
        <v>93</v>
      </c>
      <c r="AV3231" s="15" t="s">
        <v>91</v>
      </c>
      <c r="AW3231" s="15" t="s">
        <v>40</v>
      </c>
      <c r="AX3231" s="15" t="s">
        <v>84</v>
      </c>
      <c r="AY3231" s="281" t="s">
        <v>250</v>
      </c>
    </row>
    <row r="3232" s="13" customFormat="1">
      <c r="A3232" s="13"/>
      <c r="B3232" s="249"/>
      <c r="C3232" s="250"/>
      <c r="D3232" s="251" t="s">
        <v>259</v>
      </c>
      <c r="E3232" s="252" t="s">
        <v>1</v>
      </c>
      <c r="F3232" s="253" t="s">
        <v>3015</v>
      </c>
      <c r="G3232" s="250"/>
      <c r="H3232" s="254">
        <v>5</v>
      </c>
      <c r="I3232" s="255"/>
      <c r="J3232" s="250"/>
      <c r="K3232" s="250"/>
      <c r="L3232" s="256"/>
      <c r="M3232" s="257"/>
      <c r="N3232" s="258"/>
      <c r="O3232" s="258"/>
      <c r="P3232" s="258"/>
      <c r="Q3232" s="258"/>
      <c r="R3232" s="258"/>
      <c r="S3232" s="258"/>
      <c r="T3232" s="259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60" t="s">
        <v>259</v>
      </c>
      <c r="AU3232" s="260" t="s">
        <v>93</v>
      </c>
      <c r="AV3232" s="13" t="s">
        <v>93</v>
      </c>
      <c r="AW3232" s="13" t="s">
        <v>40</v>
      </c>
      <c r="AX3232" s="13" t="s">
        <v>84</v>
      </c>
      <c r="AY3232" s="260" t="s">
        <v>250</v>
      </c>
    </row>
    <row r="3233" s="13" customFormat="1">
      <c r="A3233" s="13"/>
      <c r="B3233" s="249"/>
      <c r="C3233" s="250"/>
      <c r="D3233" s="251" t="s">
        <v>259</v>
      </c>
      <c r="E3233" s="252" t="s">
        <v>1</v>
      </c>
      <c r="F3233" s="253" t="s">
        <v>3016</v>
      </c>
      <c r="G3233" s="250"/>
      <c r="H3233" s="254">
        <v>5</v>
      </c>
      <c r="I3233" s="255"/>
      <c r="J3233" s="250"/>
      <c r="K3233" s="250"/>
      <c r="L3233" s="256"/>
      <c r="M3233" s="257"/>
      <c r="N3233" s="258"/>
      <c r="O3233" s="258"/>
      <c r="P3233" s="258"/>
      <c r="Q3233" s="258"/>
      <c r="R3233" s="258"/>
      <c r="S3233" s="258"/>
      <c r="T3233" s="259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60" t="s">
        <v>259</v>
      </c>
      <c r="AU3233" s="260" t="s">
        <v>93</v>
      </c>
      <c r="AV3233" s="13" t="s">
        <v>93</v>
      </c>
      <c r="AW3233" s="13" t="s">
        <v>40</v>
      </c>
      <c r="AX3233" s="13" t="s">
        <v>84</v>
      </c>
      <c r="AY3233" s="260" t="s">
        <v>250</v>
      </c>
    </row>
    <row r="3234" s="13" customFormat="1">
      <c r="A3234" s="13"/>
      <c r="B3234" s="249"/>
      <c r="C3234" s="250"/>
      <c r="D3234" s="251" t="s">
        <v>259</v>
      </c>
      <c r="E3234" s="252" t="s">
        <v>1</v>
      </c>
      <c r="F3234" s="253" t="s">
        <v>3017</v>
      </c>
      <c r="G3234" s="250"/>
      <c r="H3234" s="254">
        <v>5</v>
      </c>
      <c r="I3234" s="255"/>
      <c r="J3234" s="250"/>
      <c r="K3234" s="250"/>
      <c r="L3234" s="256"/>
      <c r="M3234" s="257"/>
      <c r="N3234" s="258"/>
      <c r="O3234" s="258"/>
      <c r="P3234" s="258"/>
      <c r="Q3234" s="258"/>
      <c r="R3234" s="258"/>
      <c r="S3234" s="258"/>
      <c r="T3234" s="259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60" t="s">
        <v>259</v>
      </c>
      <c r="AU3234" s="260" t="s">
        <v>93</v>
      </c>
      <c r="AV3234" s="13" t="s">
        <v>93</v>
      </c>
      <c r="AW3234" s="13" t="s">
        <v>40</v>
      </c>
      <c r="AX3234" s="13" t="s">
        <v>84</v>
      </c>
      <c r="AY3234" s="260" t="s">
        <v>250</v>
      </c>
    </row>
    <row r="3235" s="14" customFormat="1">
      <c r="A3235" s="14"/>
      <c r="B3235" s="261"/>
      <c r="C3235" s="262"/>
      <c r="D3235" s="251" t="s">
        <v>259</v>
      </c>
      <c r="E3235" s="263" t="s">
        <v>1</v>
      </c>
      <c r="F3235" s="264" t="s">
        <v>261</v>
      </c>
      <c r="G3235" s="262"/>
      <c r="H3235" s="265">
        <v>15</v>
      </c>
      <c r="I3235" s="266"/>
      <c r="J3235" s="262"/>
      <c r="K3235" s="262"/>
      <c r="L3235" s="267"/>
      <c r="M3235" s="268"/>
      <c r="N3235" s="269"/>
      <c r="O3235" s="269"/>
      <c r="P3235" s="269"/>
      <c r="Q3235" s="269"/>
      <c r="R3235" s="269"/>
      <c r="S3235" s="269"/>
      <c r="T3235" s="270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71" t="s">
        <v>259</v>
      </c>
      <c r="AU3235" s="271" t="s">
        <v>93</v>
      </c>
      <c r="AV3235" s="14" t="s">
        <v>256</v>
      </c>
      <c r="AW3235" s="14" t="s">
        <v>40</v>
      </c>
      <c r="AX3235" s="14" t="s">
        <v>91</v>
      </c>
      <c r="AY3235" s="271" t="s">
        <v>250</v>
      </c>
    </row>
    <row r="3236" s="2" customFormat="1" ht="49.05" customHeight="1">
      <c r="A3236" s="41"/>
      <c r="B3236" s="42"/>
      <c r="C3236" s="230" t="s">
        <v>3018</v>
      </c>
      <c r="D3236" s="230" t="s">
        <v>252</v>
      </c>
      <c r="E3236" s="231" t="s">
        <v>3019</v>
      </c>
      <c r="F3236" s="232" t="s">
        <v>3020</v>
      </c>
      <c r="G3236" s="233" t="s">
        <v>570</v>
      </c>
      <c r="H3236" s="234">
        <v>24</v>
      </c>
      <c r="I3236" s="235"/>
      <c r="J3236" s="236">
        <f>ROUND(I3236*H3236,2)</f>
        <v>0</v>
      </c>
      <c r="K3236" s="237"/>
      <c r="L3236" s="47"/>
      <c r="M3236" s="238" t="s">
        <v>1</v>
      </c>
      <c r="N3236" s="239" t="s">
        <v>49</v>
      </c>
      <c r="O3236" s="94"/>
      <c r="P3236" s="240">
        <f>O3236*H3236</f>
        <v>0</v>
      </c>
      <c r="Q3236" s="240">
        <v>0.19400000000000001</v>
      </c>
      <c r="R3236" s="240">
        <f>Q3236*H3236</f>
        <v>4.6560000000000006</v>
      </c>
      <c r="S3236" s="240">
        <v>0</v>
      </c>
      <c r="T3236" s="241">
        <f>S3236*H3236</f>
        <v>0</v>
      </c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R3236" s="242" t="s">
        <v>303</v>
      </c>
      <c r="AT3236" s="242" t="s">
        <v>252</v>
      </c>
      <c r="AU3236" s="242" t="s">
        <v>93</v>
      </c>
      <c r="AY3236" s="19" t="s">
        <v>250</v>
      </c>
      <c r="BE3236" s="243">
        <f>IF(N3236="základní",J3236,0)</f>
        <v>0</v>
      </c>
      <c r="BF3236" s="243">
        <f>IF(N3236="snížená",J3236,0)</f>
        <v>0</v>
      </c>
      <c r="BG3236" s="243">
        <f>IF(N3236="zákl. přenesená",J3236,0)</f>
        <v>0</v>
      </c>
      <c r="BH3236" s="243">
        <f>IF(N3236="sníž. přenesená",J3236,0)</f>
        <v>0</v>
      </c>
      <c r="BI3236" s="243">
        <f>IF(N3236="nulová",J3236,0)</f>
        <v>0</v>
      </c>
      <c r="BJ3236" s="19" t="s">
        <v>91</v>
      </c>
      <c r="BK3236" s="243">
        <f>ROUND(I3236*H3236,2)</f>
        <v>0</v>
      </c>
      <c r="BL3236" s="19" t="s">
        <v>303</v>
      </c>
      <c r="BM3236" s="242" t="s">
        <v>3021</v>
      </c>
    </row>
    <row r="3237" s="2" customFormat="1">
      <c r="A3237" s="41"/>
      <c r="B3237" s="42"/>
      <c r="C3237" s="43"/>
      <c r="D3237" s="251" t="s">
        <v>288</v>
      </c>
      <c r="E3237" s="43"/>
      <c r="F3237" s="282" t="s">
        <v>3008</v>
      </c>
      <c r="G3237" s="43"/>
      <c r="H3237" s="43"/>
      <c r="I3237" s="246"/>
      <c r="J3237" s="43"/>
      <c r="K3237" s="43"/>
      <c r="L3237" s="47"/>
      <c r="M3237" s="247"/>
      <c r="N3237" s="248"/>
      <c r="O3237" s="94"/>
      <c r="P3237" s="94"/>
      <c r="Q3237" s="94"/>
      <c r="R3237" s="94"/>
      <c r="S3237" s="94"/>
      <c r="T3237" s="95"/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T3237" s="19" t="s">
        <v>288</v>
      </c>
      <c r="AU3237" s="19" t="s">
        <v>93</v>
      </c>
    </row>
    <row r="3238" s="15" customFormat="1">
      <c r="A3238" s="15"/>
      <c r="B3238" s="272"/>
      <c r="C3238" s="273"/>
      <c r="D3238" s="251" t="s">
        <v>259</v>
      </c>
      <c r="E3238" s="274" t="s">
        <v>1</v>
      </c>
      <c r="F3238" s="275" t="s">
        <v>3002</v>
      </c>
      <c r="G3238" s="273"/>
      <c r="H3238" s="274" t="s">
        <v>1</v>
      </c>
      <c r="I3238" s="276"/>
      <c r="J3238" s="273"/>
      <c r="K3238" s="273"/>
      <c r="L3238" s="277"/>
      <c r="M3238" s="278"/>
      <c r="N3238" s="279"/>
      <c r="O3238" s="279"/>
      <c r="P3238" s="279"/>
      <c r="Q3238" s="279"/>
      <c r="R3238" s="279"/>
      <c r="S3238" s="279"/>
      <c r="T3238" s="280"/>
      <c r="U3238" s="15"/>
      <c r="V3238" s="15"/>
      <c r="W3238" s="15"/>
      <c r="X3238" s="15"/>
      <c r="Y3238" s="15"/>
      <c r="Z3238" s="15"/>
      <c r="AA3238" s="15"/>
      <c r="AB3238" s="15"/>
      <c r="AC3238" s="15"/>
      <c r="AD3238" s="15"/>
      <c r="AE3238" s="15"/>
      <c r="AT3238" s="281" t="s">
        <v>259</v>
      </c>
      <c r="AU3238" s="281" t="s">
        <v>93</v>
      </c>
      <c r="AV3238" s="15" t="s">
        <v>91</v>
      </c>
      <c r="AW3238" s="15" t="s">
        <v>40</v>
      </c>
      <c r="AX3238" s="15" t="s">
        <v>84</v>
      </c>
      <c r="AY3238" s="281" t="s">
        <v>250</v>
      </c>
    </row>
    <row r="3239" s="13" customFormat="1">
      <c r="A3239" s="13"/>
      <c r="B3239" s="249"/>
      <c r="C3239" s="250"/>
      <c r="D3239" s="251" t="s">
        <v>259</v>
      </c>
      <c r="E3239" s="252" t="s">
        <v>1</v>
      </c>
      <c r="F3239" s="253" t="s">
        <v>3022</v>
      </c>
      <c r="G3239" s="250"/>
      <c r="H3239" s="254">
        <v>8</v>
      </c>
      <c r="I3239" s="255"/>
      <c r="J3239" s="250"/>
      <c r="K3239" s="250"/>
      <c r="L3239" s="256"/>
      <c r="M3239" s="257"/>
      <c r="N3239" s="258"/>
      <c r="O3239" s="258"/>
      <c r="P3239" s="258"/>
      <c r="Q3239" s="258"/>
      <c r="R3239" s="258"/>
      <c r="S3239" s="258"/>
      <c r="T3239" s="259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60" t="s">
        <v>259</v>
      </c>
      <c r="AU3239" s="260" t="s">
        <v>93</v>
      </c>
      <c r="AV3239" s="13" t="s">
        <v>93</v>
      </c>
      <c r="AW3239" s="13" t="s">
        <v>40</v>
      </c>
      <c r="AX3239" s="13" t="s">
        <v>84</v>
      </c>
      <c r="AY3239" s="260" t="s">
        <v>250</v>
      </c>
    </row>
    <row r="3240" s="13" customFormat="1">
      <c r="A3240" s="13"/>
      <c r="B3240" s="249"/>
      <c r="C3240" s="250"/>
      <c r="D3240" s="251" t="s">
        <v>259</v>
      </c>
      <c r="E3240" s="252" t="s">
        <v>1</v>
      </c>
      <c r="F3240" s="253" t="s">
        <v>3023</v>
      </c>
      <c r="G3240" s="250"/>
      <c r="H3240" s="254">
        <v>6</v>
      </c>
      <c r="I3240" s="255"/>
      <c r="J3240" s="250"/>
      <c r="K3240" s="250"/>
      <c r="L3240" s="256"/>
      <c r="M3240" s="257"/>
      <c r="N3240" s="258"/>
      <c r="O3240" s="258"/>
      <c r="P3240" s="258"/>
      <c r="Q3240" s="258"/>
      <c r="R3240" s="258"/>
      <c r="S3240" s="258"/>
      <c r="T3240" s="259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60" t="s">
        <v>259</v>
      </c>
      <c r="AU3240" s="260" t="s">
        <v>93</v>
      </c>
      <c r="AV3240" s="13" t="s">
        <v>93</v>
      </c>
      <c r="AW3240" s="13" t="s">
        <v>40</v>
      </c>
      <c r="AX3240" s="13" t="s">
        <v>84</v>
      </c>
      <c r="AY3240" s="260" t="s">
        <v>250</v>
      </c>
    </row>
    <row r="3241" s="13" customFormat="1">
      <c r="A3241" s="13"/>
      <c r="B3241" s="249"/>
      <c r="C3241" s="250"/>
      <c r="D3241" s="251" t="s">
        <v>259</v>
      </c>
      <c r="E3241" s="252" t="s">
        <v>1</v>
      </c>
      <c r="F3241" s="253" t="s">
        <v>3024</v>
      </c>
      <c r="G3241" s="250"/>
      <c r="H3241" s="254">
        <v>10</v>
      </c>
      <c r="I3241" s="255"/>
      <c r="J3241" s="250"/>
      <c r="K3241" s="250"/>
      <c r="L3241" s="256"/>
      <c r="M3241" s="257"/>
      <c r="N3241" s="258"/>
      <c r="O3241" s="258"/>
      <c r="P3241" s="258"/>
      <c r="Q3241" s="258"/>
      <c r="R3241" s="258"/>
      <c r="S3241" s="258"/>
      <c r="T3241" s="259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60" t="s">
        <v>259</v>
      </c>
      <c r="AU3241" s="260" t="s">
        <v>93</v>
      </c>
      <c r="AV3241" s="13" t="s">
        <v>93</v>
      </c>
      <c r="AW3241" s="13" t="s">
        <v>40</v>
      </c>
      <c r="AX3241" s="13" t="s">
        <v>84</v>
      </c>
      <c r="AY3241" s="260" t="s">
        <v>250</v>
      </c>
    </row>
    <row r="3242" s="14" customFormat="1">
      <c r="A3242" s="14"/>
      <c r="B3242" s="261"/>
      <c r="C3242" s="262"/>
      <c r="D3242" s="251" t="s">
        <v>259</v>
      </c>
      <c r="E3242" s="263" t="s">
        <v>1</v>
      </c>
      <c r="F3242" s="264" t="s">
        <v>261</v>
      </c>
      <c r="G3242" s="262"/>
      <c r="H3242" s="265">
        <v>24</v>
      </c>
      <c r="I3242" s="266"/>
      <c r="J3242" s="262"/>
      <c r="K3242" s="262"/>
      <c r="L3242" s="267"/>
      <c r="M3242" s="268"/>
      <c r="N3242" s="269"/>
      <c r="O3242" s="269"/>
      <c r="P3242" s="269"/>
      <c r="Q3242" s="269"/>
      <c r="R3242" s="269"/>
      <c r="S3242" s="269"/>
      <c r="T3242" s="270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71" t="s">
        <v>259</v>
      </c>
      <c r="AU3242" s="271" t="s">
        <v>93</v>
      </c>
      <c r="AV3242" s="14" t="s">
        <v>256</v>
      </c>
      <c r="AW3242" s="14" t="s">
        <v>40</v>
      </c>
      <c r="AX3242" s="14" t="s">
        <v>91</v>
      </c>
      <c r="AY3242" s="271" t="s">
        <v>250</v>
      </c>
    </row>
    <row r="3243" s="2" customFormat="1" ht="49.05" customHeight="1">
      <c r="A3243" s="41"/>
      <c r="B3243" s="42"/>
      <c r="C3243" s="230" t="s">
        <v>3025</v>
      </c>
      <c r="D3243" s="230" t="s">
        <v>252</v>
      </c>
      <c r="E3243" s="231" t="s">
        <v>3026</v>
      </c>
      <c r="F3243" s="232" t="s">
        <v>3027</v>
      </c>
      <c r="G3243" s="233" t="s">
        <v>570</v>
      </c>
      <c r="H3243" s="234">
        <v>5</v>
      </c>
      <c r="I3243" s="235"/>
      <c r="J3243" s="236">
        <f>ROUND(I3243*H3243,2)</f>
        <v>0</v>
      </c>
      <c r="K3243" s="237"/>
      <c r="L3243" s="47"/>
      <c r="M3243" s="238" t="s">
        <v>1</v>
      </c>
      <c r="N3243" s="239" t="s">
        <v>49</v>
      </c>
      <c r="O3243" s="94"/>
      <c r="P3243" s="240">
        <f>O3243*H3243</f>
        <v>0</v>
      </c>
      <c r="Q3243" s="240">
        <v>0.26800000000000002</v>
      </c>
      <c r="R3243" s="240">
        <f>Q3243*H3243</f>
        <v>1.3400000000000001</v>
      </c>
      <c r="S3243" s="240">
        <v>0</v>
      </c>
      <c r="T3243" s="241">
        <f>S3243*H3243</f>
        <v>0</v>
      </c>
      <c r="U3243" s="41"/>
      <c r="V3243" s="41"/>
      <c r="W3243" s="41"/>
      <c r="X3243" s="41"/>
      <c r="Y3243" s="41"/>
      <c r="Z3243" s="41"/>
      <c r="AA3243" s="41"/>
      <c r="AB3243" s="41"/>
      <c r="AC3243" s="41"/>
      <c r="AD3243" s="41"/>
      <c r="AE3243" s="41"/>
      <c r="AR3243" s="242" t="s">
        <v>303</v>
      </c>
      <c r="AT3243" s="242" t="s">
        <v>252</v>
      </c>
      <c r="AU3243" s="242" t="s">
        <v>93</v>
      </c>
      <c r="AY3243" s="19" t="s">
        <v>250</v>
      </c>
      <c r="BE3243" s="243">
        <f>IF(N3243="základní",J3243,0)</f>
        <v>0</v>
      </c>
      <c r="BF3243" s="243">
        <f>IF(N3243="snížená",J3243,0)</f>
        <v>0</v>
      </c>
      <c r="BG3243" s="243">
        <f>IF(N3243="zákl. přenesená",J3243,0)</f>
        <v>0</v>
      </c>
      <c r="BH3243" s="243">
        <f>IF(N3243="sníž. přenesená",J3243,0)</f>
        <v>0</v>
      </c>
      <c r="BI3243" s="243">
        <f>IF(N3243="nulová",J3243,0)</f>
        <v>0</v>
      </c>
      <c r="BJ3243" s="19" t="s">
        <v>91</v>
      </c>
      <c r="BK3243" s="243">
        <f>ROUND(I3243*H3243,2)</f>
        <v>0</v>
      </c>
      <c r="BL3243" s="19" t="s">
        <v>303</v>
      </c>
      <c r="BM3243" s="242" t="s">
        <v>3028</v>
      </c>
    </row>
    <row r="3244" s="2" customFormat="1">
      <c r="A3244" s="41"/>
      <c r="B3244" s="42"/>
      <c r="C3244" s="43"/>
      <c r="D3244" s="251" t="s">
        <v>288</v>
      </c>
      <c r="E3244" s="43"/>
      <c r="F3244" s="282" t="s">
        <v>3029</v>
      </c>
      <c r="G3244" s="43"/>
      <c r="H3244" s="43"/>
      <c r="I3244" s="246"/>
      <c r="J3244" s="43"/>
      <c r="K3244" s="43"/>
      <c r="L3244" s="47"/>
      <c r="M3244" s="247"/>
      <c r="N3244" s="248"/>
      <c r="O3244" s="94"/>
      <c r="P3244" s="94"/>
      <c r="Q3244" s="94"/>
      <c r="R3244" s="94"/>
      <c r="S3244" s="94"/>
      <c r="T3244" s="95"/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T3244" s="19" t="s">
        <v>288</v>
      </c>
      <c r="AU3244" s="19" t="s">
        <v>93</v>
      </c>
    </row>
    <row r="3245" s="15" customFormat="1">
      <c r="A3245" s="15"/>
      <c r="B3245" s="272"/>
      <c r="C3245" s="273"/>
      <c r="D3245" s="251" t="s">
        <v>259</v>
      </c>
      <c r="E3245" s="274" t="s">
        <v>1</v>
      </c>
      <c r="F3245" s="275" t="s">
        <v>3002</v>
      </c>
      <c r="G3245" s="273"/>
      <c r="H3245" s="274" t="s">
        <v>1</v>
      </c>
      <c r="I3245" s="276"/>
      <c r="J3245" s="273"/>
      <c r="K3245" s="273"/>
      <c r="L3245" s="277"/>
      <c r="M3245" s="278"/>
      <c r="N3245" s="279"/>
      <c r="O3245" s="279"/>
      <c r="P3245" s="279"/>
      <c r="Q3245" s="279"/>
      <c r="R3245" s="279"/>
      <c r="S3245" s="279"/>
      <c r="T3245" s="280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T3245" s="281" t="s">
        <v>259</v>
      </c>
      <c r="AU3245" s="281" t="s">
        <v>93</v>
      </c>
      <c r="AV3245" s="15" t="s">
        <v>91</v>
      </c>
      <c r="AW3245" s="15" t="s">
        <v>40</v>
      </c>
      <c r="AX3245" s="15" t="s">
        <v>84</v>
      </c>
      <c r="AY3245" s="281" t="s">
        <v>250</v>
      </c>
    </row>
    <row r="3246" s="13" customFormat="1">
      <c r="A3246" s="13"/>
      <c r="B3246" s="249"/>
      <c r="C3246" s="250"/>
      <c r="D3246" s="251" t="s">
        <v>259</v>
      </c>
      <c r="E3246" s="252" t="s">
        <v>1</v>
      </c>
      <c r="F3246" s="253" t="s">
        <v>2060</v>
      </c>
      <c r="G3246" s="250"/>
      <c r="H3246" s="254">
        <v>1</v>
      </c>
      <c r="I3246" s="255"/>
      <c r="J3246" s="250"/>
      <c r="K3246" s="250"/>
      <c r="L3246" s="256"/>
      <c r="M3246" s="257"/>
      <c r="N3246" s="258"/>
      <c r="O3246" s="258"/>
      <c r="P3246" s="258"/>
      <c r="Q3246" s="258"/>
      <c r="R3246" s="258"/>
      <c r="S3246" s="258"/>
      <c r="T3246" s="259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60" t="s">
        <v>259</v>
      </c>
      <c r="AU3246" s="260" t="s">
        <v>93</v>
      </c>
      <c r="AV3246" s="13" t="s">
        <v>93</v>
      </c>
      <c r="AW3246" s="13" t="s">
        <v>40</v>
      </c>
      <c r="AX3246" s="13" t="s">
        <v>84</v>
      </c>
      <c r="AY3246" s="260" t="s">
        <v>250</v>
      </c>
    </row>
    <row r="3247" s="13" customFormat="1">
      <c r="A3247" s="13"/>
      <c r="B3247" s="249"/>
      <c r="C3247" s="250"/>
      <c r="D3247" s="251" t="s">
        <v>259</v>
      </c>
      <c r="E3247" s="252" t="s">
        <v>1</v>
      </c>
      <c r="F3247" s="253" t="s">
        <v>1698</v>
      </c>
      <c r="G3247" s="250"/>
      <c r="H3247" s="254">
        <v>3</v>
      </c>
      <c r="I3247" s="255"/>
      <c r="J3247" s="250"/>
      <c r="K3247" s="250"/>
      <c r="L3247" s="256"/>
      <c r="M3247" s="257"/>
      <c r="N3247" s="258"/>
      <c r="O3247" s="258"/>
      <c r="P3247" s="258"/>
      <c r="Q3247" s="258"/>
      <c r="R3247" s="258"/>
      <c r="S3247" s="258"/>
      <c r="T3247" s="259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60" t="s">
        <v>259</v>
      </c>
      <c r="AU3247" s="260" t="s">
        <v>93</v>
      </c>
      <c r="AV3247" s="13" t="s">
        <v>93</v>
      </c>
      <c r="AW3247" s="13" t="s">
        <v>40</v>
      </c>
      <c r="AX3247" s="13" t="s">
        <v>84</v>
      </c>
      <c r="AY3247" s="260" t="s">
        <v>250</v>
      </c>
    </row>
    <row r="3248" s="13" customFormat="1">
      <c r="A3248" s="13"/>
      <c r="B3248" s="249"/>
      <c r="C3248" s="250"/>
      <c r="D3248" s="251" t="s">
        <v>259</v>
      </c>
      <c r="E3248" s="252" t="s">
        <v>1</v>
      </c>
      <c r="F3248" s="253" t="s">
        <v>2062</v>
      </c>
      <c r="G3248" s="250"/>
      <c r="H3248" s="254">
        <v>1</v>
      </c>
      <c r="I3248" s="255"/>
      <c r="J3248" s="250"/>
      <c r="K3248" s="250"/>
      <c r="L3248" s="256"/>
      <c r="M3248" s="257"/>
      <c r="N3248" s="258"/>
      <c r="O3248" s="258"/>
      <c r="P3248" s="258"/>
      <c r="Q3248" s="258"/>
      <c r="R3248" s="258"/>
      <c r="S3248" s="258"/>
      <c r="T3248" s="259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60" t="s">
        <v>259</v>
      </c>
      <c r="AU3248" s="260" t="s">
        <v>93</v>
      </c>
      <c r="AV3248" s="13" t="s">
        <v>93</v>
      </c>
      <c r="AW3248" s="13" t="s">
        <v>40</v>
      </c>
      <c r="AX3248" s="13" t="s">
        <v>84</v>
      </c>
      <c r="AY3248" s="260" t="s">
        <v>250</v>
      </c>
    </row>
    <row r="3249" s="14" customFormat="1">
      <c r="A3249" s="14"/>
      <c r="B3249" s="261"/>
      <c r="C3249" s="262"/>
      <c r="D3249" s="251" t="s">
        <v>259</v>
      </c>
      <c r="E3249" s="263" t="s">
        <v>1</v>
      </c>
      <c r="F3249" s="264" t="s">
        <v>261</v>
      </c>
      <c r="G3249" s="262"/>
      <c r="H3249" s="265">
        <v>5</v>
      </c>
      <c r="I3249" s="266"/>
      <c r="J3249" s="262"/>
      <c r="K3249" s="262"/>
      <c r="L3249" s="267"/>
      <c r="M3249" s="268"/>
      <c r="N3249" s="269"/>
      <c r="O3249" s="269"/>
      <c r="P3249" s="269"/>
      <c r="Q3249" s="269"/>
      <c r="R3249" s="269"/>
      <c r="S3249" s="269"/>
      <c r="T3249" s="270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71" t="s">
        <v>259</v>
      </c>
      <c r="AU3249" s="271" t="s">
        <v>93</v>
      </c>
      <c r="AV3249" s="14" t="s">
        <v>256</v>
      </c>
      <c r="AW3249" s="14" t="s">
        <v>40</v>
      </c>
      <c r="AX3249" s="14" t="s">
        <v>91</v>
      </c>
      <c r="AY3249" s="271" t="s">
        <v>250</v>
      </c>
    </row>
    <row r="3250" s="2" customFormat="1" ht="49.05" customHeight="1">
      <c r="A3250" s="41"/>
      <c r="B3250" s="42"/>
      <c r="C3250" s="230" t="s">
        <v>3030</v>
      </c>
      <c r="D3250" s="230" t="s">
        <v>252</v>
      </c>
      <c r="E3250" s="231" t="s">
        <v>3031</v>
      </c>
      <c r="F3250" s="232" t="s">
        <v>3032</v>
      </c>
      <c r="G3250" s="233" t="s">
        <v>570</v>
      </c>
      <c r="H3250" s="234">
        <v>6</v>
      </c>
      <c r="I3250" s="235"/>
      <c r="J3250" s="236">
        <f>ROUND(I3250*H3250,2)</f>
        <v>0</v>
      </c>
      <c r="K3250" s="237"/>
      <c r="L3250" s="47"/>
      <c r="M3250" s="238" t="s">
        <v>1</v>
      </c>
      <c r="N3250" s="239" t="s">
        <v>49</v>
      </c>
      <c r="O3250" s="94"/>
      <c r="P3250" s="240">
        <f>O3250*H3250</f>
        <v>0</v>
      </c>
      <c r="Q3250" s="240">
        <v>0.119</v>
      </c>
      <c r="R3250" s="240">
        <f>Q3250*H3250</f>
        <v>0.71399999999999997</v>
      </c>
      <c r="S3250" s="240">
        <v>0</v>
      </c>
      <c r="T3250" s="241">
        <f>S3250*H3250</f>
        <v>0</v>
      </c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R3250" s="242" t="s">
        <v>303</v>
      </c>
      <c r="AT3250" s="242" t="s">
        <v>252</v>
      </c>
      <c r="AU3250" s="242" t="s">
        <v>93</v>
      </c>
      <c r="AY3250" s="19" t="s">
        <v>250</v>
      </c>
      <c r="BE3250" s="243">
        <f>IF(N3250="základní",J3250,0)</f>
        <v>0</v>
      </c>
      <c r="BF3250" s="243">
        <f>IF(N3250="snížená",J3250,0)</f>
        <v>0</v>
      </c>
      <c r="BG3250" s="243">
        <f>IF(N3250="zákl. přenesená",J3250,0)</f>
        <v>0</v>
      </c>
      <c r="BH3250" s="243">
        <f>IF(N3250="sníž. přenesená",J3250,0)</f>
        <v>0</v>
      </c>
      <c r="BI3250" s="243">
        <f>IF(N3250="nulová",J3250,0)</f>
        <v>0</v>
      </c>
      <c r="BJ3250" s="19" t="s">
        <v>91</v>
      </c>
      <c r="BK3250" s="243">
        <f>ROUND(I3250*H3250,2)</f>
        <v>0</v>
      </c>
      <c r="BL3250" s="19" t="s">
        <v>303</v>
      </c>
      <c r="BM3250" s="242" t="s">
        <v>3033</v>
      </c>
    </row>
    <row r="3251" s="2" customFormat="1">
      <c r="A3251" s="41"/>
      <c r="B3251" s="42"/>
      <c r="C3251" s="43"/>
      <c r="D3251" s="251" t="s">
        <v>288</v>
      </c>
      <c r="E3251" s="43"/>
      <c r="F3251" s="282" t="s">
        <v>3034</v>
      </c>
      <c r="G3251" s="43"/>
      <c r="H3251" s="43"/>
      <c r="I3251" s="246"/>
      <c r="J3251" s="43"/>
      <c r="K3251" s="43"/>
      <c r="L3251" s="47"/>
      <c r="M3251" s="247"/>
      <c r="N3251" s="248"/>
      <c r="O3251" s="94"/>
      <c r="P3251" s="94"/>
      <c r="Q3251" s="94"/>
      <c r="R3251" s="94"/>
      <c r="S3251" s="94"/>
      <c r="T3251" s="95"/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T3251" s="19" t="s">
        <v>288</v>
      </c>
      <c r="AU3251" s="19" t="s">
        <v>93</v>
      </c>
    </row>
    <row r="3252" s="15" customFormat="1">
      <c r="A3252" s="15"/>
      <c r="B3252" s="272"/>
      <c r="C3252" s="273"/>
      <c r="D3252" s="251" t="s">
        <v>259</v>
      </c>
      <c r="E3252" s="274" t="s">
        <v>1</v>
      </c>
      <c r="F3252" s="275" t="s">
        <v>3002</v>
      </c>
      <c r="G3252" s="273"/>
      <c r="H3252" s="274" t="s">
        <v>1</v>
      </c>
      <c r="I3252" s="276"/>
      <c r="J3252" s="273"/>
      <c r="K3252" s="273"/>
      <c r="L3252" s="277"/>
      <c r="M3252" s="278"/>
      <c r="N3252" s="279"/>
      <c r="O3252" s="279"/>
      <c r="P3252" s="279"/>
      <c r="Q3252" s="279"/>
      <c r="R3252" s="279"/>
      <c r="S3252" s="279"/>
      <c r="T3252" s="280"/>
      <c r="U3252" s="15"/>
      <c r="V3252" s="15"/>
      <c r="W3252" s="15"/>
      <c r="X3252" s="15"/>
      <c r="Y3252" s="15"/>
      <c r="Z3252" s="15"/>
      <c r="AA3252" s="15"/>
      <c r="AB3252" s="15"/>
      <c r="AC3252" s="15"/>
      <c r="AD3252" s="15"/>
      <c r="AE3252" s="15"/>
      <c r="AT3252" s="281" t="s">
        <v>259</v>
      </c>
      <c r="AU3252" s="281" t="s">
        <v>93</v>
      </c>
      <c r="AV3252" s="15" t="s">
        <v>91</v>
      </c>
      <c r="AW3252" s="15" t="s">
        <v>40</v>
      </c>
      <c r="AX3252" s="15" t="s">
        <v>84</v>
      </c>
      <c r="AY3252" s="281" t="s">
        <v>250</v>
      </c>
    </row>
    <row r="3253" s="13" customFormat="1">
      <c r="A3253" s="13"/>
      <c r="B3253" s="249"/>
      <c r="C3253" s="250"/>
      <c r="D3253" s="251" t="s">
        <v>259</v>
      </c>
      <c r="E3253" s="252" t="s">
        <v>1</v>
      </c>
      <c r="F3253" s="253" t="s">
        <v>3035</v>
      </c>
      <c r="G3253" s="250"/>
      <c r="H3253" s="254">
        <v>6</v>
      </c>
      <c r="I3253" s="255"/>
      <c r="J3253" s="250"/>
      <c r="K3253" s="250"/>
      <c r="L3253" s="256"/>
      <c r="M3253" s="257"/>
      <c r="N3253" s="258"/>
      <c r="O3253" s="258"/>
      <c r="P3253" s="258"/>
      <c r="Q3253" s="258"/>
      <c r="R3253" s="258"/>
      <c r="S3253" s="258"/>
      <c r="T3253" s="259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60" t="s">
        <v>259</v>
      </c>
      <c r="AU3253" s="260" t="s">
        <v>93</v>
      </c>
      <c r="AV3253" s="13" t="s">
        <v>93</v>
      </c>
      <c r="AW3253" s="13" t="s">
        <v>40</v>
      </c>
      <c r="AX3253" s="13" t="s">
        <v>91</v>
      </c>
      <c r="AY3253" s="260" t="s">
        <v>250</v>
      </c>
    </row>
    <row r="3254" s="2" customFormat="1" ht="49.05" customHeight="1">
      <c r="A3254" s="41"/>
      <c r="B3254" s="42"/>
      <c r="C3254" s="230" t="s">
        <v>3036</v>
      </c>
      <c r="D3254" s="230" t="s">
        <v>252</v>
      </c>
      <c r="E3254" s="231" t="s">
        <v>3037</v>
      </c>
      <c r="F3254" s="232" t="s">
        <v>3038</v>
      </c>
      <c r="G3254" s="233" t="s">
        <v>570</v>
      </c>
      <c r="H3254" s="234">
        <v>6</v>
      </c>
      <c r="I3254" s="235"/>
      <c r="J3254" s="236">
        <f>ROUND(I3254*H3254,2)</f>
        <v>0</v>
      </c>
      <c r="K3254" s="237"/>
      <c r="L3254" s="47"/>
      <c r="M3254" s="238" t="s">
        <v>1</v>
      </c>
      <c r="N3254" s="239" t="s">
        <v>49</v>
      </c>
      <c r="O3254" s="94"/>
      <c r="P3254" s="240">
        <f>O3254*H3254</f>
        <v>0</v>
      </c>
      <c r="Q3254" s="240">
        <v>0.19500000000000001</v>
      </c>
      <c r="R3254" s="240">
        <f>Q3254*H3254</f>
        <v>1.1699999999999999</v>
      </c>
      <c r="S3254" s="240">
        <v>0</v>
      </c>
      <c r="T3254" s="241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42" t="s">
        <v>303</v>
      </c>
      <c r="AT3254" s="242" t="s">
        <v>252</v>
      </c>
      <c r="AU3254" s="242" t="s">
        <v>93</v>
      </c>
      <c r="AY3254" s="19" t="s">
        <v>250</v>
      </c>
      <c r="BE3254" s="243">
        <f>IF(N3254="základní",J3254,0)</f>
        <v>0</v>
      </c>
      <c r="BF3254" s="243">
        <f>IF(N3254="snížená",J3254,0)</f>
        <v>0</v>
      </c>
      <c r="BG3254" s="243">
        <f>IF(N3254="zákl. přenesená",J3254,0)</f>
        <v>0</v>
      </c>
      <c r="BH3254" s="243">
        <f>IF(N3254="sníž. přenesená",J3254,0)</f>
        <v>0</v>
      </c>
      <c r="BI3254" s="243">
        <f>IF(N3254="nulová",J3254,0)</f>
        <v>0</v>
      </c>
      <c r="BJ3254" s="19" t="s">
        <v>91</v>
      </c>
      <c r="BK3254" s="243">
        <f>ROUND(I3254*H3254,2)</f>
        <v>0</v>
      </c>
      <c r="BL3254" s="19" t="s">
        <v>303</v>
      </c>
      <c r="BM3254" s="242" t="s">
        <v>3039</v>
      </c>
    </row>
    <row r="3255" s="2" customFormat="1">
      <c r="A3255" s="41"/>
      <c r="B3255" s="42"/>
      <c r="C3255" s="43"/>
      <c r="D3255" s="251" t="s">
        <v>288</v>
      </c>
      <c r="E3255" s="43"/>
      <c r="F3255" s="282" t="s">
        <v>3040</v>
      </c>
      <c r="G3255" s="43"/>
      <c r="H3255" s="43"/>
      <c r="I3255" s="246"/>
      <c r="J3255" s="43"/>
      <c r="K3255" s="43"/>
      <c r="L3255" s="47"/>
      <c r="M3255" s="247"/>
      <c r="N3255" s="248"/>
      <c r="O3255" s="94"/>
      <c r="P3255" s="94"/>
      <c r="Q3255" s="94"/>
      <c r="R3255" s="94"/>
      <c r="S3255" s="94"/>
      <c r="T3255" s="95"/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T3255" s="19" t="s">
        <v>288</v>
      </c>
      <c r="AU3255" s="19" t="s">
        <v>93</v>
      </c>
    </row>
    <row r="3256" s="15" customFormat="1">
      <c r="A3256" s="15"/>
      <c r="B3256" s="272"/>
      <c r="C3256" s="273"/>
      <c r="D3256" s="251" t="s">
        <v>259</v>
      </c>
      <c r="E3256" s="274" t="s">
        <v>1</v>
      </c>
      <c r="F3256" s="275" t="s">
        <v>3002</v>
      </c>
      <c r="G3256" s="273"/>
      <c r="H3256" s="274" t="s">
        <v>1</v>
      </c>
      <c r="I3256" s="276"/>
      <c r="J3256" s="273"/>
      <c r="K3256" s="273"/>
      <c r="L3256" s="277"/>
      <c r="M3256" s="278"/>
      <c r="N3256" s="279"/>
      <c r="O3256" s="279"/>
      <c r="P3256" s="279"/>
      <c r="Q3256" s="279"/>
      <c r="R3256" s="279"/>
      <c r="S3256" s="279"/>
      <c r="T3256" s="280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81" t="s">
        <v>259</v>
      </c>
      <c r="AU3256" s="281" t="s">
        <v>93</v>
      </c>
      <c r="AV3256" s="15" t="s">
        <v>91</v>
      </c>
      <c r="AW3256" s="15" t="s">
        <v>40</v>
      </c>
      <c r="AX3256" s="15" t="s">
        <v>84</v>
      </c>
      <c r="AY3256" s="281" t="s">
        <v>250</v>
      </c>
    </row>
    <row r="3257" s="13" customFormat="1">
      <c r="A3257" s="13"/>
      <c r="B3257" s="249"/>
      <c r="C3257" s="250"/>
      <c r="D3257" s="251" t="s">
        <v>259</v>
      </c>
      <c r="E3257" s="252" t="s">
        <v>1</v>
      </c>
      <c r="F3257" s="253" t="s">
        <v>3035</v>
      </c>
      <c r="G3257" s="250"/>
      <c r="H3257" s="254">
        <v>6</v>
      </c>
      <c r="I3257" s="255"/>
      <c r="J3257" s="250"/>
      <c r="K3257" s="250"/>
      <c r="L3257" s="256"/>
      <c r="M3257" s="257"/>
      <c r="N3257" s="258"/>
      <c r="O3257" s="258"/>
      <c r="P3257" s="258"/>
      <c r="Q3257" s="258"/>
      <c r="R3257" s="258"/>
      <c r="S3257" s="258"/>
      <c r="T3257" s="259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60" t="s">
        <v>259</v>
      </c>
      <c r="AU3257" s="260" t="s">
        <v>93</v>
      </c>
      <c r="AV3257" s="13" t="s">
        <v>93</v>
      </c>
      <c r="AW3257" s="13" t="s">
        <v>40</v>
      </c>
      <c r="AX3257" s="13" t="s">
        <v>91</v>
      </c>
      <c r="AY3257" s="260" t="s">
        <v>250</v>
      </c>
    </row>
    <row r="3258" s="2" customFormat="1" ht="49.05" customHeight="1">
      <c r="A3258" s="41"/>
      <c r="B3258" s="42"/>
      <c r="C3258" s="230" t="s">
        <v>3041</v>
      </c>
      <c r="D3258" s="230" t="s">
        <v>252</v>
      </c>
      <c r="E3258" s="231" t="s">
        <v>3042</v>
      </c>
      <c r="F3258" s="232" t="s">
        <v>3043</v>
      </c>
      <c r="G3258" s="233" t="s">
        <v>570</v>
      </c>
      <c r="H3258" s="234">
        <v>2</v>
      </c>
      <c r="I3258" s="235"/>
      <c r="J3258" s="236">
        <f>ROUND(I3258*H3258,2)</f>
        <v>0</v>
      </c>
      <c r="K3258" s="237"/>
      <c r="L3258" s="47"/>
      <c r="M3258" s="238" t="s">
        <v>1</v>
      </c>
      <c r="N3258" s="239" t="s">
        <v>49</v>
      </c>
      <c r="O3258" s="94"/>
      <c r="P3258" s="240">
        <f>O3258*H3258</f>
        <v>0</v>
      </c>
      <c r="Q3258" s="240">
        <v>0.27100000000000002</v>
      </c>
      <c r="R3258" s="240">
        <f>Q3258*H3258</f>
        <v>0.54200000000000004</v>
      </c>
      <c r="S3258" s="240">
        <v>0</v>
      </c>
      <c r="T3258" s="241">
        <f>S3258*H3258</f>
        <v>0</v>
      </c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R3258" s="242" t="s">
        <v>303</v>
      </c>
      <c r="AT3258" s="242" t="s">
        <v>252</v>
      </c>
      <c r="AU3258" s="242" t="s">
        <v>93</v>
      </c>
      <c r="AY3258" s="19" t="s">
        <v>250</v>
      </c>
      <c r="BE3258" s="243">
        <f>IF(N3258="základní",J3258,0)</f>
        <v>0</v>
      </c>
      <c r="BF3258" s="243">
        <f>IF(N3258="snížená",J3258,0)</f>
        <v>0</v>
      </c>
      <c r="BG3258" s="243">
        <f>IF(N3258="zákl. přenesená",J3258,0)</f>
        <v>0</v>
      </c>
      <c r="BH3258" s="243">
        <f>IF(N3258="sníž. přenesená",J3258,0)</f>
        <v>0</v>
      </c>
      <c r="BI3258" s="243">
        <f>IF(N3258="nulová",J3258,0)</f>
        <v>0</v>
      </c>
      <c r="BJ3258" s="19" t="s">
        <v>91</v>
      </c>
      <c r="BK3258" s="243">
        <f>ROUND(I3258*H3258,2)</f>
        <v>0</v>
      </c>
      <c r="BL3258" s="19" t="s">
        <v>303</v>
      </c>
      <c r="BM3258" s="242" t="s">
        <v>3044</v>
      </c>
    </row>
    <row r="3259" s="2" customFormat="1">
      <c r="A3259" s="41"/>
      <c r="B3259" s="42"/>
      <c r="C3259" s="43"/>
      <c r="D3259" s="251" t="s">
        <v>288</v>
      </c>
      <c r="E3259" s="43"/>
      <c r="F3259" s="282" t="s">
        <v>3045</v>
      </c>
      <c r="G3259" s="43"/>
      <c r="H3259" s="43"/>
      <c r="I3259" s="246"/>
      <c r="J3259" s="43"/>
      <c r="K3259" s="43"/>
      <c r="L3259" s="47"/>
      <c r="M3259" s="247"/>
      <c r="N3259" s="248"/>
      <c r="O3259" s="94"/>
      <c r="P3259" s="94"/>
      <c r="Q3259" s="94"/>
      <c r="R3259" s="94"/>
      <c r="S3259" s="94"/>
      <c r="T3259" s="95"/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T3259" s="19" t="s">
        <v>288</v>
      </c>
      <c r="AU3259" s="19" t="s">
        <v>93</v>
      </c>
    </row>
    <row r="3260" s="15" customFormat="1">
      <c r="A3260" s="15"/>
      <c r="B3260" s="272"/>
      <c r="C3260" s="273"/>
      <c r="D3260" s="251" t="s">
        <v>259</v>
      </c>
      <c r="E3260" s="274" t="s">
        <v>1</v>
      </c>
      <c r="F3260" s="275" t="s">
        <v>3002</v>
      </c>
      <c r="G3260" s="273"/>
      <c r="H3260" s="274" t="s">
        <v>1</v>
      </c>
      <c r="I3260" s="276"/>
      <c r="J3260" s="273"/>
      <c r="K3260" s="273"/>
      <c r="L3260" s="277"/>
      <c r="M3260" s="278"/>
      <c r="N3260" s="279"/>
      <c r="O3260" s="279"/>
      <c r="P3260" s="279"/>
      <c r="Q3260" s="279"/>
      <c r="R3260" s="279"/>
      <c r="S3260" s="279"/>
      <c r="T3260" s="280"/>
      <c r="U3260" s="15"/>
      <c r="V3260" s="15"/>
      <c r="W3260" s="15"/>
      <c r="X3260" s="15"/>
      <c r="Y3260" s="15"/>
      <c r="Z3260" s="15"/>
      <c r="AA3260" s="15"/>
      <c r="AB3260" s="15"/>
      <c r="AC3260" s="15"/>
      <c r="AD3260" s="15"/>
      <c r="AE3260" s="15"/>
      <c r="AT3260" s="281" t="s">
        <v>259</v>
      </c>
      <c r="AU3260" s="281" t="s">
        <v>93</v>
      </c>
      <c r="AV3260" s="15" t="s">
        <v>91</v>
      </c>
      <c r="AW3260" s="15" t="s">
        <v>40</v>
      </c>
      <c r="AX3260" s="15" t="s">
        <v>84</v>
      </c>
      <c r="AY3260" s="281" t="s">
        <v>250</v>
      </c>
    </row>
    <row r="3261" s="13" customFormat="1">
      <c r="A3261" s="13"/>
      <c r="B3261" s="249"/>
      <c r="C3261" s="250"/>
      <c r="D3261" s="251" t="s">
        <v>259</v>
      </c>
      <c r="E3261" s="252" t="s">
        <v>1</v>
      </c>
      <c r="F3261" s="253" t="s">
        <v>1124</v>
      </c>
      <c r="G3261" s="250"/>
      <c r="H3261" s="254">
        <v>2</v>
      </c>
      <c r="I3261" s="255"/>
      <c r="J3261" s="250"/>
      <c r="K3261" s="250"/>
      <c r="L3261" s="256"/>
      <c r="M3261" s="257"/>
      <c r="N3261" s="258"/>
      <c r="O3261" s="258"/>
      <c r="P3261" s="258"/>
      <c r="Q3261" s="258"/>
      <c r="R3261" s="258"/>
      <c r="S3261" s="258"/>
      <c r="T3261" s="259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60" t="s">
        <v>259</v>
      </c>
      <c r="AU3261" s="260" t="s">
        <v>93</v>
      </c>
      <c r="AV3261" s="13" t="s">
        <v>93</v>
      </c>
      <c r="AW3261" s="13" t="s">
        <v>40</v>
      </c>
      <c r="AX3261" s="13" t="s">
        <v>91</v>
      </c>
      <c r="AY3261" s="260" t="s">
        <v>250</v>
      </c>
    </row>
    <row r="3262" s="2" customFormat="1" ht="49.05" customHeight="1">
      <c r="A3262" s="41"/>
      <c r="B3262" s="42"/>
      <c r="C3262" s="230" t="s">
        <v>3046</v>
      </c>
      <c r="D3262" s="230" t="s">
        <v>252</v>
      </c>
      <c r="E3262" s="231" t="s">
        <v>3047</v>
      </c>
      <c r="F3262" s="232" t="s">
        <v>3048</v>
      </c>
      <c r="G3262" s="233" t="s">
        <v>570</v>
      </c>
      <c r="H3262" s="234">
        <v>2</v>
      </c>
      <c r="I3262" s="235"/>
      <c r="J3262" s="236">
        <f>ROUND(I3262*H3262,2)</f>
        <v>0</v>
      </c>
      <c r="K3262" s="237"/>
      <c r="L3262" s="47"/>
      <c r="M3262" s="238" t="s">
        <v>1</v>
      </c>
      <c r="N3262" s="239" t="s">
        <v>49</v>
      </c>
      <c r="O3262" s="94"/>
      <c r="P3262" s="240">
        <f>O3262*H3262</f>
        <v>0</v>
      </c>
      <c r="Q3262" s="240">
        <v>0.119</v>
      </c>
      <c r="R3262" s="240">
        <f>Q3262*H3262</f>
        <v>0.23799999999999999</v>
      </c>
      <c r="S3262" s="240">
        <v>0</v>
      </c>
      <c r="T3262" s="241">
        <f>S3262*H3262</f>
        <v>0</v>
      </c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R3262" s="242" t="s">
        <v>303</v>
      </c>
      <c r="AT3262" s="242" t="s">
        <v>252</v>
      </c>
      <c r="AU3262" s="242" t="s">
        <v>93</v>
      </c>
      <c r="AY3262" s="19" t="s">
        <v>250</v>
      </c>
      <c r="BE3262" s="243">
        <f>IF(N3262="základní",J3262,0)</f>
        <v>0</v>
      </c>
      <c r="BF3262" s="243">
        <f>IF(N3262="snížená",J3262,0)</f>
        <v>0</v>
      </c>
      <c r="BG3262" s="243">
        <f>IF(N3262="zákl. přenesená",J3262,0)</f>
        <v>0</v>
      </c>
      <c r="BH3262" s="243">
        <f>IF(N3262="sníž. přenesená",J3262,0)</f>
        <v>0</v>
      </c>
      <c r="BI3262" s="243">
        <f>IF(N3262="nulová",J3262,0)</f>
        <v>0</v>
      </c>
      <c r="BJ3262" s="19" t="s">
        <v>91</v>
      </c>
      <c r="BK3262" s="243">
        <f>ROUND(I3262*H3262,2)</f>
        <v>0</v>
      </c>
      <c r="BL3262" s="19" t="s">
        <v>303</v>
      </c>
      <c r="BM3262" s="242" t="s">
        <v>3049</v>
      </c>
    </row>
    <row r="3263" s="2" customFormat="1">
      <c r="A3263" s="41"/>
      <c r="B3263" s="42"/>
      <c r="C3263" s="43"/>
      <c r="D3263" s="251" t="s">
        <v>288</v>
      </c>
      <c r="E3263" s="43"/>
      <c r="F3263" s="282" t="s">
        <v>3050</v>
      </c>
      <c r="G3263" s="43"/>
      <c r="H3263" s="43"/>
      <c r="I3263" s="246"/>
      <c r="J3263" s="43"/>
      <c r="K3263" s="43"/>
      <c r="L3263" s="47"/>
      <c r="M3263" s="247"/>
      <c r="N3263" s="248"/>
      <c r="O3263" s="94"/>
      <c r="P3263" s="94"/>
      <c r="Q3263" s="94"/>
      <c r="R3263" s="94"/>
      <c r="S3263" s="94"/>
      <c r="T3263" s="95"/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T3263" s="19" t="s">
        <v>288</v>
      </c>
      <c r="AU3263" s="19" t="s">
        <v>93</v>
      </c>
    </row>
    <row r="3264" s="15" customFormat="1">
      <c r="A3264" s="15"/>
      <c r="B3264" s="272"/>
      <c r="C3264" s="273"/>
      <c r="D3264" s="251" t="s">
        <v>259</v>
      </c>
      <c r="E3264" s="274" t="s">
        <v>1</v>
      </c>
      <c r="F3264" s="275" t="s">
        <v>3002</v>
      </c>
      <c r="G3264" s="273"/>
      <c r="H3264" s="274" t="s">
        <v>1</v>
      </c>
      <c r="I3264" s="276"/>
      <c r="J3264" s="273"/>
      <c r="K3264" s="273"/>
      <c r="L3264" s="277"/>
      <c r="M3264" s="278"/>
      <c r="N3264" s="279"/>
      <c r="O3264" s="279"/>
      <c r="P3264" s="279"/>
      <c r="Q3264" s="279"/>
      <c r="R3264" s="279"/>
      <c r="S3264" s="279"/>
      <c r="T3264" s="280"/>
      <c r="U3264" s="15"/>
      <c r="V3264" s="15"/>
      <c r="W3264" s="15"/>
      <c r="X3264" s="15"/>
      <c r="Y3264" s="15"/>
      <c r="Z3264" s="15"/>
      <c r="AA3264" s="15"/>
      <c r="AB3264" s="15"/>
      <c r="AC3264" s="15"/>
      <c r="AD3264" s="15"/>
      <c r="AE3264" s="15"/>
      <c r="AT3264" s="281" t="s">
        <v>259</v>
      </c>
      <c r="AU3264" s="281" t="s">
        <v>93</v>
      </c>
      <c r="AV3264" s="15" t="s">
        <v>91</v>
      </c>
      <c r="AW3264" s="15" t="s">
        <v>40</v>
      </c>
      <c r="AX3264" s="15" t="s">
        <v>84</v>
      </c>
      <c r="AY3264" s="281" t="s">
        <v>250</v>
      </c>
    </row>
    <row r="3265" s="13" customFormat="1">
      <c r="A3265" s="13"/>
      <c r="B3265" s="249"/>
      <c r="C3265" s="250"/>
      <c r="D3265" s="251" t="s">
        <v>259</v>
      </c>
      <c r="E3265" s="252" t="s">
        <v>1</v>
      </c>
      <c r="F3265" s="253" t="s">
        <v>1124</v>
      </c>
      <c r="G3265" s="250"/>
      <c r="H3265" s="254">
        <v>2</v>
      </c>
      <c r="I3265" s="255"/>
      <c r="J3265" s="250"/>
      <c r="K3265" s="250"/>
      <c r="L3265" s="256"/>
      <c r="M3265" s="257"/>
      <c r="N3265" s="258"/>
      <c r="O3265" s="258"/>
      <c r="P3265" s="258"/>
      <c r="Q3265" s="258"/>
      <c r="R3265" s="258"/>
      <c r="S3265" s="258"/>
      <c r="T3265" s="259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60" t="s">
        <v>259</v>
      </c>
      <c r="AU3265" s="260" t="s">
        <v>93</v>
      </c>
      <c r="AV3265" s="13" t="s">
        <v>93</v>
      </c>
      <c r="AW3265" s="13" t="s">
        <v>40</v>
      </c>
      <c r="AX3265" s="13" t="s">
        <v>91</v>
      </c>
      <c r="AY3265" s="260" t="s">
        <v>250</v>
      </c>
    </row>
    <row r="3266" s="2" customFormat="1" ht="49.05" customHeight="1">
      <c r="A3266" s="41"/>
      <c r="B3266" s="42"/>
      <c r="C3266" s="230" t="s">
        <v>3051</v>
      </c>
      <c r="D3266" s="230" t="s">
        <v>252</v>
      </c>
      <c r="E3266" s="231" t="s">
        <v>3052</v>
      </c>
      <c r="F3266" s="232" t="s">
        <v>3053</v>
      </c>
      <c r="G3266" s="233" t="s">
        <v>570</v>
      </c>
      <c r="H3266" s="234">
        <v>2</v>
      </c>
      <c r="I3266" s="235"/>
      <c r="J3266" s="236">
        <f>ROUND(I3266*H3266,2)</f>
        <v>0</v>
      </c>
      <c r="K3266" s="237"/>
      <c r="L3266" s="47"/>
      <c r="M3266" s="238" t="s">
        <v>1</v>
      </c>
      <c r="N3266" s="239" t="s">
        <v>49</v>
      </c>
      <c r="O3266" s="94"/>
      <c r="P3266" s="240">
        <f>O3266*H3266</f>
        <v>0</v>
      </c>
      <c r="Q3266" s="240">
        <v>0.19500000000000001</v>
      </c>
      <c r="R3266" s="240">
        <f>Q3266*H3266</f>
        <v>0.39000000000000001</v>
      </c>
      <c r="S3266" s="240">
        <v>0</v>
      </c>
      <c r="T3266" s="241">
        <f>S3266*H3266</f>
        <v>0</v>
      </c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R3266" s="242" t="s">
        <v>303</v>
      </c>
      <c r="AT3266" s="242" t="s">
        <v>252</v>
      </c>
      <c r="AU3266" s="242" t="s">
        <v>93</v>
      </c>
      <c r="AY3266" s="19" t="s">
        <v>250</v>
      </c>
      <c r="BE3266" s="243">
        <f>IF(N3266="základní",J3266,0)</f>
        <v>0</v>
      </c>
      <c r="BF3266" s="243">
        <f>IF(N3266="snížená",J3266,0)</f>
        <v>0</v>
      </c>
      <c r="BG3266" s="243">
        <f>IF(N3266="zákl. přenesená",J3266,0)</f>
        <v>0</v>
      </c>
      <c r="BH3266" s="243">
        <f>IF(N3266="sníž. přenesená",J3266,0)</f>
        <v>0</v>
      </c>
      <c r="BI3266" s="243">
        <f>IF(N3266="nulová",J3266,0)</f>
        <v>0</v>
      </c>
      <c r="BJ3266" s="19" t="s">
        <v>91</v>
      </c>
      <c r="BK3266" s="243">
        <f>ROUND(I3266*H3266,2)</f>
        <v>0</v>
      </c>
      <c r="BL3266" s="19" t="s">
        <v>303</v>
      </c>
      <c r="BM3266" s="242" t="s">
        <v>3054</v>
      </c>
    </row>
    <row r="3267" s="2" customFormat="1">
      <c r="A3267" s="41"/>
      <c r="B3267" s="42"/>
      <c r="C3267" s="43"/>
      <c r="D3267" s="251" t="s">
        <v>288</v>
      </c>
      <c r="E3267" s="43"/>
      <c r="F3267" s="282" t="s">
        <v>3055</v>
      </c>
      <c r="G3267" s="43"/>
      <c r="H3267" s="43"/>
      <c r="I3267" s="246"/>
      <c r="J3267" s="43"/>
      <c r="K3267" s="43"/>
      <c r="L3267" s="47"/>
      <c r="M3267" s="247"/>
      <c r="N3267" s="248"/>
      <c r="O3267" s="94"/>
      <c r="P3267" s="94"/>
      <c r="Q3267" s="94"/>
      <c r="R3267" s="94"/>
      <c r="S3267" s="94"/>
      <c r="T3267" s="95"/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T3267" s="19" t="s">
        <v>288</v>
      </c>
      <c r="AU3267" s="19" t="s">
        <v>93</v>
      </c>
    </row>
    <row r="3268" s="15" customFormat="1">
      <c r="A3268" s="15"/>
      <c r="B3268" s="272"/>
      <c r="C3268" s="273"/>
      <c r="D3268" s="251" t="s">
        <v>259</v>
      </c>
      <c r="E3268" s="274" t="s">
        <v>1</v>
      </c>
      <c r="F3268" s="275" t="s">
        <v>3002</v>
      </c>
      <c r="G3268" s="273"/>
      <c r="H3268" s="274" t="s">
        <v>1</v>
      </c>
      <c r="I3268" s="276"/>
      <c r="J3268" s="273"/>
      <c r="K3268" s="273"/>
      <c r="L3268" s="277"/>
      <c r="M3268" s="278"/>
      <c r="N3268" s="279"/>
      <c r="O3268" s="279"/>
      <c r="P3268" s="279"/>
      <c r="Q3268" s="279"/>
      <c r="R3268" s="279"/>
      <c r="S3268" s="279"/>
      <c r="T3268" s="280"/>
      <c r="U3268" s="15"/>
      <c r="V3268" s="15"/>
      <c r="W3268" s="15"/>
      <c r="X3268" s="15"/>
      <c r="Y3268" s="15"/>
      <c r="Z3268" s="15"/>
      <c r="AA3268" s="15"/>
      <c r="AB3268" s="15"/>
      <c r="AC3268" s="15"/>
      <c r="AD3268" s="15"/>
      <c r="AE3268" s="15"/>
      <c r="AT3268" s="281" t="s">
        <v>259</v>
      </c>
      <c r="AU3268" s="281" t="s">
        <v>93</v>
      </c>
      <c r="AV3268" s="15" t="s">
        <v>91</v>
      </c>
      <c r="AW3268" s="15" t="s">
        <v>40</v>
      </c>
      <c r="AX3268" s="15" t="s">
        <v>84</v>
      </c>
      <c r="AY3268" s="281" t="s">
        <v>250</v>
      </c>
    </row>
    <row r="3269" s="13" customFormat="1">
      <c r="A3269" s="13"/>
      <c r="B3269" s="249"/>
      <c r="C3269" s="250"/>
      <c r="D3269" s="251" t="s">
        <v>259</v>
      </c>
      <c r="E3269" s="252" t="s">
        <v>1</v>
      </c>
      <c r="F3269" s="253" t="s">
        <v>1124</v>
      </c>
      <c r="G3269" s="250"/>
      <c r="H3269" s="254">
        <v>2</v>
      </c>
      <c r="I3269" s="255"/>
      <c r="J3269" s="250"/>
      <c r="K3269" s="250"/>
      <c r="L3269" s="256"/>
      <c r="M3269" s="257"/>
      <c r="N3269" s="258"/>
      <c r="O3269" s="258"/>
      <c r="P3269" s="258"/>
      <c r="Q3269" s="258"/>
      <c r="R3269" s="258"/>
      <c r="S3269" s="258"/>
      <c r="T3269" s="259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60" t="s">
        <v>259</v>
      </c>
      <c r="AU3269" s="260" t="s">
        <v>93</v>
      </c>
      <c r="AV3269" s="13" t="s">
        <v>93</v>
      </c>
      <c r="AW3269" s="13" t="s">
        <v>40</v>
      </c>
      <c r="AX3269" s="13" t="s">
        <v>91</v>
      </c>
      <c r="AY3269" s="260" t="s">
        <v>250</v>
      </c>
    </row>
    <row r="3270" s="2" customFormat="1" ht="49.05" customHeight="1">
      <c r="A3270" s="41"/>
      <c r="B3270" s="42"/>
      <c r="C3270" s="230" t="s">
        <v>3056</v>
      </c>
      <c r="D3270" s="230" t="s">
        <v>252</v>
      </c>
      <c r="E3270" s="231" t="s">
        <v>3057</v>
      </c>
      <c r="F3270" s="232" t="s">
        <v>3058</v>
      </c>
      <c r="G3270" s="233" t="s">
        <v>570</v>
      </c>
      <c r="H3270" s="234">
        <v>6</v>
      </c>
      <c r="I3270" s="235"/>
      <c r="J3270" s="236">
        <f>ROUND(I3270*H3270,2)</f>
        <v>0</v>
      </c>
      <c r="K3270" s="237"/>
      <c r="L3270" s="47"/>
      <c r="M3270" s="238" t="s">
        <v>1</v>
      </c>
      <c r="N3270" s="239" t="s">
        <v>49</v>
      </c>
      <c r="O3270" s="94"/>
      <c r="P3270" s="240">
        <f>O3270*H3270</f>
        <v>0</v>
      </c>
      <c r="Q3270" s="240">
        <v>0.11700000000000001</v>
      </c>
      <c r="R3270" s="240">
        <f>Q3270*H3270</f>
        <v>0.70200000000000007</v>
      </c>
      <c r="S3270" s="240">
        <v>0</v>
      </c>
      <c r="T3270" s="241">
        <f>S3270*H3270</f>
        <v>0</v>
      </c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R3270" s="242" t="s">
        <v>303</v>
      </c>
      <c r="AT3270" s="242" t="s">
        <v>252</v>
      </c>
      <c r="AU3270" s="242" t="s">
        <v>93</v>
      </c>
      <c r="AY3270" s="19" t="s">
        <v>250</v>
      </c>
      <c r="BE3270" s="243">
        <f>IF(N3270="základní",J3270,0)</f>
        <v>0</v>
      </c>
      <c r="BF3270" s="243">
        <f>IF(N3270="snížená",J3270,0)</f>
        <v>0</v>
      </c>
      <c r="BG3270" s="243">
        <f>IF(N3270="zákl. přenesená",J3270,0)</f>
        <v>0</v>
      </c>
      <c r="BH3270" s="243">
        <f>IF(N3270="sníž. přenesená",J3270,0)</f>
        <v>0</v>
      </c>
      <c r="BI3270" s="243">
        <f>IF(N3270="nulová",J3270,0)</f>
        <v>0</v>
      </c>
      <c r="BJ3270" s="19" t="s">
        <v>91</v>
      </c>
      <c r="BK3270" s="243">
        <f>ROUND(I3270*H3270,2)</f>
        <v>0</v>
      </c>
      <c r="BL3270" s="19" t="s">
        <v>303</v>
      </c>
      <c r="BM3270" s="242" t="s">
        <v>3059</v>
      </c>
    </row>
    <row r="3271" s="2" customFormat="1">
      <c r="A3271" s="41"/>
      <c r="B3271" s="42"/>
      <c r="C3271" s="43"/>
      <c r="D3271" s="251" t="s">
        <v>288</v>
      </c>
      <c r="E3271" s="43"/>
      <c r="F3271" s="282" t="s">
        <v>3060</v>
      </c>
      <c r="G3271" s="43"/>
      <c r="H3271" s="43"/>
      <c r="I3271" s="246"/>
      <c r="J3271" s="43"/>
      <c r="K3271" s="43"/>
      <c r="L3271" s="47"/>
      <c r="M3271" s="247"/>
      <c r="N3271" s="248"/>
      <c r="O3271" s="94"/>
      <c r="P3271" s="94"/>
      <c r="Q3271" s="94"/>
      <c r="R3271" s="94"/>
      <c r="S3271" s="94"/>
      <c r="T3271" s="95"/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T3271" s="19" t="s">
        <v>288</v>
      </c>
      <c r="AU3271" s="19" t="s">
        <v>93</v>
      </c>
    </row>
    <row r="3272" s="15" customFormat="1">
      <c r="A3272" s="15"/>
      <c r="B3272" s="272"/>
      <c r="C3272" s="273"/>
      <c r="D3272" s="251" t="s">
        <v>259</v>
      </c>
      <c r="E3272" s="274" t="s">
        <v>1</v>
      </c>
      <c r="F3272" s="275" t="s">
        <v>3002</v>
      </c>
      <c r="G3272" s="273"/>
      <c r="H3272" s="274" t="s">
        <v>1</v>
      </c>
      <c r="I3272" s="276"/>
      <c r="J3272" s="273"/>
      <c r="K3272" s="273"/>
      <c r="L3272" s="277"/>
      <c r="M3272" s="278"/>
      <c r="N3272" s="279"/>
      <c r="O3272" s="279"/>
      <c r="P3272" s="279"/>
      <c r="Q3272" s="279"/>
      <c r="R3272" s="279"/>
      <c r="S3272" s="279"/>
      <c r="T3272" s="280"/>
      <c r="U3272" s="15"/>
      <c r="V3272" s="15"/>
      <c r="W3272" s="15"/>
      <c r="X3272" s="15"/>
      <c r="Y3272" s="15"/>
      <c r="Z3272" s="15"/>
      <c r="AA3272" s="15"/>
      <c r="AB3272" s="15"/>
      <c r="AC3272" s="15"/>
      <c r="AD3272" s="15"/>
      <c r="AE3272" s="15"/>
      <c r="AT3272" s="281" t="s">
        <v>259</v>
      </c>
      <c r="AU3272" s="281" t="s">
        <v>93</v>
      </c>
      <c r="AV3272" s="15" t="s">
        <v>91</v>
      </c>
      <c r="AW3272" s="15" t="s">
        <v>40</v>
      </c>
      <c r="AX3272" s="15" t="s">
        <v>84</v>
      </c>
      <c r="AY3272" s="281" t="s">
        <v>250</v>
      </c>
    </row>
    <row r="3273" s="13" customFormat="1">
      <c r="A3273" s="13"/>
      <c r="B3273" s="249"/>
      <c r="C3273" s="250"/>
      <c r="D3273" s="251" t="s">
        <v>259</v>
      </c>
      <c r="E3273" s="252" t="s">
        <v>1</v>
      </c>
      <c r="F3273" s="253" t="s">
        <v>2046</v>
      </c>
      <c r="G3273" s="250"/>
      <c r="H3273" s="254">
        <v>2</v>
      </c>
      <c r="I3273" s="255"/>
      <c r="J3273" s="250"/>
      <c r="K3273" s="250"/>
      <c r="L3273" s="256"/>
      <c r="M3273" s="257"/>
      <c r="N3273" s="258"/>
      <c r="O3273" s="258"/>
      <c r="P3273" s="258"/>
      <c r="Q3273" s="258"/>
      <c r="R3273" s="258"/>
      <c r="S3273" s="258"/>
      <c r="T3273" s="259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60" t="s">
        <v>259</v>
      </c>
      <c r="AU3273" s="260" t="s">
        <v>93</v>
      </c>
      <c r="AV3273" s="13" t="s">
        <v>93</v>
      </c>
      <c r="AW3273" s="13" t="s">
        <v>40</v>
      </c>
      <c r="AX3273" s="13" t="s">
        <v>84</v>
      </c>
      <c r="AY3273" s="260" t="s">
        <v>250</v>
      </c>
    </row>
    <row r="3274" s="13" customFormat="1">
      <c r="A3274" s="13"/>
      <c r="B3274" s="249"/>
      <c r="C3274" s="250"/>
      <c r="D3274" s="251" t="s">
        <v>259</v>
      </c>
      <c r="E3274" s="252" t="s">
        <v>1</v>
      </c>
      <c r="F3274" s="253" t="s">
        <v>2047</v>
      </c>
      <c r="G3274" s="250"/>
      <c r="H3274" s="254">
        <v>2</v>
      </c>
      <c r="I3274" s="255"/>
      <c r="J3274" s="250"/>
      <c r="K3274" s="250"/>
      <c r="L3274" s="256"/>
      <c r="M3274" s="257"/>
      <c r="N3274" s="258"/>
      <c r="O3274" s="258"/>
      <c r="P3274" s="258"/>
      <c r="Q3274" s="258"/>
      <c r="R3274" s="258"/>
      <c r="S3274" s="258"/>
      <c r="T3274" s="259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60" t="s">
        <v>259</v>
      </c>
      <c r="AU3274" s="260" t="s">
        <v>93</v>
      </c>
      <c r="AV3274" s="13" t="s">
        <v>93</v>
      </c>
      <c r="AW3274" s="13" t="s">
        <v>40</v>
      </c>
      <c r="AX3274" s="13" t="s">
        <v>84</v>
      </c>
      <c r="AY3274" s="260" t="s">
        <v>250</v>
      </c>
    </row>
    <row r="3275" s="13" customFormat="1">
      <c r="A3275" s="13"/>
      <c r="B3275" s="249"/>
      <c r="C3275" s="250"/>
      <c r="D3275" s="251" t="s">
        <v>259</v>
      </c>
      <c r="E3275" s="252" t="s">
        <v>1</v>
      </c>
      <c r="F3275" s="253" t="s">
        <v>2048</v>
      </c>
      <c r="G3275" s="250"/>
      <c r="H3275" s="254">
        <v>2</v>
      </c>
      <c r="I3275" s="255"/>
      <c r="J3275" s="250"/>
      <c r="K3275" s="250"/>
      <c r="L3275" s="256"/>
      <c r="M3275" s="257"/>
      <c r="N3275" s="258"/>
      <c r="O3275" s="258"/>
      <c r="P3275" s="258"/>
      <c r="Q3275" s="258"/>
      <c r="R3275" s="258"/>
      <c r="S3275" s="258"/>
      <c r="T3275" s="259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60" t="s">
        <v>259</v>
      </c>
      <c r="AU3275" s="260" t="s">
        <v>93</v>
      </c>
      <c r="AV3275" s="13" t="s">
        <v>93</v>
      </c>
      <c r="AW3275" s="13" t="s">
        <v>40</v>
      </c>
      <c r="AX3275" s="13" t="s">
        <v>84</v>
      </c>
      <c r="AY3275" s="260" t="s">
        <v>250</v>
      </c>
    </row>
    <row r="3276" s="14" customFormat="1">
      <c r="A3276" s="14"/>
      <c r="B3276" s="261"/>
      <c r="C3276" s="262"/>
      <c r="D3276" s="251" t="s">
        <v>259</v>
      </c>
      <c r="E3276" s="263" t="s">
        <v>1</v>
      </c>
      <c r="F3276" s="264" t="s">
        <v>261</v>
      </c>
      <c r="G3276" s="262"/>
      <c r="H3276" s="265">
        <v>6</v>
      </c>
      <c r="I3276" s="266"/>
      <c r="J3276" s="262"/>
      <c r="K3276" s="262"/>
      <c r="L3276" s="267"/>
      <c r="M3276" s="268"/>
      <c r="N3276" s="269"/>
      <c r="O3276" s="269"/>
      <c r="P3276" s="269"/>
      <c r="Q3276" s="269"/>
      <c r="R3276" s="269"/>
      <c r="S3276" s="269"/>
      <c r="T3276" s="270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71" t="s">
        <v>259</v>
      </c>
      <c r="AU3276" s="271" t="s">
        <v>93</v>
      </c>
      <c r="AV3276" s="14" t="s">
        <v>256</v>
      </c>
      <c r="AW3276" s="14" t="s">
        <v>40</v>
      </c>
      <c r="AX3276" s="14" t="s">
        <v>91</v>
      </c>
      <c r="AY3276" s="271" t="s">
        <v>250</v>
      </c>
    </row>
    <row r="3277" s="2" customFormat="1" ht="49.05" customHeight="1">
      <c r="A3277" s="41"/>
      <c r="B3277" s="42"/>
      <c r="C3277" s="230" t="s">
        <v>3061</v>
      </c>
      <c r="D3277" s="230" t="s">
        <v>252</v>
      </c>
      <c r="E3277" s="231" t="s">
        <v>3062</v>
      </c>
      <c r="F3277" s="232" t="s">
        <v>3063</v>
      </c>
      <c r="G3277" s="233" t="s">
        <v>570</v>
      </c>
      <c r="H3277" s="234">
        <v>6</v>
      </c>
      <c r="I3277" s="235"/>
      <c r="J3277" s="236">
        <f>ROUND(I3277*H3277,2)</f>
        <v>0</v>
      </c>
      <c r="K3277" s="237"/>
      <c r="L3277" s="47"/>
      <c r="M3277" s="238" t="s">
        <v>1</v>
      </c>
      <c r="N3277" s="239" t="s">
        <v>49</v>
      </c>
      <c r="O3277" s="94"/>
      <c r="P3277" s="240">
        <f>O3277*H3277</f>
        <v>0</v>
      </c>
      <c r="Q3277" s="240">
        <v>0.19400000000000001</v>
      </c>
      <c r="R3277" s="240">
        <f>Q3277*H3277</f>
        <v>1.1640000000000002</v>
      </c>
      <c r="S3277" s="240">
        <v>0</v>
      </c>
      <c r="T3277" s="241">
        <f>S3277*H3277</f>
        <v>0</v>
      </c>
      <c r="U3277" s="41"/>
      <c r="V3277" s="41"/>
      <c r="W3277" s="41"/>
      <c r="X3277" s="41"/>
      <c r="Y3277" s="41"/>
      <c r="Z3277" s="41"/>
      <c r="AA3277" s="41"/>
      <c r="AB3277" s="41"/>
      <c r="AC3277" s="41"/>
      <c r="AD3277" s="41"/>
      <c r="AE3277" s="41"/>
      <c r="AR3277" s="242" t="s">
        <v>303</v>
      </c>
      <c r="AT3277" s="242" t="s">
        <v>252</v>
      </c>
      <c r="AU3277" s="242" t="s">
        <v>93</v>
      </c>
      <c r="AY3277" s="19" t="s">
        <v>250</v>
      </c>
      <c r="BE3277" s="243">
        <f>IF(N3277="základní",J3277,0)</f>
        <v>0</v>
      </c>
      <c r="BF3277" s="243">
        <f>IF(N3277="snížená",J3277,0)</f>
        <v>0</v>
      </c>
      <c r="BG3277" s="243">
        <f>IF(N3277="zákl. přenesená",J3277,0)</f>
        <v>0</v>
      </c>
      <c r="BH3277" s="243">
        <f>IF(N3277="sníž. přenesená",J3277,0)</f>
        <v>0</v>
      </c>
      <c r="BI3277" s="243">
        <f>IF(N3277="nulová",J3277,0)</f>
        <v>0</v>
      </c>
      <c r="BJ3277" s="19" t="s">
        <v>91</v>
      </c>
      <c r="BK3277" s="243">
        <f>ROUND(I3277*H3277,2)</f>
        <v>0</v>
      </c>
      <c r="BL3277" s="19" t="s">
        <v>303</v>
      </c>
      <c r="BM3277" s="242" t="s">
        <v>3064</v>
      </c>
    </row>
    <row r="3278" s="2" customFormat="1">
      <c r="A3278" s="41"/>
      <c r="B3278" s="42"/>
      <c r="C3278" s="43"/>
      <c r="D3278" s="251" t="s">
        <v>288</v>
      </c>
      <c r="E3278" s="43"/>
      <c r="F3278" s="282" t="s">
        <v>3065</v>
      </c>
      <c r="G3278" s="43"/>
      <c r="H3278" s="43"/>
      <c r="I3278" s="246"/>
      <c r="J3278" s="43"/>
      <c r="K3278" s="43"/>
      <c r="L3278" s="47"/>
      <c r="M3278" s="247"/>
      <c r="N3278" s="248"/>
      <c r="O3278" s="94"/>
      <c r="P3278" s="94"/>
      <c r="Q3278" s="94"/>
      <c r="R3278" s="94"/>
      <c r="S3278" s="94"/>
      <c r="T3278" s="95"/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T3278" s="19" t="s">
        <v>288</v>
      </c>
      <c r="AU3278" s="19" t="s">
        <v>93</v>
      </c>
    </row>
    <row r="3279" s="15" customFormat="1">
      <c r="A3279" s="15"/>
      <c r="B3279" s="272"/>
      <c r="C3279" s="273"/>
      <c r="D3279" s="251" t="s">
        <v>259</v>
      </c>
      <c r="E3279" s="274" t="s">
        <v>1</v>
      </c>
      <c r="F3279" s="275" t="s">
        <v>3002</v>
      </c>
      <c r="G3279" s="273"/>
      <c r="H3279" s="274" t="s">
        <v>1</v>
      </c>
      <c r="I3279" s="276"/>
      <c r="J3279" s="273"/>
      <c r="K3279" s="273"/>
      <c r="L3279" s="277"/>
      <c r="M3279" s="278"/>
      <c r="N3279" s="279"/>
      <c r="O3279" s="279"/>
      <c r="P3279" s="279"/>
      <c r="Q3279" s="279"/>
      <c r="R3279" s="279"/>
      <c r="S3279" s="279"/>
      <c r="T3279" s="280"/>
      <c r="U3279" s="15"/>
      <c r="V3279" s="15"/>
      <c r="W3279" s="15"/>
      <c r="X3279" s="15"/>
      <c r="Y3279" s="15"/>
      <c r="Z3279" s="15"/>
      <c r="AA3279" s="15"/>
      <c r="AB3279" s="15"/>
      <c r="AC3279" s="15"/>
      <c r="AD3279" s="15"/>
      <c r="AE3279" s="15"/>
      <c r="AT3279" s="281" t="s">
        <v>259</v>
      </c>
      <c r="AU3279" s="281" t="s">
        <v>93</v>
      </c>
      <c r="AV3279" s="15" t="s">
        <v>91</v>
      </c>
      <c r="AW3279" s="15" t="s">
        <v>40</v>
      </c>
      <c r="AX3279" s="15" t="s">
        <v>84</v>
      </c>
      <c r="AY3279" s="281" t="s">
        <v>250</v>
      </c>
    </row>
    <row r="3280" s="13" customFormat="1">
      <c r="A3280" s="13"/>
      <c r="B3280" s="249"/>
      <c r="C3280" s="250"/>
      <c r="D3280" s="251" t="s">
        <v>259</v>
      </c>
      <c r="E3280" s="252" t="s">
        <v>1</v>
      </c>
      <c r="F3280" s="253" t="s">
        <v>2046</v>
      </c>
      <c r="G3280" s="250"/>
      <c r="H3280" s="254">
        <v>2</v>
      </c>
      <c r="I3280" s="255"/>
      <c r="J3280" s="250"/>
      <c r="K3280" s="250"/>
      <c r="L3280" s="256"/>
      <c r="M3280" s="257"/>
      <c r="N3280" s="258"/>
      <c r="O3280" s="258"/>
      <c r="P3280" s="258"/>
      <c r="Q3280" s="258"/>
      <c r="R3280" s="258"/>
      <c r="S3280" s="258"/>
      <c r="T3280" s="259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60" t="s">
        <v>259</v>
      </c>
      <c r="AU3280" s="260" t="s">
        <v>93</v>
      </c>
      <c r="AV3280" s="13" t="s">
        <v>93</v>
      </c>
      <c r="AW3280" s="13" t="s">
        <v>40</v>
      </c>
      <c r="AX3280" s="13" t="s">
        <v>84</v>
      </c>
      <c r="AY3280" s="260" t="s">
        <v>250</v>
      </c>
    </row>
    <row r="3281" s="13" customFormat="1">
      <c r="A3281" s="13"/>
      <c r="B3281" s="249"/>
      <c r="C3281" s="250"/>
      <c r="D3281" s="251" t="s">
        <v>259</v>
      </c>
      <c r="E3281" s="252" t="s">
        <v>1</v>
      </c>
      <c r="F3281" s="253" t="s">
        <v>2047</v>
      </c>
      <c r="G3281" s="250"/>
      <c r="H3281" s="254">
        <v>2</v>
      </c>
      <c r="I3281" s="255"/>
      <c r="J3281" s="250"/>
      <c r="K3281" s="250"/>
      <c r="L3281" s="256"/>
      <c r="M3281" s="257"/>
      <c r="N3281" s="258"/>
      <c r="O3281" s="258"/>
      <c r="P3281" s="258"/>
      <c r="Q3281" s="258"/>
      <c r="R3281" s="258"/>
      <c r="S3281" s="258"/>
      <c r="T3281" s="259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60" t="s">
        <v>259</v>
      </c>
      <c r="AU3281" s="260" t="s">
        <v>93</v>
      </c>
      <c r="AV3281" s="13" t="s">
        <v>93</v>
      </c>
      <c r="AW3281" s="13" t="s">
        <v>40</v>
      </c>
      <c r="AX3281" s="13" t="s">
        <v>84</v>
      </c>
      <c r="AY3281" s="260" t="s">
        <v>250</v>
      </c>
    </row>
    <row r="3282" s="13" customFormat="1">
      <c r="A3282" s="13"/>
      <c r="B3282" s="249"/>
      <c r="C3282" s="250"/>
      <c r="D3282" s="251" t="s">
        <v>259</v>
      </c>
      <c r="E3282" s="252" t="s">
        <v>1</v>
      </c>
      <c r="F3282" s="253" t="s">
        <v>2048</v>
      </c>
      <c r="G3282" s="250"/>
      <c r="H3282" s="254">
        <v>2</v>
      </c>
      <c r="I3282" s="255"/>
      <c r="J3282" s="250"/>
      <c r="K3282" s="250"/>
      <c r="L3282" s="256"/>
      <c r="M3282" s="257"/>
      <c r="N3282" s="258"/>
      <c r="O3282" s="258"/>
      <c r="P3282" s="258"/>
      <c r="Q3282" s="258"/>
      <c r="R3282" s="258"/>
      <c r="S3282" s="258"/>
      <c r="T3282" s="259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60" t="s">
        <v>259</v>
      </c>
      <c r="AU3282" s="260" t="s">
        <v>93</v>
      </c>
      <c r="AV3282" s="13" t="s">
        <v>93</v>
      </c>
      <c r="AW3282" s="13" t="s">
        <v>40</v>
      </c>
      <c r="AX3282" s="13" t="s">
        <v>84</v>
      </c>
      <c r="AY3282" s="260" t="s">
        <v>250</v>
      </c>
    </row>
    <row r="3283" s="14" customFormat="1">
      <c r="A3283" s="14"/>
      <c r="B3283" s="261"/>
      <c r="C3283" s="262"/>
      <c r="D3283" s="251" t="s">
        <v>259</v>
      </c>
      <c r="E3283" s="263" t="s">
        <v>1</v>
      </c>
      <c r="F3283" s="264" t="s">
        <v>261</v>
      </c>
      <c r="G3283" s="262"/>
      <c r="H3283" s="265">
        <v>6</v>
      </c>
      <c r="I3283" s="266"/>
      <c r="J3283" s="262"/>
      <c r="K3283" s="262"/>
      <c r="L3283" s="267"/>
      <c r="M3283" s="268"/>
      <c r="N3283" s="269"/>
      <c r="O3283" s="269"/>
      <c r="P3283" s="269"/>
      <c r="Q3283" s="269"/>
      <c r="R3283" s="269"/>
      <c r="S3283" s="269"/>
      <c r="T3283" s="270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71" t="s">
        <v>259</v>
      </c>
      <c r="AU3283" s="271" t="s">
        <v>93</v>
      </c>
      <c r="AV3283" s="14" t="s">
        <v>256</v>
      </c>
      <c r="AW3283" s="14" t="s">
        <v>40</v>
      </c>
      <c r="AX3283" s="14" t="s">
        <v>91</v>
      </c>
      <c r="AY3283" s="271" t="s">
        <v>250</v>
      </c>
    </row>
    <row r="3284" s="2" customFormat="1" ht="49.05" customHeight="1">
      <c r="A3284" s="41"/>
      <c r="B3284" s="42"/>
      <c r="C3284" s="230" t="s">
        <v>3066</v>
      </c>
      <c r="D3284" s="230" t="s">
        <v>252</v>
      </c>
      <c r="E3284" s="231" t="s">
        <v>3067</v>
      </c>
      <c r="F3284" s="232" t="s">
        <v>3068</v>
      </c>
      <c r="G3284" s="233" t="s">
        <v>570</v>
      </c>
      <c r="H3284" s="234">
        <v>2</v>
      </c>
      <c r="I3284" s="235"/>
      <c r="J3284" s="236">
        <f>ROUND(I3284*H3284,2)</f>
        <v>0</v>
      </c>
      <c r="K3284" s="237"/>
      <c r="L3284" s="47"/>
      <c r="M3284" s="238" t="s">
        <v>1</v>
      </c>
      <c r="N3284" s="239" t="s">
        <v>49</v>
      </c>
      <c r="O3284" s="94"/>
      <c r="P3284" s="240">
        <f>O3284*H3284</f>
        <v>0</v>
      </c>
      <c r="Q3284" s="240">
        <v>0.11700000000000001</v>
      </c>
      <c r="R3284" s="240">
        <f>Q3284*H3284</f>
        <v>0.23400000000000001</v>
      </c>
      <c r="S3284" s="240">
        <v>0</v>
      </c>
      <c r="T3284" s="241">
        <f>S3284*H3284</f>
        <v>0</v>
      </c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R3284" s="242" t="s">
        <v>303</v>
      </c>
      <c r="AT3284" s="242" t="s">
        <v>252</v>
      </c>
      <c r="AU3284" s="242" t="s">
        <v>93</v>
      </c>
      <c r="AY3284" s="19" t="s">
        <v>250</v>
      </c>
      <c r="BE3284" s="243">
        <f>IF(N3284="základní",J3284,0)</f>
        <v>0</v>
      </c>
      <c r="BF3284" s="243">
        <f>IF(N3284="snížená",J3284,0)</f>
        <v>0</v>
      </c>
      <c r="BG3284" s="243">
        <f>IF(N3284="zákl. přenesená",J3284,0)</f>
        <v>0</v>
      </c>
      <c r="BH3284" s="243">
        <f>IF(N3284="sníž. přenesená",J3284,0)</f>
        <v>0</v>
      </c>
      <c r="BI3284" s="243">
        <f>IF(N3284="nulová",J3284,0)</f>
        <v>0</v>
      </c>
      <c r="BJ3284" s="19" t="s">
        <v>91</v>
      </c>
      <c r="BK3284" s="243">
        <f>ROUND(I3284*H3284,2)</f>
        <v>0</v>
      </c>
      <c r="BL3284" s="19" t="s">
        <v>303</v>
      </c>
      <c r="BM3284" s="242" t="s">
        <v>3069</v>
      </c>
    </row>
    <row r="3285" s="2" customFormat="1">
      <c r="A3285" s="41"/>
      <c r="B3285" s="42"/>
      <c r="C3285" s="43"/>
      <c r="D3285" s="251" t="s">
        <v>288</v>
      </c>
      <c r="E3285" s="43"/>
      <c r="F3285" s="282" t="s">
        <v>3070</v>
      </c>
      <c r="G3285" s="43"/>
      <c r="H3285" s="43"/>
      <c r="I3285" s="246"/>
      <c r="J3285" s="43"/>
      <c r="K3285" s="43"/>
      <c r="L3285" s="47"/>
      <c r="M3285" s="247"/>
      <c r="N3285" s="248"/>
      <c r="O3285" s="94"/>
      <c r="P3285" s="94"/>
      <c r="Q3285" s="94"/>
      <c r="R3285" s="94"/>
      <c r="S3285" s="94"/>
      <c r="T3285" s="95"/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T3285" s="19" t="s">
        <v>288</v>
      </c>
      <c r="AU3285" s="19" t="s">
        <v>93</v>
      </c>
    </row>
    <row r="3286" s="15" customFormat="1">
      <c r="A3286" s="15"/>
      <c r="B3286" s="272"/>
      <c r="C3286" s="273"/>
      <c r="D3286" s="251" t="s">
        <v>259</v>
      </c>
      <c r="E3286" s="274" t="s">
        <v>1</v>
      </c>
      <c r="F3286" s="275" t="s">
        <v>3002</v>
      </c>
      <c r="G3286" s="273"/>
      <c r="H3286" s="274" t="s">
        <v>1</v>
      </c>
      <c r="I3286" s="276"/>
      <c r="J3286" s="273"/>
      <c r="K3286" s="273"/>
      <c r="L3286" s="277"/>
      <c r="M3286" s="278"/>
      <c r="N3286" s="279"/>
      <c r="O3286" s="279"/>
      <c r="P3286" s="279"/>
      <c r="Q3286" s="279"/>
      <c r="R3286" s="279"/>
      <c r="S3286" s="279"/>
      <c r="T3286" s="280"/>
      <c r="U3286" s="15"/>
      <c r="V3286" s="15"/>
      <c r="W3286" s="15"/>
      <c r="X3286" s="15"/>
      <c r="Y3286" s="15"/>
      <c r="Z3286" s="15"/>
      <c r="AA3286" s="15"/>
      <c r="AB3286" s="15"/>
      <c r="AC3286" s="15"/>
      <c r="AD3286" s="15"/>
      <c r="AE3286" s="15"/>
      <c r="AT3286" s="281" t="s">
        <v>259</v>
      </c>
      <c r="AU3286" s="281" t="s">
        <v>93</v>
      </c>
      <c r="AV3286" s="15" t="s">
        <v>91</v>
      </c>
      <c r="AW3286" s="15" t="s">
        <v>40</v>
      </c>
      <c r="AX3286" s="15" t="s">
        <v>84</v>
      </c>
      <c r="AY3286" s="281" t="s">
        <v>250</v>
      </c>
    </row>
    <row r="3287" s="13" customFormat="1">
      <c r="A3287" s="13"/>
      <c r="B3287" s="249"/>
      <c r="C3287" s="250"/>
      <c r="D3287" s="251" t="s">
        <v>259</v>
      </c>
      <c r="E3287" s="252" t="s">
        <v>1</v>
      </c>
      <c r="F3287" s="253" t="s">
        <v>2049</v>
      </c>
      <c r="G3287" s="250"/>
      <c r="H3287" s="254">
        <v>2</v>
      </c>
      <c r="I3287" s="255"/>
      <c r="J3287" s="250"/>
      <c r="K3287" s="250"/>
      <c r="L3287" s="256"/>
      <c r="M3287" s="257"/>
      <c r="N3287" s="258"/>
      <c r="O3287" s="258"/>
      <c r="P3287" s="258"/>
      <c r="Q3287" s="258"/>
      <c r="R3287" s="258"/>
      <c r="S3287" s="258"/>
      <c r="T3287" s="259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60" t="s">
        <v>259</v>
      </c>
      <c r="AU3287" s="260" t="s">
        <v>93</v>
      </c>
      <c r="AV3287" s="13" t="s">
        <v>93</v>
      </c>
      <c r="AW3287" s="13" t="s">
        <v>40</v>
      </c>
      <c r="AX3287" s="13" t="s">
        <v>91</v>
      </c>
      <c r="AY3287" s="260" t="s">
        <v>250</v>
      </c>
    </row>
    <row r="3288" s="2" customFormat="1" ht="49.05" customHeight="1">
      <c r="A3288" s="41"/>
      <c r="B3288" s="42"/>
      <c r="C3288" s="230" t="s">
        <v>3071</v>
      </c>
      <c r="D3288" s="230" t="s">
        <v>252</v>
      </c>
      <c r="E3288" s="231" t="s">
        <v>3072</v>
      </c>
      <c r="F3288" s="232" t="s">
        <v>3073</v>
      </c>
      <c r="G3288" s="233" t="s">
        <v>570</v>
      </c>
      <c r="H3288" s="234">
        <v>2</v>
      </c>
      <c r="I3288" s="235"/>
      <c r="J3288" s="236">
        <f>ROUND(I3288*H3288,2)</f>
        <v>0</v>
      </c>
      <c r="K3288" s="237"/>
      <c r="L3288" s="47"/>
      <c r="M3288" s="238" t="s">
        <v>1</v>
      </c>
      <c r="N3288" s="239" t="s">
        <v>49</v>
      </c>
      <c r="O3288" s="94"/>
      <c r="P3288" s="240">
        <f>O3288*H3288</f>
        <v>0</v>
      </c>
      <c r="Q3288" s="240">
        <v>0.19400000000000001</v>
      </c>
      <c r="R3288" s="240">
        <f>Q3288*H3288</f>
        <v>0.38800000000000001</v>
      </c>
      <c r="S3288" s="240">
        <v>0</v>
      </c>
      <c r="T3288" s="241">
        <f>S3288*H3288</f>
        <v>0</v>
      </c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R3288" s="242" t="s">
        <v>303</v>
      </c>
      <c r="AT3288" s="242" t="s">
        <v>252</v>
      </c>
      <c r="AU3288" s="242" t="s">
        <v>93</v>
      </c>
      <c r="AY3288" s="19" t="s">
        <v>250</v>
      </c>
      <c r="BE3288" s="243">
        <f>IF(N3288="základní",J3288,0)</f>
        <v>0</v>
      </c>
      <c r="BF3288" s="243">
        <f>IF(N3288="snížená",J3288,0)</f>
        <v>0</v>
      </c>
      <c r="BG3288" s="243">
        <f>IF(N3288="zákl. přenesená",J3288,0)</f>
        <v>0</v>
      </c>
      <c r="BH3288" s="243">
        <f>IF(N3288="sníž. přenesená",J3288,0)</f>
        <v>0</v>
      </c>
      <c r="BI3288" s="243">
        <f>IF(N3288="nulová",J3288,0)</f>
        <v>0</v>
      </c>
      <c r="BJ3288" s="19" t="s">
        <v>91</v>
      </c>
      <c r="BK3288" s="243">
        <f>ROUND(I3288*H3288,2)</f>
        <v>0</v>
      </c>
      <c r="BL3288" s="19" t="s">
        <v>303</v>
      </c>
      <c r="BM3288" s="242" t="s">
        <v>3074</v>
      </c>
    </row>
    <row r="3289" s="2" customFormat="1">
      <c r="A3289" s="41"/>
      <c r="B3289" s="42"/>
      <c r="C3289" s="43"/>
      <c r="D3289" s="251" t="s">
        <v>288</v>
      </c>
      <c r="E3289" s="43"/>
      <c r="F3289" s="282" t="s">
        <v>3075</v>
      </c>
      <c r="G3289" s="43"/>
      <c r="H3289" s="43"/>
      <c r="I3289" s="246"/>
      <c r="J3289" s="43"/>
      <c r="K3289" s="43"/>
      <c r="L3289" s="47"/>
      <c r="M3289" s="247"/>
      <c r="N3289" s="248"/>
      <c r="O3289" s="94"/>
      <c r="P3289" s="94"/>
      <c r="Q3289" s="94"/>
      <c r="R3289" s="94"/>
      <c r="S3289" s="94"/>
      <c r="T3289" s="95"/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T3289" s="19" t="s">
        <v>288</v>
      </c>
      <c r="AU3289" s="19" t="s">
        <v>93</v>
      </c>
    </row>
    <row r="3290" s="15" customFormat="1">
      <c r="A3290" s="15"/>
      <c r="B3290" s="272"/>
      <c r="C3290" s="273"/>
      <c r="D3290" s="251" t="s">
        <v>259</v>
      </c>
      <c r="E3290" s="274" t="s">
        <v>1</v>
      </c>
      <c r="F3290" s="275" t="s">
        <v>3002</v>
      </c>
      <c r="G3290" s="273"/>
      <c r="H3290" s="274" t="s">
        <v>1</v>
      </c>
      <c r="I3290" s="276"/>
      <c r="J3290" s="273"/>
      <c r="K3290" s="273"/>
      <c r="L3290" s="277"/>
      <c r="M3290" s="278"/>
      <c r="N3290" s="279"/>
      <c r="O3290" s="279"/>
      <c r="P3290" s="279"/>
      <c r="Q3290" s="279"/>
      <c r="R3290" s="279"/>
      <c r="S3290" s="279"/>
      <c r="T3290" s="280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5"/>
      <c r="AE3290" s="15"/>
      <c r="AT3290" s="281" t="s">
        <v>259</v>
      </c>
      <c r="AU3290" s="281" t="s">
        <v>93</v>
      </c>
      <c r="AV3290" s="15" t="s">
        <v>91</v>
      </c>
      <c r="AW3290" s="15" t="s">
        <v>40</v>
      </c>
      <c r="AX3290" s="15" t="s">
        <v>84</v>
      </c>
      <c r="AY3290" s="281" t="s">
        <v>250</v>
      </c>
    </row>
    <row r="3291" s="13" customFormat="1">
      <c r="A3291" s="13"/>
      <c r="B3291" s="249"/>
      <c r="C3291" s="250"/>
      <c r="D3291" s="251" t="s">
        <v>259</v>
      </c>
      <c r="E3291" s="252" t="s">
        <v>1</v>
      </c>
      <c r="F3291" s="253" t="s">
        <v>2049</v>
      </c>
      <c r="G3291" s="250"/>
      <c r="H3291" s="254">
        <v>2</v>
      </c>
      <c r="I3291" s="255"/>
      <c r="J3291" s="250"/>
      <c r="K3291" s="250"/>
      <c r="L3291" s="256"/>
      <c r="M3291" s="257"/>
      <c r="N3291" s="258"/>
      <c r="O3291" s="258"/>
      <c r="P3291" s="258"/>
      <c r="Q3291" s="258"/>
      <c r="R3291" s="258"/>
      <c r="S3291" s="258"/>
      <c r="T3291" s="259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60" t="s">
        <v>259</v>
      </c>
      <c r="AU3291" s="260" t="s">
        <v>93</v>
      </c>
      <c r="AV3291" s="13" t="s">
        <v>93</v>
      </c>
      <c r="AW3291" s="13" t="s">
        <v>40</v>
      </c>
      <c r="AX3291" s="13" t="s">
        <v>91</v>
      </c>
      <c r="AY3291" s="260" t="s">
        <v>250</v>
      </c>
    </row>
    <row r="3292" s="2" customFormat="1" ht="49.05" customHeight="1">
      <c r="A3292" s="41"/>
      <c r="B3292" s="42"/>
      <c r="C3292" s="230" t="s">
        <v>3076</v>
      </c>
      <c r="D3292" s="230" t="s">
        <v>252</v>
      </c>
      <c r="E3292" s="231" t="s">
        <v>3077</v>
      </c>
      <c r="F3292" s="232" t="s">
        <v>3078</v>
      </c>
      <c r="G3292" s="233" t="s">
        <v>570</v>
      </c>
      <c r="H3292" s="234">
        <v>2</v>
      </c>
      <c r="I3292" s="235"/>
      <c r="J3292" s="236">
        <f>ROUND(I3292*H3292,2)</f>
        <v>0</v>
      </c>
      <c r="K3292" s="237"/>
      <c r="L3292" s="47"/>
      <c r="M3292" s="238" t="s">
        <v>1</v>
      </c>
      <c r="N3292" s="239" t="s">
        <v>49</v>
      </c>
      <c r="O3292" s="94"/>
      <c r="P3292" s="240">
        <f>O3292*H3292</f>
        <v>0</v>
      </c>
      <c r="Q3292" s="240">
        <v>0.20799999999999999</v>
      </c>
      <c r="R3292" s="240">
        <f>Q3292*H3292</f>
        <v>0.41599999999999998</v>
      </c>
      <c r="S3292" s="240">
        <v>0</v>
      </c>
      <c r="T3292" s="241">
        <f>S3292*H3292</f>
        <v>0</v>
      </c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R3292" s="242" t="s">
        <v>303</v>
      </c>
      <c r="AT3292" s="242" t="s">
        <v>252</v>
      </c>
      <c r="AU3292" s="242" t="s">
        <v>93</v>
      </c>
      <c r="AY3292" s="19" t="s">
        <v>250</v>
      </c>
      <c r="BE3292" s="243">
        <f>IF(N3292="základní",J3292,0)</f>
        <v>0</v>
      </c>
      <c r="BF3292" s="243">
        <f>IF(N3292="snížená",J3292,0)</f>
        <v>0</v>
      </c>
      <c r="BG3292" s="243">
        <f>IF(N3292="zákl. přenesená",J3292,0)</f>
        <v>0</v>
      </c>
      <c r="BH3292" s="243">
        <f>IF(N3292="sníž. přenesená",J3292,0)</f>
        <v>0</v>
      </c>
      <c r="BI3292" s="243">
        <f>IF(N3292="nulová",J3292,0)</f>
        <v>0</v>
      </c>
      <c r="BJ3292" s="19" t="s">
        <v>91</v>
      </c>
      <c r="BK3292" s="243">
        <f>ROUND(I3292*H3292,2)</f>
        <v>0</v>
      </c>
      <c r="BL3292" s="19" t="s">
        <v>303</v>
      </c>
      <c r="BM3292" s="242" t="s">
        <v>3079</v>
      </c>
    </row>
    <row r="3293" s="2" customFormat="1">
      <c r="A3293" s="41"/>
      <c r="B3293" s="42"/>
      <c r="C3293" s="43"/>
      <c r="D3293" s="251" t="s">
        <v>288</v>
      </c>
      <c r="E3293" s="43"/>
      <c r="F3293" s="282" t="s">
        <v>3080</v>
      </c>
      <c r="G3293" s="43"/>
      <c r="H3293" s="43"/>
      <c r="I3293" s="246"/>
      <c r="J3293" s="43"/>
      <c r="K3293" s="43"/>
      <c r="L3293" s="47"/>
      <c r="M3293" s="247"/>
      <c r="N3293" s="248"/>
      <c r="O3293" s="94"/>
      <c r="P3293" s="94"/>
      <c r="Q3293" s="94"/>
      <c r="R3293" s="94"/>
      <c r="S3293" s="94"/>
      <c r="T3293" s="95"/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T3293" s="19" t="s">
        <v>288</v>
      </c>
      <c r="AU3293" s="19" t="s">
        <v>93</v>
      </c>
    </row>
    <row r="3294" s="15" customFormat="1">
      <c r="A3294" s="15"/>
      <c r="B3294" s="272"/>
      <c r="C3294" s="273"/>
      <c r="D3294" s="251" t="s">
        <v>259</v>
      </c>
      <c r="E3294" s="274" t="s">
        <v>1</v>
      </c>
      <c r="F3294" s="275" t="s">
        <v>3002</v>
      </c>
      <c r="G3294" s="273"/>
      <c r="H3294" s="274" t="s">
        <v>1</v>
      </c>
      <c r="I3294" s="276"/>
      <c r="J3294" s="273"/>
      <c r="K3294" s="273"/>
      <c r="L3294" s="277"/>
      <c r="M3294" s="278"/>
      <c r="N3294" s="279"/>
      <c r="O3294" s="279"/>
      <c r="P3294" s="279"/>
      <c r="Q3294" s="279"/>
      <c r="R3294" s="279"/>
      <c r="S3294" s="279"/>
      <c r="T3294" s="280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81" t="s">
        <v>259</v>
      </c>
      <c r="AU3294" s="281" t="s">
        <v>93</v>
      </c>
      <c r="AV3294" s="15" t="s">
        <v>91</v>
      </c>
      <c r="AW3294" s="15" t="s">
        <v>40</v>
      </c>
      <c r="AX3294" s="15" t="s">
        <v>84</v>
      </c>
      <c r="AY3294" s="281" t="s">
        <v>250</v>
      </c>
    </row>
    <row r="3295" s="13" customFormat="1">
      <c r="A3295" s="13"/>
      <c r="B3295" s="249"/>
      <c r="C3295" s="250"/>
      <c r="D3295" s="251" t="s">
        <v>259</v>
      </c>
      <c r="E3295" s="252" t="s">
        <v>1</v>
      </c>
      <c r="F3295" s="253" t="s">
        <v>2047</v>
      </c>
      <c r="G3295" s="250"/>
      <c r="H3295" s="254">
        <v>2</v>
      </c>
      <c r="I3295" s="255"/>
      <c r="J3295" s="250"/>
      <c r="K3295" s="250"/>
      <c r="L3295" s="256"/>
      <c r="M3295" s="257"/>
      <c r="N3295" s="258"/>
      <c r="O3295" s="258"/>
      <c r="P3295" s="258"/>
      <c r="Q3295" s="258"/>
      <c r="R3295" s="258"/>
      <c r="S3295" s="258"/>
      <c r="T3295" s="25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60" t="s">
        <v>259</v>
      </c>
      <c r="AU3295" s="260" t="s">
        <v>93</v>
      </c>
      <c r="AV3295" s="13" t="s">
        <v>93</v>
      </c>
      <c r="AW3295" s="13" t="s">
        <v>40</v>
      </c>
      <c r="AX3295" s="13" t="s">
        <v>91</v>
      </c>
      <c r="AY3295" s="260" t="s">
        <v>250</v>
      </c>
    </row>
    <row r="3296" s="2" customFormat="1" ht="49.05" customHeight="1">
      <c r="A3296" s="41"/>
      <c r="B3296" s="42"/>
      <c r="C3296" s="230" t="s">
        <v>3081</v>
      </c>
      <c r="D3296" s="230" t="s">
        <v>252</v>
      </c>
      <c r="E3296" s="231" t="s">
        <v>3082</v>
      </c>
      <c r="F3296" s="232" t="s">
        <v>3083</v>
      </c>
      <c r="G3296" s="233" t="s">
        <v>570</v>
      </c>
      <c r="H3296" s="234">
        <v>1</v>
      </c>
      <c r="I3296" s="235"/>
      <c r="J3296" s="236">
        <f>ROUND(I3296*H3296,2)</f>
        <v>0</v>
      </c>
      <c r="K3296" s="237"/>
      <c r="L3296" s="47"/>
      <c r="M3296" s="238" t="s">
        <v>1</v>
      </c>
      <c r="N3296" s="239" t="s">
        <v>49</v>
      </c>
      <c r="O3296" s="94"/>
      <c r="P3296" s="240">
        <f>O3296*H3296</f>
        <v>0</v>
      </c>
      <c r="Q3296" s="240">
        <v>0.26800000000000002</v>
      </c>
      <c r="R3296" s="240">
        <f>Q3296*H3296</f>
        <v>0.26800000000000002</v>
      </c>
      <c r="S3296" s="240">
        <v>0</v>
      </c>
      <c r="T3296" s="241">
        <f>S3296*H3296</f>
        <v>0</v>
      </c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R3296" s="242" t="s">
        <v>303</v>
      </c>
      <c r="AT3296" s="242" t="s">
        <v>252</v>
      </c>
      <c r="AU3296" s="242" t="s">
        <v>93</v>
      </c>
      <c r="AY3296" s="19" t="s">
        <v>250</v>
      </c>
      <c r="BE3296" s="243">
        <f>IF(N3296="základní",J3296,0)</f>
        <v>0</v>
      </c>
      <c r="BF3296" s="243">
        <f>IF(N3296="snížená",J3296,0)</f>
        <v>0</v>
      </c>
      <c r="BG3296" s="243">
        <f>IF(N3296="zákl. přenesená",J3296,0)</f>
        <v>0</v>
      </c>
      <c r="BH3296" s="243">
        <f>IF(N3296="sníž. přenesená",J3296,0)</f>
        <v>0</v>
      </c>
      <c r="BI3296" s="243">
        <f>IF(N3296="nulová",J3296,0)</f>
        <v>0</v>
      </c>
      <c r="BJ3296" s="19" t="s">
        <v>91</v>
      </c>
      <c r="BK3296" s="243">
        <f>ROUND(I3296*H3296,2)</f>
        <v>0</v>
      </c>
      <c r="BL3296" s="19" t="s">
        <v>303</v>
      </c>
      <c r="BM3296" s="242" t="s">
        <v>3084</v>
      </c>
    </row>
    <row r="3297" s="2" customFormat="1">
      <c r="A3297" s="41"/>
      <c r="B3297" s="42"/>
      <c r="C3297" s="43"/>
      <c r="D3297" s="251" t="s">
        <v>288</v>
      </c>
      <c r="E3297" s="43"/>
      <c r="F3297" s="282" t="s">
        <v>3085</v>
      </c>
      <c r="G3297" s="43"/>
      <c r="H3297" s="43"/>
      <c r="I3297" s="246"/>
      <c r="J3297" s="43"/>
      <c r="K3297" s="43"/>
      <c r="L3297" s="47"/>
      <c r="M3297" s="247"/>
      <c r="N3297" s="248"/>
      <c r="O3297" s="94"/>
      <c r="P3297" s="94"/>
      <c r="Q3297" s="94"/>
      <c r="R3297" s="94"/>
      <c r="S3297" s="94"/>
      <c r="T3297" s="95"/>
      <c r="U3297" s="41"/>
      <c r="V3297" s="41"/>
      <c r="W3297" s="41"/>
      <c r="X3297" s="41"/>
      <c r="Y3297" s="41"/>
      <c r="Z3297" s="41"/>
      <c r="AA3297" s="41"/>
      <c r="AB3297" s="41"/>
      <c r="AC3297" s="41"/>
      <c r="AD3297" s="41"/>
      <c r="AE3297" s="41"/>
      <c r="AT3297" s="19" t="s">
        <v>288</v>
      </c>
      <c r="AU3297" s="19" t="s">
        <v>93</v>
      </c>
    </row>
    <row r="3298" s="15" customFormat="1">
      <c r="A3298" s="15"/>
      <c r="B3298" s="272"/>
      <c r="C3298" s="273"/>
      <c r="D3298" s="251" t="s">
        <v>259</v>
      </c>
      <c r="E3298" s="274" t="s">
        <v>1</v>
      </c>
      <c r="F3298" s="275" t="s">
        <v>3002</v>
      </c>
      <c r="G3298" s="273"/>
      <c r="H3298" s="274" t="s">
        <v>1</v>
      </c>
      <c r="I3298" s="276"/>
      <c r="J3298" s="273"/>
      <c r="K3298" s="273"/>
      <c r="L3298" s="277"/>
      <c r="M3298" s="278"/>
      <c r="N3298" s="279"/>
      <c r="O3298" s="279"/>
      <c r="P3298" s="279"/>
      <c r="Q3298" s="279"/>
      <c r="R3298" s="279"/>
      <c r="S3298" s="279"/>
      <c r="T3298" s="280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81" t="s">
        <v>259</v>
      </c>
      <c r="AU3298" s="281" t="s">
        <v>93</v>
      </c>
      <c r="AV3298" s="15" t="s">
        <v>91</v>
      </c>
      <c r="AW3298" s="15" t="s">
        <v>40</v>
      </c>
      <c r="AX3298" s="15" t="s">
        <v>84</v>
      </c>
      <c r="AY3298" s="281" t="s">
        <v>250</v>
      </c>
    </row>
    <row r="3299" s="13" customFormat="1">
      <c r="A3299" s="13"/>
      <c r="B3299" s="249"/>
      <c r="C3299" s="250"/>
      <c r="D3299" s="251" t="s">
        <v>259</v>
      </c>
      <c r="E3299" s="252" t="s">
        <v>1</v>
      </c>
      <c r="F3299" s="253" t="s">
        <v>2063</v>
      </c>
      <c r="G3299" s="250"/>
      <c r="H3299" s="254">
        <v>1</v>
      </c>
      <c r="I3299" s="255"/>
      <c r="J3299" s="250"/>
      <c r="K3299" s="250"/>
      <c r="L3299" s="256"/>
      <c r="M3299" s="257"/>
      <c r="N3299" s="258"/>
      <c r="O3299" s="258"/>
      <c r="P3299" s="258"/>
      <c r="Q3299" s="258"/>
      <c r="R3299" s="258"/>
      <c r="S3299" s="258"/>
      <c r="T3299" s="259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60" t="s">
        <v>259</v>
      </c>
      <c r="AU3299" s="260" t="s">
        <v>93</v>
      </c>
      <c r="AV3299" s="13" t="s">
        <v>93</v>
      </c>
      <c r="AW3299" s="13" t="s">
        <v>40</v>
      </c>
      <c r="AX3299" s="13" t="s">
        <v>91</v>
      </c>
      <c r="AY3299" s="260" t="s">
        <v>250</v>
      </c>
    </row>
    <row r="3300" s="2" customFormat="1" ht="62.7" customHeight="1">
      <c r="A3300" s="41"/>
      <c r="B3300" s="42"/>
      <c r="C3300" s="230" t="s">
        <v>3086</v>
      </c>
      <c r="D3300" s="230" t="s">
        <v>252</v>
      </c>
      <c r="E3300" s="231" t="s">
        <v>3087</v>
      </c>
      <c r="F3300" s="232" t="s">
        <v>3088</v>
      </c>
      <c r="G3300" s="233" t="s">
        <v>570</v>
      </c>
      <c r="H3300" s="234">
        <v>1</v>
      </c>
      <c r="I3300" s="235"/>
      <c r="J3300" s="236">
        <f>ROUND(I3300*H3300,2)</f>
        <v>0</v>
      </c>
      <c r="K3300" s="237"/>
      <c r="L3300" s="47"/>
      <c r="M3300" s="238" t="s">
        <v>1</v>
      </c>
      <c r="N3300" s="239" t="s">
        <v>49</v>
      </c>
      <c r="O3300" s="94"/>
      <c r="P3300" s="240">
        <f>O3300*H3300</f>
        <v>0</v>
      </c>
      <c r="Q3300" s="240">
        <v>2.2080000000000002</v>
      </c>
      <c r="R3300" s="240">
        <f>Q3300*H3300</f>
        <v>2.2080000000000002</v>
      </c>
      <c r="S3300" s="240">
        <v>0</v>
      </c>
      <c r="T3300" s="241">
        <f>S3300*H3300</f>
        <v>0</v>
      </c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R3300" s="242" t="s">
        <v>303</v>
      </c>
      <c r="AT3300" s="242" t="s">
        <v>252</v>
      </c>
      <c r="AU3300" s="242" t="s">
        <v>93</v>
      </c>
      <c r="AY3300" s="19" t="s">
        <v>250</v>
      </c>
      <c r="BE3300" s="243">
        <f>IF(N3300="základní",J3300,0)</f>
        <v>0</v>
      </c>
      <c r="BF3300" s="243">
        <f>IF(N3300="snížená",J3300,0)</f>
        <v>0</v>
      </c>
      <c r="BG3300" s="243">
        <f>IF(N3300="zákl. přenesená",J3300,0)</f>
        <v>0</v>
      </c>
      <c r="BH3300" s="243">
        <f>IF(N3300="sníž. přenesená",J3300,0)</f>
        <v>0</v>
      </c>
      <c r="BI3300" s="243">
        <f>IF(N3300="nulová",J3300,0)</f>
        <v>0</v>
      </c>
      <c r="BJ3300" s="19" t="s">
        <v>91</v>
      </c>
      <c r="BK3300" s="243">
        <f>ROUND(I3300*H3300,2)</f>
        <v>0</v>
      </c>
      <c r="BL3300" s="19" t="s">
        <v>303</v>
      </c>
      <c r="BM3300" s="242" t="s">
        <v>3089</v>
      </c>
    </row>
    <row r="3301" s="2" customFormat="1">
      <c r="A3301" s="41"/>
      <c r="B3301" s="42"/>
      <c r="C3301" s="43"/>
      <c r="D3301" s="251" t="s">
        <v>288</v>
      </c>
      <c r="E3301" s="43"/>
      <c r="F3301" s="282" t="s">
        <v>3090</v>
      </c>
      <c r="G3301" s="43"/>
      <c r="H3301" s="43"/>
      <c r="I3301" s="246"/>
      <c r="J3301" s="43"/>
      <c r="K3301" s="43"/>
      <c r="L3301" s="47"/>
      <c r="M3301" s="247"/>
      <c r="N3301" s="248"/>
      <c r="O3301" s="94"/>
      <c r="P3301" s="94"/>
      <c r="Q3301" s="94"/>
      <c r="R3301" s="94"/>
      <c r="S3301" s="94"/>
      <c r="T3301" s="95"/>
      <c r="U3301" s="41"/>
      <c r="V3301" s="41"/>
      <c r="W3301" s="41"/>
      <c r="X3301" s="41"/>
      <c r="Y3301" s="41"/>
      <c r="Z3301" s="41"/>
      <c r="AA3301" s="41"/>
      <c r="AB3301" s="41"/>
      <c r="AC3301" s="41"/>
      <c r="AD3301" s="41"/>
      <c r="AE3301" s="41"/>
      <c r="AT3301" s="19" t="s">
        <v>288</v>
      </c>
      <c r="AU3301" s="19" t="s">
        <v>93</v>
      </c>
    </row>
    <row r="3302" s="15" customFormat="1">
      <c r="A3302" s="15"/>
      <c r="B3302" s="272"/>
      <c r="C3302" s="273"/>
      <c r="D3302" s="251" t="s">
        <v>259</v>
      </c>
      <c r="E3302" s="274" t="s">
        <v>1</v>
      </c>
      <c r="F3302" s="275" t="s">
        <v>3091</v>
      </c>
      <c r="G3302" s="273"/>
      <c r="H3302" s="274" t="s">
        <v>1</v>
      </c>
      <c r="I3302" s="276"/>
      <c r="J3302" s="273"/>
      <c r="K3302" s="273"/>
      <c r="L3302" s="277"/>
      <c r="M3302" s="278"/>
      <c r="N3302" s="279"/>
      <c r="O3302" s="279"/>
      <c r="P3302" s="279"/>
      <c r="Q3302" s="279"/>
      <c r="R3302" s="279"/>
      <c r="S3302" s="279"/>
      <c r="T3302" s="280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81" t="s">
        <v>259</v>
      </c>
      <c r="AU3302" s="281" t="s">
        <v>93</v>
      </c>
      <c r="AV3302" s="15" t="s">
        <v>91</v>
      </c>
      <c r="AW3302" s="15" t="s">
        <v>40</v>
      </c>
      <c r="AX3302" s="15" t="s">
        <v>84</v>
      </c>
      <c r="AY3302" s="281" t="s">
        <v>250</v>
      </c>
    </row>
    <row r="3303" s="13" customFormat="1">
      <c r="A3303" s="13"/>
      <c r="B3303" s="249"/>
      <c r="C3303" s="250"/>
      <c r="D3303" s="251" t="s">
        <v>259</v>
      </c>
      <c r="E3303" s="252" t="s">
        <v>1</v>
      </c>
      <c r="F3303" s="253" t="s">
        <v>3092</v>
      </c>
      <c r="G3303" s="250"/>
      <c r="H3303" s="254">
        <v>1</v>
      </c>
      <c r="I3303" s="255"/>
      <c r="J3303" s="250"/>
      <c r="K3303" s="250"/>
      <c r="L3303" s="256"/>
      <c r="M3303" s="257"/>
      <c r="N3303" s="258"/>
      <c r="O3303" s="258"/>
      <c r="P3303" s="258"/>
      <c r="Q3303" s="258"/>
      <c r="R3303" s="258"/>
      <c r="S3303" s="258"/>
      <c r="T3303" s="259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60" t="s">
        <v>259</v>
      </c>
      <c r="AU3303" s="260" t="s">
        <v>93</v>
      </c>
      <c r="AV3303" s="13" t="s">
        <v>93</v>
      </c>
      <c r="AW3303" s="13" t="s">
        <v>40</v>
      </c>
      <c r="AX3303" s="13" t="s">
        <v>91</v>
      </c>
      <c r="AY3303" s="260" t="s">
        <v>250</v>
      </c>
    </row>
    <row r="3304" s="2" customFormat="1" ht="66.75" customHeight="1">
      <c r="A3304" s="41"/>
      <c r="B3304" s="42"/>
      <c r="C3304" s="230" t="s">
        <v>3093</v>
      </c>
      <c r="D3304" s="230" t="s">
        <v>252</v>
      </c>
      <c r="E3304" s="231" t="s">
        <v>3094</v>
      </c>
      <c r="F3304" s="232" t="s">
        <v>3095</v>
      </c>
      <c r="G3304" s="233" t="s">
        <v>570</v>
      </c>
      <c r="H3304" s="234">
        <v>1</v>
      </c>
      <c r="I3304" s="235"/>
      <c r="J3304" s="236">
        <f>ROUND(I3304*H3304,2)</f>
        <v>0</v>
      </c>
      <c r="K3304" s="237"/>
      <c r="L3304" s="47"/>
      <c r="M3304" s="238" t="s">
        <v>1</v>
      </c>
      <c r="N3304" s="239" t="s">
        <v>49</v>
      </c>
      <c r="O3304" s="94"/>
      <c r="P3304" s="240">
        <f>O3304*H3304</f>
        <v>0</v>
      </c>
      <c r="Q3304" s="240">
        <v>2.218</v>
      </c>
      <c r="R3304" s="240">
        <f>Q3304*H3304</f>
        <v>2.218</v>
      </c>
      <c r="S3304" s="240">
        <v>0</v>
      </c>
      <c r="T3304" s="241">
        <f>S3304*H3304</f>
        <v>0</v>
      </c>
      <c r="U3304" s="41"/>
      <c r="V3304" s="41"/>
      <c r="W3304" s="41"/>
      <c r="X3304" s="41"/>
      <c r="Y3304" s="41"/>
      <c r="Z3304" s="41"/>
      <c r="AA3304" s="41"/>
      <c r="AB3304" s="41"/>
      <c r="AC3304" s="41"/>
      <c r="AD3304" s="41"/>
      <c r="AE3304" s="41"/>
      <c r="AR3304" s="242" t="s">
        <v>303</v>
      </c>
      <c r="AT3304" s="242" t="s">
        <v>252</v>
      </c>
      <c r="AU3304" s="242" t="s">
        <v>93</v>
      </c>
      <c r="AY3304" s="19" t="s">
        <v>250</v>
      </c>
      <c r="BE3304" s="243">
        <f>IF(N3304="základní",J3304,0)</f>
        <v>0</v>
      </c>
      <c r="BF3304" s="243">
        <f>IF(N3304="snížená",J3304,0)</f>
        <v>0</v>
      </c>
      <c r="BG3304" s="243">
        <f>IF(N3304="zákl. přenesená",J3304,0)</f>
        <v>0</v>
      </c>
      <c r="BH3304" s="243">
        <f>IF(N3304="sníž. přenesená",J3304,0)</f>
        <v>0</v>
      </c>
      <c r="BI3304" s="243">
        <f>IF(N3304="nulová",J3304,0)</f>
        <v>0</v>
      </c>
      <c r="BJ3304" s="19" t="s">
        <v>91</v>
      </c>
      <c r="BK3304" s="243">
        <f>ROUND(I3304*H3304,2)</f>
        <v>0</v>
      </c>
      <c r="BL3304" s="19" t="s">
        <v>303</v>
      </c>
      <c r="BM3304" s="242" t="s">
        <v>3096</v>
      </c>
    </row>
    <row r="3305" s="2" customFormat="1">
      <c r="A3305" s="41"/>
      <c r="B3305" s="42"/>
      <c r="C3305" s="43"/>
      <c r="D3305" s="251" t="s">
        <v>288</v>
      </c>
      <c r="E3305" s="43"/>
      <c r="F3305" s="282" t="s">
        <v>3097</v>
      </c>
      <c r="G3305" s="43"/>
      <c r="H3305" s="43"/>
      <c r="I3305" s="246"/>
      <c r="J3305" s="43"/>
      <c r="K3305" s="43"/>
      <c r="L3305" s="47"/>
      <c r="M3305" s="247"/>
      <c r="N3305" s="248"/>
      <c r="O3305" s="94"/>
      <c r="P3305" s="94"/>
      <c r="Q3305" s="94"/>
      <c r="R3305" s="94"/>
      <c r="S3305" s="94"/>
      <c r="T3305" s="95"/>
      <c r="U3305" s="41"/>
      <c r="V3305" s="41"/>
      <c r="W3305" s="41"/>
      <c r="X3305" s="41"/>
      <c r="Y3305" s="41"/>
      <c r="Z3305" s="41"/>
      <c r="AA3305" s="41"/>
      <c r="AB3305" s="41"/>
      <c r="AC3305" s="41"/>
      <c r="AD3305" s="41"/>
      <c r="AE3305" s="41"/>
      <c r="AT3305" s="19" t="s">
        <v>288</v>
      </c>
      <c r="AU3305" s="19" t="s">
        <v>93</v>
      </c>
    </row>
    <row r="3306" s="15" customFormat="1">
      <c r="A3306" s="15"/>
      <c r="B3306" s="272"/>
      <c r="C3306" s="273"/>
      <c r="D3306" s="251" t="s">
        <v>259</v>
      </c>
      <c r="E3306" s="274" t="s">
        <v>1</v>
      </c>
      <c r="F3306" s="275" t="s">
        <v>3098</v>
      </c>
      <c r="G3306" s="273"/>
      <c r="H3306" s="274" t="s">
        <v>1</v>
      </c>
      <c r="I3306" s="276"/>
      <c r="J3306" s="273"/>
      <c r="K3306" s="273"/>
      <c r="L3306" s="277"/>
      <c r="M3306" s="278"/>
      <c r="N3306" s="279"/>
      <c r="O3306" s="279"/>
      <c r="P3306" s="279"/>
      <c r="Q3306" s="279"/>
      <c r="R3306" s="279"/>
      <c r="S3306" s="279"/>
      <c r="T3306" s="280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81" t="s">
        <v>259</v>
      </c>
      <c r="AU3306" s="281" t="s">
        <v>93</v>
      </c>
      <c r="AV3306" s="15" t="s">
        <v>91</v>
      </c>
      <c r="AW3306" s="15" t="s">
        <v>40</v>
      </c>
      <c r="AX3306" s="15" t="s">
        <v>84</v>
      </c>
      <c r="AY3306" s="281" t="s">
        <v>250</v>
      </c>
    </row>
    <row r="3307" s="13" customFormat="1">
      <c r="A3307" s="13"/>
      <c r="B3307" s="249"/>
      <c r="C3307" s="250"/>
      <c r="D3307" s="251" t="s">
        <v>259</v>
      </c>
      <c r="E3307" s="252" t="s">
        <v>1</v>
      </c>
      <c r="F3307" s="253" t="s">
        <v>3099</v>
      </c>
      <c r="G3307" s="250"/>
      <c r="H3307" s="254">
        <v>1</v>
      </c>
      <c r="I3307" s="255"/>
      <c r="J3307" s="250"/>
      <c r="K3307" s="250"/>
      <c r="L3307" s="256"/>
      <c r="M3307" s="257"/>
      <c r="N3307" s="258"/>
      <c r="O3307" s="258"/>
      <c r="P3307" s="258"/>
      <c r="Q3307" s="258"/>
      <c r="R3307" s="258"/>
      <c r="S3307" s="258"/>
      <c r="T3307" s="259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60" t="s">
        <v>259</v>
      </c>
      <c r="AU3307" s="260" t="s">
        <v>93</v>
      </c>
      <c r="AV3307" s="13" t="s">
        <v>93</v>
      </c>
      <c r="AW3307" s="13" t="s">
        <v>40</v>
      </c>
      <c r="AX3307" s="13" t="s">
        <v>91</v>
      </c>
      <c r="AY3307" s="260" t="s">
        <v>250</v>
      </c>
    </row>
    <row r="3308" s="2" customFormat="1" ht="76.35" customHeight="1">
      <c r="A3308" s="41"/>
      <c r="B3308" s="42"/>
      <c r="C3308" s="230" t="s">
        <v>3100</v>
      </c>
      <c r="D3308" s="230" t="s">
        <v>252</v>
      </c>
      <c r="E3308" s="231" t="s">
        <v>3101</v>
      </c>
      <c r="F3308" s="232" t="s">
        <v>3102</v>
      </c>
      <c r="G3308" s="233" t="s">
        <v>570</v>
      </c>
      <c r="H3308" s="234">
        <v>10</v>
      </c>
      <c r="I3308" s="235"/>
      <c r="J3308" s="236">
        <f>ROUND(I3308*H3308,2)</f>
        <v>0</v>
      </c>
      <c r="K3308" s="237"/>
      <c r="L3308" s="47"/>
      <c r="M3308" s="238" t="s">
        <v>1</v>
      </c>
      <c r="N3308" s="239" t="s">
        <v>49</v>
      </c>
      <c r="O3308" s="94"/>
      <c r="P3308" s="240">
        <f>O3308*H3308</f>
        <v>0</v>
      </c>
      <c r="Q3308" s="240">
        <v>0.00059999999999999995</v>
      </c>
      <c r="R3308" s="240">
        <f>Q3308*H3308</f>
        <v>0.0059999999999999993</v>
      </c>
      <c r="S3308" s="240">
        <v>0</v>
      </c>
      <c r="T3308" s="241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42" t="s">
        <v>303</v>
      </c>
      <c r="AT3308" s="242" t="s">
        <v>252</v>
      </c>
      <c r="AU3308" s="242" t="s">
        <v>93</v>
      </c>
      <c r="AY3308" s="19" t="s">
        <v>250</v>
      </c>
      <c r="BE3308" s="243">
        <f>IF(N3308="základní",J3308,0)</f>
        <v>0</v>
      </c>
      <c r="BF3308" s="243">
        <f>IF(N3308="snížená",J3308,0)</f>
        <v>0</v>
      </c>
      <c r="BG3308" s="243">
        <f>IF(N3308="zákl. přenesená",J3308,0)</f>
        <v>0</v>
      </c>
      <c r="BH3308" s="243">
        <f>IF(N3308="sníž. přenesená",J3308,0)</f>
        <v>0</v>
      </c>
      <c r="BI3308" s="243">
        <f>IF(N3308="nulová",J3308,0)</f>
        <v>0</v>
      </c>
      <c r="BJ3308" s="19" t="s">
        <v>91</v>
      </c>
      <c r="BK3308" s="243">
        <f>ROUND(I3308*H3308,2)</f>
        <v>0</v>
      </c>
      <c r="BL3308" s="19" t="s">
        <v>303</v>
      </c>
      <c r="BM3308" s="242" t="s">
        <v>3103</v>
      </c>
    </row>
    <row r="3309" s="15" customFormat="1">
      <c r="A3309" s="15"/>
      <c r="B3309" s="272"/>
      <c r="C3309" s="273"/>
      <c r="D3309" s="251" t="s">
        <v>259</v>
      </c>
      <c r="E3309" s="274" t="s">
        <v>1</v>
      </c>
      <c r="F3309" s="275" t="s">
        <v>3104</v>
      </c>
      <c r="G3309" s="273"/>
      <c r="H3309" s="274" t="s">
        <v>1</v>
      </c>
      <c r="I3309" s="276"/>
      <c r="J3309" s="273"/>
      <c r="K3309" s="273"/>
      <c r="L3309" s="277"/>
      <c r="M3309" s="278"/>
      <c r="N3309" s="279"/>
      <c r="O3309" s="279"/>
      <c r="P3309" s="279"/>
      <c r="Q3309" s="279"/>
      <c r="R3309" s="279"/>
      <c r="S3309" s="279"/>
      <c r="T3309" s="280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T3309" s="281" t="s">
        <v>259</v>
      </c>
      <c r="AU3309" s="281" t="s">
        <v>93</v>
      </c>
      <c r="AV3309" s="15" t="s">
        <v>91</v>
      </c>
      <c r="AW3309" s="15" t="s">
        <v>40</v>
      </c>
      <c r="AX3309" s="15" t="s">
        <v>84</v>
      </c>
      <c r="AY3309" s="281" t="s">
        <v>250</v>
      </c>
    </row>
    <row r="3310" s="13" customFormat="1">
      <c r="A3310" s="13"/>
      <c r="B3310" s="249"/>
      <c r="C3310" s="250"/>
      <c r="D3310" s="251" t="s">
        <v>259</v>
      </c>
      <c r="E3310" s="252" t="s">
        <v>1</v>
      </c>
      <c r="F3310" s="253" t="s">
        <v>1665</v>
      </c>
      <c r="G3310" s="250"/>
      <c r="H3310" s="254">
        <v>10</v>
      </c>
      <c r="I3310" s="255"/>
      <c r="J3310" s="250"/>
      <c r="K3310" s="250"/>
      <c r="L3310" s="256"/>
      <c r="M3310" s="257"/>
      <c r="N3310" s="258"/>
      <c r="O3310" s="258"/>
      <c r="P3310" s="258"/>
      <c r="Q3310" s="258"/>
      <c r="R3310" s="258"/>
      <c r="S3310" s="258"/>
      <c r="T3310" s="259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60" t="s">
        <v>259</v>
      </c>
      <c r="AU3310" s="260" t="s">
        <v>93</v>
      </c>
      <c r="AV3310" s="13" t="s">
        <v>93</v>
      </c>
      <c r="AW3310" s="13" t="s">
        <v>40</v>
      </c>
      <c r="AX3310" s="13" t="s">
        <v>91</v>
      </c>
      <c r="AY3310" s="260" t="s">
        <v>250</v>
      </c>
    </row>
    <row r="3311" s="2" customFormat="1" ht="55.5" customHeight="1">
      <c r="A3311" s="41"/>
      <c r="B3311" s="42"/>
      <c r="C3311" s="230" t="s">
        <v>3105</v>
      </c>
      <c r="D3311" s="230" t="s">
        <v>252</v>
      </c>
      <c r="E3311" s="231" t="s">
        <v>3106</v>
      </c>
      <c r="F3311" s="232" t="s">
        <v>3107</v>
      </c>
      <c r="G3311" s="233" t="s">
        <v>643</v>
      </c>
      <c r="H3311" s="234">
        <v>20</v>
      </c>
      <c r="I3311" s="235"/>
      <c r="J3311" s="236">
        <f>ROUND(I3311*H3311,2)</f>
        <v>0</v>
      </c>
      <c r="K3311" s="237"/>
      <c r="L3311" s="47"/>
      <c r="M3311" s="238" t="s">
        <v>1</v>
      </c>
      <c r="N3311" s="239" t="s">
        <v>49</v>
      </c>
      <c r="O3311" s="94"/>
      <c r="P3311" s="240">
        <f>O3311*H3311</f>
        <v>0</v>
      </c>
      <c r="Q3311" s="240">
        <v>0.14999999999999999</v>
      </c>
      <c r="R3311" s="240">
        <f>Q3311*H3311</f>
        <v>3</v>
      </c>
      <c r="S3311" s="240">
        <v>0</v>
      </c>
      <c r="T3311" s="241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42" t="s">
        <v>303</v>
      </c>
      <c r="AT3311" s="242" t="s">
        <v>252</v>
      </c>
      <c r="AU3311" s="242" t="s">
        <v>93</v>
      </c>
      <c r="AY3311" s="19" t="s">
        <v>250</v>
      </c>
      <c r="BE3311" s="243">
        <f>IF(N3311="základní",J3311,0)</f>
        <v>0</v>
      </c>
      <c r="BF3311" s="243">
        <f>IF(N3311="snížená",J3311,0)</f>
        <v>0</v>
      </c>
      <c r="BG3311" s="243">
        <f>IF(N3311="zákl. přenesená",J3311,0)</f>
        <v>0</v>
      </c>
      <c r="BH3311" s="243">
        <f>IF(N3311="sníž. přenesená",J3311,0)</f>
        <v>0</v>
      </c>
      <c r="BI3311" s="243">
        <f>IF(N3311="nulová",J3311,0)</f>
        <v>0</v>
      </c>
      <c r="BJ3311" s="19" t="s">
        <v>91</v>
      </c>
      <c r="BK3311" s="243">
        <f>ROUND(I3311*H3311,2)</f>
        <v>0</v>
      </c>
      <c r="BL3311" s="19" t="s">
        <v>303</v>
      </c>
      <c r="BM3311" s="242" t="s">
        <v>3108</v>
      </c>
    </row>
    <row r="3312" s="2" customFormat="1">
      <c r="A3312" s="41"/>
      <c r="B3312" s="42"/>
      <c r="C3312" s="43"/>
      <c r="D3312" s="251" t="s">
        <v>288</v>
      </c>
      <c r="E3312" s="43"/>
      <c r="F3312" s="282" t="s">
        <v>3109</v>
      </c>
      <c r="G3312" s="43"/>
      <c r="H3312" s="43"/>
      <c r="I3312" s="246"/>
      <c r="J3312" s="43"/>
      <c r="K3312" s="43"/>
      <c r="L3312" s="47"/>
      <c r="M3312" s="247"/>
      <c r="N3312" s="248"/>
      <c r="O3312" s="94"/>
      <c r="P3312" s="94"/>
      <c r="Q3312" s="94"/>
      <c r="R3312" s="94"/>
      <c r="S3312" s="94"/>
      <c r="T3312" s="95"/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T3312" s="19" t="s">
        <v>288</v>
      </c>
      <c r="AU3312" s="19" t="s">
        <v>93</v>
      </c>
    </row>
    <row r="3313" s="15" customFormat="1">
      <c r="A3313" s="15"/>
      <c r="B3313" s="272"/>
      <c r="C3313" s="273"/>
      <c r="D3313" s="251" t="s">
        <v>259</v>
      </c>
      <c r="E3313" s="274" t="s">
        <v>1</v>
      </c>
      <c r="F3313" s="275" t="s">
        <v>1225</v>
      </c>
      <c r="G3313" s="273"/>
      <c r="H3313" s="274" t="s">
        <v>1</v>
      </c>
      <c r="I3313" s="276"/>
      <c r="J3313" s="273"/>
      <c r="K3313" s="273"/>
      <c r="L3313" s="277"/>
      <c r="M3313" s="278"/>
      <c r="N3313" s="279"/>
      <c r="O3313" s="279"/>
      <c r="P3313" s="279"/>
      <c r="Q3313" s="279"/>
      <c r="R3313" s="279"/>
      <c r="S3313" s="279"/>
      <c r="T3313" s="280"/>
      <c r="U3313" s="15"/>
      <c r="V3313" s="15"/>
      <c r="W3313" s="15"/>
      <c r="X3313" s="15"/>
      <c r="Y3313" s="15"/>
      <c r="Z3313" s="15"/>
      <c r="AA3313" s="15"/>
      <c r="AB3313" s="15"/>
      <c r="AC3313" s="15"/>
      <c r="AD3313" s="15"/>
      <c r="AE3313" s="15"/>
      <c r="AT3313" s="281" t="s">
        <v>259</v>
      </c>
      <c r="AU3313" s="281" t="s">
        <v>93</v>
      </c>
      <c r="AV3313" s="15" t="s">
        <v>91</v>
      </c>
      <c r="AW3313" s="15" t="s">
        <v>40</v>
      </c>
      <c r="AX3313" s="15" t="s">
        <v>84</v>
      </c>
      <c r="AY3313" s="281" t="s">
        <v>250</v>
      </c>
    </row>
    <row r="3314" s="13" customFormat="1">
      <c r="A3314" s="13"/>
      <c r="B3314" s="249"/>
      <c r="C3314" s="250"/>
      <c r="D3314" s="251" t="s">
        <v>259</v>
      </c>
      <c r="E3314" s="252" t="s">
        <v>1</v>
      </c>
      <c r="F3314" s="253" t="s">
        <v>3110</v>
      </c>
      <c r="G3314" s="250"/>
      <c r="H3314" s="254">
        <v>20</v>
      </c>
      <c r="I3314" s="255"/>
      <c r="J3314" s="250"/>
      <c r="K3314" s="250"/>
      <c r="L3314" s="256"/>
      <c r="M3314" s="257"/>
      <c r="N3314" s="258"/>
      <c r="O3314" s="258"/>
      <c r="P3314" s="258"/>
      <c r="Q3314" s="258"/>
      <c r="R3314" s="258"/>
      <c r="S3314" s="258"/>
      <c r="T3314" s="259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60" t="s">
        <v>259</v>
      </c>
      <c r="AU3314" s="260" t="s">
        <v>93</v>
      </c>
      <c r="AV3314" s="13" t="s">
        <v>93</v>
      </c>
      <c r="AW3314" s="13" t="s">
        <v>40</v>
      </c>
      <c r="AX3314" s="13" t="s">
        <v>91</v>
      </c>
      <c r="AY3314" s="260" t="s">
        <v>250</v>
      </c>
    </row>
    <row r="3315" s="2" customFormat="1" ht="55.5" customHeight="1">
      <c r="A3315" s="41"/>
      <c r="B3315" s="42"/>
      <c r="C3315" s="230" t="s">
        <v>3111</v>
      </c>
      <c r="D3315" s="230" t="s">
        <v>252</v>
      </c>
      <c r="E3315" s="231" t="s">
        <v>3112</v>
      </c>
      <c r="F3315" s="232" t="s">
        <v>3113</v>
      </c>
      <c r="G3315" s="233" t="s">
        <v>570</v>
      </c>
      <c r="H3315" s="234">
        <v>20</v>
      </c>
      <c r="I3315" s="235"/>
      <c r="J3315" s="236">
        <f>ROUND(I3315*H3315,2)</f>
        <v>0</v>
      </c>
      <c r="K3315" s="237"/>
      <c r="L3315" s="47"/>
      <c r="M3315" s="238" t="s">
        <v>1</v>
      </c>
      <c r="N3315" s="239" t="s">
        <v>49</v>
      </c>
      <c r="O3315" s="94"/>
      <c r="P3315" s="240">
        <f>O3315*H3315</f>
        <v>0</v>
      </c>
      <c r="Q3315" s="240">
        <v>0.151</v>
      </c>
      <c r="R3315" s="240">
        <f>Q3315*H3315</f>
        <v>3.02</v>
      </c>
      <c r="S3315" s="240">
        <v>0</v>
      </c>
      <c r="T3315" s="241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42" t="s">
        <v>303</v>
      </c>
      <c r="AT3315" s="242" t="s">
        <v>252</v>
      </c>
      <c r="AU3315" s="242" t="s">
        <v>93</v>
      </c>
      <c r="AY3315" s="19" t="s">
        <v>250</v>
      </c>
      <c r="BE3315" s="243">
        <f>IF(N3315="základní",J3315,0)</f>
        <v>0</v>
      </c>
      <c r="BF3315" s="243">
        <f>IF(N3315="snížená",J3315,0)</f>
        <v>0</v>
      </c>
      <c r="BG3315" s="243">
        <f>IF(N3315="zákl. přenesená",J3315,0)</f>
        <v>0</v>
      </c>
      <c r="BH3315" s="243">
        <f>IF(N3315="sníž. přenesená",J3315,0)</f>
        <v>0</v>
      </c>
      <c r="BI3315" s="243">
        <f>IF(N3315="nulová",J3315,0)</f>
        <v>0</v>
      </c>
      <c r="BJ3315" s="19" t="s">
        <v>91</v>
      </c>
      <c r="BK3315" s="243">
        <f>ROUND(I3315*H3315,2)</f>
        <v>0</v>
      </c>
      <c r="BL3315" s="19" t="s">
        <v>303</v>
      </c>
      <c r="BM3315" s="242" t="s">
        <v>3114</v>
      </c>
    </row>
    <row r="3316" s="2" customFormat="1">
      <c r="A3316" s="41"/>
      <c r="B3316" s="42"/>
      <c r="C3316" s="43"/>
      <c r="D3316" s="251" t="s">
        <v>288</v>
      </c>
      <c r="E3316" s="43"/>
      <c r="F3316" s="282" t="s">
        <v>3115</v>
      </c>
      <c r="G3316" s="43"/>
      <c r="H3316" s="43"/>
      <c r="I3316" s="246"/>
      <c r="J3316" s="43"/>
      <c r="K3316" s="43"/>
      <c r="L3316" s="47"/>
      <c r="M3316" s="247"/>
      <c r="N3316" s="248"/>
      <c r="O3316" s="94"/>
      <c r="P3316" s="94"/>
      <c r="Q3316" s="94"/>
      <c r="R3316" s="94"/>
      <c r="S3316" s="94"/>
      <c r="T3316" s="95"/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T3316" s="19" t="s">
        <v>288</v>
      </c>
      <c r="AU3316" s="19" t="s">
        <v>93</v>
      </c>
    </row>
    <row r="3317" s="15" customFormat="1">
      <c r="A3317" s="15"/>
      <c r="B3317" s="272"/>
      <c r="C3317" s="273"/>
      <c r="D3317" s="251" t="s">
        <v>259</v>
      </c>
      <c r="E3317" s="274" t="s">
        <v>1</v>
      </c>
      <c r="F3317" s="275" t="s">
        <v>1225</v>
      </c>
      <c r="G3317" s="273"/>
      <c r="H3317" s="274" t="s">
        <v>1</v>
      </c>
      <c r="I3317" s="276"/>
      <c r="J3317" s="273"/>
      <c r="K3317" s="273"/>
      <c r="L3317" s="277"/>
      <c r="M3317" s="278"/>
      <c r="N3317" s="279"/>
      <c r="O3317" s="279"/>
      <c r="P3317" s="279"/>
      <c r="Q3317" s="279"/>
      <c r="R3317" s="279"/>
      <c r="S3317" s="279"/>
      <c r="T3317" s="280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T3317" s="281" t="s">
        <v>259</v>
      </c>
      <c r="AU3317" s="281" t="s">
        <v>93</v>
      </c>
      <c r="AV3317" s="15" t="s">
        <v>91</v>
      </c>
      <c r="AW3317" s="15" t="s">
        <v>40</v>
      </c>
      <c r="AX3317" s="15" t="s">
        <v>84</v>
      </c>
      <c r="AY3317" s="281" t="s">
        <v>250</v>
      </c>
    </row>
    <row r="3318" s="13" customFormat="1">
      <c r="A3318" s="13"/>
      <c r="B3318" s="249"/>
      <c r="C3318" s="250"/>
      <c r="D3318" s="251" t="s">
        <v>259</v>
      </c>
      <c r="E3318" s="252" t="s">
        <v>1</v>
      </c>
      <c r="F3318" s="253" t="s">
        <v>3116</v>
      </c>
      <c r="G3318" s="250"/>
      <c r="H3318" s="254">
        <v>20</v>
      </c>
      <c r="I3318" s="255"/>
      <c r="J3318" s="250"/>
      <c r="K3318" s="250"/>
      <c r="L3318" s="256"/>
      <c r="M3318" s="257"/>
      <c r="N3318" s="258"/>
      <c r="O3318" s="258"/>
      <c r="P3318" s="258"/>
      <c r="Q3318" s="258"/>
      <c r="R3318" s="258"/>
      <c r="S3318" s="258"/>
      <c r="T3318" s="259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60" t="s">
        <v>259</v>
      </c>
      <c r="AU3318" s="260" t="s">
        <v>93</v>
      </c>
      <c r="AV3318" s="13" t="s">
        <v>93</v>
      </c>
      <c r="AW3318" s="13" t="s">
        <v>40</v>
      </c>
      <c r="AX3318" s="13" t="s">
        <v>91</v>
      </c>
      <c r="AY3318" s="260" t="s">
        <v>250</v>
      </c>
    </row>
    <row r="3319" s="2" customFormat="1" ht="55.5" customHeight="1">
      <c r="A3319" s="41"/>
      <c r="B3319" s="42"/>
      <c r="C3319" s="230" t="s">
        <v>3117</v>
      </c>
      <c r="D3319" s="230" t="s">
        <v>252</v>
      </c>
      <c r="E3319" s="231" t="s">
        <v>3118</v>
      </c>
      <c r="F3319" s="232" t="s">
        <v>3119</v>
      </c>
      <c r="G3319" s="233" t="s">
        <v>570</v>
      </c>
      <c r="H3319" s="234">
        <v>20</v>
      </c>
      <c r="I3319" s="235"/>
      <c r="J3319" s="236">
        <f>ROUND(I3319*H3319,2)</f>
        <v>0</v>
      </c>
      <c r="K3319" s="237"/>
      <c r="L3319" s="47"/>
      <c r="M3319" s="238" t="s">
        <v>1</v>
      </c>
      <c r="N3319" s="239" t="s">
        <v>49</v>
      </c>
      <c r="O3319" s="94"/>
      <c r="P3319" s="240">
        <f>O3319*H3319</f>
        <v>0</v>
      </c>
      <c r="Q3319" s="240">
        <v>0.151</v>
      </c>
      <c r="R3319" s="240">
        <f>Q3319*H3319</f>
        <v>3.02</v>
      </c>
      <c r="S3319" s="240">
        <v>0</v>
      </c>
      <c r="T3319" s="241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42" t="s">
        <v>303</v>
      </c>
      <c r="AT3319" s="242" t="s">
        <v>252</v>
      </c>
      <c r="AU3319" s="242" t="s">
        <v>93</v>
      </c>
      <c r="AY3319" s="19" t="s">
        <v>250</v>
      </c>
      <c r="BE3319" s="243">
        <f>IF(N3319="základní",J3319,0)</f>
        <v>0</v>
      </c>
      <c r="BF3319" s="243">
        <f>IF(N3319="snížená",J3319,0)</f>
        <v>0</v>
      </c>
      <c r="BG3319" s="243">
        <f>IF(N3319="zákl. přenesená",J3319,0)</f>
        <v>0</v>
      </c>
      <c r="BH3319" s="243">
        <f>IF(N3319="sníž. přenesená",J3319,0)</f>
        <v>0</v>
      </c>
      <c r="BI3319" s="243">
        <f>IF(N3319="nulová",J3319,0)</f>
        <v>0</v>
      </c>
      <c r="BJ3319" s="19" t="s">
        <v>91</v>
      </c>
      <c r="BK3319" s="243">
        <f>ROUND(I3319*H3319,2)</f>
        <v>0</v>
      </c>
      <c r="BL3319" s="19" t="s">
        <v>303</v>
      </c>
      <c r="BM3319" s="242" t="s">
        <v>3120</v>
      </c>
    </row>
    <row r="3320" s="2" customFormat="1">
      <c r="A3320" s="41"/>
      <c r="B3320" s="42"/>
      <c r="C3320" s="43"/>
      <c r="D3320" s="251" t="s">
        <v>288</v>
      </c>
      <c r="E3320" s="43"/>
      <c r="F3320" s="282" t="s">
        <v>3115</v>
      </c>
      <c r="G3320" s="43"/>
      <c r="H3320" s="43"/>
      <c r="I3320" s="246"/>
      <c r="J3320" s="43"/>
      <c r="K3320" s="43"/>
      <c r="L3320" s="47"/>
      <c r="M3320" s="247"/>
      <c r="N3320" s="248"/>
      <c r="O3320" s="94"/>
      <c r="P3320" s="94"/>
      <c r="Q3320" s="94"/>
      <c r="R3320" s="94"/>
      <c r="S3320" s="94"/>
      <c r="T3320" s="95"/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T3320" s="19" t="s">
        <v>288</v>
      </c>
      <c r="AU3320" s="19" t="s">
        <v>93</v>
      </c>
    </row>
    <row r="3321" s="15" customFormat="1">
      <c r="A3321" s="15"/>
      <c r="B3321" s="272"/>
      <c r="C3321" s="273"/>
      <c r="D3321" s="251" t="s">
        <v>259</v>
      </c>
      <c r="E3321" s="274" t="s">
        <v>1</v>
      </c>
      <c r="F3321" s="275" t="s">
        <v>1225</v>
      </c>
      <c r="G3321" s="273"/>
      <c r="H3321" s="274" t="s">
        <v>1</v>
      </c>
      <c r="I3321" s="276"/>
      <c r="J3321" s="273"/>
      <c r="K3321" s="273"/>
      <c r="L3321" s="277"/>
      <c r="M3321" s="278"/>
      <c r="N3321" s="279"/>
      <c r="O3321" s="279"/>
      <c r="P3321" s="279"/>
      <c r="Q3321" s="279"/>
      <c r="R3321" s="279"/>
      <c r="S3321" s="279"/>
      <c r="T3321" s="280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  <c r="AE3321" s="15"/>
      <c r="AT3321" s="281" t="s">
        <v>259</v>
      </c>
      <c r="AU3321" s="281" t="s">
        <v>93</v>
      </c>
      <c r="AV3321" s="15" t="s">
        <v>91</v>
      </c>
      <c r="AW3321" s="15" t="s">
        <v>40</v>
      </c>
      <c r="AX3321" s="15" t="s">
        <v>84</v>
      </c>
      <c r="AY3321" s="281" t="s">
        <v>250</v>
      </c>
    </row>
    <row r="3322" s="13" customFormat="1">
      <c r="A3322" s="13"/>
      <c r="B3322" s="249"/>
      <c r="C3322" s="250"/>
      <c r="D3322" s="251" t="s">
        <v>259</v>
      </c>
      <c r="E3322" s="252" t="s">
        <v>1</v>
      </c>
      <c r="F3322" s="253" t="s">
        <v>3121</v>
      </c>
      <c r="G3322" s="250"/>
      <c r="H3322" s="254">
        <v>20</v>
      </c>
      <c r="I3322" s="255"/>
      <c r="J3322" s="250"/>
      <c r="K3322" s="250"/>
      <c r="L3322" s="256"/>
      <c r="M3322" s="257"/>
      <c r="N3322" s="258"/>
      <c r="O3322" s="258"/>
      <c r="P3322" s="258"/>
      <c r="Q3322" s="258"/>
      <c r="R3322" s="258"/>
      <c r="S3322" s="258"/>
      <c r="T3322" s="259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60" t="s">
        <v>259</v>
      </c>
      <c r="AU3322" s="260" t="s">
        <v>93</v>
      </c>
      <c r="AV3322" s="13" t="s">
        <v>93</v>
      </c>
      <c r="AW3322" s="13" t="s">
        <v>40</v>
      </c>
      <c r="AX3322" s="13" t="s">
        <v>91</v>
      </c>
      <c r="AY3322" s="260" t="s">
        <v>250</v>
      </c>
    </row>
    <row r="3323" s="2" customFormat="1" ht="55.5" customHeight="1">
      <c r="A3323" s="41"/>
      <c r="B3323" s="42"/>
      <c r="C3323" s="230" t="s">
        <v>3122</v>
      </c>
      <c r="D3323" s="230" t="s">
        <v>252</v>
      </c>
      <c r="E3323" s="231" t="s">
        <v>3123</v>
      </c>
      <c r="F3323" s="232" t="s">
        <v>3124</v>
      </c>
      <c r="G3323" s="233" t="s">
        <v>570</v>
      </c>
      <c r="H3323" s="234">
        <v>23</v>
      </c>
      <c r="I3323" s="235"/>
      <c r="J3323" s="236">
        <f>ROUND(I3323*H3323,2)</f>
        <v>0</v>
      </c>
      <c r="K3323" s="237"/>
      <c r="L3323" s="47"/>
      <c r="M3323" s="238" t="s">
        <v>1</v>
      </c>
      <c r="N3323" s="239" t="s">
        <v>49</v>
      </c>
      <c r="O3323" s="94"/>
      <c r="P3323" s="240">
        <f>O3323*H3323</f>
        <v>0</v>
      </c>
      <c r="Q3323" s="240">
        <v>0.151</v>
      </c>
      <c r="R3323" s="240">
        <f>Q3323*H3323</f>
        <v>3.4729999999999999</v>
      </c>
      <c r="S3323" s="240">
        <v>0</v>
      </c>
      <c r="T3323" s="241">
        <f>S3323*H3323</f>
        <v>0</v>
      </c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R3323" s="242" t="s">
        <v>303</v>
      </c>
      <c r="AT3323" s="242" t="s">
        <v>252</v>
      </c>
      <c r="AU3323" s="242" t="s">
        <v>93</v>
      </c>
      <c r="AY3323" s="19" t="s">
        <v>250</v>
      </c>
      <c r="BE3323" s="243">
        <f>IF(N3323="základní",J3323,0)</f>
        <v>0</v>
      </c>
      <c r="BF3323" s="243">
        <f>IF(N3323="snížená",J3323,0)</f>
        <v>0</v>
      </c>
      <c r="BG3323" s="243">
        <f>IF(N3323="zákl. přenesená",J3323,0)</f>
        <v>0</v>
      </c>
      <c r="BH3323" s="243">
        <f>IF(N3323="sníž. přenesená",J3323,0)</f>
        <v>0</v>
      </c>
      <c r="BI3323" s="243">
        <f>IF(N3323="nulová",J3323,0)</f>
        <v>0</v>
      </c>
      <c r="BJ3323" s="19" t="s">
        <v>91</v>
      </c>
      <c r="BK3323" s="243">
        <f>ROUND(I3323*H3323,2)</f>
        <v>0</v>
      </c>
      <c r="BL3323" s="19" t="s">
        <v>303</v>
      </c>
      <c r="BM3323" s="242" t="s">
        <v>3125</v>
      </c>
    </row>
    <row r="3324" s="2" customFormat="1">
      <c r="A3324" s="41"/>
      <c r="B3324" s="42"/>
      <c r="C3324" s="43"/>
      <c r="D3324" s="251" t="s">
        <v>288</v>
      </c>
      <c r="E3324" s="43"/>
      <c r="F3324" s="282" t="s">
        <v>3126</v>
      </c>
      <c r="G3324" s="43"/>
      <c r="H3324" s="43"/>
      <c r="I3324" s="246"/>
      <c r="J3324" s="43"/>
      <c r="K3324" s="43"/>
      <c r="L3324" s="47"/>
      <c r="M3324" s="247"/>
      <c r="N3324" s="248"/>
      <c r="O3324" s="94"/>
      <c r="P3324" s="94"/>
      <c r="Q3324" s="94"/>
      <c r="R3324" s="94"/>
      <c r="S3324" s="94"/>
      <c r="T3324" s="95"/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T3324" s="19" t="s">
        <v>288</v>
      </c>
      <c r="AU3324" s="19" t="s">
        <v>93</v>
      </c>
    </row>
    <row r="3325" s="15" customFormat="1">
      <c r="A3325" s="15"/>
      <c r="B3325" s="272"/>
      <c r="C3325" s="273"/>
      <c r="D3325" s="251" t="s">
        <v>259</v>
      </c>
      <c r="E3325" s="274" t="s">
        <v>1</v>
      </c>
      <c r="F3325" s="275" t="s">
        <v>1225</v>
      </c>
      <c r="G3325" s="273"/>
      <c r="H3325" s="274" t="s">
        <v>1</v>
      </c>
      <c r="I3325" s="276"/>
      <c r="J3325" s="273"/>
      <c r="K3325" s="273"/>
      <c r="L3325" s="277"/>
      <c r="M3325" s="278"/>
      <c r="N3325" s="279"/>
      <c r="O3325" s="279"/>
      <c r="P3325" s="279"/>
      <c r="Q3325" s="279"/>
      <c r="R3325" s="279"/>
      <c r="S3325" s="279"/>
      <c r="T3325" s="280"/>
      <c r="U3325" s="15"/>
      <c r="V3325" s="15"/>
      <c r="W3325" s="15"/>
      <c r="X3325" s="15"/>
      <c r="Y3325" s="15"/>
      <c r="Z3325" s="15"/>
      <c r="AA3325" s="15"/>
      <c r="AB3325" s="15"/>
      <c r="AC3325" s="15"/>
      <c r="AD3325" s="15"/>
      <c r="AE3325" s="15"/>
      <c r="AT3325" s="281" t="s">
        <v>259</v>
      </c>
      <c r="AU3325" s="281" t="s">
        <v>93</v>
      </c>
      <c r="AV3325" s="15" t="s">
        <v>91</v>
      </c>
      <c r="AW3325" s="15" t="s">
        <v>40</v>
      </c>
      <c r="AX3325" s="15" t="s">
        <v>84</v>
      </c>
      <c r="AY3325" s="281" t="s">
        <v>250</v>
      </c>
    </row>
    <row r="3326" s="13" customFormat="1">
      <c r="A3326" s="13"/>
      <c r="B3326" s="249"/>
      <c r="C3326" s="250"/>
      <c r="D3326" s="251" t="s">
        <v>259</v>
      </c>
      <c r="E3326" s="252" t="s">
        <v>1</v>
      </c>
      <c r="F3326" s="253" t="s">
        <v>3127</v>
      </c>
      <c r="G3326" s="250"/>
      <c r="H3326" s="254">
        <v>23</v>
      </c>
      <c r="I3326" s="255"/>
      <c r="J3326" s="250"/>
      <c r="K3326" s="250"/>
      <c r="L3326" s="256"/>
      <c r="M3326" s="257"/>
      <c r="N3326" s="258"/>
      <c r="O3326" s="258"/>
      <c r="P3326" s="258"/>
      <c r="Q3326" s="258"/>
      <c r="R3326" s="258"/>
      <c r="S3326" s="258"/>
      <c r="T3326" s="259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60" t="s">
        <v>259</v>
      </c>
      <c r="AU3326" s="260" t="s">
        <v>93</v>
      </c>
      <c r="AV3326" s="13" t="s">
        <v>93</v>
      </c>
      <c r="AW3326" s="13" t="s">
        <v>40</v>
      </c>
      <c r="AX3326" s="13" t="s">
        <v>91</v>
      </c>
      <c r="AY3326" s="260" t="s">
        <v>250</v>
      </c>
    </row>
    <row r="3327" s="2" customFormat="1" ht="62.7" customHeight="1">
      <c r="A3327" s="41"/>
      <c r="B3327" s="42"/>
      <c r="C3327" s="230" t="s">
        <v>3128</v>
      </c>
      <c r="D3327" s="230" t="s">
        <v>252</v>
      </c>
      <c r="E3327" s="231" t="s">
        <v>3129</v>
      </c>
      <c r="F3327" s="232" t="s">
        <v>3130</v>
      </c>
      <c r="G3327" s="233" t="s">
        <v>570</v>
      </c>
      <c r="H3327" s="234">
        <v>23</v>
      </c>
      <c r="I3327" s="235"/>
      <c r="J3327" s="236">
        <f>ROUND(I3327*H3327,2)</f>
        <v>0</v>
      </c>
      <c r="K3327" s="237"/>
      <c r="L3327" s="47"/>
      <c r="M3327" s="238" t="s">
        <v>1</v>
      </c>
      <c r="N3327" s="239" t="s">
        <v>49</v>
      </c>
      <c r="O3327" s="94"/>
      <c r="P3327" s="240">
        <f>O3327*H3327</f>
        <v>0</v>
      </c>
      <c r="Q3327" s="240">
        <v>0.25900000000000001</v>
      </c>
      <c r="R3327" s="240">
        <f>Q3327*H3327</f>
        <v>5.9569999999999999</v>
      </c>
      <c r="S3327" s="240">
        <v>0</v>
      </c>
      <c r="T3327" s="241">
        <f>S3327*H3327</f>
        <v>0</v>
      </c>
      <c r="U3327" s="41"/>
      <c r="V3327" s="41"/>
      <c r="W3327" s="41"/>
      <c r="X3327" s="41"/>
      <c r="Y3327" s="41"/>
      <c r="Z3327" s="41"/>
      <c r="AA3327" s="41"/>
      <c r="AB3327" s="41"/>
      <c r="AC3327" s="41"/>
      <c r="AD3327" s="41"/>
      <c r="AE3327" s="41"/>
      <c r="AR3327" s="242" t="s">
        <v>303</v>
      </c>
      <c r="AT3327" s="242" t="s">
        <v>252</v>
      </c>
      <c r="AU3327" s="242" t="s">
        <v>93</v>
      </c>
      <c r="AY3327" s="19" t="s">
        <v>250</v>
      </c>
      <c r="BE3327" s="243">
        <f>IF(N3327="základní",J3327,0)</f>
        <v>0</v>
      </c>
      <c r="BF3327" s="243">
        <f>IF(N3327="snížená",J3327,0)</f>
        <v>0</v>
      </c>
      <c r="BG3327" s="243">
        <f>IF(N3327="zákl. přenesená",J3327,0)</f>
        <v>0</v>
      </c>
      <c r="BH3327" s="243">
        <f>IF(N3327="sníž. přenesená",J3327,0)</f>
        <v>0</v>
      </c>
      <c r="BI3327" s="243">
        <f>IF(N3327="nulová",J3327,0)</f>
        <v>0</v>
      </c>
      <c r="BJ3327" s="19" t="s">
        <v>91</v>
      </c>
      <c r="BK3327" s="243">
        <f>ROUND(I3327*H3327,2)</f>
        <v>0</v>
      </c>
      <c r="BL3327" s="19" t="s">
        <v>303</v>
      </c>
      <c r="BM3327" s="242" t="s">
        <v>3131</v>
      </c>
    </row>
    <row r="3328" s="2" customFormat="1">
      <c r="A3328" s="41"/>
      <c r="B3328" s="42"/>
      <c r="C3328" s="43"/>
      <c r="D3328" s="251" t="s">
        <v>288</v>
      </c>
      <c r="E3328" s="43"/>
      <c r="F3328" s="282" t="s">
        <v>3132</v>
      </c>
      <c r="G3328" s="43"/>
      <c r="H3328" s="43"/>
      <c r="I3328" s="246"/>
      <c r="J3328" s="43"/>
      <c r="K3328" s="43"/>
      <c r="L3328" s="47"/>
      <c r="M3328" s="247"/>
      <c r="N3328" s="248"/>
      <c r="O3328" s="94"/>
      <c r="P3328" s="94"/>
      <c r="Q3328" s="94"/>
      <c r="R3328" s="94"/>
      <c r="S3328" s="94"/>
      <c r="T3328" s="95"/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T3328" s="19" t="s">
        <v>288</v>
      </c>
      <c r="AU3328" s="19" t="s">
        <v>93</v>
      </c>
    </row>
    <row r="3329" s="15" customFormat="1">
      <c r="A3329" s="15"/>
      <c r="B3329" s="272"/>
      <c r="C3329" s="273"/>
      <c r="D3329" s="251" t="s">
        <v>259</v>
      </c>
      <c r="E3329" s="274" t="s">
        <v>1</v>
      </c>
      <c r="F3329" s="275" t="s">
        <v>1225</v>
      </c>
      <c r="G3329" s="273"/>
      <c r="H3329" s="274" t="s">
        <v>1</v>
      </c>
      <c r="I3329" s="276"/>
      <c r="J3329" s="273"/>
      <c r="K3329" s="273"/>
      <c r="L3329" s="277"/>
      <c r="M3329" s="278"/>
      <c r="N3329" s="279"/>
      <c r="O3329" s="279"/>
      <c r="P3329" s="279"/>
      <c r="Q3329" s="279"/>
      <c r="R3329" s="279"/>
      <c r="S3329" s="279"/>
      <c r="T3329" s="280"/>
      <c r="U3329" s="15"/>
      <c r="V3329" s="15"/>
      <c r="W3329" s="15"/>
      <c r="X3329" s="15"/>
      <c r="Y3329" s="15"/>
      <c r="Z3329" s="15"/>
      <c r="AA3329" s="15"/>
      <c r="AB3329" s="15"/>
      <c r="AC3329" s="15"/>
      <c r="AD3329" s="15"/>
      <c r="AE3329" s="15"/>
      <c r="AT3329" s="281" t="s">
        <v>259</v>
      </c>
      <c r="AU3329" s="281" t="s">
        <v>93</v>
      </c>
      <c r="AV3329" s="15" t="s">
        <v>91</v>
      </c>
      <c r="AW3329" s="15" t="s">
        <v>40</v>
      </c>
      <c r="AX3329" s="15" t="s">
        <v>84</v>
      </c>
      <c r="AY3329" s="281" t="s">
        <v>250</v>
      </c>
    </row>
    <row r="3330" s="13" customFormat="1">
      <c r="A3330" s="13"/>
      <c r="B3330" s="249"/>
      <c r="C3330" s="250"/>
      <c r="D3330" s="251" t="s">
        <v>259</v>
      </c>
      <c r="E3330" s="252" t="s">
        <v>1</v>
      </c>
      <c r="F3330" s="253" t="s">
        <v>3133</v>
      </c>
      <c r="G3330" s="250"/>
      <c r="H3330" s="254">
        <v>23</v>
      </c>
      <c r="I3330" s="255"/>
      <c r="J3330" s="250"/>
      <c r="K3330" s="250"/>
      <c r="L3330" s="256"/>
      <c r="M3330" s="257"/>
      <c r="N3330" s="258"/>
      <c r="O3330" s="258"/>
      <c r="P3330" s="258"/>
      <c r="Q3330" s="258"/>
      <c r="R3330" s="258"/>
      <c r="S3330" s="258"/>
      <c r="T3330" s="259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60" t="s">
        <v>259</v>
      </c>
      <c r="AU3330" s="260" t="s">
        <v>93</v>
      </c>
      <c r="AV3330" s="13" t="s">
        <v>93</v>
      </c>
      <c r="AW3330" s="13" t="s">
        <v>40</v>
      </c>
      <c r="AX3330" s="13" t="s">
        <v>91</v>
      </c>
      <c r="AY3330" s="260" t="s">
        <v>250</v>
      </c>
    </row>
    <row r="3331" s="2" customFormat="1" ht="66.75" customHeight="1">
      <c r="A3331" s="41"/>
      <c r="B3331" s="42"/>
      <c r="C3331" s="230" t="s">
        <v>3134</v>
      </c>
      <c r="D3331" s="230" t="s">
        <v>252</v>
      </c>
      <c r="E3331" s="231" t="s">
        <v>3135</v>
      </c>
      <c r="F3331" s="232" t="s">
        <v>3136</v>
      </c>
      <c r="G3331" s="233" t="s">
        <v>570</v>
      </c>
      <c r="H3331" s="234">
        <v>3</v>
      </c>
      <c r="I3331" s="235"/>
      <c r="J3331" s="236">
        <f>ROUND(I3331*H3331,2)</f>
        <v>0</v>
      </c>
      <c r="K3331" s="237"/>
      <c r="L3331" s="47"/>
      <c r="M3331" s="238" t="s">
        <v>1</v>
      </c>
      <c r="N3331" s="239" t="s">
        <v>49</v>
      </c>
      <c r="O3331" s="94"/>
      <c r="P3331" s="240">
        <f>O3331*H3331</f>
        <v>0</v>
      </c>
      <c r="Q3331" s="240">
        <v>0.19500000000000001</v>
      </c>
      <c r="R3331" s="240">
        <f>Q3331*H3331</f>
        <v>0.58499999999999996</v>
      </c>
      <c r="S3331" s="240">
        <v>0</v>
      </c>
      <c r="T3331" s="241">
        <f>S3331*H3331</f>
        <v>0</v>
      </c>
      <c r="U3331" s="41"/>
      <c r="V3331" s="41"/>
      <c r="W3331" s="41"/>
      <c r="X3331" s="41"/>
      <c r="Y3331" s="41"/>
      <c r="Z3331" s="41"/>
      <c r="AA3331" s="41"/>
      <c r="AB3331" s="41"/>
      <c r="AC3331" s="41"/>
      <c r="AD3331" s="41"/>
      <c r="AE3331" s="41"/>
      <c r="AR3331" s="242" t="s">
        <v>303</v>
      </c>
      <c r="AT3331" s="242" t="s">
        <v>252</v>
      </c>
      <c r="AU3331" s="242" t="s">
        <v>93</v>
      </c>
      <c r="AY3331" s="19" t="s">
        <v>250</v>
      </c>
      <c r="BE3331" s="243">
        <f>IF(N3331="základní",J3331,0)</f>
        <v>0</v>
      </c>
      <c r="BF3331" s="243">
        <f>IF(N3331="snížená",J3331,0)</f>
        <v>0</v>
      </c>
      <c r="BG3331" s="243">
        <f>IF(N3331="zákl. přenesená",J3331,0)</f>
        <v>0</v>
      </c>
      <c r="BH3331" s="243">
        <f>IF(N3331="sníž. přenesená",J3331,0)</f>
        <v>0</v>
      </c>
      <c r="BI3331" s="243">
        <f>IF(N3331="nulová",J3331,0)</f>
        <v>0</v>
      </c>
      <c r="BJ3331" s="19" t="s">
        <v>91</v>
      </c>
      <c r="BK3331" s="243">
        <f>ROUND(I3331*H3331,2)</f>
        <v>0</v>
      </c>
      <c r="BL3331" s="19" t="s">
        <v>303</v>
      </c>
      <c r="BM3331" s="242" t="s">
        <v>3137</v>
      </c>
    </row>
    <row r="3332" s="2" customFormat="1">
      <c r="A3332" s="41"/>
      <c r="B3332" s="42"/>
      <c r="C3332" s="43"/>
      <c r="D3332" s="251" t="s">
        <v>288</v>
      </c>
      <c r="E3332" s="43"/>
      <c r="F3332" s="282" t="s">
        <v>3138</v>
      </c>
      <c r="G3332" s="43"/>
      <c r="H3332" s="43"/>
      <c r="I3332" s="246"/>
      <c r="J3332" s="43"/>
      <c r="K3332" s="43"/>
      <c r="L3332" s="47"/>
      <c r="M3332" s="247"/>
      <c r="N3332" s="248"/>
      <c r="O3332" s="94"/>
      <c r="P3332" s="94"/>
      <c r="Q3332" s="94"/>
      <c r="R3332" s="94"/>
      <c r="S3332" s="94"/>
      <c r="T3332" s="95"/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T3332" s="19" t="s">
        <v>288</v>
      </c>
      <c r="AU3332" s="19" t="s">
        <v>93</v>
      </c>
    </row>
    <row r="3333" s="15" customFormat="1">
      <c r="A3333" s="15"/>
      <c r="B3333" s="272"/>
      <c r="C3333" s="273"/>
      <c r="D3333" s="251" t="s">
        <v>259</v>
      </c>
      <c r="E3333" s="274" t="s">
        <v>1</v>
      </c>
      <c r="F3333" s="275" t="s">
        <v>1225</v>
      </c>
      <c r="G3333" s="273"/>
      <c r="H3333" s="274" t="s">
        <v>1</v>
      </c>
      <c r="I3333" s="276"/>
      <c r="J3333" s="273"/>
      <c r="K3333" s="273"/>
      <c r="L3333" s="277"/>
      <c r="M3333" s="278"/>
      <c r="N3333" s="279"/>
      <c r="O3333" s="279"/>
      <c r="P3333" s="279"/>
      <c r="Q3333" s="279"/>
      <c r="R3333" s="279"/>
      <c r="S3333" s="279"/>
      <c r="T3333" s="280"/>
      <c r="U3333" s="15"/>
      <c r="V3333" s="15"/>
      <c r="W3333" s="15"/>
      <c r="X3333" s="15"/>
      <c r="Y3333" s="15"/>
      <c r="Z3333" s="15"/>
      <c r="AA3333" s="15"/>
      <c r="AB3333" s="15"/>
      <c r="AC3333" s="15"/>
      <c r="AD3333" s="15"/>
      <c r="AE3333" s="15"/>
      <c r="AT3333" s="281" t="s">
        <v>259</v>
      </c>
      <c r="AU3333" s="281" t="s">
        <v>93</v>
      </c>
      <c r="AV3333" s="15" t="s">
        <v>91</v>
      </c>
      <c r="AW3333" s="15" t="s">
        <v>40</v>
      </c>
      <c r="AX3333" s="15" t="s">
        <v>84</v>
      </c>
      <c r="AY3333" s="281" t="s">
        <v>250</v>
      </c>
    </row>
    <row r="3334" s="13" customFormat="1">
      <c r="A3334" s="13"/>
      <c r="B3334" s="249"/>
      <c r="C3334" s="250"/>
      <c r="D3334" s="251" t="s">
        <v>259</v>
      </c>
      <c r="E3334" s="252" t="s">
        <v>1</v>
      </c>
      <c r="F3334" s="253" t="s">
        <v>3139</v>
      </c>
      <c r="G3334" s="250"/>
      <c r="H3334" s="254">
        <v>3</v>
      </c>
      <c r="I3334" s="255"/>
      <c r="J3334" s="250"/>
      <c r="K3334" s="250"/>
      <c r="L3334" s="256"/>
      <c r="M3334" s="257"/>
      <c r="N3334" s="258"/>
      <c r="O3334" s="258"/>
      <c r="P3334" s="258"/>
      <c r="Q3334" s="258"/>
      <c r="R3334" s="258"/>
      <c r="S3334" s="258"/>
      <c r="T3334" s="259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60" t="s">
        <v>259</v>
      </c>
      <c r="AU3334" s="260" t="s">
        <v>93</v>
      </c>
      <c r="AV3334" s="13" t="s">
        <v>93</v>
      </c>
      <c r="AW3334" s="13" t="s">
        <v>40</v>
      </c>
      <c r="AX3334" s="13" t="s">
        <v>91</v>
      </c>
      <c r="AY3334" s="260" t="s">
        <v>250</v>
      </c>
    </row>
    <row r="3335" s="2" customFormat="1" ht="76.35" customHeight="1">
      <c r="A3335" s="41"/>
      <c r="B3335" s="42"/>
      <c r="C3335" s="230" t="s">
        <v>3140</v>
      </c>
      <c r="D3335" s="230" t="s">
        <v>252</v>
      </c>
      <c r="E3335" s="231" t="s">
        <v>3141</v>
      </c>
      <c r="F3335" s="232" t="s">
        <v>3142</v>
      </c>
      <c r="G3335" s="233" t="s">
        <v>570</v>
      </c>
      <c r="H3335" s="234">
        <v>2</v>
      </c>
      <c r="I3335" s="235"/>
      <c r="J3335" s="236">
        <f>ROUND(I3335*H3335,2)</f>
        <v>0</v>
      </c>
      <c r="K3335" s="237"/>
      <c r="L3335" s="47"/>
      <c r="M3335" s="238" t="s">
        <v>1</v>
      </c>
      <c r="N3335" s="239" t="s">
        <v>49</v>
      </c>
      <c r="O3335" s="94"/>
      <c r="P3335" s="240">
        <f>O3335*H3335</f>
        <v>0</v>
      </c>
      <c r="Q3335" s="240">
        <v>0.188</v>
      </c>
      <c r="R3335" s="240">
        <f>Q3335*H3335</f>
        <v>0.376</v>
      </c>
      <c r="S3335" s="240">
        <v>0</v>
      </c>
      <c r="T3335" s="241">
        <f>S3335*H3335</f>
        <v>0</v>
      </c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R3335" s="242" t="s">
        <v>303</v>
      </c>
      <c r="AT3335" s="242" t="s">
        <v>252</v>
      </c>
      <c r="AU3335" s="242" t="s">
        <v>93</v>
      </c>
      <c r="AY3335" s="19" t="s">
        <v>250</v>
      </c>
      <c r="BE3335" s="243">
        <f>IF(N3335="základní",J3335,0)</f>
        <v>0</v>
      </c>
      <c r="BF3335" s="243">
        <f>IF(N3335="snížená",J3335,0)</f>
        <v>0</v>
      </c>
      <c r="BG3335" s="243">
        <f>IF(N3335="zákl. přenesená",J3335,0)</f>
        <v>0</v>
      </c>
      <c r="BH3335" s="243">
        <f>IF(N3335="sníž. přenesená",J3335,0)</f>
        <v>0</v>
      </c>
      <c r="BI3335" s="243">
        <f>IF(N3335="nulová",J3335,0)</f>
        <v>0</v>
      </c>
      <c r="BJ3335" s="19" t="s">
        <v>91</v>
      </c>
      <c r="BK3335" s="243">
        <f>ROUND(I3335*H3335,2)</f>
        <v>0</v>
      </c>
      <c r="BL3335" s="19" t="s">
        <v>303</v>
      </c>
      <c r="BM3335" s="242" t="s">
        <v>3143</v>
      </c>
    </row>
    <row r="3336" s="2" customFormat="1">
      <c r="A3336" s="41"/>
      <c r="B3336" s="42"/>
      <c r="C3336" s="43"/>
      <c r="D3336" s="251" t="s">
        <v>288</v>
      </c>
      <c r="E3336" s="43"/>
      <c r="F3336" s="282" t="s">
        <v>3144</v>
      </c>
      <c r="G3336" s="43"/>
      <c r="H3336" s="43"/>
      <c r="I3336" s="246"/>
      <c r="J3336" s="43"/>
      <c r="K3336" s="43"/>
      <c r="L3336" s="47"/>
      <c r="M3336" s="247"/>
      <c r="N3336" s="248"/>
      <c r="O3336" s="94"/>
      <c r="P3336" s="94"/>
      <c r="Q3336" s="94"/>
      <c r="R3336" s="94"/>
      <c r="S3336" s="94"/>
      <c r="T3336" s="95"/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  <c r="AT3336" s="19" t="s">
        <v>288</v>
      </c>
      <c r="AU3336" s="19" t="s">
        <v>93</v>
      </c>
    </row>
    <row r="3337" s="15" customFormat="1">
      <c r="A3337" s="15"/>
      <c r="B3337" s="272"/>
      <c r="C3337" s="273"/>
      <c r="D3337" s="251" t="s">
        <v>259</v>
      </c>
      <c r="E3337" s="274" t="s">
        <v>1</v>
      </c>
      <c r="F3337" s="275" t="s">
        <v>1225</v>
      </c>
      <c r="G3337" s="273"/>
      <c r="H3337" s="274" t="s">
        <v>1</v>
      </c>
      <c r="I3337" s="276"/>
      <c r="J3337" s="273"/>
      <c r="K3337" s="273"/>
      <c r="L3337" s="277"/>
      <c r="M3337" s="278"/>
      <c r="N3337" s="279"/>
      <c r="O3337" s="279"/>
      <c r="P3337" s="279"/>
      <c r="Q3337" s="279"/>
      <c r="R3337" s="279"/>
      <c r="S3337" s="279"/>
      <c r="T3337" s="280"/>
      <c r="U3337" s="15"/>
      <c r="V3337" s="15"/>
      <c r="W3337" s="15"/>
      <c r="X3337" s="15"/>
      <c r="Y3337" s="15"/>
      <c r="Z3337" s="15"/>
      <c r="AA3337" s="15"/>
      <c r="AB3337" s="15"/>
      <c r="AC3337" s="15"/>
      <c r="AD3337" s="15"/>
      <c r="AE3337" s="15"/>
      <c r="AT3337" s="281" t="s">
        <v>259</v>
      </c>
      <c r="AU3337" s="281" t="s">
        <v>93</v>
      </c>
      <c r="AV3337" s="15" t="s">
        <v>91</v>
      </c>
      <c r="AW3337" s="15" t="s">
        <v>40</v>
      </c>
      <c r="AX3337" s="15" t="s">
        <v>84</v>
      </c>
      <c r="AY3337" s="281" t="s">
        <v>250</v>
      </c>
    </row>
    <row r="3338" s="13" customFormat="1">
      <c r="A3338" s="13"/>
      <c r="B3338" s="249"/>
      <c r="C3338" s="250"/>
      <c r="D3338" s="251" t="s">
        <v>259</v>
      </c>
      <c r="E3338" s="252" t="s">
        <v>1</v>
      </c>
      <c r="F3338" s="253" t="s">
        <v>2682</v>
      </c>
      <c r="G3338" s="250"/>
      <c r="H3338" s="254">
        <v>2</v>
      </c>
      <c r="I3338" s="255"/>
      <c r="J3338" s="250"/>
      <c r="K3338" s="250"/>
      <c r="L3338" s="256"/>
      <c r="M3338" s="257"/>
      <c r="N3338" s="258"/>
      <c r="O3338" s="258"/>
      <c r="P3338" s="258"/>
      <c r="Q3338" s="258"/>
      <c r="R3338" s="258"/>
      <c r="S3338" s="258"/>
      <c r="T3338" s="259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60" t="s">
        <v>259</v>
      </c>
      <c r="AU3338" s="260" t="s">
        <v>93</v>
      </c>
      <c r="AV3338" s="13" t="s">
        <v>93</v>
      </c>
      <c r="AW3338" s="13" t="s">
        <v>40</v>
      </c>
      <c r="AX3338" s="13" t="s">
        <v>91</v>
      </c>
      <c r="AY3338" s="260" t="s">
        <v>250</v>
      </c>
    </row>
    <row r="3339" s="2" customFormat="1" ht="62.7" customHeight="1">
      <c r="A3339" s="41"/>
      <c r="B3339" s="42"/>
      <c r="C3339" s="230" t="s">
        <v>3145</v>
      </c>
      <c r="D3339" s="230" t="s">
        <v>252</v>
      </c>
      <c r="E3339" s="231" t="s">
        <v>3146</v>
      </c>
      <c r="F3339" s="232" t="s">
        <v>3147</v>
      </c>
      <c r="G3339" s="233" t="s">
        <v>570</v>
      </c>
      <c r="H3339" s="234">
        <v>2</v>
      </c>
      <c r="I3339" s="235"/>
      <c r="J3339" s="236">
        <f>ROUND(I3339*H3339,2)</f>
        <v>0</v>
      </c>
      <c r="K3339" s="237"/>
      <c r="L3339" s="47"/>
      <c r="M3339" s="238" t="s">
        <v>1</v>
      </c>
      <c r="N3339" s="239" t="s">
        <v>49</v>
      </c>
      <c r="O3339" s="94"/>
      <c r="P3339" s="240">
        <f>O3339*H3339</f>
        <v>0</v>
      </c>
      <c r="Q3339" s="240">
        <v>0.014999999999999999</v>
      </c>
      <c r="R3339" s="240">
        <f>Q3339*H3339</f>
        <v>0.029999999999999999</v>
      </c>
      <c r="S3339" s="240">
        <v>0</v>
      </c>
      <c r="T3339" s="241">
        <f>S3339*H3339</f>
        <v>0</v>
      </c>
      <c r="U3339" s="41"/>
      <c r="V3339" s="41"/>
      <c r="W3339" s="41"/>
      <c r="X3339" s="41"/>
      <c r="Y3339" s="41"/>
      <c r="Z3339" s="41"/>
      <c r="AA3339" s="41"/>
      <c r="AB3339" s="41"/>
      <c r="AC3339" s="41"/>
      <c r="AD3339" s="41"/>
      <c r="AE3339" s="41"/>
      <c r="AR3339" s="242" t="s">
        <v>303</v>
      </c>
      <c r="AT3339" s="242" t="s">
        <v>252</v>
      </c>
      <c r="AU3339" s="242" t="s">
        <v>93</v>
      </c>
      <c r="AY3339" s="19" t="s">
        <v>250</v>
      </c>
      <c r="BE3339" s="243">
        <f>IF(N3339="základní",J3339,0)</f>
        <v>0</v>
      </c>
      <c r="BF3339" s="243">
        <f>IF(N3339="snížená",J3339,0)</f>
        <v>0</v>
      </c>
      <c r="BG3339" s="243">
        <f>IF(N3339="zákl. přenesená",J3339,0)</f>
        <v>0</v>
      </c>
      <c r="BH3339" s="243">
        <f>IF(N3339="sníž. přenesená",J3339,0)</f>
        <v>0</v>
      </c>
      <c r="BI3339" s="243">
        <f>IF(N3339="nulová",J3339,0)</f>
        <v>0</v>
      </c>
      <c r="BJ3339" s="19" t="s">
        <v>91</v>
      </c>
      <c r="BK3339" s="243">
        <f>ROUND(I3339*H3339,2)</f>
        <v>0</v>
      </c>
      <c r="BL3339" s="19" t="s">
        <v>303</v>
      </c>
      <c r="BM3339" s="242" t="s">
        <v>3148</v>
      </c>
    </row>
    <row r="3340" s="2" customFormat="1">
      <c r="A3340" s="41"/>
      <c r="B3340" s="42"/>
      <c r="C3340" s="43"/>
      <c r="D3340" s="251" t="s">
        <v>288</v>
      </c>
      <c r="E3340" s="43"/>
      <c r="F3340" s="282" t="s">
        <v>3149</v>
      </c>
      <c r="G3340" s="43"/>
      <c r="H3340" s="43"/>
      <c r="I3340" s="246"/>
      <c r="J3340" s="43"/>
      <c r="K3340" s="43"/>
      <c r="L3340" s="47"/>
      <c r="M3340" s="247"/>
      <c r="N3340" s="248"/>
      <c r="O3340" s="94"/>
      <c r="P3340" s="94"/>
      <c r="Q3340" s="94"/>
      <c r="R3340" s="94"/>
      <c r="S3340" s="94"/>
      <c r="T3340" s="95"/>
      <c r="U3340" s="41"/>
      <c r="V3340" s="41"/>
      <c r="W3340" s="41"/>
      <c r="X3340" s="41"/>
      <c r="Y3340" s="41"/>
      <c r="Z3340" s="41"/>
      <c r="AA3340" s="41"/>
      <c r="AB3340" s="41"/>
      <c r="AC3340" s="41"/>
      <c r="AD3340" s="41"/>
      <c r="AE3340" s="41"/>
      <c r="AT3340" s="19" t="s">
        <v>288</v>
      </c>
      <c r="AU3340" s="19" t="s">
        <v>93</v>
      </c>
    </row>
    <row r="3341" s="15" customFormat="1">
      <c r="A3341" s="15"/>
      <c r="B3341" s="272"/>
      <c r="C3341" s="273"/>
      <c r="D3341" s="251" t="s">
        <v>259</v>
      </c>
      <c r="E3341" s="274" t="s">
        <v>1</v>
      </c>
      <c r="F3341" s="275" t="s">
        <v>1225</v>
      </c>
      <c r="G3341" s="273"/>
      <c r="H3341" s="274" t="s">
        <v>1</v>
      </c>
      <c r="I3341" s="276"/>
      <c r="J3341" s="273"/>
      <c r="K3341" s="273"/>
      <c r="L3341" s="277"/>
      <c r="M3341" s="278"/>
      <c r="N3341" s="279"/>
      <c r="O3341" s="279"/>
      <c r="P3341" s="279"/>
      <c r="Q3341" s="279"/>
      <c r="R3341" s="279"/>
      <c r="S3341" s="279"/>
      <c r="T3341" s="280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5"/>
      <c r="AE3341" s="15"/>
      <c r="AT3341" s="281" t="s">
        <v>259</v>
      </c>
      <c r="AU3341" s="281" t="s">
        <v>93</v>
      </c>
      <c r="AV3341" s="15" t="s">
        <v>91</v>
      </c>
      <c r="AW3341" s="15" t="s">
        <v>40</v>
      </c>
      <c r="AX3341" s="15" t="s">
        <v>84</v>
      </c>
      <c r="AY3341" s="281" t="s">
        <v>250</v>
      </c>
    </row>
    <row r="3342" s="13" customFormat="1">
      <c r="A3342" s="13"/>
      <c r="B3342" s="249"/>
      <c r="C3342" s="250"/>
      <c r="D3342" s="251" t="s">
        <v>259</v>
      </c>
      <c r="E3342" s="252" t="s">
        <v>1</v>
      </c>
      <c r="F3342" s="253" t="s">
        <v>2682</v>
      </c>
      <c r="G3342" s="250"/>
      <c r="H3342" s="254">
        <v>2</v>
      </c>
      <c r="I3342" s="255"/>
      <c r="J3342" s="250"/>
      <c r="K3342" s="250"/>
      <c r="L3342" s="256"/>
      <c r="M3342" s="257"/>
      <c r="N3342" s="258"/>
      <c r="O3342" s="258"/>
      <c r="P3342" s="258"/>
      <c r="Q3342" s="258"/>
      <c r="R3342" s="258"/>
      <c r="S3342" s="258"/>
      <c r="T3342" s="259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60" t="s">
        <v>259</v>
      </c>
      <c r="AU3342" s="260" t="s">
        <v>93</v>
      </c>
      <c r="AV3342" s="13" t="s">
        <v>93</v>
      </c>
      <c r="AW3342" s="13" t="s">
        <v>40</v>
      </c>
      <c r="AX3342" s="13" t="s">
        <v>91</v>
      </c>
      <c r="AY3342" s="260" t="s">
        <v>250</v>
      </c>
    </row>
    <row r="3343" s="2" customFormat="1" ht="62.7" customHeight="1">
      <c r="A3343" s="41"/>
      <c r="B3343" s="42"/>
      <c r="C3343" s="230" t="s">
        <v>3150</v>
      </c>
      <c r="D3343" s="230" t="s">
        <v>252</v>
      </c>
      <c r="E3343" s="231" t="s">
        <v>3151</v>
      </c>
      <c r="F3343" s="232" t="s">
        <v>3152</v>
      </c>
      <c r="G3343" s="233" t="s">
        <v>570</v>
      </c>
      <c r="H3343" s="234">
        <v>1</v>
      </c>
      <c r="I3343" s="235"/>
      <c r="J3343" s="236">
        <f>ROUND(I3343*H3343,2)</f>
        <v>0</v>
      </c>
      <c r="K3343" s="237"/>
      <c r="L3343" s="47"/>
      <c r="M3343" s="238" t="s">
        <v>1</v>
      </c>
      <c r="N3343" s="239" t="s">
        <v>49</v>
      </c>
      <c r="O3343" s="94"/>
      <c r="P3343" s="240">
        <f>O3343*H3343</f>
        <v>0</v>
      </c>
      <c r="Q3343" s="240">
        <v>0.014999999999999999</v>
      </c>
      <c r="R3343" s="240">
        <f>Q3343*H3343</f>
        <v>0.014999999999999999</v>
      </c>
      <c r="S3343" s="240">
        <v>0</v>
      </c>
      <c r="T3343" s="241">
        <f>S3343*H3343</f>
        <v>0</v>
      </c>
      <c r="U3343" s="41"/>
      <c r="V3343" s="41"/>
      <c r="W3343" s="41"/>
      <c r="X3343" s="41"/>
      <c r="Y3343" s="41"/>
      <c r="Z3343" s="41"/>
      <c r="AA3343" s="41"/>
      <c r="AB3343" s="41"/>
      <c r="AC3343" s="41"/>
      <c r="AD3343" s="41"/>
      <c r="AE3343" s="41"/>
      <c r="AR3343" s="242" t="s">
        <v>303</v>
      </c>
      <c r="AT3343" s="242" t="s">
        <v>252</v>
      </c>
      <c r="AU3343" s="242" t="s">
        <v>93</v>
      </c>
      <c r="AY3343" s="19" t="s">
        <v>250</v>
      </c>
      <c r="BE3343" s="243">
        <f>IF(N3343="základní",J3343,0)</f>
        <v>0</v>
      </c>
      <c r="BF3343" s="243">
        <f>IF(N3343="snížená",J3343,0)</f>
        <v>0</v>
      </c>
      <c r="BG3343" s="243">
        <f>IF(N3343="zákl. přenesená",J3343,0)</f>
        <v>0</v>
      </c>
      <c r="BH3343" s="243">
        <f>IF(N3343="sníž. přenesená",J3343,0)</f>
        <v>0</v>
      </c>
      <c r="BI3343" s="243">
        <f>IF(N3343="nulová",J3343,0)</f>
        <v>0</v>
      </c>
      <c r="BJ3343" s="19" t="s">
        <v>91</v>
      </c>
      <c r="BK3343" s="243">
        <f>ROUND(I3343*H3343,2)</f>
        <v>0</v>
      </c>
      <c r="BL3343" s="19" t="s">
        <v>303</v>
      </c>
      <c r="BM3343" s="242" t="s">
        <v>3153</v>
      </c>
    </row>
    <row r="3344" s="2" customFormat="1">
      <c r="A3344" s="41"/>
      <c r="B3344" s="42"/>
      <c r="C3344" s="43"/>
      <c r="D3344" s="251" t="s">
        <v>288</v>
      </c>
      <c r="E3344" s="43"/>
      <c r="F3344" s="282" t="s">
        <v>3149</v>
      </c>
      <c r="G3344" s="43"/>
      <c r="H3344" s="43"/>
      <c r="I3344" s="246"/>
      <c r="J3344" s="43"/>
      <c r="K3344" s="43"/>
      <c r="L3344" s="47"/>
      <c r="M3344" s="247"/>
      <c r="N3344" s="248"/>
      <c r="O3344" s="94"/>
      <c r="P3344" s="94"/>
      <c r="Q3344" s="94"/>
      <c r="R3344" s="94"/>
      <c r="S3344" s="94"/>
      <c r="T3344" s="95"/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T3344" s="19" t="s">
        <v>288</v>
      </c>
      <c r="AU3344" s="19" t="s">
        <v>93</v>
      </c>
    </row>
    <row r="3345" s="15" customFormat="1">
      <c r="A3345" s="15"/>
      <c r="B3345" s="272"/>
      <c r="C3345" s="273"/>
      <c r="D3345" s="251" t="s">
        <v>259</v>
      </c>
      <c r="E3345" s="274" t="s">
        <v>1</v>
      </c>
      <c r="F3345" s="275" t="s">
        <v>1225</v>
      </c>
      <c r="G3345" s="273"/>
      <c r="H3345" s="274" t="s">
        <v>1</v>
      </c>
      <c r="I3345" s="276"/>
      <c r="J3345" s="273"/>
      <c r="K3345" s="273"/>
      <c r="L3345" s="277"/>
      <c r="M3345" s="278"/>
      <c r="N3345" s="279"/>
      <c r="O3345" s="279"/>
      <c r="P3345" s="279"/>
      <c r="Q3345" s="279"/>
      <c r="R3345" s="279"/>
      <c r="S3345" s="279"/>
      <c r="T3345" s="280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  <c r="AE3345" s="15"/>
      <c r="AT3345" s="281" t="s">
        <v>259</v>
      </c>
      <c r="AU3345" s="281" t="s">
        <v>93</v>
      </c>
      <c r="AV3345" s="15" t="s">
        <v>91</v>
      </c>
      <c r="AW3345" s="15" t="s">
        <v>40</v>
      </c>
      <c r="AX3345" s="15" t="s">
        <v>84</v>
      </c>
      <c r="AY3345" s="281" t="s">
        <v>250</v>
      </c>
    </row>
    <row r="3346" s="13" customFormat="1">
      <c r="A3346" s="13"/>
      <c r="B3346" s="249"/>
      <c r="C3346" s="250"/>
      <c r="D3346" s="251" t="s">
        <v>259</v>
      </c>
      <c r="E3346" s="252" t="s">
        <v>1</v>
      </c>
      <c r="F3346" s="253" t="s">
        <v>3154</v>
      </c>
      <c r="G3346" s="250"/>
      <c r="H3346" s="254">
        <v>1</v>
      </c>
      <c r="I3346" s="255"/>
      <c r="J3346" s="250"/>
      <c r="K3346" s="250"/>
      <c r="L3346" s="256"/>
      <c r="M3346" s="257"/>
      <c r="N3346" s="258"/>
      <c r="O3346" s="258"/>
      <c r="P3346" s="258"/>
      <c r="Q3346" s="258"/>
      <c r="R3346" s="258"/>
      <c r="S3346" s="258"/>
      <c r="T3346" s="259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60" t="s">
        <v>259</v>
      </c>
      <c r="AU3346" s="260" t="s">
        <v>93</v>
      </c>
      <c r="AV3346" s="13" t="s">
        <v>93</v>
      </c>
      <c r="AW3346" s="13" t="s">
        <v>40</v>
      </c>
      <c r="AX3346" s="13" t="s">
        <v>91</v>
      </c>
      <c r="AY3346" s="260" t="s">
        <v>250</v>
      </c>
    </row>
    <row r="3347" s="2" customFormat="1" ht="76.35" customHeight="1">
      <c r="A3347" s="41"/>
      <c r="B3347" s="42"/>
      <c r="C3347" s="230" t="s">
        <v>3155</v>
      </c>
      <c r="D3347" s="230" t="s">
        <v>252</v>
      </c>
      <c r="E3347" s="231" t="s">
        <v>3156</v>
      </c>
      <c r="F3347" s="232" t="s">
        <v>3157</v>
      </c>
      <c r="G3347" s="233" t="s">
        <v>570</v>
      </c>
      <c r="H3347" s="234">
        <v>1</v>
      </c>
      <c r="I3347" s="235"/>
      <c r="J3347" s="236">
        <f>ROUND(I3347*H3347,2)</f>
        <v>0</v>
      </c>
      <c r="K3347" s="237"/>
      <c r="L3347" s="47"/>
      <c r="M3347" s="238" t="s">
        <v>1</v>
      </c>
      <c r="N3347" s="239" t="s">
        <v>49</v>
      </c>
      <c r="O3347" s="94"/>
      <c r="P3347" s="240">
        <f>O3347*H3347</f>
        <v>0</v>
      </c>
      <c r="Q3347" s="240">
        <v>0.65000000000000002</v>
      </c>
      <c r="R3347" s="240">
        <f>Q3347*H3347</f>
        <v>0.65000000000000002</v>
      </c>
      <c r="S3347" s="240">
        <v>0</v>
      </c>
      <c r="T3347" s="241">
        <f>S3347*H3347</f>
        <v>0</v>
      </c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R3347" s="242" t="s">
        <v>303</v>
      </c>
      <c r="AT3347" s="242" t="s">
        <v>252</v>
      </c>
      <c r="AU3347" s="242" t="s">
        <v>93</v>
      </c>
      <c r="AY3347" s="19" t="s">
        <v>250</v>
      </c>
      <c r="BE3347" s="243">
        <f>IF(N3347="základní",J3347,0)</f>
        <v>0</v>
      </c>
      <c r="BF3347" s="243">
        <f>IF(N3347="snížená",J3347,0)</f>
        <v>0</v>
      </c>
      <c r="BG3347" s="243">
        <f>IF(N3347="zákl. přenesená",J3347,0)</f>
        <v>0</v>
      </c>
      <c r="BH3347" s="243">
        <f>IF(N3347="sníž. přenesená",J3347,0)</f>
        <v>0</v>
      </c>
      <c r="BI3347" s="243">
        <f>IF(N3347="nulová",J3347,0)</f>
        <v>0</v>
      </c>
      <c r="BJ3347" s="19" t="s">
        <v>91</v>
      </c>
      <c r="BK3347" s="243">
        <f>ROUND(I3347*H3347,2)</f>
        <v>0</v>
      </c>
      <c r="BL3347" s="19" t="s">
        <v>303</v>
      </c>
      <c r="BM3347" s="242" t="s">
        <v>3158</v>
      </c>
    </row>
    <row r="3348" s="2" customFormat="1">
      <c r="A3348" s="41"/>
      <c r="B3348" s="42"/>
      <c r="C3348" s="43"/>
      <c r="D3348" s="251" t="s">
        <v>288</v>
      </c>
      <c r="E3348" s="43"/>
      <c r="F3348" s="282" t="s">
        <v>3159</v>
      </c>
      <c r="G3348" s="43"/>
      <c r="H3348" s="43"/>
      <c r="I3348" s="246"/>
      <c r="J3348" s="43"/>
      <c r="K3348" s="43"/>
      <c r="L3348" s="47"/>
      <c r="M3348" s="247"/>
      <c r="N3348" s="248"/>
      <c r="O3348" s="94"/>
      <c r="P3348" s="94"/>
      <c r="Q3348" s="94"/>
      <c r="R3348" s="94"/>
      <c r="S3348" s="94"/>
      <c r="T3348" s="95"/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T3348" s="19" t="s">
        <v>288</v>
      </c>
      <c r="AU3348" s="19" t="s">
        <v>93</v>
      </c>
    </row>
    <row r="3349" s="15" customFormat="1">
      <c r="A3349" s="15"/>
      <c r="B3349" s="272"/>
      <c r="C3349" s="273"/>
      <c r="D3349" s="251" t="s">
        <v>259</v>
      </c>
      <c r="E3349" s="274" t="s">
        <v>1</v>
      </c>
      <c r="F3349" s="275" t="s">
        <v>3160</v>
      </c>
      <c r="G3349" s="273"/>
      <c r="H3349" s="274" t="s">
        <v>1</v>
      </c>
      <c r="I3349" s="276"/>
      <c r="J3349" s="273"/>
      <c r="K3349" s="273"/>
      <c r="L3349" s="277"/>
      <c r="M3349" s="278"/>
      <c r="N3349" s="279"/>
      <c r="O3349" s="279"/>
      <c r="P3349" s="279"/>
      <c r="Q3349" s="279"/>
      <c r="R3349" s="279"/>
      <c r="S3349" s="279"/>
      <c r="T3349" s="280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  <c r="AE3349" s="15"/>
      <c r="AT3349" s="281" t="s">
        <v>259</v>
      </c>
      <c r="AU3349" s="281" t="s">
        <v>93</v>
      </c>
      <c r="AV3349" s="15" t="s">
        <v>91</v>
      </c>
      <c r="AW3349" s="15" t="s">
        <v>40</v>
      </c>
      <c r="AX3349" s="15" t="s">
        <v>84</v>
      </c>
      <c r="AY3349" s="281" t="s">
        <v>250</v>
      </c>
    </row>
    <row r="3350" s="13" customFormat="1">
      <c r="A3350" s="13"/>
      <c r="B3350" s="249"/>
      <c r="C3350" s="250"/>
      <c r="D3350" s="251" t="s">
        <v>259</v>
      </c>
      <c r="E3350" s="252" t="s">
        <v>1</v>
      </c>
      <c r="F3350" s="253" t="s">
        <v>3161</v>
      </c>
      <c r="G3350" s="250"/>
      <c r="H3350" s="254">
        <v>1</v>
      </c>
      <c r="I3350" s="255"/>
      <c r="J3350" s="250"/>
      <c r="K3350" s="250"/>
      <c r="L3350" s="256"/>
      <c r="M3350" s="257"/>
      <c r="N3350" s="258"/>
      <c r="O3350" s="258"/>
      <c r="P3350" s="258"/>
      <c r="Q3350" s="258"/>
      <c r="R3350" s="258"/>
      <c r="S3350" s="258"/>
      <c r="T3350" s="259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60" t="s">
        <v>259</v>
      </c>
      <c r="AU3350" s="260" t="s">
        <v>93</v>
      </c>
      <c r="AV3350" s="13" t="s">
        <v>93</v>
      </c>
      <c r="AW3350" s="13" t="s">
        <v>40</v>
      </c>
      <c r="AX3350" s="13" t="s">
        <v>91</v>
      </c>
      <c r="AY3350" s="260" t="s">
        <v>250</v>
      </c>
    </row>
    <row r="3351" s="2" customFormat="1" ht="76.35" customHeight="1">
      <c r="A3351" s="41"/>
      <c r="B3351" s="42"/>
      <c r="C3351" s="230" t="s">
        <v>3162</v>
      </c>
      <c r="D3351" s="230" t="s">
        <v>252</v>
      </c>
      <c r="E3351" s="231" t="s">
        <v>3163</v>
      </c>
      <c r="F3351" s="232" t="s">
        <v>3164</v>
      </c>
      <c r="G3351" s="233" t="s">
        <v>570</v>
      </c>
      <c r="H3351" s="234">
        <v>1</v>
      </c>
      <c r="I3351" s="235"/>
      <c r="J3351" s="236">
        <f>ROUND(I3351*H3351,2)</f>
        <v>0</v>
      </c>
      <c r="K3351" s="237"/>
      <c r="L3351" s="47"/>
      <c r="M3351" s="238" t="s">
        <v>1</v>
      </c>
      <c r="N3351" s="239" t="s">
        <v>49</v>
      </c>
      <c r="O3351" s="94"/>
      <c r="P3351" s="240">
        <f>O3351*H3351</f>
        <v>0</v>
      </c>
      <c r="Q3351" s="240">
        <v>0.44</v>
      </c>
      <c r="R3351" s="240">
        <f>Q3351*H3351</f>
        <v>0.44</v>
      </c>
      <c r="S3351" s="240">
        <v>0</v>
      </c>
      <c r="T3351" s="241">
        <f>S3351*H3351</f>
        <v>0</v>
      </c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R3351" s="242" t="s">
        <v>303</v>
      </c>
      <c r="AT3351" s="242" t="s">
        <v>252</v>
      </c>
      <c r="AU3351" s="242" t="s">
        <v>93</v>
      </c>
      <c r="AY3351" s="19" t="s">
        <v>250</v>
      </c>
      <c r="BE3351" s="243">
        <f>IF(N3351="základní",J3351,0)</f>
        <v>0</v>
      </c>
      <c r="BF3351" s="243">
        <f>IF(N3351="snížená",J3351,0)</f>
        <v>0</v>
      </c>
      <c r="BG3351" s="243">
        <f>IF(N3351="zákl. přenesená",J3351,0)</f>
        <v>0</v>
      </c>
      <c r="BH3351" s="243">
        <f>IF(N3351="sníž. přenesená",J3351,0)</f>
        <v>0</v>
      </c>
      <c r="BI3351" s="243">
        <f>IF(N3351="nulová",J3351,0)</f>
        <v>0</v>
      </c>
      <c r="BJ3351" s="19" t="s">
        <v>91</v>
      </c>
      <c r="BK3351" s="243">
        <f>ROUND(I3351*H3351,2)</f>
        <v>0</v>
      </c>
      <c r="BL3351" s="19" t="s">
        <v>303</v>
      </c>
      <c r="BM3351" s="242" t="s">
        <v>3165</v>
      </c>
    </row>
    <row r="3352" s="2" customFormat="1">
      <c r="A3352" s="41"/>
      <c r="B3352" s="42"/>
      <c r="C3352" s="43"/>
      <c r="D3352" s="251" t="s">
        <v>288</v>
      </c>
      <c r="E3352" s="43"/>
      <c r="F3352" s="282" t="s">
        <v>3166</v>
      </c>
      <c r="G3352" s="43"/>
      <c r="H3352" s="43"/>
      <c r="I3352" s="246"/>
      <c r="J3352" s="43"/>
      <c r="K3352" s="43"/>
      <c r="L3352" s="47"/>
      <c r="M3352" s="247"/>
      <c r="N3352" s="248"/>
      <c r="O3352" s="94"/>
      <c r="P3352" s="94"/>
      <c r="Q3352" s="94"/>
      <c r="R3352" s="94"/>
      <c r="S3352" s="94"/>
      <c r="T3352" s="95"/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T3352" s="19" t="s">
        <v>288</v>
      </c>
      <c r="AU3352" s="19" t="s">
        <v>93</v>
      </c>
    </row>
    <row r="3353" s="15" customFormat="1">
      <c r="A3353" s="15"/>
      <c r="B3353" s="272"/>
      <c r="C3353" s="273"/>
      <c r="D3353" s="251" t="s">
        <v>259</v>
      </c>
      <c r="E3353" s="274" t="s">
        <v>1</v>
      </c>
      <c r="F3353" s="275" t="s">
        <v>3167</v>
      </c>
      <c r="G3353" s="273"/>
      <c r="H3353" s="274" t="s">
        <v>1</v>
      </c>
      <c r="I3353" s="276"/>
      <c r="J3353" s="273"/>
      <c r="K3353" s="273"/>
      <c r="L3353" s="277"/>
      <c r="M3353" s="278"/>
      <c r="N3353" s="279"/>
      <c r="O3353" s="279"/>
      <c r="P3353" s="279"/>
      <c r="Q3353" s="279"/>
      <c r="R3353" s="279"/>
      <c r="S3353" s="279"/>
      <c r="T3353" s="280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  <c r="AE3353" s="15"/>
      <c r="AT3353" s="281" t="s">
        <v>259</v>
      </c>
      <c r="AU3353" s="281" t="s">
        <v>93</v>
      </c>
      <c r="AV3353" s="15" t="s">
        <v>91</v>
      </c>
      <c r="AW3353" s="15" t="s">
        <v>40</v>
      </c>
      <c r="AX3353" s="15" t="s">
        <v>84</v>
      </c>
      <c r="AY3353" s="281" t="s">
        <v>250</v>
      </c>
    </row>
    <row r="3354" s="13" customFormat="1">
      <c r="A3354" s="13"/>
      <c r="B3354" s="249"/>
      <c r="C3354" s="250"/>
      <c r="D3354" s="251" t="s">
        <v>259</v>
      </c>
      <c r="E3354" s="252" t="s">
        <v>1</v>
      </c>
      <c r="F3354" s="253" t="s">
        <v>3168</v>
      </c>
      <c r="G3354" s="250"/>
      <c r="H3354" s="254">
        <v>1</v>
      </c>
      <c r="I3354" s="255"/>
      <c r="J3354" s="250"/>
      <c r="K3354" s="250"/>
      <c r="L3354" s="256"/>
      <c r="M3354" s="257"/>
      <c r="N3354" s="258"/>
      <c r="O3354" s="258"/>
      <c r="P3354" s="258"/>
      <c r="Q3354" s="258"/>
      <c r="R3354" s="258"/>
      <c r="S3354" s="258"/>
      <c r="T3354" s="259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60" t="s">
        <v>259</v>
      </c>
      <c r="AU3354" s="260" t="s">
        <v>93</v>
      </c>
      <c r="AV3354" s="13" t="s">
        <v>93</v>
      </c>
      <c r="AW3354" s="13" t="s">
        <v>40</v>
      </c>
      <c r="AX3354" s="13" t="s">
        <v>91</v>
      </c>
      <c r="AY3354" s="260" t="s">
        <v>250</v>
      </c>
    </row>
    <row r="3355" s="2" customFormat="1" ht="16.5" customHeight="1">
      <c r="A3355" s="41"/>
      <c r="B3355" s="42"/>
      <c r="C3355" s="230" t="s">
        <v>3169</v>
      </c>
      <c r="D3355" s="230" t="s">
        <v>252</v>
      </c>
      <c r="E3355" s="231" t="s">
        <v>3170</v>
      </c>
      <c r="F3355" s="232" t="s">
        <v>3171</v>
      </c>
      <c r="G3355" s="233" t="s">
        <v>643</v>
      </c>
      <c r="H3355" s="234">
        <v>1</v>
      </c>
      <c r="I3355" s="235"/>
      <c r="J3355" s="236">
        <f>ROUND(I3355*H3355,2)</f>
        <v>0</v>
      </c>
      <c r="K3355" s="237"/>
      <c r="L3355" s="47"/>
      <c r="M3355" s="238" t="s">
        <v>1</v>
      </c>
      <c r="N3355" s="239" t="s">
        <v>49</v>
      </c>
      <c r="O3355" s="94"/>
      <c r="P3355" s="240">
        <f>O3355*H3355</f>
        <v>0</v>
      </c>
      <c r="Q3355" s="240">
        <v>0</v>
      </c>
      <c r="R3355" s="240">
        <f>Q3355*H3355</f>
        <v>0</v>
      </c>
      <c r="S3355" s="240">
        <v>0</v>
      </c>
      <c r="T3355" s="241">
        <f>S3355*H3355</f>
        <v>0</v>
      </c>
      <c r="U3355" s="41"/>
      <c r="V3355" s="41"/>
      <c r="W3355" s="41"/>
      <c r="X3355" s="41"/>
      <c r="Y3355" s="41"/>
      <c r="Z3355" s="41"/>
      <c r="AA3355" s="41"/>
      <c r="AB3355" s="41"/>
      <c r="AC3355" s="41"/>
      <c r="AD3355" s="41"/>
      <c r="AE3355" s="41"/>
      <c r="AR3355" s="242" t="s">
        <v>303</v>
      </c>
      <c r="AT3355" s="242" t="s">
        <v>252</v>
      </c>
      <c r="AU3355" s="242" t="s">
        <v>93</v>
      </c>
      <c r="AY3355" s="19" t="s">
        <v>250</v>
      </c>
      <c r="BE3355" s="243">
        <f>IF(N3355="základní",J3355,0)</f>
        <v>0</v>
      </c>
      <c r="BF3355" s="243">
        <f>IF(N3355="snížená",J3355,0)</f>
        <v>0</v>
      </c>
      <c r="BG3355" s="243">
        <f>IF(N3355="zákl. přenesená",J3355,0)</f>
        <v>0</v>
      </c>
      <c r="BH3355" s="243">
        <f>IF(N3355="sníž. přenesená",J3355,0)</f>
        <v>0</v>
      </c>
      <c r="BI3355" s="243">
        <f>IF(N3355="nulová",J3355,0)</f>
        <v>0</v>
      </c>
      <c r="BJ3355" s="19" t="s">
        <v>91</v>
      </c>
      <c r="BK3355" s="243">
        <f>ROUND(I3355*H3355,2)</f>
        <v>0</v>
      </c>
      <c r="BL3355" s="19" t="s">
        <v>303</v>
      </c>
      <c r="BM3355" s="242" t="s">
        <v>3172</v>
      </c>
    </row>
    <row r="3356" s="13" customFormat="1">
      <c r="A3356" s="13"/>
      <c r="B3356" s="249"/>
      <c r="C3356" s="250"/>
      <c r="D3356" s="251" t="s">
        <v>259</v>
      </c>
      <c r="E3356" s="252" t="s">
        <v>1</v>
      </c>
      <c r="F3356" s="253" t="s">
        <v>3173</v>
      </c>
      <c r="G3356" s="250"/>
      <c r="H3356" s="254">
        <v>1</v>
      </c>
      <c r="I3356" s="255"/>
      <c r="J3356" s="250"/>
      <c r="K3356" s="250"/>
      <c r="L3356" s="256"/>
      <c r="M3356" s="257"/>
      <c r="N3356" s="258"/>
      <c r="O3356" s="258"/>
      <c r="P3356" s="258"/>
      <c r="Q3356" s="258"/>
      <c r="R3356" s="258"/>
      <c r="S3356" s="258"/>
      <c r="T3356" s="259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60" t="s">
        <v>259</v>
      </c>
      <c r="AU3356" s="260" t="s">
        <v>93</v>
      </c>
      <c r="AV3356" s="13" t="s">
        <v>93</v>
      </c>
      <c r="AW3356" s="13" t="s">
        <v>40</v>
      </c>
      <c r="AX3356" s="13" t="s">
        <v>84</v>
      </c>
      <c r="AY3356" s="260" t="s">
        <v>250</v>
      </c>
    </row>
    <row r="3357" s="14" customFormat="1">
      <c r="A3357" s="14"/>
      <c r="B3357" s="261"/>
      <c r="C3357" s="262"/>
      <c r="D3357" s="251" t="s">
        <v>259</v>
      </c>
      <c r="E3357" s="263" t="s">
        <v>1</v>
      </c>
      <c r="F3357" s="264" t="s">
        <v>261</v>
      </c>
      <c r="G3357" s="262"/>
      <c r="H3357" s="265">
        <v>1</v>
      </c>
      <c r="I3357" s="266"/>
      <c r="J3357" s="262"/>
      <c r="K3357" s="262"/>
      <c r="L3357" s="267"/>
      <c r="M3357" s="268"/>
      <c r="N3357" s="269"/>
      <c r="O3357" s="269"/>
      <c r="P3357" s="269"/>
      <c r="Q3357" s="269"/>
      <c r="R3357" s="269"/>
      <c r="S3357" s="269"/>
      <c r="T3357" s="270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71" t="s">
        <v>259</v>
      </c>
      <c r="AU3357" s="271" t="s">
        <v>93</v>
      </c>
      <c r="AV3357" s="14" t="s">
        <v>256</v>
      </c>
      <c r="AW3357" s="14" t="s">
        <v>40</v>
      </c>
      <c r="AX3357" s="14" t="s">
        <v>91</v>
      </c>
      <c r="AY3357" s="271" t="s">
        <v>250</v>
      </c>
    </row>
    <row r="3358" s="2" customFormat="1" ht="16.5" customHeight="1">
      <c r="A3358" s="41"/>
      <c r="B3358" s="42"/>
      <c r="C3358" s="230" t="s">
        <v>3174</v>
      </c>
      <c r="D3358" s="230" t="s">
        <v>252</v>
      </c>
      <c r="E3358" s="231" t="s">
        <v>3175</v>
      </c>
      <c r="F3358" s="232" t="s">
        <v>3176</v>
      </c>
      <c r="G3358" s="233" t="s">
        <v>643</v>
      </c>
      <c r="H3358" s="234">
        <v>1</v>
      </c>
      <c r="I3358" s="235"/>
      <c r="J3358" s="236">
        <f>ROUND(I3358*H3358,2)</f>
        <v>0</v>
      </c>
      <c r="K3358" s="237"/>
      <c r="L3358" s="47"/>
      <c r="M3358" s="238" t="s">
        <v>1</v>
      </c>
      <c r="N3358" s="239" t="s">
        <v>49</v>
      </c>
      <c r="O3358" s="94"/>
      <c r="P3358" s="240">
        <f>O3358*H3358</f>
        <v>0</v>
      </c>
      <c r="Q3358" s="240">
        <v>0</v>
      </c>
      <c r="R3358" s="240">
        <f>Q3358*H3358</f>
        <v>0</v>
      </c>
      <c r="S3358" s="240">
        <v>0</v>
      </c>
      <c r="T3358" s="241">
        <f>S3358*H3358</f>
        <v>0</v>
      </c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R3358" s="242" t="s">
        <v>303</v>
      </c>
      <c r="AT3358" s="242" t="s">
        <v>252</v>
      </c>
      <c r="AU3358" s="242" t="s">
        <v>93</v>
      </c>
      <c r="AY3358" s="19" t="s">
        <v>250</v>
      </c>
      <c r="BE3358" s="243">
        <f>IF(N3358="základní",J3358,0)</f>
        <v>0</v>
      </c>
      <c r="BF3358" s="243">
        <f>IF(N3358="snížená",J3358,0)</f>
        <v>0</v>
      </c>
      <c r="BG3358" s="243">
        <f>IF(N3358="zákl. přenesená",J3358,0)</f>
        <v>0</v>
      </c>
      <c r="BH3358" s="243">
        <f>IF(N3358="sníž. přenesená",J3358,0)</f>
        <v>0</v>
      </c>
      <c r="BI3358" s="243">
        <f>IF(N3358="nulová",J3358,0)</f>
        <v>0</v>
      </c>
      <c r="BJ3358" s="19" t="s">
        <v>91</v>
      </c>
      <c r="BK3358" s="243">
        <f>ROUND(I3358*H3358,2)</f>
        <v>0</v>
      </c>
      <c r="BL3358" s="19" t="s">
        <v>303</v>
      </c>
      <c r="BM3358" s="242" t="s">
        <v>3177</v>
      </c>
    </row>
    <row r="3359" s="13" customFormat="1">
      <c r="A3359" s="13"/>
      <c r="B3359" s="249"/>
      <c r="C3359" s="250"/>
      <c r="D3359" s="251" t="s">
        <v>259</v>
      </c>
      <c r="E3359" s="252" t="s">
        <v>1</v>
      </c>
      <c r="F3359" s="253" t="s">
        <v>3178</v>
      </c>
      <c r="G3359" s="250"/>
      <c r="H3359" s="254">
        <v>1</v>
      </c>
      <c r="I3359" s="255"/>
      <c r="J3359" s="250"/>
      <c r="K3359" s="250"/>
      <c r="L3359" s="256"/>
      <c r="M3359" s="257"/>
      <c r="N3359" s="258"/>
      <c r="O3359" s="258"/>
      <c r="P3359" s="258"/>
      <c r="Q3359" s="258"/>
      <c r="R3359" s="258"/>
      <c r="S3359" s="258"/>
      <c r="T3359" s="259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60" t="s">
        <v>259</v>
      </c>
      <c r="AU3359" s="260" t="s">
        <v>93</v>
      </c>
      <c r="AV3359" s="13" t="s">
        <v>93</v>
      </c>
      <c r="AW3359" s="13" t="s">
        <v>40</v>
      </c>
      <c r="AX3359" s="13" t="s">
        <v>84</v>
      </c>
      <c r="AY3359" s="260" t="s">
        <v>250</v>
      </c>
    </row>
    <row r="3360" s="14" customFormat="1">
      <c r="A3360" s="14"/>
      <c r="B3360" s="261"/>
      <c r="C3360" s="262"/>
      <c r="D3360" s="251" t="s">
        <v>259</v>
      </c>
      <c r="E3360" s="263" t="s">
        <v>1</v>
      </c>
      <c r="F3360" s="264" t="s">
        <v>261</v>
      </c>
      <c r="G3360" s="262"/>
      <c r="H3360" s="265">
        <v>1</v>
      </c>
      <c r="I3360" s="266"/>
      <c r="J3360" s="262"/>
      <c r="K3360" s="262"/>
      <c r="L3360" s="267"/>
      <c r="M3360" s="268"/>
      <c r="N3360" s="269"/>
      <c r="O3360" s="269"/>
      <c r="P3360" s="269"/>
      <c r="Q3360" s="269"/>
      <c r="R3360" s="269"/>
      <c r="S3360" s="269"/>
      <c r="T3360" s="270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71" t="s">
        <v>259</v>
      </c>
      <c r="AU3360" s="271" t="s">
        <v>93</v>
      </c>
      <c r="AV3360" s="14" t="s">
        <v>256</v>
      </c>
      <c r="AW3360" s="14" t="s">
        <v>40</v>
      </c>
      <c r="AX3360" s="14" t="s">
        <v>91</v>
      </c>
      <c r="AY3360" s="271" t="s">
        <v>250</v>
      </c>
    </row>
    <row r="3361" s="2" customFormat="1" ht="24.15" customHeight="1">
      <c r="A3361" s="41"/>
      <c r="B3361" s="42"/>
      <c r="C3361" s="230" t="s">
        <v>3179</v>
      </c>
      <c r="D3361" s="230" t="s">
        <v>252</v>
      </c>
      <c r="E3361" s="231" t="s">
        <v>3180</v>
      </c>
      <c r="F3361" s="232" t="s">
        <v>3181</v>
      </c>
      <c r="G3361" s="233" t="s">
        <v>570</v>
      </c>
      <c r="H3361" s="234">
        <v>1</v>
      </c>
      <c r="I3361" s="235"/>
      <c r="J3361" s="236">
        <f>ROUND(I3361*H3361,2)</f>
        <v>0</v>
      </c>
      <c r="K3361" s="237"/>
      <c r="L3361" s="47"/>
      <c r="M3361" s="238" t="s">
        <v>1</v>
      </c>
      <c r="N3361" s="239" t="s">
        <v>49</v>
      </c>
      <c r="O3361" s="94"/>
      <c r="P3361" s="240">
        <f>O3361*H3361</f>
        <v>0</v>
      </c>
      <c r="Q3361" s="240">
        <v>0</v>
      </c>
      <c r="R3361" s="240">
        <f>Q3361*H3361</f>
        <v>0</v>
      </c>
      <c r="S3361" s="240">
        <v>0</v>
      </c>
      <c r="T3361" s="241">
        <f>S3361*H3361</f>
        <v>0</v>
      </c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R3361" s="242" t="s">
        <v>303</v>
      </c>
      <c r="AT3361" s="242" t="s">
        <v>252</v>
      </c>
      <c r="AU3361" s="242" t="s">
        <v>93</v>
      </c>
      <c r="AY3361" s="19" t="s">
        <v>250</v>
      </c>
      <c r="BE3361" s="243">
        <f>IF(N3361="základní",J3361,0)</f>
        <v>0</v>
      </c>
      <c r="BF3361" s="243">
        <f>IF(N3361="snížená",J3361,0)</f>
        <v>0</v>
      </c>
      <c r="BG3361" s="243">
        <f>IF(N3361="zákl. přenesená",J3361,0)</f>
        <v>0</v>
      </c>
      <c r="BH3361" s="243">
        <f>IF(N3361="sníž. přenesená",J3361,0)</f>
        <v>0</v>
      </c>
      <c r="BI3361" s="243">
        <f>IF(N3361="nulová",J3361,0)</f>
        <v>0</v>
      </c>
      <c r="BJ3361" s="19" t="s">
        <v>91</v>
      </c>
      <c r="BK3361" s="243">
        <f>ROUND(I3361*H3361,2)</f>
        <v>0</v>
      </c>
      <c r="BL3361" s="19" t="s">
        <v>303</v>
      </c>
      <c r="BM3361" s="242" t="s">
        <v>3182</v>
      </c>
    </row>
    <row r="3362" s="2" customFormat="1">
      <c r="A3362" s="41"/>
      <c r="B3362" s="42"/>
      <c r="C3362" s="43"/>
      <c r="D3362" s="251" t="s">
        <v>288</v>
      </c>
      <c r="E3362" s="43"/>
      <c r="F3362" s="282" t="s">
        <v>3183</v>
      </c>
      <c r="G3362" s="43"/>
      <c r="H3362" s="43"/>
      <c r="I3362" s="246"/>
      <c r="J3362" s="43"/>
      <c r="K3362" s="43"/>
      <c r="L3362" s="47"/>
      <c r="M3362" s="247"/>
      <c r="N3362" s="248"/>
      <c r="O3362" s="94"/>
      <c r="P3362" s="94"/>
      <c r="Q3362" s="94"/>
      <c r="R3362" s="94"/>
      <c r="S3362" s="94"/>
      <c r="T3362" s="95"/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T3362" s="19" t="s">
        <v>288</v>
      </c>
      <c r="AU3362" s="19" t="s">
        <v>93</v>
      </c>
    </row>
    <row r="3363" s="13" customFormat="1">
      <c r="A3363" s="13"/>
      <c r="B3363" s="249"/>
      <c r="C3363" s="250"/>
      <c r="D3363" s="251" t="s">
        <v>259</v>
      </c>
      <c r="E3363" s="252" t="s">
        <v>1</v>
      </c>
      <c r="F3363" s="253" t="s">
        <v>3184</v>
      </c>
      <c r="G3363" s="250"/>
      <c r="H3363" s="254">
        <v>1</v>
      </c>
      <c r="I3363" s="255"/>
      <c r="J3363" s="250"/>
      <c r="K3363" s="250"/>
      <c r="L3363" s="256"/>
      <c r="M3363" s="257"/>
      <c r="N3363" s="258"/>
      <c r="O3363" s="258"/>
      <c r="P3363" s="258"/>
      <c r="Q3363" s="258"/>
      <c r="R3363" s="258"/>
      <c r="S3363" s="258"/>
      <c r="T3363" s="259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60" t="s">
        <v>259</v>
      </c>
      <c r="AU3363" s="260" t="s">
        <v>93</v>
      </c>
      <c r="AV3363" s="13" t="s">
        <v>93</v>
      </c>
      <c r="AW3363" s="13" t="s">
        <v>40</v>
      </c>
      <c r="AX3363" s="13" t="s">
        <v>91</v>
      </c>
      <c r="AY3363" s="260" t="s">
        <v>250</v>
      </c>
    </row>
    <row r="3364" s="2" customFormat="1" ht="24.15" customHeight="1">
      <c r="A3364" s="41"/>
      <c r="B3364" s="42"/>
      <c r="C3364" s="230" t="s">
        <v>3185</v>
      </c>
      <c r="D3364" s="230" t="s">
        <v>252</v>
      </c>
      <c r="E3364" s="231" t="s">
        <v>3186</v>
      </c>
      <c r="F3364" s="232" t="s">
        <v>3187</v>
      </c>
      <c r="G3364" s="233" t="s">
        <v>1329</v>
      </c>
      <c r="H3364" s="305"/>
      <c r="I3364" s="235"/>
      <c r="J3364" s="236">
        <f>ROUND(I3364*H3364,2)</f>
        <v>0</v>
      </c>
      <c r="K3364" s="237"/>
      <c r="L3364" s="47"/>
      <c r="M3364" s="238" t="s">
        <v>1</v>
      </c>
      <c r="N3364" s="239" t="s">
        <v>49</v>
      </c>
      <c r="O3364" s="94"/>
      <c r="P3364" s="240">
        <f>O3364*H3364</f>
        <v>0</v>
      </c>
      <c r="Q3364" s="240">
        <v>0</v>
      </c>
      <c r="R3364" s="240">
        <f>Q3364*H3364</f>
        <v>0</v>
      </c>
      <c r="S3364" s="240">
        <v>0</v>
      </c>
      <c r="T3364" s="241">
        <f>S3364*H3364</f>
        <v>0</v>
      </c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R3364" s="242" t="s">
        <v>303</v>
      </c>
      <c r="AT3364" s="242" t="s">
        <v>252</v>
      </c>
      <c r="AU3364" s="242" t="s">
        <v>93</v>
      </c>
      <c r="AY3364" s="19" t="s">
        <v>250</v>
      </c>
      <c r="BE3364" s="243">
        <f>IF(N3364="základní",J3364,0)</f>
        <v>0</v>
      </c>
      <c r="BF3364" s="243">
        <f>IF(N3364="snížená",J3364,0)</f>
        <v>0</v>
      </c>
      <c r="BG3364" s="243">
        <f>IF(N3364="zákl. přenesená",J3364,0)</f>
        <v>0</v>
      </c>
      <c r="BH3364" s="243">
        <f>IF(N3364="sníž. přenesená",J3364,0)</f>
        <v>0</v>
      </c>
      <c r="BI3364" s="243">
        <f>IF(N3364="nulová",J3364,0)</f>
        <v>0</v>
      </c>
      <c r="BJ3364" s="19" t="s">
        <v>91</v>
      </c>
      <c r="BK3364" s="243">
        <f>ROUND(I3364*H3364,2)</f>
        <v>0</v>
      </c>
      <c r="BL3364" s="19" t="s">
        <v>303</v>
      </c>
      <c r="BM3364" s="242" t="s">
        <v>3188</v>
      </c>
    </row>
    <row r="3365" s="2" customFormat="1">
      <c r="A3365" s="41"/>
      <c r="B3365" s="42"/>
      <c r="C3365" s="43"/>
      <c r="D3365" s="244" t="s">
        <v>257</v>
      </c>
      <c r="E3365" s="43"/>
      <c r="F3365" s="245" t="s">
        <v>3189</v>
      </c>
      <c r="G3365" s="43"/>
      <c r="H3365" s="43"/>
      <c r="I3365" s="246"/>
      <c r="J3365" s="43"/>
      <c r="K3365" s="43"/>
      <c r="L3365" s="47"/>
      <c r="M3365" s="247"/>
      <c r="N3365" s="248"/>
      <c r="O3365" s="94"/>
      <c r="P3365" s="94"/>
      <c r="Q3365" s="94"/>
      <c r="R3365" s="94"/>
      <c r="S3365" s="94"/>
      <c r="T3365" s="95"/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T3365" s="19" t="s">
        <v>257</v>
      </c>
      <c r="AU3365" s="19" t="s">
        <v>93</v>
      </c>
    </row>
    <row r="3366" s="12" customFormat="1" ht="22.8" customHeight="1">
      <c r="A3366" s="12"/>
      <c r="B3366" s="214"/>
      <c r="C3366" s="215"/>
      <c r="D3366" s="216" t="s">
        <v>83</v>
      </c>
      <c r="E3366" s="228" t="s">
        <v>3190</v>
      </c>
      <c r="F3366" s="228" t="s">
        <v>3191</v>
      </c>
      <c r="G3366" s="215"/>
      <c r="H3366" s="215"/>
      <c r="I3366" s="218"/>
      <c r="J3366" s="229">
        <f>BK3366</f>
        <v>0</v>
      </c>
      <c r="K3366" s="215"/>
      <c r="L3366" s="220"/>
      <c r="M3366" s="221"/>
      <c r="N3366" s="222"/>
      <c r="O3366" s="222"/>
      <c r="P3366" s="223">
        <f>SUM(P3367:P3405)</f>
        <v>0</v>
      </c>
      <c r="Q3366" s="222"/>
      <c r="R3366" s="223">
        <f>SUM(R3367:R3405)</f>
        <v>24.449229420000002</v>
      </c>
      <c r="S3366" s="222"/>
      <c r="T3366" s="224">
        <f>SUM(T3367:T3405)</f>
        <v>0</v>
      </c>
      <c r="U3366" s="12"/>
      <c r="V3366" s="12"/>
      <c r="W3366" s="12"/>
      <c r="X3366" s="12"/>
      <c r="Y3366" s="12"/>
      <c r="Z3366" s="12"/>
      <c r="AA3366" s="12"/>
      <c r="AB3366" s="12"/>
      <c r="AC3366" s="12"/>
      <c r="AD3366" s="12"/>
      <c r="AE3366" s="12"/>
      <c r="AR3366" s="225" t="s">
        <v>93</v>
      </c>
      <c r="AT3366" s="226" t="s">
        <v>83</v>
      </c>
      <c r="AU3366" s="226" t="s">
        <v>91</v>
      </c>
      <c r="AY3366" s="225" t="s">
        <v>250</v>
      </c>
      <c r="BK3366" s="227">
        <f>SUM(BK3367:BK3405)</f>
        <v>0</v>
      </c>
    </row>
    <row r="3367" s="2" customFormat="1" ht="16.5" customHeight="1">
      <c r="A3367" s="41"/>
      <c r="B3367" s="42"/>
      <c r="C3367" s="230" t="s">
        <v>3192</v>
      </c>
      <c r="D3367" s="230" t="s">
        <v>252</v>
      </c>
      <c r="E3367" s="231" t="s">
        <v>3193</v>
      </c>
      <c r="F3367" s="232" t="s">
        <v>3194</v>
      </c>
      <c r="G3367" s="233" t="s">
        <v>388</v>
      </c>
      <c r="H3367" s="234">
        <v>725.60000000000002</v>
      </c>
      <c r="I3367" s="235"/>
      <c r="J3367" s="236">
        <f>ROUND(I3367*H3367,2)</f>
        <v>0</v>
      </c>
      <c r="K3367" s="237"/>
      <c r="L3367" s="47"/>
      <c r="M3367" s="238" t="s">
        <v>1</v>
      </c>
      <c r="N3367" s="239" t="s">
        <v>49</v>
      </c>
      <c r="O3367" s="94"/>
      <c r="P3367" s="240">
        <f>O3367*H3367</f>
        <v>0</v>
      </c>
      <c r="Q3367" s="240">
        <v>0.00029999999999999997</v>
      </c>
      <c r="R3367" s="240">
        <f>Q3367*H3367</f>
        <v>0.21767999999999999</v>
      </c>
      <c r="S3367" s="240">
        <v>0</v>
      </c>
      <c r="T3367" s="241">
        <f>S3367*H3367</f>
        <v>0</v>
      </c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R3367" s="242" t="s">
        <v>303</v>
      </c>
      <c r="AT3367" s="242" t="s">
        <v>252</v>
      </c>
      <c r="AU3367" s="242" t="s">
        <v>93</v>
      </c>
      <c r="AY3367" s="19" t="s">
        <v>250</v>
      </c>
      <c r="BE3367" s="243">
        <f>IF(N3367="základní",J3367,0)</f>
        <v>0</v>
      </c>
      <c r="BF3367" s="243">
        <f>IF(N3367="snížená",J3367,0)</f>
        <v>0</v>
      </c>
      <c r="BG3367" s="243">
        <f>IF(N3367="zákl. přenesená",J3367,0)</f>
        <v>0</v>
      </c>
      <c r="BH3367" s="243">
        <f>IF(N3367="sníž. přenesená",J3367,0)</f>
        <v>0</v>
      </c>
      <c r="BI3367" s="243">
        <f>IF(N3367="nulová",J3367,0)</f>
        <v>0</v>
      </c>
      <c r="BJ3367" s="19" t="s">
        <v>91</v>
      </c>
      <c r="BK3367" s="243">
        <f>ROUND(I3367*H3367,2)</f>
        <v>0</v>
      </c>
      <c r="BL3367" s="19" t="s">
        <v>303</v>
      </c>
      <c r="BM3367" s="242" t="s">
        <v>3195</v>
      </c>
    </row>
    <row r="3368" s="2" customFormat="1">
      <c r="A3368" s="41"/>
      <c r="B3368" s="42"/>
      <c r="C3368" s="43"/>
      <c r="D3368" s="244" t="s">
        <v>257</v>
      </c>
      <c r="E3368" s="43"/>
      <c r="F3368" s="245" t="s">
        <v>3196</v>
      </c>
      <c r="G3368" s="43"/>
      <c r="H3368" s="43"/>
      <c r="I3368" s="246"/>
      <c r="J3368" s="43"/>
      <c r="K3368" s="43"/>
      <c r="L3368" s="47"/>
      <c r="M3368" s="247"/>
      <c r="N3368" s="248"/>
      <c r="O3368" s="94"/>
      <c r="P3368" s="94"/>
      <c r="Q3368" s="94"/>
      <c r="R3368" s="94"/>
      <c r="S3368" s="94"/>
      <c r="T3368" s="95"/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T3368" s="19" t="s">
        <v>257</v>
      </c>
      <c r="AU3368" s="19" t="s">
        <v>93</v>
      </c>
    </row>
    <row r="3369" s="13" customFormat="1">
      <c r="A3369" s="13"/>
      <c r="B3369" s="249"/>
      <c r="C3369" s="250"/>
      <c r="D3369" s="251" t="s">
        <v>259</v>
      </c>
      <c r="E3369" s="252" t="s">
        <v>1</v>
      </c>
      <c r="F3369" s="253" t="s">
        <v>987</v>
      </c>
      <c r="G3369" s="250"/>
      <c r="H3369" s="254">
        <v>97.569999999999993</v>
      </c>
      <c r="I3369" s="255"/>
      <c r="J3369" s="250"/>
      <c r="K3369" s="250"/>
      <c r="L3369" s="256"/>
      <c r="M3369" s="257"/>
      <c r="N3369" s="258"/>
      <c r="O3369" s="258"/>
      <c r="P3369" s="258"/>
      <c r="Q3369" s="258"/>
      <c r="R3369" s="258"/>
      <c r="S3369" s="258"/>
      <c r="T3369" s="259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60" t="s">
        <v>259</v>
      </c>
      <c r="AU3369" s="260" t="s">
        <v>93</v>
      </c>
      <c r="AV3369" s="13" t="s">
        <v>93</v>
      </c>
      <c r="AW3369" s="13" t="s">
        <v>40</v>
      </c>
      <c r="AX3369" s="13" t="s">
        <v>84</v>
      </c>
      <c r="AY3369" s="260" t="s">
        <v>250</v>
      </c>
    </row>
    <row r="3370" s="13" customFormat="1">
      <c r="A3370" s="13"/>
      <c r="B3370" s="249"/>
      <c r="C3370" s="250"/>
      <c r="D3370" s="251" t="s">
        <v>259</v>
      </c>
      <c r="E3370" s="252" t="s">
        <v>1</v>
      </c>
      <c r="F3370" s="253" t="s">
        <v>988</v>
      </c>
      <c r="G3370" s="250"/>
      <c r="H3370" s="254">
        <v>354.79000000000002</v>
      </c>
      <c r="I3370" s="255"/>
      <c r="J3370" s="250"/>
      <c r="K3370" s="250"/>
      <c r="L3370" s="256"/>
      <c r="M3370" s="257"/>
      <c r="N3370" s="258"/>
      <c r="O3370" s="258"/>
      <c r="P3370" s="258"/>
      <c r="Q3370" s="258"/>
      <c r="R3370" s="258"/>
      <c r="S3370" s="258"/>
      <c r="T3370" s="259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60" t="s">
        <v>259</v>
      </c>
      <c r="AU3370" s="260" t="s">
        <v>93</v>
      </c>
      <c r="AV3370" s="13" t="s">
        <v>93</v>
      </c>
      <c r="AW3370" s="13" t="s">
        <v>40</v>
      </c>
      <c r="AX3370" s="13" t="s">
        <v>84</v>
      </c>
      <c r="AY3370" s="260" t="s">
        <v>250</v>
      </c>
    </row>
    <row r="3371" s="13" customFormat="1">
      <c r="A3371" s="13"/>
      <c r="B3371" s="249"/>
      <c r="C3371" s="250"/>
      <c r="D3371" s="251" t="s">
        <v>259</v>
      </c>
      <c r="E3371" s="252" t="s">
        <v>1</v>
      </c>
      <c r="F3371" s="253" t="s">
        <v>989</v>
      </c>
      <c r="G3371" s="250"/>
      <c r="H3371" s="254">
        <v>25.18</v>
      </c>
      <c r="I3371" s="255"/>
      <c r="J3371" s="250"/>
      <c r="K3371" s="250"/>
      <c r="L3371" s="256"/>
      <c r="M3371" s="257"/>
      <c r="N3371" s="258"/>
      <c r="O3371" s="258"/>
      <c r="P3371" s="258"/>
      <c r="Q3371" s="258"/>
      <c r="R3371" s="258"/>
      <c r="S3371" s="258"/>
      <c r="T3371" s="259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60" t="s">
        <v>259</v>
      </c>
      <c r="AU3371" s="260" t="s">
        <v>93</v>
      </c>
      <c r="AV3371" s="13" t="s">
        <v>93</v>
      </c>
      <c r="AW3371" s="13" t="s">
        <v>40</v>
      </c>
      <c r="AX3371" s="13" t="s">
        <v>84</v>
      </c>
      <c r="AY3371" s="260" t="s">
        <v>250</v>
      </c>
    </row>
    <row r="3372" s="13" customFormat="1">
      <c r="A3372" s="13"/>
      <c r="B3372" s="249"/>
      <c r="C3372" s="250"/>
      <c r="D3372" s="251" t="s">
        <v>259</v>
      </c>
      <c r="E3372" s="252" t="s">
        <v>1</v>
      </c>
      <c r="F3372" s="253" t="s">
        <v>990</v>
      </c>
      <c r="G3372" s="250"/>
      <c r="H3372" s="254">
        <v>39.759999999999998</v>
      </c>
      <c r="I3372" s="255"/>
      <c r="J3372" s="250"/>
      <c r="K3372" s="250"/>
      <c r="L3372" s="256"/>
      <c r="M3372" s="257"/>
      <c r="N3372" s="258"/>
      <c r="O3372" s="258"/>
      <c r="P3372" s="258"/>
      <c r="Q3372" s="258"/>
      <c r="R3372" s="258"/>
      <c r="S3372" s="258"/>
      <c r="T3372" s="259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60" t="s">
        <v>259</v>
      </c>
      <c r="AU3372" s="260" t="s">
        <v>93</v>
      </c>
      <c r="AV3372" s="13" t="s">
        <v>93</v>
      </c>
      <c r="AW3372" s="13" t="s">
        <v>40</v>
      </c>
      <c r="AX3372" s="13" t="s">
        <v>84</v>
      </c>
      <c r="AY3372" s="260" t="s">
        <v>250</v>
      </c>
    </row>
    <row r="3373" s="13" customFormat="1">
      <c r="A3373" s="13"/>
      <c r="B3373" s="249"/>
      <c r="C3373" s="250"/>
      <c r="D3373" s="251" t="s">
        <v>259</v>
      </c>
      <c r="E3373" s="252" t="s">
        <v>1</v>
      </c>
      <c r="F3373" s="253" t="s">
        <v>991</v>
      </c>
      <c r="G3373" s="250"/>
      <c r="H3373" s="254">
        <v>104.81</v>
      </c>
      <c r="I3373" s="255"/>
      <c r="J3373" s="250"/>
      <c r="K3373" s="250"/>
      <c r="L3373" s="256"/>
      <c r="M3373" s="257"/>
      <c r="N3373" s="258"/>
      <c r="O3373" s="258"/>
      <c r="P3373" s="258"/>
      <c r="Q3373" s="258"/>
      <c r="R3373" s="258"/>
      <c r="S3373" s="258"/>
      <c r="T3373" s="259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60" t="s">
        <v>259</v>
      </c>
      <c r="AU3373" s="260" t="s">
        <v>93</v>
      </c>
      <c r="AV3373" s="13" t="s">
        <v>93</v>
      </c>
      <c r="AW3373" s="13" t="s">
        <v>40</v>
      </c>
      <c r="AX3373" s="13" t="s">
        <v>84</v>
      </c>
      <c r="AY3373" s="260" t="s">
        <v>250</v>
      </c>
    </row>
    <row r="3374" s="13" customFormat="1">
      <c r="A3374" s="13"/>
      <c r="B3374" s="249"/>
      <c r="C3374" s="250"/>
      <c r="D3374" s="251" t="s">
        <v>259</v>
      </c>
      <c r="E3374" s="252" t="s">
        <v>1</v>
      </c>
      <c r="F3374" s="253" t="s">
        <v>992</v>
      </c>
      <c r="G3374" s="250"/>
      <c r="H3374" s="254">
        <v>89.780000000000001</v>
      </c>
      <c r="I3374" s="255"/>
      <c r="J3374" s="250"/>
      <c r="K3374" s="250"/>
      <c r="L3374" s="256"/>
      <c r="M3374" s="257"/>
      <c r="N3374" s="258"/>
      <c r="O3374" s="258"/>
      <c r="P3374" s="258"/>
      <c r="Q3374" s="258"/>
      <c r="R3374" s="258"/>
      <c r="S3374" s="258"/>
      <c r="T3374" s="259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60" t="s">
        <v>259</v>
      </c>
      <c r="AU3374" s="260" t="s">
        <v>93</v>
      </c>
      <c r="AV3374" s="13" t="s">
        <v>93</v>
      </c>
      <c r="AW3374" s="13" t="s">
        <v>40</v>
      </c>
      <c r="AX3374" s="13" t="s">
        <v>84</v>
      </c>
      <c r="AY3374" s="260" t="s">
        <v>250</v>
      </c>
    </row>
    <row r="3375" s="13" customFormat="1">
      <c r="A3375" s="13"/>
      <c r="B3375" s="249"/>
      <c r="C3375" s="250"/>
      <c r="D3375" s="251" t="s">
        <v>259</v>
      </c>
      <c r="E3375" s="252" t="s">
        <v>1</v>
      </c>
      <c r="F3375" s="253" t="s">
        <v>993</v>
      </c>
      <c r="G3375" s="250"/>
      <c r="H3375" s="254">
        <v>13.710000000000001</v>
      </c>
      <c r="I3375" s="255"/>
      <c r="J3375" s="250"/>
      <c r="K3375" s="250"/>
      <c r="L3375" s="256"/>
      <c r="M3375" s="257"/>
      <c r="N3375" s="258"/>
      <c r="O3375" s="258"/>
      <c r="P3375" s="258"/>
      <c r="Q3375" s="258"/>
      <c r="R3375" s="258"/>
      <c r="S3375" s="258"/>
      <c r="T3375" s="259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60" t="s">
        <v>259</v>
      </c>
      <c r="AU3375" s="260" t="s">
        <v>93</v>
      </c>
      <c r="AV3375" s="13" t="s">
        <v>93</v>
      </c>
      <c r="AW3375" s="13" t="s">
        <v>40</v>
      </c>
      <c r="AX3375" s="13" t="s">
        <v>84</v>
      </c>
      <c r="AY3375" s="260" t="s">
        <v>250</v>
      </c>
    </row>
    <row r="3376" s="14" customFormat="1">
      <c r="A3376" s="14"/>
      <c r="B3376" s="261"/>
      <c r="C3376" s="262"/>
      <c r="D3376" s="251" t="s">
        <v>259</v>
      </c>
      <c r="E3376" s="263" t="s">
        <v>1</v>
      </c>
      <c r="F3376" s="264" t="s">
        <v>261</v>
      </c>
      <c r="G3376" s="262"/>
      <c r="H3376" s="265">
        <v>725.60000000000002</v>
      </c>
      <c r="I3376" s="266"/>
      <c r="J3376" s="262"/>
      <c r="K3376" s="262"/>
      <c r="L3376" s="267"/>
      <c r="M3376" s="268"/>
      <c r="N3376" s="269"/>
      <c r="O3376" s="269"/>
      <c r="P3376" s="269"/>
      <c r="Q3376" s="269"/>
      <c r="R3376" s="269"/>
      <c r="S3376" s="269"/>
      <c r="T3376" s="270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71" t="s">
        <v>259</v>
      </c>
      <c r="AU3376" s="271" t="s">
        <v>93</v>
      </c>
      <c r="AV3376" s="14" t="s">
        <v>256</v>
      </c>
      <c r="AW3376" s="14" t="s">
        <v>40</v>
      </c>
      <c r="AX3376" s="14" t="s">
        <v>91</v>
      </c>
      <c r="AY3376" s="271" t="s">
        <v>250</v>
      </c>
    </row>
    <row r="3377" s="2" customFormat="1" ht="16.5" customHeight="1">
      <c r="A3377" s="41"/>
      <c r="B3377" s="42"/>
      <c r="C3377" s="230" t="s">
        <v>3197</v>
      </c>
      <c r="D3377" s="230" t="s">
        <v>252</v>
      </c>
      <c r="E3377" s="231" t="s">
        <v>3198</v>
      </c>
      <c r="F3377" s="232" t="s">
        <v>3199</v>
      </c>
      <c r="G3377" s="233" t="s">
        <v>388</v>
      </c>
      <c r="H3377" s="234">
        <v>104.81</v>
      </c>
      <c r="I3377" s="235"/>
      <c r="J3377" s="236">
        <f>ROUND(I3377*H3377,2)</f>
        <v>0</v>
      </c>
      <c r="K3377" s="237"/>
      <c r="L3377" s="47"/>
      <c r="M3377" s="238" t="s">
        <v>1</v>
      </c>
      <c r="N3377" s="239" t="s">
        <v>49</v>
      </c>
      <c r="O3377" s="94"/>
      <c r="P3377" s="240">
        <f>O3377*H3377</f>
        <v>0</v>
      </c>
      <c r="Q3377" s="240">
        <v>0</v>
      </c>
      <c r="R3377" s="240">
        <f>Q3377*H3377</f>
        <v>0</v>
      </c>
      <c r="S3377" s="240">
        <v>0</v>
      </c>
      <c r="T3377" s="241">
        <f>S3377*H3377</f>
        <v>0</v>
      </c>
      <c r="U3377" s="41"/>
      <c r="V3377" s="41"/>
      <c r="W3377" s="41"/>
      <c r="X3377" s="41"/>
      <c r="Y3377" s="41"/>
      <c r="Z3377" s="41"/>
      <c r="AA3377" s="41"/>
      <c r="AB3377" s="41"/>
      <c r="AC3377" s="41"/>
      <c r="AD3377" s="41"/>
      <c r="AE3377" s="41"/>
      <c r="AR3377" s="242" t="s">
        <v>303</v>
      </c>
      <c r="AT3377" s="242" t="s">
        <v>252</v>
      </c>
      <c r="AU3377" s="242" t="s">
        <v>93</v>
      </c>
      <c r="AY3377" s="19" t="s">
        <v>250</v>
      </c>
      <c r="BE3377" s="243">
        <f>IF(N3377="základní",J3377,0)</f>
        <v>0</v>
      </c>
      <c r="BF3377" s="243">
        <f>IF(N3377="snížená",J3377,0)</f>
        <v>0</v>
      </c>
      <c r="BG3377" s="243">
        <f>IF(N3377="zákl. přenesená",J3377,0)</f>
        <v>0</v>
      </c>
      <c r="BH3377" s="243">
        <f>IF(N3377="sníž. přenesená",J3377,0)</f>
        <v>0</v>
      </c>
      <c r="BI3377" s="243">
        <f>IF(N3377="nulová",J3377,0)</f>
        <v>0</v>
      </c>
      <c r="BJ3377" s="19" t="s">
        <v>91</v>
      </c>
      <c r="BK3377" s="243">
        <f>ROUND(I3377*H3377,2)</f>
        <v>0</v>
      </c>
      <c r="BL3377" s="19" t="s">
        <v>303</v>
      </c>
      <c r="BM3377" s="242" t="s">
        <v>3200</v>
      </c>
    </row>
    <row r="3378" s="13" customFormat="1">
      <c r="A3378" s="13"/>
      <c r="B3378" s="249"/>
      <c r="C3378" s="250"/>
      <c r="D3378" s="251" t="s">
        <v>259</v>
      </c>
      <c r="E3378" s="252" t="s">
        <v>1</v>
      </c>
      <c r="F3378" s="253" t="s">
        <v>991</v>
      </c>
      <c r="G3378" s="250"/>
      <c r="H3378" s="254">
        <v>104.81</v>
      </c>
      <c r="I3378" s="255"/>
      <c r="J3378" s="250"/>
      <c r="K3378" s="250"/>
      <c r="L3378" s="256"/>
      <c r="M3378" s="257"/>
      <c r="N3378" s="258"/>
      <c r="O3378" s="258"/>
      <c r="P3378" s="258"/>
      <c r="Q3378" s="258"/>
      <c r="R3378" s="258"/>
      <c r="S3378" s="258"/>
      <c r="T3378" s="259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60" t="s">
        <v>259</v>
      </c>
      <c r="AU3378" s="260" t="s">
        <v>93</v>
      </c>
      <c r="AV3378" s="13" t="s">
        <v>93</v>
      </c>
      <c r="AW3378" s="13" t="s">
        <v>40</v>
      </c>
      <c r="AX3378" s="13" t="s">
        <v>84</v>
      </c>
      <c r="AY3378" s="260" t="s">
        <v>250</v>
      </c>
    </row>
    <row r="3379" s="14" customFormat="1">
      <c r="A3379" s="14"/>
      <c r="B3379" s="261"/>
      <c r="C3379" s="262"/>
      <c r="D3379" s="251" t="s">
        <v>259</v>
      </c>
      <c r="E3379" s="263" t="s">
        <v>1</v>
      </c>
      <c r="F3379" s="264" t="s">
        <v>261</v>
      </c>
      <c r="G3379" s="262"/>
      <c r="H3379" s="265">
        <v>104.81</v>
      </c>
      <c r="I3379" s="266"/>
      <c r="J3379" s="262"/>
      <c r="K3379" s="262"/>
      <c r="L3379" s="267"/>
      <c r="M3379" s="268"/>
      <c r="N3379" s="269"/>
      <c r="O3379" s="269"/>
      <c r="P3379" s="269"/>
      <c r="Q3379" s="269"/>
      <c r="R3379" s="269"/>
      <c r="S3379" s="269"/>
      <c r="T3379" s="270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71" t="s">
        <v>259</v>
      </c>
      <c r="AU3379" s="271" t="s">
        <v>93</v>
      </c>
      <c r="AV3379" s="14" t="s">
        <v>256</v>
      </c>
      <c r="AW3379" s="14" t="s">
        <v>40</v>
      </c>
      <c r="AX3379" s="14" t="s">
        <v>91</v>
      </c>
      <c r="AY3379" s="271" t="s">
        <v>250</v>
      </c>
    </row>
    <row r="3380" s="2" customFormat="1" ht="24.15" customHeight="1">
      <c r="A3380" s="41"/>
      <c r="B3380" s="42"/>
      <c r="C3380" s="230" t="s">
        <v>3201</v>
      </c>
      <c r="D3380" s="230" t="s">
        <v>252</v>
      </c>
      <c r="E3380" s="231" t="s">
        <v>3202</v>
      </c>
      <c r="F3380" s="232" t="s">
        <v>3203</v>
      </c>
      <c r="G3380" s="233" t="s">
        <v>388</v>
      </c>
      <c r="H3380" s="234">
        <v>104.81</v>
      </c>
      <c r="I3380" s="235"/>
      <c r="J3380" s="236">
        <f>ROUND(I3380*H3380,2)</f>
        <v>0</v>
      </c>
      <c r="K3380" s="237"/>
      <c r="L3380" s="47"/>
      <c r="M3380" s="238" t="s">
        <v>1</v>
      </c>
      <c r="N3380" s="239" t="s">
        <v>49</v>
      </c>
      <c r="O3380" s="94"/>
      <c r="P3380" s="240">
        <f>O3380*H3380</f>
        <v>0</v>
      </c>
      <c r="Q3380" s="240">
        <v>0.0075820000000000002</v>
      </c>
      <c r="R3380" s="240">
        <f>Q3380*H3380</f>
        <v>0.79466942000000007</v>
      </c>
      <c r="S3380" s="240">
        <v>0</v>
      </c>
      <c r="T3380" s="241">
        <f>S3380*H3380</f>
        <v>0</v>
      </c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R3380" s="242" t="s">
        <v>303</v>
      </c>
      <c r="AT3380" s="242" t="s">
        <v>252</v>
      </c>
      <c r="AU3380" s="242" t="s">
        <v>93</v>
      </c>
      <c r="AY3380" s="19" t="s">
        <v>250</v>
      </c>
      <c r="BE3380" s="243">
        <f>IF(N3380="základní",J3380,0)</f>
        <v>0</v>
      </c>
      <c r="BF3380" s="243">
        <f>IF(N3380="snížená",J3380,0)</f>
        <v>0</v>
      </c>
      <c r="BG3380" s="243">
        <f>IF(N3380="zákl. přenesená",J3380,0)</f>
        <v>0</v>
      </c>
      <c r="BH3380" s="243">
        <f>IF(N3380="sníž. přenesená",J3380,0)</f>
        <v>0</v>
      </c>
      <c r="BI3380" s="243">
        <f>IF(N3380="nulová",J3380,0)</f>
        <v>0</v>
      </c>
      <c r="BJ3380" s="19" t="s">
        <v>91</v>
      </c>
      <c r="BK3380" s="243">
        <f>ROUND(I3380*H3380,2)</f>
        <v>0</v>
      </c>
      <c r="BL3380" s="19" t="s">
        <v>303</v>
      </c>
      <c r="BM3380" s="242" t="s">
        <v>3204</v>
      </c>
    </row>
    <row r="3381" s="2" customFormat="1">
      <c r="A3381" s="41"/>
      <c r="B3381" s="42"/>
      <c r="C3381" s="43"/>
      <c r="D3381" s="244" t="s">
        <v>257</v>
      </c>
      <c r="E3381" s="43"/>
      <c r="F3381" s="245" t="s">
        <v>3205</v>
      </c>
      <c r="G3381" s="43"/>
      <c r="H3381" s="43"/>
      <c r="I3381" s="246"/>
      <c r="J3381" s="43"/>
      <c r="K3381" s="43"/>
      <c r="L3381" s="47"/>
      <c r="M3381" s="247"/>
      <c r="N3381" s="248"/>
      <c r="O3381" s="94"/>
      <c r="P3381" s="94"/>
      <c r="Q3381" s="94"/>
      <c r="R3381" s="94"/>
      <c r="S3381" s="94"/>
      <c r="T3381" s="95"/>
      <c r="U3381" s="41"/>
      <c r="V3381" s="41"/>
      <c r="W3381" s="41"/>
      <c r="X3381" s="41"/>
      <c r="Y3381" s="41"/>
      <c r="Z3381" s="41"/>
      <c r="AA3381" s="41"/>
      <c r="AB3381" s="41"/>
      <c r="AC3381" s="41"/>
      <c r="AD3381" s="41"/>
      <c r="AE3381" s="41"/>
      <c r="AT3381" s="19" t="s">
        <v>257</v>
      </c>
      <c r="AU3381" s="19" t="s">
        <v>93</v>
      </c>
    </row>
    <row r="3382" s="13" customFormat="1">
      <c r="A3382" s="13"/>
      <c r="B3382" s="249"/>
      <c r="C3382" s="250"/>
      <c r="D3382" s="251" t="s">
        <v>259</v>
      </c>
      <c r="E3382" s="252" t="s">
        <v>1</v>
      </c>
      <c r="F3382" s="253" t="s">
        <v>991</v>
      </c>
      <c r="G3382" s="250"/>
      <c r="H3382" s="254">
        <v>104.81</v>
      </c>
      <c r="I3382" s="255"/>
      <c r="J3382" s="250"/>
      <c r="K3382" s="250"/>
      <c r="L3382" s="256"/>
      <c r="M3382" s="257"/>
      <c r="N3382" s="258"/>
      <c r="O3382" s="258"/>
      <c r="P3382" s="258"/>
      <c r="Q3382" s="258"/>
      <c r="R3382" s="258"/>
      <c r="S3382" s="258"/>
      <c r="T3382" s="259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60" t="s">
        <v>259</v>
      </c>
      <c r="AU3382" s="260" t="s">
        <v>93</v>
      </c>
      <c r="AV3382" s="13" t="s">
        <v>93</v>
      </c>
      <c r="AW3382" s="13" t="s">
        <v>40</v>
      </c>
      <c r="AX3382" s="13" t="s">
        <v>84</v>
      </c>
      <c r="AY3382" s="260" t="s">
        <v>250</v>
      </c>
    </row>
    <row r="3383" s="14" customFormat="1">
      <c r="A3383" s="14"/>
      <c r="B3383" s="261"/>
      <c r="C3383" s="262"/>
      <c r="D3383" s="251" t="s">
        <v>259</v>
      </c>
      <c r="E3383" s="263" t="s">
        <v>1</v>
      </c>
      <c r="F3383" s="264" t="s">
        <v>261</v>
      </c>
      <c r="G3383" s="262"/>
      <c r="H3383" s="265">
        <v>104.81</v>
      </c>
      <c r="I3383" s="266"/>
      <c r="J3383" s="262"/>
      <c r="K3383" s="262"/>
      <c r="L3383" s="267"/>
      <c r="M3383" s="268"/>
      <c r="N3383" s="269"/>
      <c r="O3383" s="269"/>
      <c r="P3383" s="269"/>
      <c r="Q3383" s="269"/>
      <c r="R3383" s="269"/>
      <c r="S3383" s="269"/>
      <c r="T3383" s="270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71" t="s">
        <v>259</v>
      </c>
      <c r="AU3383" s="271" t="s">
        <v>93</v>
      </c>
      <c r="AV3383" s="14" t="s">
        <v>256</v>
      </c>
      <c r="AW3383" s="14" t="s">
        <v>40</v>
      </c>
      <c r="AX3383" s="14" t="s">
        <v>91</v>
      </c>
      <c r="AY3383" s="271" t="s">
        <v>250</v>
      </c>
    </row>
    <row r="3384" s="2" customFormat="1" ht="37.8" customHeight="1">
      <c r="A3384" s="41"/>
      <c r="B3384" s="42"/>
      <c r="C3384" s="230" t="s">
        <v>3206</v>
      </c>
      <c r="D3384" s="230" t="s">
        <v>252</v>
      </c>
      <c r="E3384" s="231" t="s">
        <v>3207</v>
      </c>
      <c r="F3384" s="232" t="s">
        <v>3208</v>
      </c>
      <c r="G3384" s="233" t="s">
        <v>388</v>
      </c>
      <c r="H3384" s="234">
        <v>725.60000000000002</v>
      </c>
      <c r="I3384" s="235"/>
      <c r="J3384" s="236">
        <f>ROUND(I3384*H3384,2)</f>
        <v>0</v>
      </c>
      <c r="K3384" s="237"/>
      <c r="L3384" s="47"/>
      <c r="M3384" s="238" t="s">
        <v>1</v>
      </c>
      <c r="N3384" s="239" t="s">
        <v>49</v>
      </c>
      <c r="O3384" s="94"/>
      <c r="P3384" s="240">
        <f>O3384*H3384</f>
        <v>0</v>
      </c>
      <c r="Q3384" s="240">
        <v>0.0091999999999999998</v>
      </c>
      <c r="R3384" s="240">
        <f>Q3384*H3384</f>
        <v>6.6755199999999997</v>
      </c>
      <c r="S3384" s="240">
        <v>0</v>
      </c>
      <c r="T3384" s="241">
        <f>S3384*H3384</f>
        <v>0</v>
      </c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R3384" s="242" t="s">
        <v>303</v>
      </c>
      <c r="AT3384" s="242" t="s">
        <v>252</v>
      </c>
      <c r="AU3384" s="242" t="s">
        <v>93</v>
      </c>
      <c r="AY3384" s="19" t="s">
        <v>250</v>
      </c>
      <c r="BE3384" s="243">
        <f>IF(N3384="základní",J3384,0)</f>
        <v>0</v>
      </c>
      <c r="BF3384" s="243">
        <f>IF(N3384="snížená",J3384,0)</f>
        <v>0</v>
      </c>
      <c r="BG3384" s="243">
        <f>IF(N3384="zákl. přenesená",J3384,0)</f>
        <v>0</v>
      </c>
      <c r="BH3384" s="243">
        <f>IF(N3384="sníž. přenesená",J3384,0)</f>
        <v>0</v>
      </c>
      <c r="BI3384" s="243">
        <f>IF(N3384="nulová",J3384,0)</f>
        <v>0</v>
      </c>
      <c r="BJ3384" s="19" t="s">
        <v>91</v>
      </c>
      <c r="BK3384" s="243">
        <f>ROUND(I3384*H3384,2)</f>
        <v>0</v>
      </c>
      <c r="BL3384" s="19" t="s">
        <v>303</v>
      </c>
      <c r="BM3384" s="242" t="s">
        <v>3209</v>
      </c>
    </row>
    <row r="3385" s="2" customFormat="1">
      <c r="A3385" s="41"/>
      <c r="B3385" s="42"/>
      <c r="C3385" s="43"/>
      <c r="D3385" s="244" t="s">
        <v>257</v>
      </c>
      <c r="E3385" s="43"/>
      <c r="F3385" s="245" t="s">
        <v>3210</v>
      </c>
      <c r="G3385" s="43"/>
      <c r="H3385" s="43"/>
      <c r="I3385" s="246"/>
      <c r="J3385" s="43"/>
      <c r="K3385" s="43"/>
      <c r="L3385" s="47"/>
      <c r="M3385" s="247"/>
      <c r="N3385" s="248"/>
      <c r="O3385" s="94"/>
      <c r="P3385" s="94"/>
      <c r="Q3385" s="94"/>
      <c r="R3385" s="94"/>
      <c r="S3385" s="94"/>
      <c r="T3385" s="95"/>
      <c r="U3385" s="41"/>
      <c r="V3385" s="41"/>
      <c r="W3385" s="41"/>
      <c r="X3385" s="41"/>
      <c r="Y3385" s="41"/>
      <c r="Z3385" s="41"/>
      <c r="AA3385" s="41"/>
      <c r="AB3385" s="41"/>
      <c r="AC3385" s="41"/>
      <c r="AD3385" s="41"/>
      <c r="AE3385" s="41"/>
      <c r="AT3385" s="19" t="s">
        <v>257</v>
      </c>
      <c r="AU3385" s="19" t="s">
        <v>93</v>
      </c>
    </row>
    <row r="3386" s="13" customFormat="1">
      <c r="A3386" s="13"/>
      <c r="B3386" s="249"/>
      <c r="C3386" s="250"/>
      <c r="D3386" s="251" t="s">
        <v>259</v>
      </c>
      <c r="E3386" s="252" t="s">
        <v>1</v>
      </c>
      <c r="F3386" s="253" t="s">
        <v>987</v>
      </c>
      <c r="G3386" s="250"/>
      <c r="H3386" s="254">
        <v>97.569999999999993</v>
      </c>
      <c r="I3386" s="255"/>
      <c r="J3386" s="250"/>
      <c r="K3386" s="250"/>
      <c r="L3386" s="256"/>
      <c r="M3386" s="257"/>
      <c r="N3386" s="258"/>
      <c r="O3386" s="258"/>
      <c r="P3386" s="258"/>
      <c r="Q3386" s="258"/>
      <c r="R3386" s="258"/>
      <c r="S3386" s="258"/>
      <c r="T3386" s="259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60" t="s">
        <v>259</v>
      </c>
      <c r="AU3386" s="260" t="s">
        <v>93</v>
      </c>
      <c r="AV3386" s="13" t="s">
        <v>93</v>
      </c>
      <c r="AW3386" s="13" t="s">
        <v>40</v>
      </c>
      <c r="AX3386" s="13" t="s">
        <v>84</v>
      </c>
      <c r="AY3386" s="260" t="s">
        <v>250</v>
      </c>
    </row>
    <row r="3387" s="13" customFormat="1">
      <c r="A3387" s="13"/>
      <c r="B3387" s="249"/>
      <c r="C3387" s="250"/>
      <c r="D3387" s="251" t="s">
        <v>259</v>
      </c>
      <c r="E3387" s="252" t="s">
        <v>1</v>
      </c>
      <c r="F3387" s="253" t="s">
        <v>988</v>
      </c>
      <c r="G3387" s="250"/>
      <c r="H3387" s="254">
        <v>354.79000000000002</v>
      </c>
      <c r="I3387" s="255"/>
      <c r="J3387" s="250"/>
      <c r="K3387" s="250"/>
      <c r="L3387" s="256"/>
      <c r="M3387" s="257"/>
      <c r="N3387" s="258"/>
      <c r="O3387" s="258"/>
      <c r="P3387" s="258"/>
      <c r="Q3387" s="258"/>
      <c r="R3387" s="258"/>
      <c r="S3387" s="258"/>
      <c r="T3387" s="259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60" t="s">
        <v>259</v>
      </c>
      <c r="AU3387" s="260" t="s">
        <v>93</v>
      </c>
      <c r="AV3387" s="13" t="s">
        <v>93</v>
      </c>
      <c r="AW3387" s="13" t="s">
        <v>40</v>
      </c>
      <c r="AX3387" s="13" t="s">
        <v>84</v>
      </c>
      <c r="AY3387" s="260" t="s">
        <v>250</v>
      </c>
    </row>
    <row r="3388" s="13" customFormat="1">
      <c r="A3388" s="13"/>
      <c r="B3388" s="249"/>
      <c r="C3388" s="250"/>
      <c r="D3388" s="251" t="s">
        <v>259</v>
      </c>
      <c r="E3388" s="252" t="s">
        <v>1</v>
      </c>
      <c r="F3388" s="253" t="s">
        <v>989</v>
      </c>
      <c r="G3388" s="250"/>
      <c r="H3388" s="254">
        <v>25.18</v>
      </c>
      <c r="I3388" s="255"/>
      <c r="J3388" s="250"/>
      <c r="K3388" s="250"/>
      <c r="L3388" s="256"/>
      <c r="M3388" s="257"/>
      <c r="N3388" s="258"/>
      <c r="O3388" s="258"/>
      <c r="P3388" s="258"/>
      <c r="Q3388" s="258"/>
      <c r="R3388" s="258"/>
      <c r="S3388" s="258"/>
      <c r="T3388" s="259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60" t="s">
        <v>259</v>
      </c>
      <c r="AU3388" s="260" t="s">
        <v>93</v>
      </c>
      <c r="AV3388" s="13" t="s">
        <v>93</v>
      </c>
      <c r="AW3388" s="13" t="s">
        <v>40</v>
      </c>
      <c r="AX3388" s="13" t="s">
        <v>84</v>
      </c>
      <c r="AY3388" s="260" t="s">
        <v>250</v>
      </c>
    </row>
    <row r="3389" s="13" customFormat="1">
      <c r="A3389" s="13"/>
      <c r="B3389" s="249"/>
      <c r="C3389" s="250"/>
      <c r="D3389" s="251" t="s">
        <v>259</v>
      </c>
      <c r="E3389" s="252" t="s">
        <v>1</v>
      </c>
      <c r="F3389" s="253" t="s">
        <v>990</v>
      </c>
      <c r="G3389" s="250"/>
      <c r="H3389" s="254">
        <v>39.759999999999998</v>
      </c>
      <c r="I3389" s="255"/>
      <c r="J3389" s="250"/>
      <c r="K3389" s="250"/>
      <c r="L3389" s="256"/>
      <c r="M3389" s="257"/>
      <c r="N3389" s="258"/>
      <c r="O3389" s="258"/>
      <c r="P3389" s="258"/>
      <c r="Q3389" s="258"/>
      <c r="R3389" s="258"/>
      <c r="S3389" s="258"/>
      <c r="T3389" s="259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60" t="s">
        <v>259</v>
      </c>
      <c r="AU3389" s="260" t="s">
        <v>93</v>
      </c>
      <c r="AV3389" s="13" t="s">
        <v>93</v>
      </c>
      <c r="AW3389" s="13" t="s">
        <v>40</v>
      </c>
      <c r="AX3389" s="13" t="s">
        <v>84</v>
      </c>
      <c r="AY3389" s="260" t="s">
        <v>250</v>
      </c>
    </row>
    <row r="3390" s="13" customFormat="1">
      <c r="A3390" s="13"/>
      <c r="B3390" s="249"/>
      <c r="C3390" s="250"/>
      <c r="D3390" s="251" t="s">
        <v>259</v>
      </c>
      <c r="E3390" s="252" t="s">
        <v>1</v>
      </c>
      <c r="F3390" s="253" t="s">
        <v>991</v>
      </c>
      <c r="G3390" s="250"/>
      <c r="H3390" s="254">
        <v>104.81</v>
      </c>
      <c r="I3390" s="255"/>
      <c r="J3390" s="250"/>
      <c r="K3390" s="250"/>
      <c r="L3390" s="256"/>
      <c r="M3390" s="257"/>
      <c r="N3390" s="258"/>
      <c r="O3390" s="258"/>
      <c r="P3390" s="258"/>
      <c r="Q3390" s="258"/>
      <c r="R3390" s="258"/>
      <c r="S3390" s="258"/>
      <c r="T3390" s="25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60" t="s">
        <v>259</v>
      </c>
      <c r="AU3390" s="260" t="s">
        <v>93</v>
      </c>
      <c r="AV3390" s="13" t="s">
        <v>93</v>
      </c>
      <c r="AW3390" s="13" t="s">
        <v>40</v>
      </c>
      <c r="AX3390" s="13" t="s">
        <v>84</v>
      </c>
      <c r="AY3390" s="260" t="s">
        <v>250</v>
      </c>
    </row>
    <row r="3391" s="13" customFormat="1">
      <c r="A3391" s="13"/>
      <c r="B3391" s="249"/>
      <c r="C3391" s="250"/>
      <c r="D3391" s="251" t="s">
        <v>259</v>
      </c>
      <c r="E3391" s="252" t="s">
        <v>1</v>
      </c>
      <c r="F3391" s="253" t="s">
        <v>992</v>
      </c>
      <c r="G3391" s="250"/>
      <c r="H3391" s="254">
        <v>89.780000000000001</v>
      </c>
      <c r="I3391" s="255"/>
      <c r="J3391" s="250"/>
      <c r="K3391" s="250"/>
      <c r="L3391" s="256"/>
      <c r="M3391" s="257"/>
      <c r="N3391" s="258"/>
      <c r="O3391" s="258"/>
      <c r="P3391" s="258"/>
      <c r="Q3391" s="258"/>
      <c r="R3391" s="258"/>
      <c r="S3391" s="258"/>
      <c r="T3391" s="259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60" t="s">
        <v>259</v>
      </c>
      <c r="AU3391" s="260" t="s">
        <v>93</v>
      </c>
      <c r="AV3391" s="13" t="s">
        <v>93</v>
      </c>
      <c r="AW3391" s="13" t="s">
        <v>40</v>
      </c>
      <c r="AX3391" s="13" t="s">
        <v>84</v>
      </c>
      <c r="AY3391" s="260" t="s">
        <v>250</v>
      </c>
    </row>
    <row r="3392" s="13" customFormat="1">
      <c r="A3392" s="13"/>
      <c r="B3392" s="249"/>
      <c r="C3392" s="250"/>
      <c r="D3392" s="251" t="s">
        <v>259</v>
      </c>
      <c r="E3392" s="252" t="s">
        <v>1</v>
      </c>
      <c r="F3392" s="253" t="s">
        <v>993</v>
      </c>
      <c r="G3392" s="250"/>
      <c r="H3392" s="254">
        <v>13.710000000000001</v>
      </c>
      <c r="I3392" s="255"/>
      <c r="J3392" s="250"/>
      <c r="K3392" s="250"/>
      <c r="L3392" s="256"/>
      <c r="M3392" s="257"/>
      <c r="N3392" s="258"/>
      <c r="O3392" s="258"/>
      <c r="P3392" s="258"/>
      <c r="Q3392" s="258"/>
      <c r="R3392" s="258"/>
      <c r="S3392" s="258"/>
      <c r="T3392" s="259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60" t="s">
        <v>259</v>
      </c>
      <c r="AU3392" s="260" t="s">
        <v>93</v>
      </c>
      <c r="AV3392" s="13" t="s">
        <v>93</v>
      </c>
      <c r="AW3392" s="13" t="s">
        <v>40</v>
      </c>
      <c r="AX3392" s="13" t="s">
        <v>84</v>
      </c>
      <c r="AY3392" s="260" t="s">
        <v>250</v>
      </c>
    </row>
    <row r="3393" s="14" customFormat="1">
      <c r="A3393" s="14"/>
      <c r="B3393" s="261"/>
      <c r="C3393" s="262"/>
      <c r="D3393" s="251" t="s">
        <v>259</v>
      </c>
      <c r="E3393" s="263" t="s">
        <v>1</v>
      </c>
      <c r="F3393" s="264" t="s">
        <v>261</v>
      </c>
      <c r="G3393" s="262"/>
      <c r="H3393" s="265">
        <v>725.60000000000002</v>
      </c>
      <c r="I3393" s="266"/>
      <c r="J3393" s="262"/>
      <c r="K3393" s="262"/>
      <c r="L3393" s="267"/>
      <c r="M3393" s="268"/>
      <c r="N3393" s="269"/>
      <c r="O3393" s="269"/>
      <c r="P3393" s="269"/>
      <c r="Q3393" s="269"/>
      <c r="R3393" s="269"/>
      <c r="S3393" s="269"/>
      <c r="T3393" s="270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71" t="s">
        <v>259</v>
      </c>
      <c r="AU3393" s="271" t="s">
        <v>93</v>
      </c>
      <c r="AV3393" s="14" t="s">
        <v>256</v>
      </c>
      <c r="AW3393" s="14" t="s">
        <v>40</v>
      </c>
      <c r="AX3393" s="14" t="s">
        <v>91</v>
      </c>
      <c r="AY3393" s="271" t="s">
        <v>250</v>
      </c>
    </row>
    <row r="3394" s="2" customFormat="1" ht="24.15" customHeight="1">
      <c r="A3394" s="41"/>
      <c r="B3394" s="42"/>
      <c r="C3394" s="294" t="s">
        <v>3211</v>
      </c>
      <c r="D3394" s="294" t="s">
        <v>337</v>
      </c>
      <c r="E3394" s="295" t="s">
        <v>3212</v>
      </c>
      <c r="F3394" s="296" t="s">
        <v>3213</v>
      </c>
      <c r="G3394" s="297" t="s">
        <v>388</v>
      </c>
      <c r="H3394" s="298">
        <v>798.15999999999997</v>
      </c>
      <c r="I3394" s="299"/>
      <c r="J3394" s="300">
        <f>ROUND(I3394*H3394,2)</f>
        <v>0</v>
      </c>
      <c r="K3394" s="301"/>
      <c r="L3394" s="302"/>
      <c r="M3394" s="303" t="s">
        <v>1</v>
      </c>
      <c r="N3394" s="304" t="s">
        <v>49</v>
      </c>
      <c r="O3394" s="94"/>
      <c r="P3394" s="240">
        <f>O3394*H3394</f>
        <v>0</v>
      </c>
      <c r="Q3394" s="240">
        <v>0.021000000000000001</v>
      </c>
      <c r="R3394" s="240">
        <f>Q3394*H3394</f>
        <v>16.76136</v>
      </c>
      <c r="S3394" s="240">
        <v>0</v>
      </c>
      <c r="T3394" s="241">
        <f>S3394*H3394</f>
        <v>0</v>
      </c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R3394" s="242" t="s">
        <v>363</v>
      </c>
      <c r="AT3394" s="242" t="s">
        <v>337</v>
      </c>
      <c r="AU3394" s="242" t="s">
        <v>93</v>
      </c>
      <c r="AY3394" s="19" t="s">
        <v>250</v>
      </c>
      <c r="BE3394" s="243">
        <f>IF(N3394="základní",J3394,0)</f>
        <v>0</v>
      </c>
      <c r="BF3394" s="243">
        <f>IF(N3394="snížená",J3394,0)</f>
        <v>0</v>
      </c>
      <c r="BG3394" s="243">
        <f>IF(N3394="zákl. přenesená",J3394,0)</f>
        <v>0</v>
      </c>
      <c r="BH3394" s="243">
        <f>IF(N3394="sníž. přenesená",J3394,0)</f>
        <v>0</v>
      </c>
      <c r="BI3394" s="243">
        <f>IF(N3394="nulová",J3394,0)</f>
        <v>0</v>
      </c>
      <c r="BJ3394" s="19" t="s">
        <v>91</v>
      </c>
      <c r="BK3394" s="243">
        <f>ROUND(I3394*H3394,2)</f>
        <v>0</v>
      </c>
      <c r="BL3394" s="19" t="s">
        <v>303</v>
      </c>
      <c r="BM3394" s="242" t="s">
        <v>3214</v>
      </c>
    </row>
    <row r="3395" s="13" customFormat="1">
      <c r="A3395" s="13"/>
      <c r="B3395" s="249"/>
      <c r="C3395" s="250"/>
      <c r="D3395" s="251" t="s">
        <v>259</v>
      </c>
      <c r="E3395" s="252" t="s">
        <v>1</v>
      </c>
      <c r="F3395" s="253" t="s">
        <v>987</v>
      </c>
      <c r="G3395" s="250"/>
      <c r="H3395" s="254">
        <v>97.569999999999993</v>
      </c>
      <c r="I3395" s="255"/>
      <c r="J3395" s="250"/>
      <c r="K3395" s="250"/>
      <c r="L3395" s="256"/>
      <c r="M3395" s="257"/>
      <c r="N3395" s="258"/>
      <c r="O3395" s="258"/>
      <c r="P3395" s="258"/>
      <c r="Q3395" s="258"/>
      <c r="R3395" s="258"/>
      <c r="S3395" s="258"/>
      <c r="T3395" s="259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60" t="s">
        <v>259</v>
      </c>
      <c r="AU3395" s="260" t="s">
        <v>93</v>
      </c>
      <c r="AV3395" s="13" t="s">
        <v>93</v>
      </c>
      <c r="AW3395" s="13" t="s">
        <v>40</v>
      </c>
      <c r="AX3395" s="13" t="s">
        <v>84</v>
      </c>
      <c r="AY3395" s="260" t="s">
        <v>250</v>
      </c>
    </row>
    <row r="3396" s="13" customFormat="1">
      <c r="A3396" s="13"/>
      <c r="B3396" s="249"/>
      <c r="C3396" s="250"/>
      <c r="D3396" s="251" t="s">
        <v>259</v>
      </c>
      <c r="E3396" s="252" t="s">
        <v>1</v>
      </c>
      <c r="F3396" s="253" t="s">
        <v>988</v>
      </c>
      <c r="G3396" s="250"/>
      <c r="H3396" s="254">
        <v>354.79000000000002</v>
      </c>
      <c r="I3396" s="255"/>
      <c r="J3396" s="250"/>
      <c r="K3396" s="250"/>
      <c r="L3396" s="256"/>
      <c r="M3396" s="257"/>
      <c r="N3396" s="258"/>
      <c r="O3396" s="258"/>
      <c r="P3396" s="258"/>
      <c r="Q3396" s="258"/>
      <c r="R3396" s="258"/>
      <c r="S3396" s="258"/>
      <c r="T3396" s="25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60" t="s">
        <v>259</v>
      </c>
      <c r="AU3396" s="260" t="s">
        <v>93</v>
      </c>
      <c r="AV3396" s="13" t="s">
        <v>93</v>
      </c>
      <c r="AW3396" s="13" t="s">
        <v>40</v>
      </c>
      <c r="AX3396" s="13" t="s">
        <v>84</v>
      </c>
      <c r="AY3396" s="260" t="s">
        <v>250</v>
      </c>
    </row>
    <row r="3397" s="13" customFormat="1">
      <c r="A3397" s="13"/>
      <c r="B3397" s="249"/>
      <c r="C3397" s="250"/>
      <c r="D3397" s="251" t="s">
        <v>259</v>
      </c>
      <c r="E3397" s="252" t="s">
        <v>1</v>
      </c>
      <c r="F3397" s="253" t="s">
        <v>989</v>
      </c>
      <c r="G3397" s="250"/>
      <c r="H3397" s="254">
        <v>25.18</v>
      </c>
      <c r="I3397" s="255"/>
      <c r="J3397" s="250"/>
      <c r="K3397" s="250"/>
      <c r="L3397" s="256"/>
      <c r="M3397" s="257"/>
      <c r="N3397" s="258"/>
      <c r="O3397" s="258"/>
      <c r="P3397" s="258"/>
      <c r="Q3397" s="258"/>
      <c r="R3397" s="258"/>
      <c r="S3397" s="258"/>
      <c r="T3397" s="259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60" t="s">
        <v>259</v>
      </c>
      <c r="AU3397" s="260" t="s">
        <v>93</v>
      </c>
      <c r="AV3397" s="13" t="s">
        <v>93</v>
      </c>
      <c r="AW3397" s="13" t="s">
        <v>40</v>
      </c>
      <c r="AX3397" s="13" t="s">
        <v>84</v>
      </c>
      <c r="AY3397" s="260" t="s">
        <v>250</v>
      </c>
    </row>
    <row r="3398" s="13" customFormat="1">
      <c r="A3398" s="13"/>
      <c r="B3398" s="249"/>
      <c r="C3398" s="250"/>
      <c r="D3398" s="251" t="s">
        <v>259</v>
      </c>
      <c r="E3398" s="252" t="s">
        <v>1</v>
      </c>
      <c r="F3398" s="253" t="s">
        <v>990</v>
      </c>
      <c r="G3398" s="250"/>
      <c r="H3398" s="254">
        <v>39.759999999999998</v>
      </c>
      <c r="I3398" s="255"/>
      <c r="J3398" s="250"/>
      <c r="K3398" s="250"/>
      <c r="L3398" s="256"/>
      <c r="M3398" s="257"/>
      <c r="N3398" s="258"/>
      <c r="O3398" s="258"/>
      <c r="P3398" s="258"/>
      <c r="Q3398" s="258"/>
      <c r="R3398" s="258"/>
      <c r="S3398" s="258"/>
      <c r="T3398" s="259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60" t="s">
        <v>259</v>
      </c>
      <c r="AU3398" s="260" t="s">
        <v>93</v>
      </c>
      <c r="AV3398" s="13" t="s">
        <v>93</v>
      </c>
      <c r="AW3398" s="13" t="s">
        <v>40</v>
      </c>
      <c r="AX3398" s="13" t="s">
        <v>84</v>
      </c>
      <c r="AY3398" s="260" t="s">
        <v>250</v>
      </c>
    </row>
    <row r="3399" s="13" customFormat="1">
      <c r="A3399" s="13"/>
      <c r="B3399" s="249"/>
      <c r="C3399" s="250"/>
      <c r="D3399" s="251" t="s">
        <v>259</v>
      </c>
      <c r="E3399" s="252" t="s">
        <v>1</v>
      </c>
      <c r="F3399" s="253" t="s">
        <v>991</v>
      </c>
      <c r="G3399" s="250"/>
      <c r="H3399" s="254">
        <v>104.81</v>
      </c>
      <c r="I3399" s="255"/>
      <c r="J3399" s="250"/>
      <c r="K3399" s="250"/>
      <c r="L3399" s="256"/>
      <c r="M3399" s="257"/>
      <c r="N3399" s="258"/>
      <c r="O3399" s="258"/>
      <c r="P3399" s="258"/>
      <c r="Q3399" s="258"/>
      <c r="R3399" s="258"/>
      <c r="S3399" s="258"/>
      <c r="T3399" s="259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60" t="s">
        <v>259</v>
      </c>
      <c r="AU3399" s="260" t="s">
        <v>93</v>
      </c>
      <c r="AV3399" s="13" t="s">
        <v>93</v>
      </c>
      <c r="AW3399" s="13" t="s">
        <v>40</v>
      </c>
      <c r="AX3399" s="13" t="s">
        <v>84</v>
      </c>
      <c r="AY3399" s="260" t="s">
        <v>250</v>
      </c>
    </row>
    <row r="3400" s="13" customFormat="1">
      <c r="A3400" s="13"/>
      <c r="B3400" s="249"/>
      <c r="C3400" s="250"/>
      <c r="D3400" s="251" t="s">
        <v>259</v>
      </c>
      <c r="E3400" s="252" t="s">
        <v>1</v>
      </c>
      <c r="F3400" s="253" t="s">
        <v>992</v>
      </c>
      <c r="G3400" s="250"/>
      <c r="H3400" s="254">
        <v>89.780000000000001</v>
      </c>
      <c r="I3400" s="255"/>
      <c r="J3400" s="250"/>
      <c r="K3400" s="250"/>
      <c r="L3400" s="256"/>
      <c r="M3400" s="257"/>
      <c r="N3400" s="258"/>
      <c r="O3400" s="258"/>
      <c r="P3400" s="258"/>
      <c r="Q3400" s="258"/>
      <c r="R3400" s="258"/>
      <c r="S3400" s="258"/>
      <c r="T3400" s="259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60" t="s">
        <v>259</v>
      </c>
      <c r="AU3400" s="260" t="s">
        <v>93</v>
      </c>
      <c r="AV3400" s="13" t="s">
        <v>93</v>
      </c>
      <c r="AW3400" s="13" t="s">
        <v>40</v>
      </c>
      <c r="AX3400" s="13" t="s">
        <v>84</v>
      </c>
      <c r="AY3400" s="260" t="s">
        <v>250</v>
      </c>
    </row>
    <row r="3401" s="13" customFormat="1">
      <c r="A3401" s="13"/>
      <c r="B3401" s="249"/>
      <c r="C3401" s="250"/>
      <c r="D3401" s="251" t="s">
        <v>259</v>
      </c>
      <c r="E3401" s="252" t="s">
        <v>1</v>
      </c>
      <c r="F3401" s="253" t="s">
        <v>993</v>
      </c>
      <c r="G3401" s="250"/>
      <c r="H3401" s="254">
        <v>13.710000000000001</v>
      </c>
      <c r="I3401" s="255"/>
      <c r="J3401" s="250"/>
      <c r="K3401" s="250"/>
      <c r="L3401" s="256"/>
      <c r="M3401" s="257"/>
      <c r="N3401" s="258"/>
      <c r="O3401" s="258"/>
      <c r="P3401" s="258"/>
      <c r="Q3401" s="258"/>
      <c r="R3401" s="258"/>
      <c r="S3401" s="258"/>
      <c r="T3401" s="259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60" t="s">
        <v>259</v>
      </c>
      <c r="AU3401" s="260" t="s">
        <v>93</v>
      </c>
      <c r="AV3401" s="13" t="s">
        <v>93</v>
      </c>
      <c r="AW3401" s="13" t="s">
        <v>40</v>
      </c>
      <c r="AX3401" s="13" t="s">
        <v>84</v>
      </c>
      <c r="AY3401" s="260" t="s">
        <v>250</v>
      </c>
    </row>
    <row r="3402" s="14" customFormat="1">
      <c r="A3402" s="14"/>
      <c r="B3402" s="261"/>
      <c r="C3402" s="262"/>
      <c r="D3402" s="251" t="s">
        <v>259</v>
      </c>
      <c r="E3402" s="263" t="s">
        <v>1</v>
      </c>
      <c r="F3402" s="264" t="s">
        <v>261</v>
      </c>
      <c r="G3402" s="262"/>
      <c r="H3402" s="265">
        <v>725.60000000000002</v>
      </c>
      <c r="I3402" s="266"/>
      <c r="J3402" s="262"/>
      <c r="K3402" s="262"/>
      <c r="L3402" s="267"/>
      <c r="M3402" s="268"/>
      <c r="N3402" s="269"/>
      <c r="O3402" s="269"/>
      <c r="P3402" s="269"/>
      <c r="Q3402" s="269"/>
      <c r="R3402" s="269"/>
      <c r="S3402" s="269"/>
      <c r="T3402" s="270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71" t="s">
        <v>259</v>
      </c>
      <c r="AU3402" s="271" t="s">
        <v>93</v>
      </c>
      <c r="AV3402" s="14" t="s">
        <v>256</v>
      </c>
      <c r="AW3402" s="14" t="s">
        <v>40</v>
      </c>
      <c r="AX3402" s="14" t="s">
        <v>91</v>
      </c>
      <c r="AY3402" s="271" t="s">
        <v>250</v>
      </c>
    </row>
    <row r="3403" s="13" customFormat="1">
      <c r="A3403" s="13"/>
      <c r="B3403" s="249"/>
      <c r="C3403" s="250"/>
      <c r="D3403" s="251" t="s">
        <v>259</v>
      </c>
      <c r="E3403" s="250"/>
      <c r="F3403" s="253" t="s">
        <v>3215</v>
      </c>
      <c r="G3403" s="250"/>
      <c r="H3403" s="254">
        <v>798.15999999999997</v>
      </c>
      <c r="I3403" s="255"/>
      <c r="J3403" s="250"/>
      <c r="K3403" s="250"/>
      <c r="L3403" s="256"/>
      <c r="M3403" s="257"/>
      <c r="N3403" s="258"/>
      <c r="O3403" s="258"/>
      <c r="P3403" s="258"/>
      <c r="Q3403" s="258"/>
      <c r="R3403" s="258"/>
      <c r="S3403" s="258"/>
      <c r="T3403" s="259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60" t="s">
        <v>259</v>
      </c>
      <c r="AU3403" s="260" t="s">
        <v>93</v>
      </c>
      <c r="AV3403" s="13" t="s">
        <v>93</v>
      </c>
      <c r="AW3403" s="13" t="s">
        <v>4</v>
      </c>
      <c r="AX3403" s="13" t="s">
        <v>91</v>
      </c>
      <c r="AY3403" s="260" t="s">
        <v>250</v>
      </c>
    </row>
    <row r="3404" s="2" customFormat="1" ht="24.15" customHeight="1">
      <c r="A3404" s="41"/>
      <c r="B3404" s="42"/>
      <c r="C3404" s="230" t="s">
        <v>3216</v>
      </c>
      <c r="D3404" s="230" t="s">
        <v>252</v>
      </c>
      <c r="E3404" s="231" t="s">
        <v>3217</v>
      </c>
      <c r="F3404" s="232" t="s">
        <v>3218</v>
      </c>
      <c r="G3404" s="233" t="s">
        <v>1329</v>
      </c>
      <c r="H3404" s="305"/>
      <c r="I3404" s="235"/>
      <c r="J3404" s="236">
        <f>ROUND(I3404*H3404,2)</f>
        <v>0</v>
      </c>
      <c r="K3404" s="237"/>
      <c r="L3404" s="47"/>
      <c r="M3404" s="238" t="s">
        <v>1</v>
      </c>
      <c r="N3404" s="239" t="s">
        <v>49</v>
      </c>
      <c r="O3404" s="94"/>
      <c r="P3404" s="240">
        <f>O3404*H3404</f>
        <v>0</v>
      </c>
      <c r="Q3404" s="240">
        <v>0</v>
      </c>
      <c r="R3404" s="240">
        <f>Q3404*H3404</f>
        <v>0</v>
      </c>
      <c r="S3404" s="240">
        <v>0</v>
      </c>
      <c r="T3404" s="241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42" t="s">
        <v>303</v>
      </c>
      <c r="AT3404" s="242" t="s">
        <v>252</v>
      </c>
      <c r="AU3404" s="242" t="s">
        <v>93</v>
      </c>
      <c r="AY3404" s="19" t="s">
        <v>250</v>
      </c>
      <c r="BE3404" s="243">
        <f>IF(N3404="základní",J3404,0)</f>
        <v>0</v>
      </c>
      <c r="BF3404" s="243">
        <f>IF(N3404="snížená",J3404,0)</f>
        <v>0</v>
      </c>
      <c r="BG3404" s="243">
        <f>IF(N3404="zákl. přenesená",J3404,0)</f>
        <v>0</v>
      </c>
      <c r="BH3404" s="243">
        <f>IF(N3404="sníž. přenesená",J3404,0)</f>
        <v>0</v>
      </c>
      <c r="BI3404" s="243">
        <f>IF(N3404="nulová",J3404,0)</f>
        <v>0</v>
      </c>
      <c r="BJ3404" s="19" t="s">
        <v>91</v>
      </c>
      <c r="BK3404" s="243">
        <f>ROUND(I3404*H3404,2)</f>
        <v>0</v>
      </c>
      <c r="BL3404" s="19" t="s">
        <v>303</v>
      </c>
      <c r="BM3404" s="242" t="s">
        <v>3219</v>
      </c>
    </row>
    <row r="3405" s="2" customFormat="1">
      <c r="A3405" s="41"/>
      <c r="B3405" s="42"/>
      <c r="C3405" s="43"/>
      <c r="D3405" s="244" t="s">
        <v>257</v>
      </c>
      <c r="E3405" s="43"/>
      <c r="F3405" s="245" t="s">
        <v>3220</v>
      </c>
      <c r="G3405" s="43"/>
      <c r="H3405" s="43"/>
      <c r="I3405" s="246"/>
      <c r="J3405" s="43"/>
      <c r="K3405" s="43"/>
      <c r="L3405" s="47"/>
      <c r="M3405" s="247"/>
      <c r="N3405" s="248"/>
      <c r="O3405" s="94"/>
      <c r="P3405" s="94"/>
      <c r="Q3405" s="94"/>
      <c r="R3405" s="94"/>
      <c r="S3405" s="94"/>
      <c r="T3405" s="95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19" t="s">
        <v>257</v>
      </c>
      <c r="AU3405" s="19" t="s">
        <v>93</v>
      </c>
    </row>
    <row r="3406" s="12" customFormat="1" ht="22.8" customHeight="1">
      <c r="A3406" s="12"/>
      <c r="B3406" s="214"/>
      <c r="C3406" s="215"/>
      <c r="D3406" s="216" t="s">
        <v>83</v>
      </c>
      <c r="E3406" s="228" t="s">
        <v>3221</v>
      </c>
      <c r="F3406" s="228" t="s">
        <v>3222</v>
      </c>
      <c r="G3406" s="215"/>
      <c r="H3406" s="215"/>
      <c r="I3406" s="218"/>
      <c r="J3406" s="229">
        <f>BK3406</f>
        <v>0</v>
      </c>
      <c r="K3406" s="215"/>
      <c r="L3406" s="220"/>
      <c r="M3406" s="221"/>
      <c r="N3406" s="222"/>
      <c r="O3406" s="222"/>
      <c r="P3406" s="223">
        <f>SUM(P3407:P3437)</f>
        <v>0</v>
      </c>
      <c r="Q3406" s="222"/>
      <c r="R3406" s="223">
        <f>SUM(R3407:R3437)</f>
        <v>16.210750094400002</v>
      </c>
      <c r="S3406" s="222"/>
      <c r="T3406" s="224">
        <f>SUM(T3407:T3437)</f>
        <v>0</v>
      </c>
      <c r="U3406" s="12"/>
      <c r="V3406" s="12"/>
      <c r="W3406" s="12"/>
      <c r="X3406" s="12"/>
      <c r="Y3406" s="12"/>
      <c r="Z3406" s="12"/>
      <c r="AA3406" s="12"/>
      <c r="AB3406" s="12"/>
      <c r="AC3406" s="12"/>
      <c r="AD3406" s="12"/>
      <c r="AE3406" s="12"/>
      <c r="AR3406" s="225" t="s">
        <v>93</v>
      </c>
      <c r="AT3406" s="226" t="s">
        <v>83</v>
      </c>
      <c r="AU3406" s="226" t="s">
        <v>91</v>
      </c>
      <c r="AY3406" s="225" t="s">
        <v>250</v>
      </c>
      <c r="BK3406" s="227">
        <f>SUM(BK3407:BK3437)</f>
        <v>0</v>
      </c>
    </row>
    <row r="3407" s="2" customFormat="1" ht="21.75" customHeight="1">
      <c r="A3407" s="41"/>
      <c r="B3407" s="42"/>
      <c r="C3407" s="230" t="s">
        <v>3223</v>
      </c>
      <c r="D3407" s="230" t="s">
        <v>252</v>
      </c>
      <c r="E3407" s="231" t="s">
        <v>3224</v>
      </c>
      <c r="F3407" s="232" t="s">
        <v>3225</v>
      </c>
      <c r="G3407" s="233" t="s">
        <v>388</v>
      </c>
      <c r="H3407" s="234">
        <v>3685.8000000000002</v>
      </c>
      <c r="I3407" s="235"/>
      <c r="J3407" s="236">
        <f>ROUND(I3407*H3407,2)</f>
        <v>0</v>
      </c>
      <c r="K3407" s="237"/>
      <c r="L3407" s="47"/>
      <c r="M3407" s="238" t="s">
        <v>1</v>
      </c>
      <c r="N3407" s="239" t="s">
        <v>49</v>
      </c>
      <c r="O3407" s="94"/>
      <c r="P3407" s="240">
        <f>O3407*H3407</f>
        <v>0</v>
      </c>
      <c r="Q3407" s="240">
        <v>7.6799999999999999E-07</v>
      </c>
      <c r="R3407" s="240">
        <f>Q3407*H3407</f>
        <v>0.0028306944000000001</v>
      </c>
      <c r="S3407" s="240">
        <v>0</v>
      </c>
      <c r="T3407" s="241">
        <f>S3407*H3407</f>
        <v>0</v>
      </c>
      <c r="U3407" s="41"/>
      <c r="V3407" s="41"/>
      <c r="W3407" s="41"/>
      <c r="X3407" s="41"/>
      <c r="Y3407" s="41"/>
      <c r="Z3407" s="41"/>
      <c r="AA3407" s="41"/>
      <c r="AB3407" s="41"/>
      <c r="AC3407" s="41"/>
      <c r="AD3407" s="41"/>
      <c r="AE3407" s="41"/>
      <c r="AR3407" s="242" t="s">
        <v>303</v>
      </c>
      <c r="AT3407" s="242" t="s">
        <v>252</v>
      </c>
      <c r="AU3407" s="242" t="s">
        <v>93</v>
      </c>
      <c r="AY3407" s="19" t="s">
        <v>250</v>
      </c>
      <c r="BE3407" s="243">
        <f>IF(N3407="základní",J3407,0)</f>
        <v>0</v>
      </c>
      <c r="BF3407" s="243">
        <f>IF(N3407="snížená",J3407,0)</f>
        <v>0</v>
      </c>
      <c r="BG3407" s="243">
        <f>IF(N3407="zákl. přenesená",J3407,0)</f>
        <v>0</v>
      </c>
      <c r="BH3407" s="243">
        <f>IF(N3407="sníž. přenesená",J3407,0)</f>
        <v>0</v>
      </c>
      <c r="BI3407" s="243">
        <f>IF(N3407="nulová",J3407,0)</f>
        <v>0</v>
      </c>
      <c r="BJ3407" s="19" t="s">
        <v>91</v>
      </c>
      <c r="BK3407" s="243">
        <f>ROUND(I3407*H3407,2)</f>
        <v>0</v>
      </c>
      <c r="BL3407" s="19" t="s">
        <v>303</v>
      </c>
      <c r="BM3407" s="242" t="s">
        <v>3226</v>
      </c>
    </row>
    <row r="3408" s="2" customFormat="1">
      <c r="A3408" s="41"/>
      <c r="B3408" s="42"/>
      <c r="C3408" s="43"/>
      <c r="D3408" s="244" t="s">
        <v>257</v>
      </c>
      <c r="E3408" s="43"/>
      <c r="F3408" s="245" t="s">
        <v>3227</v>
      </c>
      <c r="G3408" s="43"/>
      <c r="H3408" s="43"/>
      <c r="I3408" s="246"/>
      <c r="J3408" s="43"/>
      <c r="K3408" s="43"/>
      <c r="L3408" s="47"/>
      <c r="M3408" s="247"/>
      <c r="N3408" s="248"/>
      <c r="O3408" s="94"/>
      <c r="P3408" s="94"/>
      <c r="Q3408" s="94"/>
      <c r="R3408" s="94"/>
      <c r="S3408" s="94"/>
      <c r="T3408" s="95"/>
      <c r="U3408" s="41"/>
      <c r="V3408" s="41"/>
      <c r="W3408" s="41"/>
      <c r="X3408" s="41"/>
      <c r="Y3408" s="41"/>
      <c r="Z3408" s="41"/>
      <c r="AA3408" s="41"/>
      <c r="AB3408" s="41"/>
      <c r="AC3408" s="41"/>
      <c r="AD3408" s="41"/>
      <c r="AE3408" s="41"/>
      <c r="AT3408" s="19" t="s">
        <v>257</v>
      </c>
      <c r="AU3408" s="19" t="s">
        <v>93</v>
      </c>
    </row>
    <row r="3409" s="13" customFormat="1">
      <c r="A3409" s="13"/>
      <c r="B3409" s="249"/>
      <c r="C3409" s="250"/>
      <c r="D3409" s="251" t="s">
        <v>259</v>
      </c>
      <c r="E3409" s="252" t="s">
        <v>1</v>
      </c>
      <c r="F3409" s="253" t="s">
        <v>980</v>
      </c>
      <c r="G3409" s="250"/>
      <c r="H3409" s="254">
        <v>3343.5100000000002</v>
      </c>
      <c r="I3409" s="255"/>
      <c r="J3409" s="250"/>
      <c r="K3409" s="250"/>
      <c r="L3409" s="256"/>
      <c r="M3409" s="257"/>
      <c r="N3409" s="258"/>
      <c r="O3409" s="258"/>
      <c r="P3409" s="258"/>
      <c r="Q3409" s="258"/>
      <c r="R3409" s="258"/>
      <c r="S3409" s="258"/>
      <c r="T3409" s="259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60" t="s">
        <v>259</v>
      </c>
      <c r="AU3409" s="260" t="s">
        <v>93</v>
      </c>
      <c r="AV3409" s="13" t="s">
        <v>93</v>
      </c>
      <c r="AW3409" s="13" t="s">
        <v>40</v>
      </c>
      <c r="AX3409" s="13" t="s">
        <v>84</v>
      </c>
      <c r="AY3409" s="260" t="s">
        <v>250</v>
      </c>
    </row>
    <row r="3410" s="13" customFormat="1">
      <c r="A3410" s="13"/>
      <c r="B3410" s="249"/>
      <c r="C3410" s="250"/>
      <c r="D3410" s="251" t="s">
        <v>259</v>
      </c>
      <c r="E3410" s="252" t="s">
        <v>1</v>
      </c>
      <c r="F3410" s="253" t="s">
        <v>981</v>
      </c>
      <c r="G3410" s="250"/>
      <c r="H3410" s="254">
        <v>342.29000000000002</v>
      </c>
      <c r="I3410" s="255"/>
      <c r="J3410" s="250"/>
      <c r="K3410" s="250"/>
      <c r="L3410" s="256"/>
      <c r="M3410" s="257"/>
      <c r="N3410" s="258"/>
      <c r="O3410" s="258"/>
      <c r="P3410" s="258"/>
      <c r="Q3410" s="258"/>
      <c r="R3410" s="258"/>
      <c r="S3410" s="258"/>
      <c r="T3410" s="259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60" t="s">
        <v>259</v>
      </c>
      <c r="AU3410" s="260" t="s">
        <v>93</v>
      </c>
      <c r="AV3410" s="13" t="s">
        <v>93</v>
      </c>
      <c r="AW3410" s="13" t="s">
        <v>40</v>
      </c>
      <c r="AX3410" s="13" t="s">
        <v>84</v>
      </c>
      <c r="AY3410" s="260" t="s">
        <v>250</v>
      </c>
    </row>
    <row r="3411" s="14" customFormat="1">
      <c r="A3411" s="14"/>
      <c r="B3411" s="261"/>
      <c r="C3411" s="262"/>
      <c r="D3411" s="251" t="s">
        <v>259</v>
      </c>
      <c r="E3411" s="263" t="s">
        <v>1</v>
      </c>
      <c r="F3411" s="264" t="s">
        <v>261</v>
      </c>
      <c r="G3411" s="262"/>
      <c r="H3411" s="265">
        <v>3685.8000000000002</v>
      </c>
      <c r="I3411" s="266"/>
      <c r="J3411" s="262"/>
      <c r="K3411" s="262"/>
      <c r="L3411" s="267"/>
      <c r="M3411" s="268"/>
      <c r="N3411" s="269"/>
      <c r="O3411" s="269"/>
      <c r="P3411" s="269"/>
      <c r="Q3411" s="269"/>
      <c r="R3411" s="269"/>
      <c r="S3411" s="269"/>
      <c r="T3411" s="270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71" t="s">
        <v>259</v>
      </c>
      <c r="AU3411" s="271" t="s">
        <v>93</v>
      </c>
      <c r="AV3411" s="14" t="s">
        <v>256</v>
      </c>
      <c r="AW3411" s="14" t="s">
        <v>40</v>
      </c>
      <c r="AX3411" s="14" t="s">
        <v>91</v>
      </c>
      <c r="AY3411" s="271" t="s">
        <v>250</v>
      </c>
    </row>
    <row r="3412" s="2" customFormat="1" ht="24.15" customHeight="1">
      <c r="A3412" s="41"/>
      <c r="B3412" s="42"/>
      <c r="C3412" s="230" t="s">
        <v>3228</v>
      </c>
      <c r="D3412" s="230" t="s">
        <v>252</v>
      </c>
      <c r="E3412" s="231" t="s">
        <v>3229</v>
      </c>
      <c r="F3412" s="232" t="s">
        <v>3230</v>
      </c>
      <c r="G3412" s="233" t="s">
        <v>388</v>
      </c>
      <c r="H3412" s="234">
        <v>3685.8000000000002</v>
      </c>
      <c r="I3412" s="235"/>
      <c r="J3412" s="236">
        <f>ROUND(I3412*H3412,2)</f>
        <v>0</v>
      </c>
      <c r="K3412" s="237"/>
      <c r="L3412" s="47"/>
      <c r="M3412" s="238" t="s">
        <v>1</v>
      </c>
      <c r="N3412" s="239" t="s">
        <v>49</v>
      </c>
      <c r="O3412" s="94"/>
      <c r="P3412" s="240">
        <f>O3412*H3412</f>
        <v>0</v>
      </c>
      <c r="Q3412" s="240">
        <v>3.3000000000000003E-05</v>
      </c>
      <c r="R3412" s="240">
        <f>Q3412*H3412</f>
        <v>0.12163140000000002</v>
      </c>
      <c r="S3412" s="240">
        <v>0</v>
      </c>
      <c r="T3412" s="241">
        <f>S3412*H3412</f>
        <v>0</v>
      </c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R3412" s="242" t="s">
        <v>303</v>
      </c>
      <c r="AT3412" s="242" t="s">
        <v>252</v>
      </c>
      <c r="AU3412" s="242" t="s">
        <v>93</v>
      </c>
      <c r="AY3412" s="19" t="s">
        <v>250</v>
      </c>
      <c r="BE3412" s="243">
        <f>IF(N3412="základní",J3412,0)</f>
        <v>0</v>
      </c>
      <c r="BF3412" s="243">
        <f>IF(N3412="snížená",J3412,0)</f>
        <v>0</v>
      </c>
      <c r="BG3412" s="243">
        <f>IF(N3412="zákl. přenesená",J3412,0)</f>
        <v>0</v>
      </c>
      <c r="BH3412" s="243">
        <f>IF(N3412="sníž. přenesená",J3412,0)</f>
        <v>0</v>
      </c>
      <c r="BI3412" s="243">
        <f>IF(N3412="nulová",J3412,0)</f>
        <v>0</v>
      </c>
      <c r="BJ3412" s="19" t="s">
        <v>91</v>
      </c>
      <c r="BK3412" s="243">
        <f>ROUND(I3412*H3412,2)</f>
        <v>0</v>
      </c>
      <c r="BL3412" s="19" t="s">
        <v>303</v>
      </c>
      <c r="BM3412" s="242" t="s">
        <v>3231</v>
      </c>
    </row>
    <row r="3413" s="2" customFormat="1">
      <c r="A3413" s="41"/>
      <c r="B3413" s="42"/>
      <c r="C3413" s="43"/>
      <c r="D3413" s="244" t="s">
        <v>257</v>
      </c>
      <c r="E3413" s="43"/>
      <c r="F3413" s="245" t="s">
        <v>3232</v>
      </c>
      <c r="G3413" s="43"/>
      <c r="H3413" s="43"/>
      <c r="I3413" s="246"/>
      <c r="J3413" s="43"/>
      <c r="K3413" s="43"/>
      <c r="L3413" s="47"/>
      <c r="M3413" s="247"/>
      <c r="N3413" s="248"/>
      <c r="O3413" s="94"/>
      <c r="P3413" s="94"/>
      <c r="Q3413" s="94"/>
      <c r="R3413" s="94"/>
      <c r="S3413" s="94"/>
      <c r="T3413" s="95"/>
      <c r="U3413" s="41"/>
      <c r="V3413" s="41"/>
      <c r="W3413" s="41"/>
      <c r="X3413" s="41"/>
      <c r="Y3413" s="41"/>
      <c r="Z3413" s="41"/>
      <c r="AA3413" s="41"/>
      <c r="AB3413" s="41"/>
      <c r="AC3413" s="41"/>
      <c r="AD3413" s="41"/>
      <c r="AE3413" s="41"/>
      <c r="AT3413" s="19" t="s">
        <v>257</v>
      </c>
      <c r="AU3413" s="19" t="s">
        <v>93</v>
      </c>
    </row>
    <row r="3414" s="13" customFormat="1">
      <c r="A3414" s="13"/>
      <c r="B3414" s="249"/>
      <c r="C3414" s="250"/>
      <c r="D3414" s="251" t="s">
        <v>259</v>
      </c>
      <c r="E3414" s="252" t="s">
        <v>1</v>
      </c>
      <c r="F3414" s="253" t="s">
        <v>980</v>
      </c>
      <c r="G3414" s="250"/>
      <c r="H3414" s="254">
        <v>3343.5100000000002</v>
      </c>
      <c r="I3414" s="255"/>
      <c r="J3414" s="250"/>
      <c r="K3414" s="250"/>
      <c r="L3414" s="256"/>
      <c r="M3414" s="257"/>
      <c r="N3414" s="258"/>
      <c r="O3414" s="258"/>
      <c r="P3414" s="258"/>
      <c r="Q3414" s="258"/>
      <c r="R3414" s="258"/>
      <c r="S3414" s="258"/>
      <c r="T3414" s="25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60" t="s">
        <v>259</v>
      </c>
      <c r="AU3414" s="260" t="s">
        <v>93</v>
      </c>
      <c r="AV3414" s="13" t="s">
        <v>93</v>
      </c>
      <c r="AW3414" s="13" t="s">
        <v>40</v>
      </c>
      <c r="AX3414" s="13" t="s">
        <v>84</v>
      </c>
      <c r="AY3414" s="260" t="s">
        <v>250</v>
      </c>
    </row>
    <row r="3415" s="13" customFormat="1">
      <c r="A3415" s="13"/>
      <c r="B3415" s="249"/>
      <c r="C3415" s="250"/>
      <c r="D3415" s="251" t="s">
        <v>259</v>
      </c>
      <c r="E3415" s="252" t="s">
        <v>1</v>
      </c>
      <c r="F3415" s="253" t="s">
        <v>981</v>
      </c>
      <c r="G3415" s="250"/>
      <c r="H3415" s="254">
        <v>342.29000000000002</v>
      </c>
      <c r="I3415" s="255"/>
      <c r="J3415" s="250"/>
      <c r="K3415" s="250"/>
      <c r="L3415" s="256"/>
      <c r="M3415" s="257"/>
      <c r="N3415" s="258"/>
      <c r="O3415" s="258"/>
      <c r="P3415" s="258"/>
      <c r="Q3415" s="258"/>
      <c r="R3415" s="258"/>
      <c r="S3415" s="258"/>
      <c r="T3415" s="259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60" t="s">
        <v>259</v>
      </c>
      <c r="AU3415" s="260" t="s">
        <v>93</v>
      </c>
      <c r="AV3415" s="13" t="s">
        <v>93</v>
      </c>
      <c r="AW3415" s="13" t="s">
        <v>40</v>
      </c>
      <c r="AX3415" s="13" t="s">
        <v>84</v>
      </c>
      <c r="AY3415" s="260" t="s">
        <v>250</v>
      </c>
    </row>
    <row r="3416" s="14" customFormat="1">
      <c r="A3416" s="14"/>
      <c r="B3416" s="261"/>
      <c r="C3416" s="262"/>
      <c r="D3416" s="251" t="s">
        <v>259</v>
      </c>
      <c r="E3416" s="263" t="s">
        <v>1</v>
      </c>
      <c r="F3416" s="264" t="s">
        <v>261</v>
      </c>
      <c r="G3416" s="262"/>
      <c r="H3416" s="265">
        <v>3685.8000000000002</v>
      </c>
      <c r="I3416" s="266"/>
      <c r="J3416" s="262"/>
      <c r="K3416" s="262"/>
      <c r="L3416" s="267"/>
      <c r="M3416" s="268"/>
      <c r="N3416" s="269"/>
      <c r="O3416" s="269"/>
      <c r="P3416" s="269"/>
      <c r="Q3416" s="269"/>
      <c r="R3416" s="269"/>
      <c r="S3416" s="269"/>
      <c r="T3416" s="270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71" t="s">
        <v>259</v>
      </c>
      <c r="AU3416" s="271" t="s">
        <v>93</v>
      </c>
      <c r="AV3416" s="14" t="s">
        <v>256</v>
      </c>
      <c r="AW3416" s="14" t="s">
        <v>40</v>
      </c>
      <c r="AX3416" s="14" t="s">
        <v>91</v>
      </c>
      <c r="AY3416" s="271" t="s">
        <v>250</v>
      </c>
    </row>
    <row r="3417" s="2" customFormat="1" ht="16.5" customHeight="1">
      <c r="A3417" s="41"/>
      <c r="B3417" s="42"/>
      <c r="C3417" s="230" t="s">
        <v>3233</v>
      </c>
      <c r="D3417" s="230" t="s">
        <v>252</v>
      </c>
      <c r="E3417" s="231" t="s">
        <v>3234</v>
      </c>
      <c r="F3417" s="232" t="s">
        <v>3235</v>
      </c>
      <c r="G3417" s="233" t="s">
        <v>388</v>
      </c>
      <c r="H3417" s="234">
        <v>13.08</v>
      </c>
      <c r="I3417" s="235"/>
      <c r="J3417" s="236">
        <f>ROUND(I3417*H3417,2)</f>
        <v>0</v>
      </c>
      <c r="K3417" s="237"/>
      <c r="L3417" s="47"/>
      <c r="M3417" s="238" t="s">
        <v>1</v>
      </c>
      <c r="N3417" s="239" t="s">
        <v>49</v>
      </c>
      <c r="O3417" s="94"/>
      <c r="P3417" s="240">
        <f>O3417*H3417</f>
        <v>0</v>
      </c>
      <c r="Q3417" s="240">
        <v>0</v>
      </c>
      <c r="R3417" s="240">
        <f>Q3417*H3417</f>
        <v>0</v>
      </c>
      <c r="S3417" s="240">
        <v>0</v>
      </c>
      <c r="T3417" s="241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42" t="s">
        <v>303</v>
      </c>
      <c r="AT3417" s="242" t="s">
        <v>252</v>
      </c>
      <c r="AU3417" s="242" t="s">
        <v>93</v>
      </c>
      <c r="AY3417" s="19" t="s">
        <v>250</v>
      </c>
      <c r="BE3417" s="243">
        <f>IF(N3417="základní",J3417,0)</f>
        <v>0</v>
      </c>
      <c r="BF3417" s="243">
        <f>IF(N3417="snížená",J3417,0)</f>
        <v>0</v>
      </c>
      <c r="BG3417" s="243">
        <f>IF(N3417="zákl. přenesená",J3417,0)</f>
        <v>0</v>
      </c>
      <c r="BH3417" s="243">
        <f>IF(N3417="sníž. přenesená",J3417,0)</f>
        <v>0</v>
      </c>
      <c r="BI3417" s="243">
        <f>IF(N3417="nulová",J3417,0)</f>
        <v>0</v>
      </c>
      <c r="BJ3417" s="19" t="s">
        <v>91</v>
      </c>
      <c r="BK3417" s="243">
        <f>ROUND(I3417*H3417,2)</f>
        <v>0</v>
      </c>
      <c r="BL3417" s="19" t="s">
        <v>303</v>
      </c>
      <c r="BM3417" s="242" t="s">
        <v>3236</v>
      </c>
    </row>
    <row r="3418" s="15" customFormat="1">
      <c r="A3418" s="15"/>
      <c r="B3418" s="272"/>
      <c r="C3418" s="273"/>
      <c r="D3418" s="251" t="s">
        <v>259</v>
      </c>
      <c r="E3418" s="274" t="s">
        <v>1</v>
      </c>
      <c r="F3418" s="275" t="s">
        <v>1225</v>
      </c>
      <c r="G3418" s="273"/>
      <c r="H3418" s="274" t="s">
        <v>1</v>
      </c>
      <c r="I3418" s="276"/>
      <c r="J3418" s="273"/>
      <c r="K3418" s="273"/>
      <c r="L3418" s="277"/>
      <c r="M3418" s="278"/>
      <c r="N3418" s="279"/>
      <c r="O3418" s="279"/>
      <c r="P3418" s="279"/>
      <c r="Q3418" s="279"/>
      <c r="R3418" s="279"/>
      <c r="S3418" s="279"/>
      <c r="T3418" s="280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T3418" s="281" t="s">
        <v>259</v>
      </c>
      <c r="AU3418" s="281" t="s">
        <v>93</v>
      </c>
      <c r="AV3418" s="15" t="s">
        <v>91</v>
      </c>
      <c r="AW3418" s="15" t="s">
        <v>40</v>
      </c>
      <c r="AX3418" s="15" t="s">
        <v>84</v>
      </c>
      <c r="AY3418" s="281" t="s">
        <v>250</v>
      </c>
    </row>
    <row r="3419" s="13" customFormat="1">
      <c r="A3419" s="13"/>
      <c r="B3419" s="249"/>
      <c r="C3419" s="250"/>
      <c r="D3419" s="251" t="s">
        <v>259</v>
      </c>
      <c r="E3419" s="252" t="s">
        <v>1</v>
      </c>
      <c r="F3419" s="253" t="s">
        <v>1226</v>
      </c>
      <c r="G3419" s="250"/>
      <c r="H3419" s="254">
        <v>6.5800000000000001</v>
      </c>
      <c r="I3419" s="255"/>
      <c r="J3419" s="250"/>
      <c r="K3419" s="250"/>
      <c r="L3419" s="256"/>
      <c r="M3419" s="257"/>
      <c r="N3419" s="258"/>
      <c r="O3419" s="258"/>
      <c r="P3419" s="258"/>
      <c r="Q3419" s="258"/>
      <c r="R3419" s="258"/>
      <c r="S3419" s="258"/>
      <c r="T3419" s="259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60" t="s">
        <v>259</v>
      </c>
      <c r="AU3419" s="260" t="s">
        <v>93</v>
      </c>
      <c r="AV3419" s="13" t="s">
        <v>93</v>
      </c>
      <c r="AW3419" s="13" t="s">
        <v>40</v>
      </c>
      <c r="AX3419" s="13" t="s">
        <v>84</v>
      </c>
      <c r="AY3419" s="260" t="s">
        <v>250</v>
      </c>
    </row>
    <row r="3420" s="13" customFormat="1">
      <c r="A3420" s="13"/>
      <c r="B3420" s="249"/>
      <c r="C3420" s="250"/>
      <c r="D3420" s="251" t="s">
        <v>259</v>
      </c>
      <c r="E3420" s="252" t="s">
        <v>1</v>
      </c>
      <c r="F3420" s="253" t="s">
        <v>1227</v>
      </c>
      <c r="G3420" s="250"/>
      <c r="H3420" s="254">
        <v>6.5</v>
      </c>
      <c r="I3420" s="255"/>
      <c r="J3420" s="250"/>
      <c r="K3420" s="250"/>
      <c r="L3420" s="256"/>
      <c r="M3420" s="257"/>
      <c r="N3420" s="258"/>
      <c r="O3420" s="258"/>
      <c r="P3420" s="258"/>
      <c r="Q3420" s="258"/>
      <c r="R3420" s="258"/>
      <c r="S3420" s="258"/>
      <c r="T3420" s="259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60" t="s">
        <v>259</v>
      </c>
      <c r="AU3420" s="260" t="s">
        <v>93</v>
      </c>
      <c r="AV3420" s="13" t="s">
        <v>93</v>
      </c>
      <c r="AW3420" s="13" t="s">
        <v>40</v>
      </c>
      <c r="AX3420" s="13" t="s">
        <v>84</v>
      </c>
      <c r="AY3420" s="260" t="s">
        <v>250</v>
      </c>
    </row>
    <row r="3421" s="14" customFormat="1">
      <c r="A3421" s="14"/>
      <c r="B3421" s="261"/>
      <c r="C3421" s="262"/>
      <c r="D3421" s="251" t="s">
        <v>259</v>
      </c>
      <c r="E3421" s="263" t="s">
        <v>1</v>
      </c>
      <c r="F3421" s="264" t="s">
        <v>261</v>
      </c>
      <c r="G3421" s="262"/>
      <c r="H3421" s="265">
        <v>13.08</v>
      </c>
      <c r="I3421" s="266"/>
      <c r="J3421" s="262"/>
      <c r="K3421" s="262"/>
      <c r="L3421" s="267"/>
      <c r="M3421" s="268"/>
      <c r="N3421" s="269"/>
      <c r="O3421" s="269"/>
      <c r="P3421" s="269"/>
      <c r="Q3421" s="269"/>
      <c r="R3421" s="269"/>
      <c r="S3421" s="269"/>
      <c r="T3421" s="270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71" t="s">
        <v>259</v>
      </c>
      <c r="AU3421" s="271" t="s">
        <v>93</v>
      </c>
      <c r="AV3421" s="14" t="s">
        <v>256</v>
      </c>
      <c r="AW3421" s="14" t="s">
        <v>40</v>
      </c>
      <c r="AX3421" s="14" t="s">
        <v>91</v>
      </c>
      <c r="AY3421" s="271" t="s">
        <v>250</v>
      </c>
    </row>
    <row r="3422" s="2" customFormat="1" ht="24.15" customHeight="1">
      <c r="A3422" s="41"/>
      <c r="B3422" s="42"/>
      <c r="C3422" s="294" t="s">
        <v>3237</v>
      </c>
      <c r="D3422" s="294" t="s">
        <v>337</v>
      </c>
      <c r="E3422" s="295" t="s">
        <v>3238</v>
      </c>
      <c r="F3422" s="296" t="s">
        <v>3239</v>
      </c>
      <c r="G3422" s="297" t="s">
        <v>388</v>
      </c>
      <c r="H3422" s="298">
        <v>14.388</v>
      </c>
      <c r="I3422" s="299"/>
      <c r="J3422" s="300">
        <f>ROUND(I3422*H3422,2)</f>
        <v>0</v>
      </c>
      <c r="K3422" s="301"/>
      <c r="L3422" s="302"/>
      <c r="M3422" s="303" t="s">
        <v>1</v>
      </c>
      <c r="N3422" s="304" t="s">
        <v>49</v>
      </c>
      <c r="O3422" s="94"/>
      <c r="P3422" s="240">
        <f>O3422*H3422</f>
        <v>0</v>
      </c>
      <c r="Q3422" s="240">
        <v>0.0041999999999999997</v>
      </c>
      <c r="R3422" s="240">
        <f>Q3422*H3422</f>
        <v>0.060429599999999993</v>
      </c>
      <c r="S3422" s="240">
        <v>0</v>
      </c>
      <c r="T3422" s="241">
        <f>S3422*H3422</f>
        <v>0</v>
      </c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R3422" s="242" t="s">
        <v>363</v>
      </c>
      <c r="AT3422" s="242" t="s">
        <v>337</v>
      </c>
      <c r="AU3422" s="242" t="s">
        <v>93</v>
      </c>
      <c r="AY3422" s="19" t="s">
        <v>250</v>
      </c>
      <c r="BE3422" s="243">
        <f>IF(N3422="základní",J3422,0)</f>
        <v>0</v>
      </c>
      <c r="BF3422" s="243">
        <f>IF(N3422="snížená",J3422,0)</f>
        <v>0</v>
      </c>
      <c r="BG3422" s="243">
        <f>IF(N3422="zákl. přenesená",J3422,0)</f>
        <v>0</v>
      </c>
      <c r="BH3422" s="243">
        <f>IF(N3422="sníž. přenesená",J3422,0)</f>
        <v>0</v>
      </c>
      <c r="BI3422" s="243">
        <f>IF(N3422="nulová",J3422,0)</f>
        <v>0</v>
      </c>
      <c r="BJ3422" s="19" t="s">
        <v>91</v>
      </c>
      <c r="BK3422" s="243">
        <f>ROUND(I3422*H3422,2)</f>
        <v>0</v>
      </c>
      <c r="BL3422" s="19" t="s">
        <v>303</v>
      </c>
      <c r="BM3422" s="242" t="s">
        <v>3240</v>
      </c>
    </row>
    <row r="3423" s="2" customFormat="1">
      <c r="A3423" s="41"/>
      <c r="B3423" s="42"/>
      <c r="C3423" s="43"/>
      <c r="D3423" s="251" t="s">
        <v>288</v>
      </c>
      <c r="E3423" s="43"/>
      <c r="F3423" s="282" t="s">
        <v>3241</v>
      </c>
      <c r="G3423" s="43"/>
      <c r="H3423" s="43"/>
      <c r="I3423" s="246"/>
      <c r="J3423" s="43"/>
      <c r="K3423" s="43"/>
      <c r="L3423" s="47"/>
      <c r="M3423" s="247"/>
      <c r="N3423" s="248"/>
      <c r="O3423" s="94"/>
      <c r="P3423" s="94"/>
      <c r="Q3423" s="94"/>
      <c r="R3423" s="94"/>
      <c r="S3423" s="94"/>
      <c r="T3423" s="95"/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T3423" s="19" t="s">
        <v>288</v>
      </c>
      <c r="AU3423" s="19" t="s">
        <v>93</v>
      </c>
    </row>
    <row r="3424" s="15" customFormat="1">
      <c r="A3424" s="15"/>
      <c r="B3424" s="272"/>
      <c r="C3424" s="273"/>
      <c r="D3424" s="251" t="s">
        <v>259</v>
      </c>
      <c r="E3424" s="274" t="s">
        <v>1</v>
      </c>
      <c r="F3424" s="275" t="s">
        <v>1225</v>
      </c>
      <c r="G3424" s="273"/>
      <c r="H3424" s="274" t="s">
        <v>1</v>
      </c>
      <c r="I3424" s="276"/>
      <c r="J3424" s="273"/>
      <c r="K3424" s="273"/>
      <c r="L3424" s="277"/>
      <c r="M3424" s="278"/>
      <c r="N3424" s="279"/>
      <c r="O3424" s="279"/>
      <c r="P3424" s="279"/>
      <c r="Q3424" s="279"/>
      <c r="R3424" s="279"/>
      <c r="S3424" s="279"/>
      <c r="T3424" s="280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T3424" s="281" t="s">
        <v>259</v>
      </c>
      <c r="AU3424" s="281" t="s">
        <v>93</v>
      </c>
      <c r="AV3424" s="15" t="s">
        <v>91</v>
      </c>
      <c r="AW3424" s="15" t="s">
        <v>40</v>
      </c>
      <c r="AX3424" s="15" t="s">
        <v>84</v>
      </c>
      <c r="AY3424" s="281" t="s">
        <v>250</v>
      </c>
    </row>
    <row r="3425" s="13" customFormat="1">
      <c r="A3425" s="13"/>
      <c r="B3425" s="249"/>
      <c r="C3425" s="250"/>
      <c r="D3425" s="251" t="s">
        <v>259</v>
      </c>
      <c r="E3425" s="252" t="s">
        <v>1</v>
      </c>
      <c r="F3425" s="253" t="s">
        <v>1226</v>
      </c>
      <c r="G3425" s="250"/>
      <c r="H3425" s="254">
        <v>6.5800000000000001</v>
      </c>
      <c r="I3425" s="255"/>
      <c r="J3425" s="250"/>
      <c r="K3425" s="250"/>
      <c r="L3425" s="256"/>
      <c r="M3425" s="257"/>
      <c r="N3425" s="258"/>
      <c r="O3425" s="258"/>
      <c r="P3425" s="258"/>
      <c r="Q3425" s="258"/>
      <c r="R3425" s="258"/>
      <c r="S3425" s="258"/>
      <c r="T3425" s="259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60" t="s">
        <v>259</v>
      </c>
      <c r="AU3425" s="260" t="s">
        <v>93</v>
      </c>
      <c r="AV3425" s="13" t="s">
        <v>93</v>
      </c>
      <c r="AW3425" s="13" t="s">
        <v>40</v>
      </c>
      <c r="AX3425" s="13" t="s">
        <v>84</v>
      </c>
      <c r="AY3425" s="260" t="s">
        <v>250</v>
      </c>
    </row>
    <row r="3426" s="13" customFormat="1">
      <c r="A3426" s="13"/>
      <c r="B3426" s="249"/>
      <c r="C3426" s="250"/>
      <c r="D3426" s="251" t="s">
        <v>259</v>
      </c>
      <c r="E3426" s="252" t="s">
        <v>1</v>
      </c>
      <c r="F3426" s="253" t="s">
        <v>1227</v>
      </c>
      <c r="G3426" s="250"/>
      <c r="H3426" s="254">
        <v>6.5</v>
      </c>
      <c r="I3426" s="255"/>
      <c r="J3426" s="250"/>
      <c r="K3426" s="250"/>
      <c r="L3426" s="256"/>
      <c r="M3426" s="257"/>
      <c r="N3426" s="258"/>
      <c r="O3426" s="258"/>
      <c r="P3426" s="258"/>
      <c r="Q3426" s="258"/>
      <c r="R3426" s="258"/>
      <c r="S3426" s="258"/>
      <c r="T3426" s="259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60" t="s">
        <v>259</v>
      </c>
      <c r="AU3426" s="260" t="s">
        <v>93</v>
      </c>
      <c r="AV3426" s="13" t="s">
        <v>93</v>
      </c>
      <c r="AW3426" s="13" t="s">
        <v>40</v>
      </c>
      <c r="AX3426" s="13" t="s">
        <v>84</v>
      </c>
      <c r="AY3426" s="260" t="s">
        <v>250</v>
      </c>
    </row>
    <row r="3427" s="14" customFormat="1">
      <c r="A3427" s="14"/>
      <c r="B3427" s="261"/>
      <c r="C3427" s="262"/>
      <c r="D3427" s="251" t="s">
        <v>259</v>
      </c>
      <c r="E3427" s="263" t="s">
        <v>1</v>
      </c>
      <c r="F3427" s="264" t="s">
        <v>261</v>
      </c>
      <c r="G3427" s="262"/>
      <c r="H3427" s="265">
        <v>13.08</v>
      </c>
      <c r="I3427" s="266"/>
      <c r="J3427" s="262"/>
      <c r="K3427" s="262"/>
      <c r="L3427" s="267"/>
      <c r="M3427" s="268"/>
      <c r="N3427" s="269"/>
      <c r="O3427" s="269"/>
      <c r="P3427" s="269"/>
      <c r="Q3427" s="269"/>
      <c r="R3427" s="269"/>
      <c r="S3427" s="269"/>
      <c r="T3427" s="270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71" t="s">
        <v>259</v>
      </c>
      <c r="AU3427" s="271" t="s">
        <v>93</v>
      </c>
      <c r="AV3427" s="14" t="s">
        <v>256</v>
      </c>
      <c r="AW3427" s="14" t="s">
        <v>40</v>
      </c>
      <c r="AX3427" s="14" t="s">
        <v>91</v>
      </c>
      <c r="AY3427" s="271" t="s">
        <v>250</v>
      </c>
    </row>
    <row r="3428" s="13" customFormat="1">
      <c r="A3428" s="13"/>
      <c r="B3428" s="249"/>
      <c r="C3428" s="250"/>
      <c r="D3428" s="251" t="s">
        <v>259</v>
      </c>
      <c r="E3428" s="250"/>
      <c r="F3428" s="253" t="s">
        <v>3242</v>
      </c>
      <c r="G3428" s="250"/>
      <c r="H3428" s="254">
        <v>14.388</v>
      </c>
      <c r="I3428" s="255"/>
      <c r="J3428" s="250"/>
      <c r="K3428" s="250"/>
      <c r="L3428" s="256"/>
      <c r="M3428" s="257"/>
      <c r="N3428" s="258"/>
      <c r="O3428" s="258"/>
      <c r="P3428" s="258"/>
      <c r="Q3428" s="258"/>
      <c r="R3428" s="258"/>
      <c r="S3428" s="258"/>
      <c r="T3428" s="259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60" t="s">
        <v>259</v>
      </c>
      <c r="AU3428" s="260" t="s">
        <v>93</v>
      </c>
      <c r="AV3428" s="13" t="s">
        <v>93</v>
      </c>
      <c r="AW3428" s="13" t="s">
        <v>4</v>
      </c>
      <c r="AX3428" s="13" t="s">
        <v>91</v>
      </c>
      <c r="AY3428" s="260" t="s">
        <v>250</v>
      </c>
    </row>
    <row r="3429" s="2" customFormat="1" ht="24.15" customHeight="1">
      <c r="A3429" s="41"/>
      <c r="B3429" s="42"/>
      <c r="C3429" s="230" t="s">
        <v>3243</v>
      </c>
      <c r="D3429" s="230" t="s">
        <v>252</v>
      </c>
      <c r="E3429" s="231" t="s">
        <v>3244</v>
      </c>
      <c r="F3429" s="232" t="s">
        <v>3245</v>
      </c>
      <c r="G3429" s="233" t="s">
        <v>388</v>
      </c>
      <c r="H3429" s="234">
        <v>3685.8000000000002</v>
      </c>
      <c r="I3429" s="235"/>
      <c r="J3429" s="236">
        <f>ROUND(I3429*H3429,2)</f>
        <v>0</v>
      </c>
      <c r="K3429" s="237"/>
      <c r="L3429" s="47"/>
      <c r="M3429" s="238" t="s">
        <v>1</v>
      </c>
      <c r="N3429" s="239" t="s">
        <v>49</v>
      </c>
      <c r="O3429" s="94"/>
      <c r="P3429" s="240">
        <f>O3429*H3429</f>
        <v>0</v>
      </c>
      <c r="Q3429" s="240">
        <v>0.00029999999999999997</v>
      </c>
      <c r="R3429" s="240">
        <f>Q3429*H3429</f>
        <v>1.10574</v>
      </c>
      <c r="S3429" s="240">
        <v>0</v>
      </c>
      <c r="T3429" s="241">
        <f>S3429*H3429</f>
        <v>0</v>
      </c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R3429" s="242" t="s">
        <v>303</v>
      </c>
      <c r="AT3429" s="242" t="s">
        <v>252</v>
      </c>
      <c r="AU3429" s="242" t="s">
        <v>93</v>
      </c>
      <c r="AY3429" s="19" t="s">
        <v>250</v>
      </c>
      <c r="BE3429" s="243">
        <f>IF(N3429="základní",J3429,0)</f>
        <v>0</v>
      </c>
      <c r="BF3429" s="243">
        <f>IF(N3429="snížená",J3429,0)</f>
        <v>0</v>
      </c>
      <c r="BG3429" s="243">
        <f>IF(N3429="zákl. přenesená",J3429,0)</f>
        <v>0</v>
      </c>
      <c r="BH3429" s="243">
        <f>IF(N3429="sníž. přenesená",J3429,0)</f>
        <v>0</v>
      </c>
      <c r="BI3429" s="243">
        <f>IF(N3429="nulová",J3429,0)</f>
        <v>0</v>
      </c>
      <c r="BJ3429" s="19" t="s">
        <v>91</v>
      </c>
      <c r="BK3429" s="243">
        <f>ROUND(I3429*H3429,2)</f>
        <v>0</v>
      </c>
      <c r="BL3429" s="19" t="s">
        <v>303</v>
      </c>
      <c r="BM3429" s="242" t="s">
        <v>3246</v>
      </c>
    </row>
    <row r="3430" s="13" customFormat="1">
      <c r="A3430" s="13"/>
      <c r="B3430" s="249"/>
      <c r="C3430" s="250"/>
      <c r="D3430" s="251" t="s">
        <v>259</v>
      </c>
      <c r="E3430" s="252" t="s">
        <v>1</v>
      </c>
      <c r="F3430" s="253" t="s">
        <v>980</v>
      </c>
      <c r="G3430" s="250"/>
      <c r="H3430" s="254">
        <v>3343.5100000000002</v>
      </c>
      <c r="I3430" s="255"/>
      <c r="J3430" s="250"/>
      <c r="K3430" s="250"/>
      <c r="L3430" s="256"/>
      <c r="M3430" s="257"/>
      <c r="N3430" s="258"/>
      <c r="O3430" s="258"/>
      <c r="P3430" s="258"/>
      <c r="Q3430" s="258"/>
      <c r="R3430" s="258"/>
      <c r="S3430" s="258"/>
      <c r="T3430" s="259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60" t="s">
        <v>259</v>
      </c>
      <c r="AU3430" s="260" t="s">
        <v>93</v>
      </c>
      <c r="AV3430" s="13" t="s">
        <v>93</v>
      </c>
      <c r="AW3430" s="13" t="s">
        <v>40</v>
      </c>
      <c r="AX3430" s="13" t="s">
        <v>84</v>
      </c>
      <c r="AY3430" s="260" t="s">
        <v>250</v>
      </c>
    </row>
    <row r="3431" s="13" customFormat="1">
      <c r="A3431" s="13"/>
      <c r="B3431" s="249"/>
      <c r="C3431" s="250"/>
      <c r="D3431" s="251" t="s">
        <v>259</v>
      </c>
      <c r="E3431" s="252" t="s">
        <v>1</v>
      </c>
      <c r="F3431" s="253" t="s">
        <v>981</v>
      </c>
      <c r="G3431" s="250"/>
      <c r="H3431" s="254">
        <v>342.29000000000002</v>
      </c>
      <c r="I3431" s="255"/>
      <c r="J3431" s="250"/>
      <c r="K3431" s="250"/>
      <c r="L3431" s="256"/>
      <c r="M3431" s="257"/>
      <c r="N3431" s="258"/>
      <c r="O3431" s="258"/>
      <c r="P3431" s="258"/>
      <c r="Q3431" s="258"/>
      <c r="R3431" s="258"/>
      <c r="S3431" s="258"/>
      <c r="T3431" s="259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60" t="s">
        <v>259</v>
      </c>
      <c r="AU3431" s="260" t="s">
        <v>93</v>
      </c>
      <c r="AV3431" s="13" t="s">
        <v>93</v>
      </c>
      <c r="AW3431" s="13" t="s">
        <v>40</v>
      </c>
      <c r="AX3431" s="13" t="s">
        <v>84</v>
      </c>
      <c r="AY3431" s="260" t="s">
        <v>250</v>
      </c>
    </row>
    <row r="3432" s="14" customFormat="1">
      <c r="A3432" s="14"/>
      <c r="B3432" s="261"/>
      <c r="C3432" s="262"/>
      <c r="D3432" s="251" t="s">
        <v>259</v>
      </c>
      <c r="E3432" s="263" t="s">
        <v>1</v>
      </c>
      <c r="F3432" s="264" t="s">
        <v>261</v>
      </c>
      <c r="G3432" s="262"/>
      <c r="H3432" s="265">
        <v>3685.8000000000002</v>
      </c>
      <c r="I3432" s="266"/>
      <c r="J3432" s="262"/>
      <c r="K3432" s="262"/>
      <c r="L3432" s="267"/>
      <c r="M3432" s="268"/>
      <c r="N3432" s="269"/>
      <c r="O3432" s="269"/>
      <c r="P3432" s="269"/>
      <c r="Q3432" s="269"/>
      <c r="R3432" s="269"/>
      <c r="S3432" s="269"/>
      <c r="T3432" s="270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71" t="s">
        <v>259</v>
      </c>
      <c r="AU3432" s="271" t="s">
        <v>93</v>
      </c>
      <c r="AV3432" s="14" t="s">
        <v>256</v>
      </c>
      <c r="AW3432" s="14" t="s">
        <v>40</v>
      </c>
      <c r="AX3432" s="14" t="s">
        <v>91</v>
      </c>
      <c r="AY3432" s="271" t="s">
        <v>250</v>
      </c>
    </row>
    <row r="3433" s="2" customFormat="1" ht="44.25" customHeight="1">
      <c r="A3433" s="41"/>
      <c r="B3433" s="42"/>
      <c r="C3433" s="294" t="s">
        <v>3247</v>
      </c>
      <c r="D3433" s="294" t="s">
        <v>337</v>
      </c>
      <c r="E3433" s="295" t="s">
        <v>3248</v>
      </c>
      <c r="F3433" s="296" t="s">
        <v>3249</v>
      </c>
      <c r="G3433" s="297" t="s">
        <v>388</v>
      </c>
      <c r="H3433" s="298">
        <v>4054.3800000000001</v>
      </c>
      <c r="I3433" s="299"/>
      <c r="J3433" s="300">
        <f>ROUND(I3433*H3433,2)</f>
        <v>0</v>
      </c>
      <c r="K3433" s="301"/>
      <c r="L3433" s="302"/>
      <c r="M3433" s="303" t="s">
        <v>1</v>
      </c>
      <c r="N3433" s="304" t="s">
        <v>49</v>
      </c>
      <c r="O3433" s="94"/>
      <c r="P3433" s="240">
        <f>O3433*H3433</f>
        <v>0</v>
      </c>
      <c r="Q3433" s="240">
        <v>0.0036800000000000001</v>
      </c>
      <c r="R3433" s="240">
        <f>Q3433*H3433</f>
        <v>14.920118400000002</v>
      </c>
      <c r="S3433" s="240">
        <v>0</v>
      </c>
      <c r="T3433" s="241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42" t="s">
        <v>363</v>
      </c>
      <c r="AT3433" s="242" t="s">
        <v>337</v>
      </c>
      <c r="AU3433" s="242" t="s">
        <v>93</v>
      </c>
      <c r="AY3433" s="19" t="s">
        <v>250</v>
      </c>
      <c r="BE3433" s="243">
        <f>IF(N3433="základní",J3433,0)</f>
        <v>0</v>
      </c>
      <c r="BF3433" s="243">
        <f>IF(N3433="snížená",J3433,0)</f>
        <v>0</v>
      </c>
      <c r="BG3433" s="243">
        <f>IF(N3433="zákl. přenesená",J3433,0)</f>
        <v>0</v>
      </c>
      <c r="BH3433" s="243">
        <f>IF(N3433="sníž. přenesená",J3433,0)</f>
        <v>0</v>
      </c>
      <c r="BI3433" s="243">
        <f>IF(N3433="nulová",J3433,0)</f>
        <v>0</v>
      </c>
      <c r="BJ3433" s="19" t="s">
        <v>91</v>
      </c>
      <c r="BK3433" s="243">
        <f>ROUND(I3433*H3433,2)</f>
        <v>0</v>
      </c>
      <c r="BL3433" s="19" t="s">
        <v>303</v>
      </c>
      <c r="BM3433" s="242" t="s">
        <v>3250</v>
      </c>
    </row>
    <row r="3434" s="13" customFormat="1">
      <c r="A3434" s="13"/>
      <c r="B3434" s="249"/>
      <c r="C3434" s="250"/>
      <c r="D3434" s="251" t="s">
        <v>259</v>
      </c>
      <c r="E3434" s="252" t="s">
        <v>1</v>
      </c>
      <c r="F3434" s="253" t="s">
        <v>3251</v>
      </c>
      <c r="G3434" s="250"/>
      <c r="H3434" s="254">
        <v>4054.3800000000001</v>
      </c>
      <c r="I3434" s="255"/>
      <c r="J3434" s="250"/>
      <c r="K3434" s="250"/>
      <c r="L3434" s="256"/>
      <c r="M3434" s="257"/>
      <c r="N3434" s="258"/>
      <c r="O3434" s="258"/>
      <c r="P3434" s="258"/>
      <c r="Q3434" s="258"/>
      <c r="R3434" s="258"/>
      <c r="S3434" s="258"/>
      <c r="T3434" s="259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60" t="s">
        <v>259</v>
      </c>
      <c r="AU3434" s="260" t="s">
        <v>93</v>
      </c>
      <c r="AV3434" s="13" t="s">
        <v>93</v>
      </c>
      <c r="AW3434" s="13" t="s">
        <v>40</v>
      </c>
      <c r="AX3434" s="13" t="s">
        <v>84</v>
      </c>
      <c r="AY3434" s="260" t="s">
        <v>250</v>
      </c>
    </row>
    <row r="3435" s="14" customFormat="1">
      <c r="A3435" s="14"/>
      <c r="B3435" s="261"/>
      <c r="C3435" s="262"/>
      <c r="D3435" s="251" t="s">
        <v>259</v>
      </c>
      <c r="E3435" s="263" t="s">
        <v>1</v>
      </c>
      <c r="F3435" s="264" t="s">
        <v>261</v>
      </c>
      <c r="G3435" s="262"/>
      <c r="H3435" s="265">
        <v>4054.3800000000001</v>
      </c>
      <c r="I3435" s="266"/>
      <c r="J3435" s="262"/>
      <c r="K3435" s="262"/>
      <c r="L3435" s="267"/>
      <c r="M3435" s="268"/>
      <c r="N3435" s="269"/>
      <c r="O3435" s="269"/>
      <c r="P3435" s="269"/>
      <c r="Q3435" s="269"/>
      <c r="R3435" s="269"/>
      <c r="S3435" s="269"/>
      <c r="T3435" s="270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71" t="s">
        <v>259</v>
      </c>
      <c r="AU3435" s="271" t="s">
        <v>93</v>
      </c>
      <c r="AV3435" s="14" t="s">
        <v>256</v>
      </c>
      <c r="AW3435" s="14" t="s">
        <v>40</v>
      </c>
      <c r="AX3435" s="14" t="s">
        <v>91</v>
      </c>
      <c r="AY3435" s="271" t="s">
        <v>250</v>
      </c>
    </row>
    <row r="3436" s="2" customFormat="1" ht="24.15" customHeight="1">
      <c r="A3436" s="41"/>
      <c r="B3436" s="42"/>
      <c r="C3436" s="230" t="s">
        <v>3252</v>
      </c>
      <c r="D3436" s="230" t="s">
        <v>252</v>
      </c>
      <c r="E3436" s="231" t="s">
        <v>3253</v>
      </c>
      <c r="F3436" s="232" t="s">
        <v>3254</v>
      </c>
      <c r="G3436" s="233" t="s">
        <v>1329</v>
      </c>
      <c r="H3436" s="305"/>
      <c r="I3436" s="235"/>
      <c r="J3436" s="236">
        <f>ROUND(I3436*H3436,2)</f>
        <v>0</v>
      </c>
      <c r="K3436" s="237"/>
      <c r="L3436" s="47"/>
      <c r="M3436" s="238" t="s">
        <v>1</v>
      </c>
      <c r="N3436" s="239" t="s">
        <v>49</v>
      </c>
      <c r="O3436" s="94"/>
      <c r="P3436" s="240">
        <f>O3436*H3436</f>
        <v>0</v>
      </c>
      <c r="Q3436" s="240">
        <v>0</v>
      </c>
      <c r="R3436" s="240">
        <f>Q3436*H3436</f>
        <v>0</v>
      </c>
      <c r="S3436" s="240">
        <v>0</v>
      </c>
      <c r="T3436" s="241">
        <f>S3436*H3436</f>
        <v>0</v>
      </c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R3436" s="242" t="s">
        <v>303</v>
      </c>
      <c r="AT3436" s="242" t="s">
        <v>252</v>
      </c>
      <c r="AU3436" s="242" t="s">
        <v>93</v>
      </c>
      <c r="AY3436" s="19" t="s">
        <v>250</v>
      </c>
      <c r="BE3436" s="243">
        <f>IF(N3436="základní",J3436,0)</f>
        <v>0</v>
      </c>
      <c r="BF3436" s="243">
        <f>IF(N3436="snížená",J3436,0)</f>
        <v>0</v>
      </c>
      <c r="BG3436" s="243">
        <f>IF(N3436="zákl. přenesená",J3436,0)</f>
        <v>0</v>
      </c>
      <c r="BH3436" s="243">
        <f>IF(N3436="sníž. přenesená",J3436,0)</f>
        <v>0</v>
      </c>
      <c r="BI3436" s="243">
        <f>IF(N3436="nulová",J3436,0)</f>
        <v>0</v>
      </c>
      <c r="BJ3436" s="19" t="s">
        <v>91</v>
      </c>
      <c r="BK3436" s="243">
        <f>ROUND(I3436*H3436,2)</f>
        <v>0</v>
      </c>
      <c r="BL3436" s="19" t="s">
        <v>303</v>
      </c>
      <c r="BM3436" s="242" t="s">
        <v>3255</v>
      </c>
    </row>
    <row r="3437" s="2" customFormat="1">
      <c r="A3437" s="41"/>
      <c r="B3437" s="42"/>
      <c r="C3437" s="43"/>
      <c r="D3437" s="244" t="s">
        <v>257</v>
      </c>
      <c r="E3437" s="43"/>
      <c r="F3437" s="245" t="s">
        <v>3256</v>
      </c>
      <c r="G3437" s="43"/>
      <c r="H3437" s="43"/>
      <c r="I3437" s="246"/>
      <c r="J3437" s="43"/>
      <c r="K3437" s="43"/>
      <c r="L3437" s="47"/>
      <c r="M3437" s="247"/>
      <c r="N3437" s="248"/>
      <c r="O3437" s="94"/>
      <c r="P3437" s="94"/>
      <c r="Q3437" s="94"/>
      <c r="R3437" s="94"/>
      <c r="S3437" s="94"/>
      <c r="T3437" s="95"/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T3437" s="19" t="s">
        <v>257</v>
      </c>
      <c r="AU3437" s="19" t="s">
        <v>93</v>
      </c>
    </row>
    <row r="3438" s="12" customFormat="1" ht="22.8" customHeight="1">
      <c r="A3438" s="12"/>
      <c r="B3438" s="214"/>
      <c r="C3438" s="215"/>
      <c r="D3438" s="216" t="s">
        <v>83</v>
      </c>
      <c r="E3438" s="228" t="s">
        <v>3257</v>
      </c>
      <c r="F3438" s="228" t="s">
        <v>3258</v>
      </c>
      <c r="G3438" s="215"/>
      <c r="H3438" s="215"/>
      <c r="I3438" s="218"/>
      <c r="J3438" s="229">
        <f>BK3438</f>
        <v>0</v>
      </c>
      <c r="K3438" s="215"/>
      <c r="L3438" s="220"/>
      <c r="M3438" s="221"/>
      <c r="N3438" s="222"/>
      <c r="O3438" s="222"/>
      <c r="P3438" s="223">
        <f>SUM(P3439:P3483)</f>
        <v>0</v>
      </c>
      <c r="Q3438" s="222"/>
      <c r="R3438" s="223">
        <f>SUM(R3439:R3483)</f>
        <v>6.3798193999999997</v>
      </c>
      <c r="S3438" s="222"/>
      <c r="T3438" s="224">
        <f>SUM(T3439:T3483)</f>
        <v>0</v>
      </c>
      <c r="U3438" s="12"/>
      <c r="V3438" s="12"/>
      <c r="W3438" s="12"/>
      <c r="X3438" s="12"/>
      <c r="Y3438" s="12"/>
      <c r="Z3438" s="12"/>
      <c r="AA3438" s="12"/>
      <c r="AB3438" s="12"/>
      <c r="AC3438" s="12"/>
      <c r="AD3438" s="12"/>
      <c r="AE3438" s="12"/>
      <c r="AR3438" s="225" t="s">
        <v>93</v>
      </c>
      <c r="AT3438" s="226" t="s">
        <v>83</v>
      </c>
      <c r="AU3438" s="226" t="s">
        <v>91</v>
      </c>
      <c r="AY3438" s="225" t="s">
        <v>250</v>
      </c>
      <c r="BK3438" s="227">
        <f>SUM(BK3439:BK3483)</f>
        <v>0</v>
      </c>
    </row>
    <row r="3439" s="2" customFormat="1" ht="24.15" customHeight="1">
      <c r="A3439" s="41"/>
      <c r="B3439" s="42"/>
      <c r="C3439" s="230" t="s">
        <v>3259</v>
      </c>
      <c r="D3439" s="230" t="s">
        <v>252</v>
      </c>
      <c r="E3439" s="231" t="s">
        <v>3260</v>
      </c>
      <c r="F3439" s="232" t="s">
        <v>3261</v>
      </c>
      <c r="G3439" s="233" t="s">
        <v>570</v>
      </c>
      <c r="H3439" s="234">
        <v>43.799999999999997</v>
      </c>
      <c r="I3439" s="235"/>
      <c r="J3439" s="236">
        <f>ROUND(I3439*H3439,2)</f>
        <v>0</v>
      </c>
      <c r="K3439" s="237"/>
      <c r="L3439" s="47"/>
      <c r="M3439" s="238" t="s">
        <v>1</v>
      </c>
      <c r="N3439" s="239" t="s">
        <v>49</v>
      </c>
      <c r="O3439" s="94"/>
      <c r="P3439" s="240">
        <f>O3439*H3439</f>
        <v>0</v>
      </c>
      <c r="Q3439" s="240">
        <v>0.00156</v>
      </c>
      <c r="R3439" s="240">
        <f>Q3439*H3439</f>
        <v>0.068328</v>
      </c>
      <c r="S3439" s="240">
        <v>0</v>
      </c>
      <c r="T3439" s="241">
        <f>S3439*H3439</f>
        <v>0</v>
      </c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R3439" s="242" t="s">
        <v>303</v>
      </c>
      <c r="AT3439" s="242" t="s">
        <v>252</v>
      </c>
      <c r="AU3439" s="242" t="s">
        <v>93</v>
      </c>
      <c r="AY3439" s="19" t="s">
        <v>250</v>
      </c>
      <c r="BE3439" s="243">
        <f>IF(N3439="základní",J3439,0)</f>
        <v>0</v>
      </c>
      <c r="BF3439" s="243">
        <f>IF(N3439="snížená",J3439,0)</f>
        <v>0</v>
      </c>
      <c r="BG3439" s="243">
        <f>IF(N3439="zákl. přenesená",J3439,0)</f>
        <v>0</v>
      </c>
      <c r="BH3439" s="243">
        <f>IF(N3439="sníž. přenesená",J3439,0)</f>
        <v>0</v>
      </c>
      <c r="BI3439" s="243">
        <f>IF(N3439="nulová",J3439,0)</f>
        <v>0</v>
      </c>
      <c r="BJ3439" s="19" t="s">
        <v>91</v>
      </c>
      <c r="BK3439" s="243">
        <f>ROUND(I3439*H3439,2)</f>
        <v>0</v>
      </c>
      <c r="BL3439" s="19" t="s">
        <v>303</v>
      </c>
      <c r="BM3439" s="242" t="s">
        <v>3262</v>
      </c>
    </row>
    <row r="3440" s="2" customFormat="1">
      <c r="A3440" s="41"/>
      <c r="B3440" s="42"/>
      <c r="C3440" s="43"/>
      <c r="D3440" s="244" t="s">
        <v>257</v>
      </c>
      <c r="E3440" s="43"/>
      <c r="F3440" s="245" t="s">
        <v>3263</v>
      </c>
      <c r="G3440" s="43"/>
      <c r="H3440" s="43"/>
      <c r="I3440" s="246"/>
      <c r="J3440" s="43"/>
      <c r="K3440" s="43"/>
      <c r="L3440" s="47"/>
      <c r="M3440" s="247"/>
      <c r="N3440" s="248"/>
      <c r="O3440" s="94"/>
      <c r="P3440" s="94"/>
      <c r="Q3440" s="94"/>
      <c r="R3440" s="94"/>
      <c r="S3440" s="94"/>
      <c r="T3440" s="95"/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T3440" s="19" t="s">
        <v>257</v>
      </c>
      <c r="AU3440" s="19" t="s">
        <v>93</v>
      </c>
    </row>
    <row r="3441" s="13" customFormat="1">
      <c r="A3441" s="13"/>
      <c r="B3441" s="249"/>
      <c r="C3441" s="250"/>
      <c r="D3441" s="251" t="s">
        <v>259</v>
      </c>
      <c r="E3441" s="252" t="s">
        <v>1</v>
      </c>
      <c r="F3441" s="253" t="s">
        <v>1059</v>
      </c>
      <c r="G3441" s="250"/>
      <c r="H3441" s="254">
        <v>43.799999999999997</v>
      </c>
      <c r="I3441" s="255"/>
      <c r="J3441" s="250"/>
      <c r="K3441" s="250"/>
      <c r="L3441" s="256"/>
      <c r="M3441" s="257"/>
      <c r="N3441" s="258"/>
      <c r="O3441" s="258"/>
      <c r="P3441" s="258"/>
      <c r="Q3441" s="258"/>
      <c r="R3441" s="258"/>
      <c r="S3441" s="258"/>
      <c r="T3441" s="259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60" t="s">
        <v>259</v>
      </c>
      <c r="AU3441" s="260" t="s">
        <v>93</v>
      </c>
      <c r="AV3441" s="13" t="s">
        <v>93</v>
      </c>
      <c r="AW3441" s="13" t="s">
        <v>40</v>
      </c>
      <c r="AX3441" s="13" t="s">
        <v>84</v>
      </c>
      <c r="AY3441" s="260" t="s">
        <v>250</v>
      </c>
    </row>
    <row r="3442" s="14" customFormat="1">
      <c r="A3442" s="14"/>
      <c r="B3442" s="261"/>
      <c r="C3442" s="262"/>
      <c r="D3442" s="251" t="s">
        <v>259</v>
      </c>
      <c r="E3442" s="263" t="s">
        <v>1</v>
      </c>
      <c r="F3442" s="264" t="s">
        <v>261</v>
      </c>
      <c r="G3442" s="262"/>
      <c r="H3442" s="265">
        <v>43.799999999999997</v>
      </c>
      <c r="I3442" s="266"/>
      <c r="J3442" s="262"/>
      <c r="K3442" s="262"/>
      <c r="L3442" s="267"/>
      <c r="M3442" s="268"/>
      <c r="N3442" s="269"/>
      <c r="O3442" s="269"/>
      <c r="P3442" s="269"/>
      <c r="Q3442" s="269"/>
      <c r="R3442" s="269"/>
      <c r="S3442" s="269"/>
      <c r="T3442" s="270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71" t="s">
        <v>259</v>
      </c>
      <c r="AU3442" s="271" t="s">
        <v>93</v>
      </c>
      <c r="AV3442" s="14" t="s">
        <v>256</v>
      </c>
      <c r="AW3442" s="14" t="s">
        <v>40</v>
      </c>
      <c r="AX3442" s="14" t="s">
        <v>91</v>
      </c>
      <c r="AY3442" s="271" t="s">
        <v>250</v>
      </c>
    </row>
    <row r="3443" s="2" customFormat="1" ht="24.15" customHeight="1">
      <c r="A3443" s="41"/>
      <c r="B3443" s="42"/>
      <c r="C3443" s="230" t="s">
        <v>3264</v>
      </c>
      <c r="D3443" s="230" t="s">
        <v>252</v>
      </c>
      <c r="E3443" s="231" t="s">
        <v>3265</v>
      </c>
      <c r="F3443" s="232" t="s">
        <v>3266</v>
      </c>
      <c r="G3443" s="233" t="s">
        <v>388</v>
      </c>
      <c r="H3443" s="234">
        <v>1181.6859999999999</v>
      </c>
      <c r="I3443" s="235"/>
      <c r="J3443" s="236">
        <f>ROUND(I3443*H3443,2)</f>
        <v>0</v>
      </c>
      <c r="K3443" s="237"/>
      <c r="L3443" s="47"/>
      <c r="M3443" s="238" t="s">
        <v>1</v>
      </c>
      <c r="N3443" s="239" t="s">
        <v>49</v>
      </c>
      <c r="O3443" s="94"/>
      <c r="P3443" s="240">
        <f>O3443*H3443</f>
        <v>0</v>
      </c>
      <c r="Q3443" s="240">
        <v>0.00029999999999999997</v>
      </c>
      <c r="R3443" s="240">
        <f>Q3443*H3443</f>
        <v>0.35450579999999993</v>
      </c>
      <c r="S3443" s="240">
        <v>0</v>
      </c>
      <c r="T3443" s="241">
        <f>S3443*H3443</f>
        <v>0</v>
      </c>
      <c r="U3443" s="41"/>
      <c r="V3443" s="41"/>
      <c r="W3443" s="41"/>
      <c r="X3443" s="41"/>
      <c r="Y3443" s="41"/>
      <c r="Z3443" s="41"/>
      <c r="AA3443" s="41"/>
      <c r="AB3443" s="41"/>
      <c r="AC3443" s="41"/>
      <c r="AD3443" s="41"/>
      <c r="AE3443" s="41"/>
      <c r="AR3443" s="242" t="s">
        <v>303</v>
      </c>
      <c r="AT3443" s="242" t="s">
        <v>252</v>
      </c>
      <c r="AU3443" s="242" t="s">
        <v>93</v>
      </c>
      <c r="AY3443" s="19" t="s">
        <v>250</v>
      </c>
      <c r="BE3443" s="243">
        <f>IF(N3443="základní",J3443,0)</f>
        <v>0</v>
      </c>
      <c r="BF3443" s="243">
        <f>IF(N3443="snížená",J3443,0)</f>
        <v>0</v>
      </c>
      <c r="BG3443" s="243">
        <f>IF(N3443="zákl. přenesená",J3443,0)</f>
        <v>0</v>
      </c>
      <c r="BH3443" s="243">
        <f>IF(N3443="sníž. přenesená",J3443,0)</f>
        <v>0</v>
      </c>
      <c r="BI3443" s="243">
        <f>IF(N3443="nulová",J3443,0)</f>
        <v>0</v>
      </c>
      <c r="BJ3443" s="19" t="s">
        <v>91</v>
      </c>
      <c r="BK3443" s="243">
        <f>ROUND(I3443*H3443,2)</f>
        <v>0</v>
      </c>
      <c r="BL3443" s="19" t="s">
        <v>303</v>
      </c>
      <c r="BM3443" s="242" t="s">
        <v>3267</v>
      </c>
    </row>
    <row r="3444" s="2" customFormat="1">
      <c r="A3444" s="41"/>
      <c r="B3444" s="42"/>
      <c r="C3444" s="43"/>
      <c r="D3444" s="244" t="s">
        <v>257</v>
      </c>
      <c r="E3444" s="43"/>
      <c r="F3444" s="245" t="s">
        <v>3268</v>
      </c>
      <c r="G3444" s="43"/>
      <c r="H3444" s="43"/>
      <c r="I3444" s="246"/>
      <c r="J3444" s="43"/>
      <c r="K3444" s="43"/>
      <c r="L3444" s="47"/>
      <c r="M3444" s="247"/>
      <c r="N3444" s="248"/>
      <c r="O3444" s="94"/>
      <c r="P3444" s="94"/>
      <c r="Q3444" s="94"/>
      <c r="R3444" s="94"/>
      <c r="S3444" s="94"/>
      <c r="T3444" s="95"/>
      <c r="U3444" s="41"/>
      <c r="V3444" s="41"/>
      <c r="W3444" s="41"/>
      <c r="X3444" s="41"/>
      <c r="Y3444" s="41"/>
      <c r="Z3444" s="41"/>
      <c r="AA3444" s="41"/>
      <c r="AB3444" s="41"/>
      <c r="AC3444" s="41"/>
      <c r="AD3444" s="41"/>
      <c r="AE3444" s="41"/>
      <c r="AT3444" s="19" t="s">
        <v>257</v>
      </c>
      <c r="AU3444" s="19" t="s">
        <v>93</v>
      </c>
    </row>
    <row r="3445" s="2" customFormat="1">
      <c r="A3445" s="41"/>
      <c r="B3445" s="42"/>
      <c r="C3445" s="43"/>
      <c r="D3445" s="251" t="s">
        <v>288</v>
      </c>
      <c r="E3445" s="43"/>
      <c r="F3445" s="282" t="s">
        <v>3269</v>
      </c>
      <c r="G3445" s="43"/>
      <c r="H3445" s="43"/>
      <c r="I3445" s="246"/>
      <c r="J3445" s="43"/>
      <c r="K3445" s="43"/>
      <c r="L3445" s="47"/>
      <c r="M3445" s="247"/>
      <c r="N3445" s="248"/>
      <c r="O3445" s="94"/>
      <c r="P3445" s="94"/>
      <c r="Q3445" s="94"/>
      <c r="R3445" s="94"/>
      <c r="S3445" s="94"/>
      <c r="T3445" s="95"/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T3445" s="19" t="s">
        <v>288</v>
      </c>
      <c r="AU3445" s="19" t="s">
        <v>93</v>
      </c>
    </row>
    <row r="3446" s="13" customFormat="1">
      <c r="A3446" s="13"/>
      <c r="B3446" s="249"/>
      <c r="C3446" s="250"/>
      <c r="D3446" s="251" t="s">
        <v>259</v>
      </c>
      <c r="E3446" s="252" t="s">
        <v>1</v>
      </c>
      <c r="F3446" s="253" t="s">
        <v>994</v>
      </c>
      <c r="G3446" s="250"/>
      <c r="H3446" s="254">
        <v>446.06999999999999</v>
      </c>
      <c r="I3446" s="255"/>
      <c r="J3446" s="250"/>
      <c r="K3446" s="250"/>
      <c r="L3446" s="256"/>
      <c r="M3446" s="257"/>
      <c r="N3446" s="258"/>
      <c r="O3446" s="258"/>
      <c r="P3446" s="258"/>
      <c r="Q3446" s="258"/>
      <c r="R3446" s="258"/>
      <c r="S3446" s="258"/>
      <c r="T3446" s="259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60" t="s">
        <v>259</v>
      </c>
      <c r="AU3446" s="260" t="s">
        <v>93</v>
      </c>
      <c r="AV3446" s="13" t="s">
        <v>93</v>
      </c>
      <c r="AW3446" s="13" t="s">
        <v>40</v>
      </c>
      <c r="AX3446" s="13" t="s">
        <v>84</v>
      </c>
      <c r="AY3446" s="260" t="s">
        <v>250</v>
      </c>
    </row>
    <row r="3447" s="13" customFormat="1">
      <c r="A3447" s="13"/>
      <c r="B3447" s="249"/>
      <c r="C3447" s="250"/>
      <c r="D3447" s="251" t="s">
        <v>259</v>
      </c>
      <c r="E3447" s="252" t="s">
        <v>1</v>
      </c>
      <c r="F3447" s="253" t="s">
        <v>1059</v>
      </c>
      <c r="G3447" s="250"/>
      <c r="H3447" s="254">
        <v>43.799999999999997</v>
      </c>
      <c r="I3447" s="255"/>
      <c r="J3447" s="250"/>
      <c r="K3447" s="250"/>
      <c r="L3447" s="256"/>
      <c r="M3447" s="257"/>
      <c r="N3447" s="258"/>
      <c r="O3447" s="258"/>
      <c r="P3447" s="258"/>
      <c r="Q3447" s="258"/>
      <c r="R3447" s="258"/>
      <c r="S3447" s="258"/>
      <c r="T3447" s="259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60" t="s">
        <v>259</v>
      </c>
      <c r="AU3447" s="260" t="s">
        <v>93</v>
      </c>
      <c r="AV3447" s="13" t="s">
        <v>93</v>
      </c>
      <c r="AW3447" s="13" t="s">
        <v>40</v>
      </c>
      <c r="AX3447" s="13" t="s">
        <v>84</v>
      </c>
      <c r="AY3447" s="260" t="s">
        <v>250</v>
      </c>
    </row>
    <row r="3448" s="13" customFormat="1">
      <c r="A3448" s="13"/>
      <c r="B3448" s="249"/>
      <c r="C3448" s="250"/>
      <c r="D3448" s="251" t="s">
        <v>259</v>
      </c>
      <c r="E3448" s="252" t="s">
        <v>1</v>
      </c>
      <c r="F3448" s="253" t="s">
        <v>3270</v>
      </c>
      <c r="G3448" s="250"/>
      <c r="H3448" s="254">
        <v>578.78999999999996</v>
      </c>
      <c r="I3448" s="255"/>
      <c r="J3448" s="250"/>
      <c r="K3448" s="250"/>
      <c r="L3448" s="256"/>
      <c r="M3448" s="257"/>
      <c r="N3448" s="258"/>
      <c r="O3448" s="258"/>
      <c r="P3448" s="258"/>
      <c r="Q3448" s="258"/>
      <c r="R3448" s="258"/>
      <c r="S3448" s="258"/>
      <c r="T3448" s="259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60" t="s">
        <v>259</v>
      </c>
      <c r="AU3448" s="260" t="s">
        <v>93</v>
      </c>
      <c r="AV3448" s="13" t="s">
        <v>93</v>
      </c>
      <c r="AW3448" s="13" t="s">
        <v>40</v>
      </c>
      <c r="AX3448" s="13" t="s">
        <v>84</v>
      </c>
      <c r="AY3448" s="260" t="s">
        <v>250</v>
      </c>
    </row>
    <row r="3449" s="13" customFormat="1">
      <c r="A3449" s="13"/>
      <c r="B3449" s="249"/>
      <c r="C3449" s="250"/>
      <c r="D3449" s="251" t="s">
        <v>259</v>
      </c>
      <c r="E3449" s="252" t="s">
        <v>1</v>
      </c>
      <c r="F3449" s="253" t="s">
        <v>3271</v>
      </c>
      <c r="G3449" s="250"/>
      <c r="H3449" s="254">
        <v>5.5999999999999996</v>
      </c>
      <c r="I3449" s="255"/>
      <c r="J3449" s="250"/>
      <c r="K3449" s="250"/>
      <c r="L3449" s="256"/>
      <c r="M3449" s="257"/>
      <c r="N3449" s="258"/>
      <c r="O3449" s="258"/>
      <c r="P3449" s="258"/>
      <c r="Q3449" s="258"/>
      <c r="R3449" s="258"/>
      <c r="S3449" s="258"/>
      <c r="T3449" s="259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60" t="s">
        <v>259</v>
      </c>
      <c r="AU3449" s="260" t="s">
        <v>93</v>
      </c>
      <c r="AV3449" s="13" t="s">
        <v>93</v>
      </c>
      <c r="AW3449" s="13" t="s">
        <v>40</v>
      </c>
      <c r="AX3449" s="13" t="s">
        <v>84</v>
      </c>
      <c r="AY3449" s="260" t="s">
        <v>250</v>
      </c>
    </row>
    <row r="3450" s="14" customFormat="1">
      <c r="A3450" s="14"/>
      <c r="B3450" s="261"/>
      <c r="C3450" s="262"/>
      <c r="D3450" s="251" t="s">
        <v>259</v>
      </c>
      <c r="E3450" s="263" t="s">
        <v>1</v>
      </c>
      <c r="F3450" s="264" t="s">
        <v>261</v>
      </c>
      <c r="G3450" s="262"/>
      <c r="H3450" s="265">
        <v>1074.26</v>
      </c>
      <c r="I3450" s="266"/>
      <c r="J3450" s="262"/>
      <c r="K3450" s="262"/>
      <c r="L3450" s="267"/>
      <c r="M3450" s="268"/>
      <c r="N3450" s="269"/>
      <c r="O3450" s="269"/>
      <c r="P3450" s="269"/>
      <c r="Q3450" s="269"/>
      <c r="R3450" s="269"/>
      <c r="S3450" s="269"/>
      <c r="T3450" s="270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71" t="s">
        <v>259</v>
      </c>
      <c r="AU3450" s="271" t="s">
        <v>93</v>
      </c>
      <c r="AV3450" s="14" t="s">
        <v>256</v>
      </c>
      <c r="AW3450" s="14" t="s">
        <v>40</v>
      </c>
      <c r="AX3450" s="14" t="s">
        <v>91</v>
      </c>
      <c r="AY3450" s="271" t="s">
        <v>250</v>
      </c>
    </row>
    <row r="3451" s="13" customFormat="1">
      <c r="A3451" s="13"/>
      <c r="B3451" s="249"/>
      <c r="C3451" s="250"/>
      <c r="D3451" s="251" t="s">
        <v>259</v>
      </c>
      <c r="E3451" s="250"/>
      <c r="F3451" s="253" t="s">
        <v>3272</v>
      </c>
      <c r="G3451" s="250"/>
      <c r="H3451" s="254">
        <v>1181.6859999999999</v>
      </c>
      <c r="I3451" s="255"/>
      <c r="J3451" s="250"/>
      <c r="K3451" s="250"/>
      <c r="L3451" s="256"/>
      <c r="M3451" s="257"/>
      <c r="N3451" s="258"/>
      <c r="O3451" s="258"/>
      <c r="P3451" s="258"/>
      <c r="Q3451" s="258"/>
      <c r="R3451" s="258"/>
      <c r="S3451" s="258"/>
      <c r="T3451" s="259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60" t="s">
        <v>259</v>
      </c>
      <c r="AU3451" s="260" t="s">
        <v>93</v>
      </c>
      <c r="AV3451" s="13" t="s">
        <v>93</v>
      </c>
      <c r="AW3451" s="13" t="s">
        <v>4</v>
      </c>
      <c r="AX3451" s="13" t="s">
        <v>91</v>
      </c>
      <c r="AY3451" s="260" t="s">
        <v>250</v>
      </c>
    </row>
    <row r="3452" s="2" customFormat="1" ht="24.15" customHeight="1">
      <c r="A3452" s="41"/>
      <c r="B3452" s="42"/>
      <c r="C3452" s="230" t="s">
        <v>3273</v>
      </c>
      <c r="D3452" s="230" t="s">
        <v>252</v>
      </c>
      <c r="E3452" s="231" t="s">
        <v>3274</v>
      </c>
      <c r="F3452" s="232" t="s">
        <v>3275</v>
      </c>
      <c r="G3452" s="233" t="s">
        <v>388</v>
      </c>
      <c r="H3452" s="234">
        <v>4</v>
      </c>
      <c r="I3452" s="235"/>
      <c r="J3452" s="236">
        <f>ROUND(I3452*H3452,2)</f>
        <v>0</v>
      </c>
      <c r="K3452" s="237"/>
      <c r="L3452" s="47"/>
      <c r="M3452" s="238" t="s">
        <v>1</v>
      </c>
      <c r="N3452" s="239" t="s">
        <v>49</v>
      </c>
      <c r="O3452" s="94"/>
      <c r="P3452" s="240">
        <f>O3452*H3452</f>
        <v>0</v>
      </c>
      <c r="Q3452" s="240">
        <v>0.00020000000000000001</v>
      </c>
      <c r="R3452" s="240">
        <f>Q3452*H3452</f>
        <v>0.00080000000000000004</v>
      </c>
      <c r="S3452" s="240">
        <v>0</v>
      </c>
      <c r="T3452" s="241">
        <f>S3452*H3452</f>
        <v>0</v>
      </c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R3452" s="242" t="s">
        <v>303</v>
      </c>
      <c r="AT3452" s="242" t="s">
        <v>252</v>
      </c>
      <c r="AU3452" s="242" t="s">
        <v>93</v>
      </c>
      <c r="AY3452" s="19" t="s">
        <v>250</v>
      </c>
      <c r="BE3452" s="243">
        <f>IF(N3452="základní",J3452,0)</f>
        <v>0</v>
      </c>
      <c r="BF3452" s="243">
        <f>IF(N3452="snížená",J3452,0)</f>
        <v>0</v>
      </c>
      <c r="BG3452" s="243">
        <f>IF(N3452="zákl. přenesená",J3452,0)</f>
        <v>0</v>
      </c>
      <c r="BH3452" s="243">
        <f>IF(N3452="sníž. přenesená",J3452,0)</f>
        <v>0</v>
      </c>
      <c r="BI3452" s="243">
        <f>IF(N3452="nulová",J3452,0)</f>
        <v>0</v>
      </c>
      <c r="BJ3452" s="19" t="s">
        <v>91</v>
      </c>
      <c r="BK3452" s="243">
        <f>ROUND(I3452*H3452,2)</f>
        <v>0</v>
      </c>
      <c r="BL3452" s="19" t="s">
        <v>303</v>
      </c>
      <c r="BM3452" s="242" t="s">
        <v>3276</v>
      </c>
    </row>
    <row r="3453" s="2" customFormat="1">
      <c r="A3453" s="41"/>
      <c r="B3453" s="42"/>
      <c r="C3453" s="43"/>
      <c r="D3453" s="244" t="s">
        <v>257</v>
      </c>
      <c r="E3453" s="43"/>
      <c r="F3453" s="245" t="s">
        <v>3277</v>
      </c>
      <c r="G3453" s="43"/>
      <c r="H3453" s="43"/>
      <c r="I3453" s="246"/>
      <c r="J3453" s="43"/>
      <c r="K3453" s="43"/>
      <c r="L3453" s="47"/>
      <c r="M3453" s="247"/>
      <c r="N3453" s="248"/>
      <c r="O3453" s="94"/>
      <c r="P3453" s="94"/>
      <c r="Q3453" s="94"/>
      <c r="R3453" s="94"/>
      <c r="S3453" s="94"/>
      <c r="T3453" s="95"/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T3453" s="19" t="s">
        <v>257</v>
      </c>
      <c r="AU3453" s="19" t="s">
        <v>93</v>
      </c>
    </row>
    <row r="3454" s="2" customFormat="1">
      <c r="A3454" s="41"/>
      <c r="B3454" s="42"/>
      <c r="C3454" s="43"/>
      <c r="D3454" s="251" t="s">
        <v>288</v>
      </c>
      <c r="E3454" s="43"/>
      <c r="F3454" s="282" t="s">
        <v>3269</v>
      </c>
      <c r="G3454" s="43"/>
      <c r="H3454" s="43"/>
      <c r="I3454" s="246"/>
      <c r="J3454" s="43"/>
      <c r="K3454" s="43"/>
      <c r="L3454" s="47"/>
      <c r="M3454" s="247"/>
      <c r="N3454" s="248"/>
      <c r="O3454" s="94"/>
      <c r="P3454" s="94"/>
      <c r="Q3454" s="94"/>
      <c r="R3454" s="94"/>
      <c r="S3454" s="94"/>
      <c r="T3454" s="95"/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T3454" s="19" t="s">
        <v>288</v>
      </c>
      <c r="AU3454" s="19" t="s">
        <v>93</v>
      </c>
    </row>
    <row r="3455" s="13" customFormat="1">
      <c r="A3455" s="13"/>
      <c r="B3455" s="249"/>
      <c r="C3455" s="250"/>
      <c r="D3455" s="251" t="s">
        <v>259</v>
      </c>
      <c r="E3455" s="252" t="s">
        <v>1</v>
      </c>
      <c r="F3455" s="253" t="s">
        <v>1540</v>
      </c>
      <c r="G3455" s="250"/>
      <c r="H3455" s="254">
        <v>4</v>
      </c>
      <c r="I3455" s="255"/>
      <c r="J3455" s="250"/>
      <c r="K3455" s="250"/>
      <c r="L3455" s="256"/>
      <c r="M3455" s="257"/>
      <c r="N3455" s="258"/>
      <c r="O3455" s="258"/>
      <c r="P3455" s="258"/>
      <c r="Q3455" s="258"/>
      <c r="R3455" s="258"/>
      <c r="S3455" s="258"/>
      <c r="T3455" s="259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60" t="s">
        <v>259</v>
      </c>
      <c r="AU3455" s="260" t="s">
        <v>93</v>
      </c>
      <c r="AV3455" s="13" t="s">
        <v>93</v>
      </c>
      <c r="AW3455" s="13" t="s">
        <v>40</v>
      </c>
      <c r="AX3455" s="13" t="s">
        <v>84</v>
      </c>
      <c r="AY3455" s="260" t="s">
        <v>250</v>
      </c>
    </row>
    <row r="3456" s="14" customFormat="1">
      <c r="A3456" s="14"/>
      <c r="B3456" s="261"/>
      <c r="C3456" s="262"/>
      <c r="D3456" s="251" t="s">
        <v>259</v>
      </c>
      <c r="E3456" s="263" t="s">
        <v>1</v>
      </c>
      <c r="F3456" s="264" t="s">
        <v>261</v>
      </c>
      <c r="G3456" s="262"/>
      <c r="H3456" s="265">
        <v>4</v>
      </c>
      <c r="I3456" s="266"/>
      <c r="J3456" s="262"/>
      <c r="K3456" s="262"/>
      <c r="L3456" s="267"/>
      <c r="M3456" s="268"/>
      <c r="N3456" s="269"/>
      <c r="O3456" s="269"/>
      <c r="P3456" s="269"/>
      <c r="Q3456" s="269"/>
      <c r="R3456" s="269"/>
      <c r="S3456" s="269"/>
      <c r="T3456" s="270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71" t="s">
        <v>259</v>
      </c>
      <c r="AU3456" s="271" t="s">
        <v>93</v>
      </c>
      <c r="AV3456" s="14" t="s">
        <v>256</v>
      </c>
      <c r="AW3456" s="14" t="s">
        <v>40</v>
      </c>
      <c r="AX3456" s="14" t="s">
        <v>91</v>
      </c>
      <c r="AY3456" s="271" t="s">
        <v>250</v>
      </c>
    </row>
    <row r="3457" s="2" customFormat="1" ht="24.15" customHeight="1">
      <c r="A3457" s="41"/>
      <c r="B3457" s="42"/>
      <c r="C3457" s="230" t="s">
        <v>3278</v>
      </c>
      <c r="D3457" s="230" t="s">
        <v>252</v>
      </c>
      <c r="E3457" s="231" t="s">
        <v>3279</v>
      </c>
      <c r="F3457" s="232" t="s">
        <v>3280</v>
      </c>
      <c r="G3457" s="233" t="s">
        <v>388</v>
      </c>
      <c r="H3457" s="234">
        <v>1074.26</v>
      </c>
      <c r="I3457" s="235"/>
      <c r="J3457" s="236">
        <f>ROUND(I3457*H3457,2)</f>
        <v>0</v>
      </c>
      <c r="K3457" s="237"/>
      <c r="L3457" s="47"/>
      <c r="M3457" s="238" t="s">
        <v>1</v>
      </c>
      <c r="N3457" s="239" t="s">
        <v>49</v>
      </c>
      <c r="O3457" s="94"/>
      <c r="P3457" s="240">
        <f>O3457*H3457</f>
        <v>0</v>
      </c>
      <c r="Q3457" s="240">
        <v>0.0054000000000000003</v>
      </c>
      <c r="R3457" s="240">
        <f>Q3457*H3457</f>
        <v>5.8010039999999998</v>
      </c>
      <c r="S3457" s="240">
        <v>0</v>
      </c>
      <c r="T3457" s="241">
        <f>S3457*H3457</f>
        <v>0</v>
      </c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R3457" s="242" t="s">
        <v>303</v>
      </c>
      <c r="AT3457" s="242" t="s">
        <v>252</v>
      </c>
      <c r="AU3457" s="242" t="s">
        <v>93</v>
      </c>
      <c r="AY3457" s="19" t="s">
        <v>250</v>
      </c>
      <c r="BE3457" s="243">
        <f>IF(N3457="základní",J3457,0)</f>
        <v>0</v>
      </c>
      <c r="BF3457" s="243">
        <f>IF(N3457="snížená",J3457,0)</f>
        <v>0</v>
      </c>
      <c r="BG3457" s="243">
        <f>IF(N3457="zákl. přenesená",J3457,0)</f>
        <v>0</v>
      </c>
      <c r="BH3457" s="243">
        <f>IF(N3457="sníž. přenesená",J3457,0)</f>
        <v>0</v>
      </c>
      <c r="BI3457" s="243">
        <f>IF(N3457="nulová",J3457,0)</f>
        <v>0</v>
      </c>
      <c r="BJ3457" s="19" t="s">
        <v>91</v>
      </c>
      <c r="BK3457" s="243">
        <f>ROUND(I3457*H3457,2)</f>
        <v>0</v>
      </c>
      <c r="BL3457" s="19" t="s">
        <v>303</v>
      </c>
      <c r="BM3457" s="242" t="s">
        <v>3281</v>
      </c>
    </row>
    <row r="3458" s="2" customFormat="1">
      <c r="A3458" s="41"/>
      <c r="B3458" s="42"/>
      <c r="C3458" s="43"/>
      <c r="D3458" s="244" t="s">
        <v>257</v>
      </c>
      <c r="E3458" s="43"/>
      <c r="F3458" s="245" t="s">
        <v>3282</v>
      </c>
      <c r="G3458" s="43"/>
      <c r="H3458" s="43"/>
      <c r="I3458" s="246"/>
      <c r="J3458" s="43"/>
      <c r="K3458" s="43"/>
      <c r="L3458" s="47"/>
      <c r="M3458" s="247"/>
      <c r="N3458" s="248"/>
      <c r="O3458" s="94"/>
      <c r="P3458" s="94"/>
      <c r="Q3458" s="94"/>
      <c r="R3458" s="94"/>
      <c r="S3458" s="94"/>
      <c r="T3458" s="95"/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T3458" s="19" t="s">
        <v>257</v>
      </c>
      <c r="AU3458" s="19" t="s">
        <v>93</v>
      </c>
    </row>
    <row r="3459" s="13" customFormat="1">
      <c r="A3459" s="13"/>
      <c r="B3459" s="249"/>
      <c r="C3459" s="250"/>
      <c r="D3459" s="251" t="s">
        <v>259</v>
      </c>
      <c r="E3459" s="252" t="s">
        <v>1</v>
      </c>
      <c r="F3459" s="253" t="s">
        <v>994</v>
      </c>
      <c r="G3459" s="250"/>
      <c r="H3459" s="254">
        <v>446.06999999999999</v>
      </c>
      <c r="I3459" s="255"/>
      <c r="J3459" s="250"/>
      <c r="K3459" s="250"/>
      <c r="L3459" s="256"/>
      <c r="M3459" s="257"/>
      <c r="N3459" s="258"/>
      <c r="O3459" s="258"/>
      <c r="P3459" s="258"/>
      <c r="Q3459" s="258"/>
      <c r="R3459" s="258"/>
      <c r="S3459" s="258"/>
      <c r="T3459" s="259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60" t="s">
        <v>259</v>
      </c>
      <c r="AU3459" s="260" t="s">
        <v>93</v>
      </c>
      <c r="AV3459" s="13" t="s">
        <v>93</v>
      </c>
      <c r="AW3459" s="13" t="s">
        <v>40</v>
      </c>
      <c r="AX3459" s="13" t="s">
        <v>84</v>
      </c>
      <c r="AY3459" s="260" t="s">
        <v>250</v>
      </c>
    </row>
    <row r="3460" s="13" customFormat="1">
      <c r="A3460" s="13"/>
      <c r="B3460" s="249"/>
      <c r="C3460" s="250"/>
      <c r="D3460" s="251" t="s">
        <v>259</v>
      </c>
      <c r="E3460" s="252" t="s">
        <v>1</v>
      </c>
      <c r="F3460" s="253" t="s">
        <v>1059</v>
      </c>
      <c r="G3460" s="250"/>
      <c r="H3460" s="254">
        <v>43.799999999999997</v>
      </c>
      <c r="I3460" s="255"/>
      <c r="J3460" s="250"/>
      <c r="K3460" s="250"/>
      <c r="L3460" s="256"/>
      <c r="M3460" s="257"/>
      <c r="N3460" s="258"/>
      <c r="O3460" s="258"/>
      <c r="P3460" s="258"/>
      <c r="Q3460" s="258"/>
      <c r="R3460" s="258"/>
      <c r="S3460" s="258"/>
      <c r="T3460" s="259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60" t="s">
        <v>259</v>
      </c>
      <c r="AU3460" s="260" t="s">
        <v>93</v>
      </c>
      <c r="AV3460" s="13" t="s">
        <v>93</v>
      </c>
      <c r="AW3460" s="13" t="s">
        <v>40</v>
      </c>
      <c r="AX3460" s="13" t="s">
        <v>84</v>
      </c>
      <c r="AY3460" s="260" t="s">
        <v>250</v>
      </c>
    </row>
    <row r="3461" s="13" customFormat="1">
      <c r="A3461" s="13"/>
      <c r="B3461" s="249"/>
      <c r="C3461" s="250"/>
      <c r="D3461" s="251" t="s">
        <v>259</v>
      </c>
      <c r="E3461" s="252" t="s">
        <v>1</v>
      </c>
      <c r="F3461" s="253" t="s">
        <v>3270</v>
      </c>
      <c r="G3461" s="250"/>
      <c r="H3461" s="254">
        <v>578.78999999999996</v>
      </c>
      <c r="I3461" s="255"/>
      <c r="J3461" s="250"/>
      <c r="K3461" s="250"/>
      <c r="L3461" s="256"/>
      <c r="M3461" s="257"/>
      <c r="N3461" s="258"/>
      <c r="O3461" s="258"/>
      <c r="P3461" s="258"/>
      <c r="Q3461" s="258"/>
      <c r="R3461" s="258"/>
      <c r="S3461" s="258"/>
      <c r="T3461" s="25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60" t="s">
        <v>259</v>
      </c>
      <c r="AU3461" s="260" t="s">
        <v>93</v>
      </c>
      <c r="AV3461" s="13" t="s">
        <v>93</v>
      </c>
      <c r="AW3461" s="13" t="s">
        <v>40</v>
      </c>
      <c r="AX3461" s="13" t="s">
        <v>84</v>
      </c>
      <c r="AY3461" s="260" t="s">
        <v>250</v>
      </c>
    </row>
    <row r="3462" s="13" customFormat="1">
      <c r="A3462" s="13"/>
      <c r="B3462" s="249"/>
      <c r="C3462" s="250"/>
      <c r="D3462" s="251" t="s">
        <v>259</v>
      </c>
      <c r="E3462" s="252" t="s">
        <v>1</v>
      </c>
      <c r="F3462" s="253" t="s">
        <v>3271</v>
      </c>
      <c r="G3462" s="250"/>
      <c r="H3462" s="254">
        <v>5.5999999999999996</v>
      </c>
      <c r="I3462" s="255"/>
      <c r="J3462" s="250"/>
      <c r="K3462" s="250"/>
      <c r="L3462" s="256"/>
      <c r="M3462" s="257"/>
      <c r="N3462" s="258"/>
      <c r="O3462" s="258"/>
      <c r="P3462" s="258"/>
      <c r="Q3462" s="258"/>
      <c r="R3462" s="258"/>
      <c r="S3462" s="258"/>
      <c r="T3462" s="259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60" t="s">
        <v>259</v>
      </c>
      <c r="AU3462" s="260" t="s">
        <v>93</v>
      </c>
      <c r="AV3462" s="13" t="s">
        <v>93</v>
      </c>
      <c r="AW3462" s="13" t="s">
        <v>40</v>
      </c>
      <c r="AX3462" s="13" t="s">
        <v>84</v>
      </c>
      <c r="AY3462" s="260" t="s">
        <v>250</v>
      </c>
    </row>
    <row r="3463" s="14" customFormat="1">
      <c r="A3463" s="14"/>
      <c r="B3463" s="261"/>
      <c r="C3463" s="262"/>
      <c r="D3463" s="251" t="s">
        <v>259</v>
      </c>
      <c r="E3463" s="263" t="s">
        <v>1</v>
      </c>
      <c r="F3463" s="264" t="s">
        <v>261</v>
      </c>
      <c r="G3463" s="262"/>
      <c r="H3463" s="265">
        <v>1074.26</v>
      </c>
      <c r="I3463" s="266"/>
      <c r="J3463" s="262"/>
      <c r="K3463" s="262"/>
      <c r="L3463" s="267"/>
      <c r="M3463" s="268"/>
      <c r="N3463" s="269"/>
      <c r="O3463" s="269"/>
      <c r="P3463" s="269"/>
      <c r="Q3463" s="269"/>
      <c r="R3463" s="269"/>
      <c r="S3463" s="269"/>
      <c r="T3463" s="270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71" t="s">
        <v>259</v>
      </c>
      <c r="AU3463" s="271" t="s">
        <v>93</v>
      </c>
      <c r="AV3463" s="14" t="s">
        <v>256</v>
      </c>
      <c r="AW3463" s="14" t="s">
        <v>40</v>
      </c>
      <c r="AX3463" s="14" t="s">
        <v>91</v>
      </c>
      <c r="AY3463" s="271" t="s">
        <v>250</v>
      </c>
    </row>
    <row r="3464" s="2" customFormat="1" ht="24.15" customHeight="1">
      <c r="A3464" s="41"/>
      <c r="B3464" s="42"/>
      <c r="C3464" s="230" t="s">
        <v>3283</v>
      </c>
      <c r="D3464" s="230" t="s">
        <v>252</v>
      </c>
      <c r="E3464" s="231" t="s">
        <v>3284</v>
      </c>
      <c r="F3464" s="232" t="s">
        <v>3285</v>
      </c>
      <c r="G3464" s="233" t="s">
        <v>388</v>
      </c>
      <c r="H3464" s="234">
        <v>4.4000000000000004</v>
      </c>
      <c r="I3464" s="235"/>
      <c r="J3464" s="236">
        <f>ROUND(I3464*H3464,2)</f>
        <v>0</v>
      </c>
      <c r="K3464" s="237"/>
      <c r="L3464" s="47"/>
      <c r="M3464" s="238" t="s">
        <v>1</v>
      </c>
      <c r="N3464" s="239" t="s">
        <v>49</v>
      </c>
      <c r="O3464" s="94"/>
      <c r="P3464" s="240">
        <f>O3464*H3464</f>
        <v>0</v>
      </c>
      <c r="Q3464" s="240">
        <v>0.0032000000000000002</v>
      </c>
      <c r="R3464" s="240">
        <f>Q3464*H3464</f>
        <v>0.014080000000000002</v>
      </c>
      <c r="S3464" s="240">
        <v>0</v>
      </c>
      <c r="T3464" s="241">
        <f>S3464*H3464</f>
        <v>0</v>
      </c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R3464" s="242" t="s">
        <v>303</v>
      </c>
      <c r="AT3464" s="242" t="s">
        <v>252</v>
      </c>
      <c r="AU3464" s="242" t="s">
        <v>93</v>
      </c>
      <c r="AY3464" s="19" t="s">
        <v>250</v>
      </c>
      <c r="BE3464" s="243">
        <f>IF(N3464="základní",J3464,0)</f>
        <v>0</v>
      </c>
      <c r="BF3464" s="243">
        <f>IF(N3464="snížená",J3464,0)</f>
        <v>0</v>
      </c>
      <c r="BG3464" s="243">
        <f>IF(N3464="zákl. přenesená",J3464,0)</f>
        <v>0</v>
      </c>
      <c r="BH3464" s="243">
        <f>IF(N3464="sníž. přenesená",J3464,0)</f>
        <v>0</v>
      </c>
      <c r="BI3464" s="243">
        <f>IF(N3464="nulová",J3464,0)</f>
        <v>0</v>
      </c>
      <c r="BJ3464" s="19" t="s">
        <v>91</v>
      </c>
      <c r="BK3464" s="243">
        <f>ROUND(I3464*H3464,2)</f>
        <v>0</v>
      </c>
      <c r="BL3464" s="19" t="s">
        <v>303</v>
      </c>
      <c r="BM3464" s="242" t="s">
        <v>3286</v>
      </c>
    </row>
    <row r="3465" s="2" customFormat="1">
      <c r="A3465" s="41"/>
      <c r="B3465" s="42"/>
      <c r="C3465" s="43"/>
      <c r="D3465" s="244" t="s">
        <v>257</v>
      </c>
      <c r="E3465" s="43"/>
      <c r="F3465" s="245" t="s">
        <v>3287</v>
      </c>
      <c r="G3465" s="43"/>
      <c r="H3465" s="43"/>
      <c r="I3465" s="246"/>
      <c r="J3465" s="43"/>
      <c r="K3465" s="43"/>
      <c r="L3465" s="47"/>
      <c r="M3465" s="247"/>
      <c r="N3465" s="248"/>
      <c r="O3465" s="94"/>
      <c r="P3465" s="94"/>
      <c r="Q3465" s="94"/>
      <c r="R3465" s="94"/>
      <c r="S3465" s="94"/>
      <c r="T3465" s="95"/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T3465" s="19" t="s">
        <v>257</v>
      </c>
      <c r="AU3465" s="19" t="s">
        <v>93</v>
      </c>
    </row>
    <row r="3466" s="2" customFormat="1">
      <c r="A3466" s="41"/>
      <c r="B3466" s="42"/>
      <c r="C3466" s="43"/>
      <c r="D3466" s="251" t="s">
        <v>288</v>
      </c>
      <c r="E3466" s="43"/>
      <c r="F3466" s="282" t="s">
        <v>3269</v>
      </c>
      <c r="G3466" s="43"/>
      <c r="H3466" s="43"/>
      <c r="I3466" s="246"/>
      <c r="J3466" s="43"/>
      <c r="K3466" s="43"/>
      <c r="L3466" s="47"/>
      <c r="M3466" s="247"/>
      <c r="N3466" s="248"/>
      <c r="O3466" s="94"/>
      <c r="P3466" s="94"/>
      <c r="Q3466" s="94"/>
      <c r="R3466" s="94"/>
      <c r="S3466" s="94"/>
      <c r="T3466" s="95"/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T3466" s="19" t="s">
        <v>288</v>
      </c>
      <c r="AU3466" s="19" t="s">
        <v>93</v>
      </c>
    </row>
    <row r="3467" s="13" customFormat="1">
      <c r="A3467" s="13"/>
      <c r="B3467" s="249"/>
      <c r="C3467" s="250"/>
      <c r="D3467" s="251" t="s">
        <v>259</v>
      </c>
      <c r="E3467" s="252" t="s">
        <v>1</v>
      </c>
      <c r="F3467" s="253" t="s">
        <v>1540</v>
      </c>
      <c r="G3467" s="250"/>
      <c r="H3467" s="254">
        <v>4</v>
      </c>
      <c r="I3467" s="255"/>
      <c r="J3467" s="250"/>
      <c r="K3467" s="250"/>
      <c r="L3467" s="256"/>
      <c r="M3467" s="257"/>
      <c r="N3467" s="258"/>
      <c r="O3467" s="258"/>
      <c r="P3467" s="258"/>
      <c r="Q3467" s="258"/>
      <c r="R3467" s="258"/>
      <c r="S3467" s="258"/>
      <c r="T3467" s="259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60" t="s">
        <v>259</v>
      </c>
      <c r="AU3467" s="260" t="s">
        <v>93</v>
      </c>
      <c r="AV3467" s="13" t="s">
        <v>93</v>
      </c>
      <c r="AW3467" s="13" t="s">
        <v>40</v>
      </c>
      <c r="AX3467" s="13" t="s">
        <v>84</v>
      </c>
      <c r="AY3467" s="260" t="s">
        <v>250</v>
      </c>
    </row>
    <row r="3468" s="14" customFormat="1">
      <c r="A3468" s="14"/>
      <c r="B3468" s="261"/>
      <c r="C3468" s="262"/>
      <c r="D3468" s="251" t="s">
        <v>259</v>
      </c>
      <c r="E3468" s="263" t="s">
        <v>1</v>
      </c>
      <c r="F3468" s="264" t="s">
        <v>261</v>
      </c>
      <c r="G3468" s="262"/>
      <c r="H3468" s="265">
        <v>4</v>
      </c>
      <c r="I3468" s="266"/>
      <c r="J3468" s="262"/>
      <c r="K3468" s="262"/>
      <c r="L3468" s="267"/>
      <c r="M3468" s="268"/>
      <c r="N3468" s="269"/>
      <c r="O3468" s="269"/>
      <c r="P3468" s="269"/>
      <c r="Q3468" s="269"/>
      <c r="R3468" s="269"/>
      <c r="S3468" s="269"/>
      <c r="T3468" s="270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71" t="s">
        <v>259</v>
      </c>
      <c r="AU3468" s="271" t="s">
        <v>93</v>
      </c>
      <c r="AV3468" s="14" t="s">
        <v>256</v>
      </c>
      <c r="AW3468" s="14" t="s">
        <v>40</v>
      </c>
      <c r="AX3468" s="14" t="s">
        <v>91</v>
      </c>
      <c r="AY3468" s="271" t="s">
        <v>250</v>
      </c>
    </row>
    <row r="3469" s="13" customFormat="1">
      <c r="A3469" s="13"/>
      <c r="B3469" s="249"/>
      <c r="C3469" s="250"/>
      <c r="D3469" s="251" t="s">
        <v>259</v>
      </c>
      <c r="E3469" s="250"/>
      <c r="F3469" s="253" t="s">
        <v>3288</v>
      </c>
      <c r="G3469" s="250"/>
      <c r="H3469" s="254">
        <v>4.4000000000000004</v>
      </c>
      <c r="I3469" s="255"/>
      <c r="J3469" s="250"/>
      <c r="K3469" s="250"/>
      <c r="L3469" s="256"/>
      <c r="M3469" s="257"/>
      <c r="N3469" s="258"/>
      <c r="O3469" s="258"/>
      <c r="P3469" s="258"/>
      <c r="Q3469" s="258"/>
      <c r="R3469" s="258"/>
      <c r="S3469" s="258"/>
      <c r="T3469" s="259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60" t="s">
        <v>259</v>
      </c>
      <c r="AU3469" s="260" t="s">
        <v>93</v>
      </c>
      <c r="AV3469" s="13" t="s">
        <v>93</v>
      </c>
      <c r="AW3469" s="13" t="s">
        <v>4</v>
      </c>
      <c r="AX3469" s="13" t="s">
        <v>91</v>
      </c>
      <c r="AY3469" s="260" t="s">
        <v>250</v>
      </c>
    </row>
    <row r="3470" s="2" customFormat="1" ht="16.5" customHeight="1">
      <c r="A3470" s="41"/>
      <c r="B3470" s="42"/>
      <c r="C3470" s="230" t="s">
        <v>3289</v>
      </c>
      <c r="D3470" s="230" t="s">
        <v>252</v>
      </c>
      <c r="E3470" s="231" t="s">
        <v>3290</v>
      </c>
      <c r="F3470" s="232" t="s">
        <v>3291</v>
      </c>
      <c r="G3470" s="233" t="s">
        <v>388</v>
      </c>
      <c r="H3470" s="234">
        <v>578.78999999999996</v>
      </c>
      <c r="I3470" s="235"/>
      <c r="J3470" s="236">
        <f>ROUND(I3470*H3470,2)</f>
        <v>0</v>
      </c>
      <c r="K3470" s="237"/>
      <c r="L3470" s="47"/>
      <c r="M3470" s="238" t="s">
        <v>1</v>
      </c>
      <c r="N3470" s="239" t="s">
        <v>49</v>
      </c>
      <c r="O3470" s="94"/>
      <c r="P3470" s="240">
        <f>O3470*H3470</f>
        <v>0</v>
      </c>
      <c r="Q3470" s="240">
        <v>0.00024000000000000001</v>
      </c>
      <c r="R3470" s="240">
        <f>Q3470*H3470</f>
        <v>0.13890959999999999</v>
      </c>
      <c r="S3470" s="240">
        <v>0</v>
      </c>
      <c r="T3470" s="241">
        <f>S3470*H3470</f>
        <v>0</v>
      </c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R3470" s="242" t="s">
        <v>303</v>
      </c>
      <c r="AT3470" s="242" t="s">
        <v>252</v>
      </c>
      <c r="AU3470" s="242" t="s">
        <v>93</v>
      </c>
      <c r="AY3470" s="19" t="s">
        <v>250</v>
      </c>
      <c r="BE3470" s="243">
        <f>IF(N3470="základní",J3470,0)</f>
        <v>0</v>
      </c>
      <c r="BF3470" s="243">
        <f>IF(N3470="snížená",J3470,0)</f>
        <v>0</v>
      </c>
      <c r="BG3470" s="243">
        <f>IF(N3470="zákl. přenesená",J3470,0)</f>
        <v>0</v>
      </c>
      <c r="BH3470" s="243">
        <f>IF(N3470="sníž. přenesená",J3470,0)</f>
        <v>0</v>
      </c>
      <c r="BI3470" s="243">
        <f>IF(N3470="nulová",J3470,0)</f>
        <v>0</v>
      </c>
      <c r="BJ3470" s="19" t="s">
        <v>91</v>
      </c>
      <c r="BK3470" s="243">
        <f>ROUND(I3470*H3470,2)</f>
        <v>0</v>
      </c>
      <c r="BL3470" s="19" t="s">
        <v>303</v>
      </c>
      <c r="BM3470" s="242" t="s">
        <v>3292</v>
      </c>
    </row>
    <row r="3471" s="2" customFormat="1">
      <c r="A3471" s="41"/>
      <c r="B3471" s="42"/>
      <c r="C3471" s="43"/>
      <c r="D3471" s="244" t="s">
        <v>257</v>
      </c>
      <c r="E3471" s="43"/>
      <c r="F3471" s="245" t="s">
        <v>3293</v>
      </c>
      <c r="G3471" s="43"/>
      <c r="H3471" s="43"/>
      <c r="I3471" s="246"/>
      <c r="J3471" s="43"/>
      <c r="K3471" s="43"/>
      <c r="L3471" s="47"/>
      <c r="M3471" s="247"/>
      <c r="N3471" s="248"/>
      <c r="O3471" s="94"/>
      <c r="P3471" s="94"/>
      <c r="Q3471" s="94"/>
      <c r="R3471" s="94"/>
      <c r="S3471" s="94"/>
      <c r="T3471" s="95"/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T3471" s="19" t="s">
        <v>257</v>
      </c>
      <c r="AU3471" s="19" t="s">
        <v>93</v>
      </c>
    </row>
    <row r="3472" s="13" customFormat="1">
      <c r="A3472" s="13"/>
      <c r="B3472" s="249"/>
      <c r="C3472" s="250"/>
      <c r="D3472" s="251" t="s">
        <v>259</v>
      </c>
      <c r="E3472" s="252" t="s">
        <v>1</v>
      </c>
      <c r="F3472" s="253" t="s">
        <v>3270</v>
      </c>
      <c r="G3472" s="250"/>
      <c r="H3472" s="254">
        <v>578.78999999999996</v>
      </c>
      <c r="I3472" s="255"/>
      <c r="J3472" s="250"/>
      <c r="K3472" s="250"/>
      <c r="L3472" s="256"/>
      <c r="M3472" s="257"/>
      <c r="N3472" s="258"/>
      <c r="O3472" s="258"/>
      <c r="P3472" s="258"/>
      <c r="Q3472" s="258"/>
      <c r="R3472" s="258"/>
      <c r="S3472" s="258"/>
      <c r="T3472" s="259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60" t="s">
        <v>259</v>
      </c>
      <c r="AU3472" s="260" t="s">
        <v>93</v>
      </c>
      <c r="AV3472" s="13" t="s">
        <v>93</v>
      </c>
      <c r="AW3472" s="13" t="s">
        <v>40</v>
      </c>
      <c r="AX3472" s="13" t="s">
        <v>84</v>
      </c>
      <c r="AY3472" s="260" t="s">
        <v>250</v>
      </c>
    </row>
    <row r="3473" s="14" customFormat="1">
      <c r="A3473" s="14"/>
      <c r="B3473" s="261"/>
      <c r="C3473" s="262"/>
      <c r="D3473" s="251" t="s">
        <v>259</v>
      </c>
      <c r="E3473" s="263" t="s">
        <v>1</v>
      </c>
      <c r="F3473" s="264" t="s">
        <v>261</v>
      </c>
      <c r="G3473" s="262"/>
      <c r="H3473" s="265">
        <v>578.78999999999996</v>
      </c>
      <c r="I3473" s="266"/>
      <c r="J3473" s="262"/>
      <c r="K3473" s="262"/>
      <c r="L3473" s="267"/>
      <c r="M3473" s="268"/>
      <c r="N3473" s="269"/>
      <c r="O3473" s="269"/>
      <c r="P3473" s="269"/>
      <c r="Q3473" s="269"/>
      <c r="R3473" s="269"/>
      <c r="S3473" s="269"/>
      <c r="T3473" s="270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71" t="s">
        <v>259</v>
      </c>
      <c r="AU3473" s="271" t="s">
        <v>93</v>
      </c>
      <c r="AV3473" s="14" t="s">
        <v>256</v>
      </c>
      <c r="AW3473" s="14" t="s">
        <v>40</v>
      </c>
      <c r="AX3473" s="14" t="s">
        <v>91</v>
      </c>
      <c r="AY3473" s="271" t="s">
        <v>250</v>
      </c>
    </row>
    <row r="3474" s="2" customFormat="1" ht="16.5" customHeight="1">
      <c r="A3474" s="41"/>
      <c r="B3474" s="42"/>
      <c r="C3474" s="230" t="s">
        <v>3294</v>
      </c>
      <c r="D3474" s="230" t="s">
        <v>252</v>
      </c>
      <c r="E3474" s="231" t="s">
        <v>3295</v>
      </c>
      <c r="F3474" s="232" t="s">
        <v>3296</v>
      </c>
      <c r="G3474" s="233" t="s">
        <v>388</v>
      </c>
      <c r="H3474" s="234">
        <v>5.5999999999999996</v>
      </c>
      <c r="I3474" s="235"/>
      <c r="J3474" s="236">
        <f>ROUND(I3474*H3474,2)</f>
        <v>0</v>
      </c>
      <c r="K3474" s="237"/>
      <c r="L3474" s="47"/>
      <c r="M3474" s="238" t="s">
        <v>1</v>
      </c>
      <c r="N3474" s="239" t="s">
        <v>49</v>
      </c>
      <c r="O3474" s="94"/>
      <c r="P3474" s="240">
        <f>O3474*H3474</f>
        <v>0</v>
      </c>
      <c r="Q3474" s="240">
        <v>0.00024000000000000001</v>
      </c>
      <c r="R3474" s="240">
        <f>Q3474*H3474</f>
        <v>0.0013439999999999999</v>
      </c>
      <c r="S3474" s="240">
        <v>0</v>
      </c>
      <c r="T3474" s="241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42" t="s">
        <v>303</v>
      </c>
      <c r="AT3474" s="242" t="s">
        <v>252</v>
      </c>
      <c r="AU3474" s="242" t="s">
        <v>93</v>
      </c>
      <c r="AY3474" s="19" t="s">
        <v>250</v>
      </c>
      <c r="BE3474" s="243">
        <f>IF(N3474="základní",J3474,0)</f>
        <v>0</v>
      </c>
      <c r="BF3474" s="243">
        <f>IF(N3474="snížená",J3474,0)</f>
        <v>0</v>
      </c>
      <c r="BG3474" s="243">
        <f>IF(N3474="zákl. přenesená",J3474,0)</f>
        <v>0</v>
      </c>
      <c r="BH3474" s="243">
        <f>IF(N3474="sníž. přenesená",J3474,0)</f>
        <v>0</v>
      </c>
      <c r="BI3474" s="243">
        <f>IF(N3474="nulová",J3474,0)</f>
        <v>0</v>
      </c>
      <c r="BJ3474" s="19" t="s">
        <v>91</v>
      </c>
      <c r="BK3474" s="243">
        <f>ROUND(I3474*H3474,2)</f>
        <v>0</v>
      </c>
      <c r="BL3474" s="19" t="s">
        <v>303</v>
      </c>
      <c r="BM3474" s="242" t="s">
        <v>3297</v>
      </c>
    </row>
    <row r="3475" s="2" customFormat="1">
      <c r="A3475" s="41"/>
      <c r="B3475" s="42"/>
      <c r="C3475" s="43"/>
      <c r="D3475" s="244" t="s">
        <v>257</v>
      </c>
      <c r="E3475" s="43"/>
      <c r="F3475" s="245" t="s">
        <v>3298</v>
      </c>
      <c r="G3475" s="43"/>
      <c r="H3475" s="43"/>
      <c r="I3475" s="246"/>
      <c r="J3475" s="43"/>
      <c r="K3475" s="43"/>
      <c r="L3475" s="47"/>
      <c r="M3475" s="247"/>
      <c r="N3475" s="248"/>
      <c r="O3475" s="94"/>
      <c r="P3475" s="94"/>
      <c r="Q3475" s="94"/>
      <c r="R3475" s="94"/>
      <c r="S3475" s="94"/>
      <c r="T3475" s="95"/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T3475" s="19" t="s">
        <v>257</v>
      </c>
      <c r="AU3475" s="19" t="s">
        <v>93</v>
      </c>
    </row>
    <row r="3476" s="13" customFormat="1">
      <c r="A3476" s="13"/>
      <c r="B3476" s="249"/>
      <c r="C3476" s="250"/>
      <c r="D3476" s="251" t="s">
        <v>259</v>
      </c>
      <c r="E3476" s="252" t="s">
        <v>1</v>
      </c>
      <c r="F3476" s="253" t="s">
        <v>3271</v>
      </c>
      <c r="G3476" s="250"/>
      <c r="H3476" s="254">
        <v>5.5999999999999996</v>
      </c>
      <c r="I3476" s="255"/>
      <c r="J3476" s="250"/>
      <c r="K3476" s="250"/>
      <c r="L3476" s="256"/>
      <c r="M3476" s="257"/>
      <c r="N3476" s="258"/>
      <c r="O3476" s="258"/>
      <c r="P3476" s="258"/>
      <c r="Q3476" s="258"/>
      <c r="R3476" s="258"/>
      <c r="S3476" s="258"/>
      <c r="T3476" s="259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60" t="s">
        <v>259</v>
      </c>
      <c r="AU3476" s="260" t="s">
        <v>93</v>
      </c>
      <c r="AV3476" s="13" t="s">
        <v>93</v>
      </c>
      <c r="AW3476" s="13" t="s">
        <v>40</v>
      </c>
      <c r="AX3476" s="13" t="s">
        <v>84</v>
      </c>
      <c r="AY3476" s="260" t="s">
        <v>250</v>
      </c>
    </row>
    <row r="3477" s="14" customFormat="1">
      <c r="A3477" s="14"/>
      <c r="B3477" s="261"/>
      <c r="C3477" s="262"/>
      <c r="D3477" s="251" t="s">
        <v>259</v>
      </c>
      <c r="E3477" s="263" t="s">
        <v>1</v>
      </c>
      <c r="F3477" s="264" t="s">
        <v>261</v>
      </c>
      <c r="G3477" s="262"/>
      <c r="H3477" s="265">
        <v>5.5999999999999996</v>
      </c>
      <c r="I3477" s="266"/>
      <c r="J3477" s="262"/>
      <c r="K3477" s="262"/>
      <c r="L3477" s="267"/>
      <c r="M3477" s="268"/>
      <c r="N3477" s="269"/>
      <c r="O3477" s="269"/>
      <c r="P3477" s="269"/>
      <c r="Q3477" s="269"/>
      <c r="R3477" s="269"/>
      <c r="S3477" s="269"/>
      <c r="T3477" s="270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71" t="s">
        <v>259</v>
      </c>
      <c r="AU3477" s="271" t="s">
        <v>93</v>
      </c>
      <c r="AV3477" s="14" t="s">
        <v>256</v>
      </c>
      <c r="AW3477" s="14" t="s">
        <v>40</v>
      </c>
      <c r="AX3477" s="14" t="s">
        <v>91</v>
      </c>
      <c r="AY3477" s="271" t="s">
        <v>250</v>
      </c>
    </row>
    <row r="3478" s="2" customFormat="1" ht="16.5" customHeight="1">
      <c r="A3478" s="41"/>
      <c r="B3478" s="42"/>
      <c r="C3478" s="230" t="s">
        <v>3299</v>
      </c>
      <c r="D3478" s="230" t="s">
        <v>252</v>
      </c>
      <c r="E3478" s="231" t="s">
        <v>3300</v>
      </c>
      <c r="F3478" s="232" t="s">
        <v>3301</v>
      </c>
      <c r="G3478" s="233" t="s">
        <v>388</v>
      </c>
      <c r="H3478" s="234">
        <v>4.2400000000000002</v>
      </c>
      <c r="I3478" s="235"/>
      <c r="J3478" s="236">
        <f>ROUND(I3478*H3478,2)</f>
        <v>0</v>
      </c>
      <c r="K3478" s="237"/>
      <c r="L3478" s="47"/>
      <c r="M3478" s="238" t="s">
        <v>1</v>
      </c>
      <c r="N3478" s="239" t="s">
        <v>49</v>
      </c>
      <c r="O3478" s="94"/>
      <c r="P3478" s="240">
        <f>O3478*H3478</f>
        <v>0</v>
      </c>
      <c r="Q3478" s="240">
        <v>0.00020000000000000001</v>
      </c>
      <c r="R3478" s="240">
        <f>Q3478*H3478</f>
        <v>0.00084800000000000012</v>
      </c>
      <c r="S3478" s="240">
        <v>0</v>
      </c>
      <c r="T3478" s="241">
        <f>S3478*H3478</f>
        <v>0</v>
      </c>
      <c r="U3478" s="41"/>
      <c r="V3478" s="41"/>
      <c r="W3478" s="41"/>
      <c r="X3478" s="41"/>
      <c r="Y3478" s="41"/>
      <c r="Z3478" s="41"/>
      <c r="AA3478" s="41"/>
      <c r="AB3478" s="41"/>
      <c r="AC3478" s="41"/>
      <c r="AD3478" s="41"/>
      <c r="AE3478" s="41"/>
      <c r="AR3478" s="242" t="s">
        <v>303</v>
      </c>
      <c r="AT3478" s="242" t="s">
        <v>252</v>
      </c>
      <c r="AU3478" s="242" t="s">
        <v>93</v>
      </c>
      <c r="AY3478" s="19" t="s">
        <v>250</v>
      </c>
      <c r="BE3478" s="243">
        <f>IF(N3478="základní",J3478,0)</f>
        <v>0</v>
      </c>
      <c r="BF3478" s="243">
        <f>IF(N3478="snížená",J3478,0)</f>
        <v>0</v>
      </c>
      <c r="BG3478" s="243">
        <f>IF(N3478="zákl. přenesená",J3478,0)</f>
        <v>0</v>
      </c>
      <c r="BH3478" s="243">
        <f>IF(N3478="sníž. přenesená",J3478,0)</f>
        <v>0</v>
      </c>
      <c r="BI3478" s="243">
        <f>IF(N3478="nulová",J3478,0)</f>
        <v>0</v>
      </c>
      <c r="BJ3478" s="19" t="s">
        <v>91</v>
      </c>
      <c r="BK3478" s="243">
        <f>ROUND(I3478*H3478,2)</f>
        <v>0</v>
      </c>
      <c r="BL3478" s="19" t="s">
        <v>303</v>
      </c>
      <c r="BM3478" s="242" t="s">
        <v>3302</v>
      </c>
    </row>
    <row r="3479" s="2" customFormat="1">
      <c r="A3479" s="41"/>
      <c r="B3479" s="42"/>
      <c r="C3479" s="43"/>
      <c r="D3479" s="244" t="s">
        <v>257</v>
      </c>
      <c r="E3479" s="43"/>
      <c r="F3479" s="245" t="s">
        <v>3303</v>
      </c>
      <c r="G3479" s="43"/>
      <c r="H3479" s="43"/>
      <c r="I3479" s="246"/>
      <c r="J3479" s="43"/>
      <c r="K3479" s="43"/>
      <c r="L3479" s="47"/>
      <c r="M3479" s="247"/>
      <c r="N3479" s="248"/>
      <c r="O3479" s="94"/>
      <c r="P3479" s="94"/>
      <c r="Q3479" s="94"/>
      <c r="R3479" s="94"/>
      <c r="S3479" s="94"/>
      <c r="T3479" s="95"/>
      <c r="U3479" s="41"/>
      <c r="V3479" s="41"/>
      <c r="W3479" s="41"/>
      <c r="X3479" s="41"/>
      <c r="Y3479" s="41"/>
      <c r="Z3479" s="41"/>
      <c r="AA3479" s="41"/>
      <c r="AB3479" s="41"/>
      <c r="AC3479" s="41"/>
      <c r="AD3479" s="41"/>
      <c r="AE3479" s="41"/>
      <c r="AT3479" s="19" t="s">
        <v>257</v>
      </c>
      <c r="AU3479" s="19" t="s">
        <v>93</v>
      </c>
    </row>
    <row r="3480" s="13" customFormat="1">
      <c r="A3480" s="13"/>
      <c r="B3480" s="249"/>
      <c r="C3480" s="250"/>
      <c r="D3480" s="251" t="s">
        <v>259</v>
      </c>
      <c r="E3480" s="252" t="s">
        <v>1</v>
      </c>
      <c r="F3480" s="253" t="s">
        <v>3304</v>
      </c>
      <c r="G3480" s="250"/>
      <c r="H3480" s="254">
        <v>4.2400000000000002</v>
      </c>
      <c r="I3480" s="255"/>
      <c r="J3480" s="250"/>
      <c r="K3480" s="250"/>
      <c r="L3480" s="256"/>
      <c r="M3480" s="257"/>
      <c r="N3480" s="258"/>
      <c r="O3480" s="258"/>
      <c r="P3480" s="258"/>
      <c r="Q3480" s="258"/>
      <c r="R3480" s="258"/>
      <c r="S3480" s="258"/>
      <c r="T3480" s="259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60" t="s">
        <v>259</v>
      </c>
      <c r="AU3480" s="260" t="s">
        <v>93</v>
      </c>
      <c r="AV3480" s="13" t="s">
        <v>93</v>
      </c>
      <c r="AW3480" s="13" t="s">
        <v>40</v>
      </c>
      <c r="AX3480" s="13" t="s">
        <v>84</v>
      </c>
      <c r="AY3480" s="260" t="s">
        <v>250</v>
      </c>
    </row>
    <row r="3481" s="14" customFormat="1">
      <c r="A3481" s="14"/>
      <c r="B3481" s="261"/>
      <c r="C3481" s="262"/>
      <c r="D3481" s="251" t="s">
        <v>259</v>
      </c>
      <c r="E3481" s="263" t="s">
        <v>1</v>
      </c>
      <c r="F3481" s="264" t="s">
        <v>261</v>
      </c>
      <c r="G3481" s="262"/>
      <c r="H3481" s="265">
        <v>4.2400000000000002</v>
      </c>
      <c r="I3481" s="266"/>
      <c r="J3481" s="262"/>
      <c r="K3481" s="262"/>
      <c r="L3481" s="267"/>
      <c r="M3481" s="268"/>
      <c r="N3481" s="269"/>
      <c r="O3481" s="269"/>
      <c r="P3481" s="269"/>
      <c r="Q3481" s="269"/>
      <c r="R3481" s="269"/>
      <c r="S3481" s="269"/>
      <c r="T3481" s="270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71" t="s">
        <v>259</v>
      </c>
      <c r="AU3481" s="271" t="s">
        <v>93</v>
      </c>
      <c r="AV3481" s="14" t="s">
        <v>256</v>
      </c>
      <c r="AW3481" s="14" t="s">
        <v>40</v>
      </c>
      <c r="AX3481" s="14" t="s">
        <v>91</v>
      </c>
      <c r="AY3481" s="271" t="s">
        <v>250</v>
      </c>
    </row>
    <row r="3482" s="2" customFormat="1" ht="24.15" customHeight="1">
      <c r="A3482" s="41"/>
      <c r="B3482" s="42"/>
      <c r="C3482" s="230" t="s">
        <v>3305</v>
      </c>
      <c r="D3482" s="230" t="s">
        <v>252</v>
      </c>
      <c r="E3482" s="231" t="s">
        <v>3306</v>
      </c>
      <c r="F3482" s="232" t="s">
        <v>3307</v>
      </c>
      <c r="G3482" s="233" t="s">
        <v>1329</v>
      </c>
      <c r="H3482" s="305"/>
      <c r="I3482" s="235"/>
      <c r="J3482" s="236">
        <f>ROUND(I3482*H3482,2)</f>
        <v>0</v>
      </c>
      <c r="K3482" s="237"/>
      <c r="L3482" s="47"/>
      <c r="M3482" s="238" t="s">
        <v>1</v>
      </c>
      <c r="N3482" s="239" t="s">
        <v>49</v>
      </c>
      <c r="O3482" s="94"/>
      <c r="P3482" s="240">
        <f>O3482*H3482</f>
        <v>0</v>
      </c>
      <c r="Q3482" s="240">
        <v>0</v>
      </c>
      <c r="R3482" s="240">
        <f>Q3482*H3482</f>
        <v>0</v>
      </c>
      <c r="S3482" s="240">
        <v>0</v>
      </c>
      <c r="T3482" s="241">
        <f>S3482*H3482</f>
        <v>0</v>
      </c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R3482" s="242" t="s">
        <v>303</v>
      </c>
      <c r="AT3482" s="242" t="s">
        <v>252</v>
      </c>
      <c r="AU3482" s="242" t="s">
        <v>93</v>
      </c>
      <c r="AY3482" s="19" t="s">
        <v>250</v>
      </c>
      <c r="BE3482" s="243">
        <f>IF(N3482="základní",J3482,0)</f>
        <v>0</v>
      </c>
      <c r="BF3482" s="243">
        <f>IF(N3482="snížená",J3482,0)</f>
        <v>0</v>
      </c>
      <c r="BG3482" s="243">
        <f>IF(N3482="zákl. přenesená",J3482,0)</f>
        <v>0</v>
      </c>
      <c r="BH3482" s="243">
        <f>IF(N3482="sníž. přenesená",J3482,0)</f>
        <v>0</v>
      </c>
      <c r="BI3482" s="243">
        <f>IF(N3482="nulová",J3482,0)</f>
        <v>0</v>
      </c>
      <c r="BJ3482" s="19" t="s">
        <v>91</v>
      </c>
      <c r="BK3482" s="243">
        <f>ROUND(I3482*H3482,2)</f>
        <v>0</v>
      </c>
      <c r="BL3482" s="19" t="s">
        <v>303</v>
      </c>
      <c r="BM3482" s="242" t="s">
        <v>3308</v>
      </c>
    </row>
    <row r="3483" s="2" customFormat="1">
      <c r="A3483" s="41"/>
      <c r="B3483" s="42"/>
      <c r="C3483" s="43"/>
      <c r="D3483" s="244" t="s">
        <v>257</v>
      </c>
      <c r="E3483" s="43"/>
      <c r="F3483" s="245" t="s">
        <v>3309</v>
      </c>
      <c r="G3483" s="43"/>
      <c r="H3483" s="43"/>
      <c r="I3483" s="246"/>
      <c r="J3483" s="43"/>
      <c r="K3483" s="43"/>
      <c r="L3483" s="47"/>
      <c r="M3483" s="247"/>
      <c r="N3483" s="248"/>
      <c r="O3483" s="94"/>
      <c r="P3483" s="94"/>
      <c r="Q3483" s="94"/>
      <c r="R3483" s="94"/>
      <c r="S3483" s="94"/>
      <c r="T3483" s="95"/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T3483" s="19" t="s">
        <v>257</v>
      </c>
      <c r="AU3483" s="19" t="s">
        <v>93</v>
      </c>
    </row>
    <row r="3484" s="12" customFormat="1" ht="22.8" customHeight="1">
      <c r="A3484" s="12"/>
      <c r="B3484" s="214"/>
      <c r="C3484" s="215"/>
      <c r="D3484" s="216" t="s">
        <v>83</v>
      </c>
      <c r="E3484" s="228" t="s">
        <v>3310</v>
      </c>
      <c r="F3484" s="228" t="s">
        <v>3311</v>
      </c>
      <c r="G3484" s="215"/>
      <c r="H3484" s="215"/>
      <c r="I3484" s="218"/>
      <c r="J3484" s="229">
        <f>BK3484</f>
        <v>0</v>
      </c>
      <c r="K3484" s="215"/>
      <c r="L3484" s="220"/>
      <c r="M3484" s="221"/>
      <c r="N3484" s="222"/>
      <c r="O3484" s="222"/>
      <c r="P3484" s="223">
        <f>SUM(P3485:P3582)</f>
        <v>0</v>
      </c>
      <c r="Q3484" s="222"/>
      <c r="R3484" s="223">
        <f>SUM(R3485:R3582)</f>
        <v>33.8037282883488</v>
      </c>
      <c r="S3484" s="222"/>
      <c r="T3484" s="224">
        <f>SUM(T3485:T3582)</f>
        <v>0</v>
      </c>
      <c r="U3484" s="12"/>
      <c r="V3484" s="12"/>
      <c r="W3484" s="12"/>
      <c r="X3484" s="12"/>
      <c r="Y3484" s="12"/>
      <c r="Z3484" s="12"/>
      <c r="AA3484" s="12"/>
      <c r="AB3484" s="12"/>
      <c r="AC3484" s="12"/>
      <c r="AD3484" s="12"/>
      <c r="AE3484" s="12"/>
      <c r="AR3484" s="225" t="s">
        <v>93</v>
      </c>
      <c r="AT3484" s="226" t="s">
        <v>83</v>
      </c>
      <c r="AU3484" s="226" t="s">
        <v>91</v>
      </c>
      <c r="AY3484" s="225" t="s">
        <v>250</v>
      </c>
      <c r="BK3484" s="227">
        <f>SUM(BK3485:BK3582)</f>
        <v>0</v>
      </c>
    </row>
    <row r="3485" s="2" customFormat="1" ht="16.5" customHeight="1">
      <c r="A3485" s="41"/>
      <c r="B3485" s="42"/>
      <c r="C3485" s="230" t="s">
        <v>3312</v>
      </c>
      <c r="D3485" s="230" t="s">
        <v>252</v>
      </c>
      <c r="E3485" s="231" t="s">
        <v>3313</v>
      </c>
      <c r="F3485" s="232" t="s">
        <v>3314</v>
      </c>
      <c r="G3485" s="233" t="s">
        <v>388</v>
      </c>
      <c r="H3485" s="234">
        <v>2071.056</v>
      </c>
      <c r="I3485" s="235"/>
      <c r="J3485" s="236">
        <f>ROUND(I3485*H3485,2)</f>
        <v>0</v>
      </c>
      <c r="K3485" s="237"/>
      <c r="L3485" s="47"/>
      <c r="M3485" s="238" t="s">
        <v>1</v>
      </c>
      <c r="N3485" s="239" t="s">
        <v>49</v>
      </c>
      <c r="O3485" s="94"/>
      <c r="P3485" s="240">
        <f>O3485*H3485</f>
        <v>0</v>
      </c>
      <c r="Q3485" s="240">
        <v>0.00029999999999999997</v>
      </c>
      <c r="R3485" s="240">
        <f>Q3485*H3485</f>
        <v>0.6213168</v>
      </c>
      <c r="S3485" s="240">
        <v>0</v>
      </c>
      <c r="T3485" s="241">
        <f>S3485*H3485</f>
        <v>0</v>
      </c>
      <c r="U3485" s="41"/>
      <c r="V3485" s="41"/>
      <c r="W3485" s="41"/>
      <c r="X3485" s="41"/>
      <c r="Y3485" s="41"/>
      <c r="Z3485" s="41"/>
      <c r="AA3485" s="41"/>
      <c r="AB3485" s="41"/>
      <c r="AC3485" s="41"/>
      <c r="AD3485" s="41"/>
      <c r="AE3485" s="41"/>
      <c r="AR3485" s="242" t="s">
        <v>303</v>
      </c>
      <c r="AT3485" s="242" t="s">
        <v>252</v>
      </c>
      <c r="AU3485" s="242" t="s">
        <v>93</v>
      </c>
      <c r="AY3485" s="19" t="s">
        <v>250</v>
      </c>
      <c r="BE3485" s="243">
        <f>IF(N3485="základní",J3485,0)</f>
        <v>0</v>
      </c>
      <c r="BF3485" s="243">
        <f>IF(N3485="snížená",J3485,0)</f>
        <v>0</v>
      </c>
      <c r="BG3485" s="243">
        <f>IF(N3485="zákl. přenesená",J3485,0)</f>
        <v>0</v>
      </c>
      <c r="BH3485" s="243">
        <f>IF(N3485="sníž. přenesená",J3485,0)</f>
        <v>0</v>
      </c>
      <c r="BI3485" s="243">
        <f>IF(N3485="nulová",J3485,0)</f>
        <v>0</v>
      </c>
      <c r="BJ3485" s="19" t="s">
        <v>91</v>
      </c>
      <c r="BK3485" s="243">
        <f>ROUND(I3485*H3485,2)</f>
        <v>0</v>
      </c>
      <c r="BL3485" s="19" t="s">
        <v>303</v>
      </c>
      <c r="BM3485" s="242" t="s">
        <v>3315</v>
      </c>
    </row>
    <row r="3486" s="2" customFormat="1">
      <c r="A3486" s="41"/>
      <c r="B3486" s="42"/>
      <c r="C3486" s="43"/>
      <c r="D3486" s="244" t="s">
        <v>257</v>
      </c>
      <c r="E3486" s="43"/>
      <c r="F3486" s="245" t="s">
        <v>3316</v>
      </c>
      <c r="G3486" s="43"/>
      <c r="H3486" s="43"/>
      <c r="I3486" s="246"/>
      <c r="J3486" s="43"/>
      <c r="K3486" s="43"/>
      <c r="L3486" s="47"/>
      <c r="M3486" s="247"/>
      <c r="N3486" s="248"/>
      <c r="O3486" s="94"/>
      <c r="P3486" s="94"/>
      <c r="Q3486" s="94"/>
      <c r="R3486" s="94"/>
      <c r="S3486" s="94"/>
      <c r="T3486" s="95"/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T3486" s="19" t="s">
        <v>257</v>
      </c>
      <c r="AU3486" s="19" t="s">
        <v>93</v>
      </c>
    </row>
    <row r="3487" s="15" customFormat="1">
      <c r="A3487" s="15"/>
      <c r="B3487" s="272"/>
      <c r="C3487" s="273"/>
      <c r="D3487" s="251" t="s">
        <v>259</v>
      </c>
      <c r="E3487" s="274" t="s">
        <v>1</v>
      </c>
      <c r="F3487" s="275" t="s">
        <v>498</v>
      </c>
      <c r="G3487" s="273"/>
      <c r="H3487" s="274" t="s">
        <v>1</v>
      </c>
      <c r="I3487" s="276"/>
      <c r="J3487" s="273"/>
      <c r="K3487" s="273"/>
      <c r="L3487" s="277"/>
      <c r="M3487" s="278"/>
      <c r="N3487" s="279"/>
      <c r="O3487" s="279"/>
      <c r="P3487" s="279"/>
      <c r="Q3487" s="279"/>
      <c r="R3487" s="279"/>
      <c r="S3487" s="279"/>
      <c r="T3487" s="280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T3487" s="281" t="s">
        <v>259</v>
      </c>
      <c r="AU3487" s="281" t="s">
        <v>93</v>
      </c>
      <c r="AV3487" s="15" t="s">
        <v>91</v>
      </c>
      <c r="AW3487" s="15" t="s">
        <v>40</v>
      </c>
      <c r="AX3487" s="15" t="s">
        <v>84</v>
      </c>
      <c r="AY3487" s="281" t="s">
        <v>250</v>
      </c>
    </row>
    <row r="3488" s="13" customFormat="1">
      <c r="A3488" s="13"/>
      <c r="B3488" s="249"/>
      <c r="C3488" s="250"/>
      <c r="D3488" s="251" t="s">
        <v>259</v>
      </c>
      <c r="E3488" s="252" t="s">
        <v>1</v>
      </c>
      <c r="F3488" s="253" t="s">
        <v>3317</v>
      </c>
      <c r="G3488" s="250"/>
      <c r="H3488" s="254">
        <v>23.212</v>
      </c>
      <c r="I3488" s="255"/>
      <c r="J3488" s="250"/>
      <c r="K3488" s="250"/>
      <c r="L3488" s="256"/>
      <c r="M3488" s="257"/>
      <c r="N3488" s="258"/>
      <c r="O3488" s="258"/>
      <c r="P3488" s="258"/>
      <c r="Q3488" s="258"/>
      <c r="R3488" s="258"/>
      <c r="S3488" s="258"/>
      <c r="T3488" s="259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60" t="s">
        <v>259</v>
      </c>
      <c r="AU3488" s="260" t="s">
        <v>93</v>
      </c>
      <c r="AV3488" s="13" t="s">
        <v>93</v>
      </c>
      <c r="AW3488" s="13" t="s">
        <v>40</v>
      </c>
      <c r="AX3488" s="13" t="s">
        <v>84</v>
      </c>
      <c r="AY3488" s="260" t="s">
        <v>250</v>
      </c>
    </row>
    <row r="3489" s="13" customFormat="1">
      <c r="A3489" s="13"/>
      <c r="B3489" s="249"/>
      <c r="C3489" s="250"/>
      <c r="D3489" s="251" t="s">
        <v>259</v>
      </c>
      <c r="E3489" s="252" t="s">
        <v>1</v>
      </c>
      <c r="F3489" s="253" t="s">
        <v>3318</v>
      </c>
      <c r="G3489" s="250"/>
      <c r="H3489" s="254">
        <v>14.092000000000001</v>
      </c>
      <c r="I3489" s="255"/>
      <c r="J3489" s="250"/>
      <c r="K3489" s="250"/>
      <c r="L3489" s="256"/>
      <c r="M3489" s="257"/>
      <c r="N3489" s="258"/>
      <c r="O3489" s="258"/>
      <c r="P3489" s="258"/>
      <c r="Q3489" s="258"/>
      <c r="R3489" s="258"/>
      <c r="S3489" s="258"/>
      <c r="T3489" s="259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60" t="s">
        <v>259</v>
      </c>
      <c r="AU3489" s="260" t="s">
        <v>93</v>
      </c>
      <c r="AV3489" s="13" t="s">
        <v>93</v>
      </c>
      <c r="AW3489" s="13" t="s">
        <v>40</v>
      </c>
      <c r="AX3489" s="13" t="s">
        <v>84</v>
      </c>
      <c r="AY3489" s="260" t="s">
        <v>250</v>
      </c>
    </row>
    <row r="3490" s="13" customFormat="1">
      <c r="A3490" s="13"/>
      <c r="B3490" s="249"/>
      <c r="C3490" s="250"/>
      <c r="D3490" s="251" t="s">
        <v>259</v>
      </c>
      <c r="E3490" s="252" t="s">
        <v>1</v>
      </c>
      <c r="F3490" s="253" t="s">
        <v>3319</v>
      </c>
      <c r="G3490" s="250"/>
      <c r="H3490" s="254">
        <v>22.338000000000001</v>
      </c>
      <c r="I3490" s="255"/>
      <c r="J3490" s="250"/>
      <c r="K3490" s="250"/>
      <c r="L3490" s="256"/>
      <c r="M3490" s="257"/>
      <c r="N3490" s="258"/>
      <c r="O3490" s="258"/>
      <c r="P3490" s="258"/>
      <c r="Q3490" s="258"/>
      <c r="R3490" s="258"/>
      <c r="S3490" s="258"/>
      <c r="T3490" s="259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60" t="s">
        <v>259</v>
      </c>
      <c r="AU3490" s="260" t="s">
        <v>93</v>
      </c>
      <c r="AV3490" s="13" t="s">
        <v>93</v>
      </c>
      <c r="AW3490" s="13" t="s">
        <v>40</v>
      </c>
      <c r="AX3490" s="13" t="s">
        <v>84</v>
      </c>
      <c r="AY3490" s="260" t="s">
        <v>250</v>
      </c>
    </row>
    <row r="3491" s="13" customFormat="1">
      <c r="A3491" s="13"/>
      <c r="B3491" s="249"/>
      <c r="C3491" s="250"/>
      <c r="D3491" s="251" t="s">
        <v>259</v>
      </c>
      <c r="E3491" s="252" t="s">
        <v>1</v>
      </c>
      <c r="F3491" s="253" t="s">
        <v>3320</v>
      </c>
      <c r="G3491" s="250"/>
      <c r="H3491" s="254">
        <v>13.6</v>
      </c>
      <c r="I3491" s="255"/>
      <c r="J3491" s="250"/>
      <c r="K3491" s="250"/>
      <c r="L3491" s="256"/>
      <c r="M3491" s="257"/>
      <c r="N3491" s="258"/>
      <c r="O3491" s="258"/>
      <c r="P3491" s="258"/>
      <c r="Q3491" s="258"/>
      <c r="R3491" s="258"/>
      <c r="S3491" s="258"/>
      <c r="T3491" s="259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60" t="s">
        <v>259</v>
      </c>
      <c r="AU3491" s="260" t="s">
        <v>93</v>
      </c>
      <c r="AV3491" s="13" t="s">
        <v>93</v>
      </c>
      <c r="AW3491" s="13" t="s">
        <v>40</v>
      </c>
      <c r="AX3491" s="13" t="s">
        <v>84</v>
      </c>
      <c r="AY3491" s="260" t="s">
        <v>250</v>
      </c>
    </row>
    <row r="3492" s="13" customFormat="1">
      <c r="A3492" s="13"/>
      <c r="B3492" s="249"/>
      <c r="C3492" s="250"/>
      <c r="D3492" s="251" t="s">
        <v>259</v>
      </c>
      <c r="E3492" s="252" t="s">
        <v>1</v>
      </c>
      <c r="F3492" s="253" t="s">
        <v>3321</v>
      </c>
      <c r="G3492" s="250"/>
      <c r="H3492" s="254">
        <v>9.5559999999999992</v>
      </c>
      <c r="I3492" s="255"/>
      <c r="J3492" s="250"/>
      <c r="K3492" s="250"/>
      <c r="L3492" s="256"/>
      <c r="M3492" s="257"/>
      <c r="N3492" s="258"/>
      <c r="O3492" s="258"/>
      <c r="P3492" s="258"/>
      <c r="Q3492" s="258"/>
      <c r="R3492" s="258"/>
      <c r="S3492" s="258"/>
      <c r="T3492" s="259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60" t="s">
        <v>259</v>
      </c>
      <c r="AU3492" s="260" t="s">
        <v>93</v>
      </c>
      <c r="AV3492" s="13" t="s">
        <v>93</v>
      </c>
      <c r="AW3492" s="13" t="s">
        <v>40</v>
      </c>
      <c r="AX3492" s="13" t="s">
        <v>84</v>
      </c>
      <c r="AY3492" s="260" t="s">
        <v>250</v>
      </c>
    </row>
    <row r="3493" s="13" customFormat="1">
      <c r="A3493" s="13"/>
      <c r="B3493" s="249"/>
      <c r="C3493" s="250"/>
      <c r="D3493" s="251" t="s">
        <v>259</v>
      </c>
      <c r="E3493" s="252" t="s">
        <v>1</v>
      </c>
      <c r="F3493" s="253" t="s">
        <v>3322</v>
      </c>
      <c r="G3493" s="250"/>
      <c r="H3493" s="254">
        <v>26.271999999999998</v>
      </c>
      <c r="I3493" s="255"/>
      <c r="J3493" s="250"/>
      <c r="K3493" s="250"/>
      <c r="L3493" s="256"/>
      <c r="M3493" s="257"/>
      <c r="N3493" s="258"/>
      <c r="O3493" s="258"/>
      <c r="P3493" s="258"/>
      <c r="Q3493" s="258"/>
      <c r="R3493" s="258"/>
      <c r="S3493" s="258"/>
      <c r="T3493" s="259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60" t="s">
        <v>259</v>
      </c>
      <c r="AU3493" s="260" t="s">
        <v>93</v>
      </c>
      <c r="AV3493" s="13" t="s">
        <v>93</v>
      </c>
      <c r="AW3493" s="13" t="s">
        <v>40</v>
      </c>
      <c r="AX3493" s="13" t="s">
        <v>84</v>
      </c>
      <c r="AY3493" s="260" t="s">
        <v>250</v>
      </c>
    </row>
    <row r="3494" s="16" customFormat="1">
      <c r="A3494" s="16"/>
      <c r="B3494" s="283"/>
      <c r="C3494" s="284"/>
      <c r="D3494" s="251" t="s">
        <v>259</v>
      </c>
      <c r="E3494" s="285" t="s">
        <v>1</v>
      </c>
      <c r="F3494" s="286" t="s">
        <v>328</v>
      </c>
      <c r="G3494" s="284"/>
      <c r="H3494" s="287">
        <v>109.06999999999999</v>
      </c>
      <c r="I3494" s="288"/>
      <c r="J3494" s="284"/>
      <c r="K3494" s="284"/>
      <c r="L3494" s="289"/>
      <c r="M3494" s="290"/>
      <c r="N3494" s="291"/>
      <c r="O3494" s="291"/>
      <c r="P3494" s="291"/>
      <c r="Q3494" s="291"/>
      <c r="R3494" s="291"/>
      <c r="S3494" s="291"/>
      <c r="T3494" s="292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T3494" s="293" t="s">
        <v>259</v>
      </c>
      <c r="AU3494" s="293" t="s">
        <v>93</v>
      </c>
      <c r="AV3494" s="16" t="s">
        <v>272</v>
      </c>
      <c r="AW3494" s="16" t="s">
        <v>40</v>
      </c>
      <c r="AX3494" s="16" t="s">
        <v>84</v>
      </c>
      <c r="AY3494" s="293" t="s">
        <v>250</v>
      </c>
    </row>
    <row r="3495" s="15" customFormat="1">
      <c r="A3495" s="15"/>
      <c r="B3495" s="272"/>
      <c r="C3495" s="273"/>
      <c r="D3495" s="251" t="s">
        <v>259</v>
      </c>
      <c r="E3495" s="274" t="s">
        <v>1</v>
      </c>
      <c r="F3495" s="275" t="s">
        <v>504</v>
      </c>
      <c r="G3495" s="273"/>
      <c r="H3495" s="274" t="s">
        <v>1</v>
      </c>
      <c r="I3495" s="276"/>
      <c r="J3495" s="273"/>
      <c r="K3495" s="273"/>
      <c r="L3495" s="277"/>
      <c r="M3495" s="278"/>
      <c r="N3495" s="279"/>
      <c r="O3495" s="279"/>
      <c r="P3495" s="279"/>
      <c r="Q3495" s="279"/>
      <c r="R3495" s="279"/>
      <c r="S3495" s="279"/>
      <c r="T3495" s="280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  <c r="AE3495" s="15"/>
      <c r="AT3495" s="281" t="s">
        <v>259</v>
      </c>
      <c r="AU3495" s="281" t="s">
        <v>93</v>
      </c>
      <c r="AV3495" s="15" t="s">
        <v>91</v>
      </c>
      <c r="AW3495" s="15" t="s">
        <v>40</v>
      </c>
      <c r="AX3495" s="15" t="s">
        <v>84</v>
      </c>
      <c r="AY3495" s="281" t="s">
        <v>250</v>
      </c>
    </row>
    <row r="3496" s="13" customFormat="1">
      <c r="A3496" s="13"/>
      <c r="B3496" s="249"/>
      <c r="C3496" s="250"/>
      <c r="D3496" s="251" t="s">
        <v>259</v>
      </c>
      <c r="E3496" s="252" t="s">
        <v>1</v>
      </c>
      <c r="F3496" s="253" t="s">
        <v>3323</v>
      </c>
      <c r="G3496" s="250"/>
      <c r="H3496" s="254">
        <v>18.978000000000002</v>
      </c>
      <c r="I3496" s="255"/>
      <c r="J3496" s="250"/>
      <c r="K3496" s="250"/>
      <c r="L3496" s="256"/>
      <c r="M3496" s="257"/>
      <c r="N3496" s="258"/>
      <c r="O3496" s="258"/>
      <c r="P3496" s="258"/>
      <c r="Q3496" s="258"/>
      <c r="R3496" s="258"/>
      <c r="S3496" s="258"/>
      <c r="T3496" s="259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60" t="s">
        <v>259</v>
      </c>
      <c r="AU3496" s="260" t="s">
        <v>93</v>
      </c>
      <c r="AV3496" s="13" t="s">
        <v>93</v>
      </c>
      <c r="AW3496" s="13" t="s">
        <v>40</v>
      </c>
      <c r="AX3496" s="13" t="s">
        <v>84</v>
      </c>
      <c r="AY3496" s="260" t="s">
        <v>250</v>
      </c>
    </row>
    <row r="3497" s="13" customFormat="1">
      <c r="A3497" s="13"/>
      <c r="B3497" s="249"/>
      <c r="C3497" s="250"/>
      <c r="D3497" s="251" t="s">
        <v>259</v>
      </c>
      <c r="E3497" s="252" t="s">
        <v>1</v>
      </c>
      <c r="F3497" s="253" t="s">
        <v>3324</v>
      </c>
      <c r="G3497" s="250"/>
      <c r="H3497" s="254">
        <v>320.63</v>
      </c>
      <c r="I3497" s="255"/>
      <c r="J3497" s="250"/>
      <c r="K3497" s="250"/>
      <c r="L3497" s="256"/>
      <c r="M3497" s="257"/>
      <c r="N3497" s="258"/>
      <c r="O3497" s="258"/>
      <c r="P3497" s="258"/>
      <c r="Q3497" s="258"/>
      <c r="R3497" s="258"/>
      <c r="S3497" s="258"/>
      <c r="T3497" s="259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60" t="s">
        <v>259</v>
      </c>
      <c r="AU3497" s="260" t="s">
        <v>93</v>
      </c>
      <c r="AV3497" s="13" t="s">
        <v>93</v>
      </c>
      <c r="AW3497" s="13" t="s">
        <v>40</v>
      </c>
      <c r="AX3497" s="13" t="s">
        <v>84</v>
      </c>
      <c r="AY3497" s="260" t="s">
        <v>250</v>
      </c>
    </row>
    <row r="3498" s="13" customFormat="1">
      <c r="A3498" s="13"/>
      <c r="B3498" s="249"/>
      <c r="C3498" s="250"/>
      <c r="D3498" s="251" t="s">
        <v>259</v>
      </c>
      <c r="E3498" s="252" t="s">
        <v>1</v>
      </c>
      <c r="F3498" s="253" t="s">
        <v>3325</v>
      </c>
      <c r="G3498" s="250"/>
      <c r="H3498" s="254">
        <v>17.861000000000001</v>
      </c>
      <c r="I3498" s="255"/>
      <c r="J3498" s="250"/>
      <c r="K3498" s="250"/>
      <c r="L3498" s="256"/>
      <c r="M3498" s="257"/>
      <c r="N3498" s="258"/>
      <c r="O3498" s="258"/>
      <c r="P3498" s="258"/>
      <c r="Q3498" s="258"/>
      <c r="R3498" s="258"/>
      <c r="S3498" s="258"/>
      <c r="T3498" s="259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60" t="s">
        <v>259</v>
      </c>
      <c r="AU3498" s="260" t="s">
        <v>93</v>
      </c>
      <c r="AV3498" s="13" t="s">
        <v>93</v>
      </c>
      <c r="AW3498" s="13" t="s">
        <v>40</v>
      </c>
      <c r="AX3498" s="13" t="s">
        <v>84</v>
      </c>
      <c r="AY3498" s="260" t="s">
        <v>250</v>
      </c>
    </row>
    <row r="3499" s="13" customFormat="1">
      <c r="A3499" s="13"/>
      <c r="B3499" s="249"/>
      <c r="C3499" s="250"/>
      <c r="D3499" s="251" t="s">
        <v>259</v>
      </c>
      <c r="E3499" s="252" t="s">
        <v>1</v>
      </c>
      <c r="F3499" s="253" t="s">
        <v>3326</v>
      </c>
      <c r="G3499" s="250"/>
      <c r="H3499" s="254">
        <v>22.661000000000001</v>
      </c>
      <c r="I3499" s="255"/>
      <c r="J3499" s="250"/>
      <c r="K3499" s="250"/>
      <c r="L3499" s="256"/>
      <c r="M3499" s="257"/>
      <c r="N3499" s="258"/>
      <c r="O3499" s="258"/>
      <c r="P3499" s="258"/>
      <c r="Q3499" s="258"/>
      <c r="R3499" s="258"/>
      <c r="S3499" s="258"/>
      <c r="T3499" s="259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60" t="s">
        <v>259</v>
      </c>
      <c r="AU3499" s="260" t="s">
        <v>93</v>
      </c>
      <c r="AV3499" s="13" t="s">
        <v>93</v>
      </c>
      <c r="AW3499" s="13" t="s">
        <v>40</v>
      </c>
      <c r="AX3499" s="13" t="s">
        <v>84</v>
      </c>
      <c r="AY3499" s="260" t="s">
        <v>250</v>
      </c>
    </row>
    <row r="3500" s="13" customFormat="1">
      <c r="A3500" s="13"/>
      <c r="B3500" s="249"/>
      <c r="C3500" s="250"/>
      <c r="D3500" s="251" t="s">
        <v>259</v>
      </c>
      <c r="E3500" s="252" t="s">
        <v>1</v>
      </c>
      <c r="F3500" s="253" t="s">
        <v>3327</v>
      </c>
      <c r="G3500" s="250"/>
      <c r="H3500" s="254">
        <v>25.379999999999999</v>
      </c>
      <c r="I3500" s="255"/>
      <c r="J3500" s="250"/>
      <c r="K3500" s="250"/>
      <c r="L3500" s="256"/>
      <c r="M3500" s="257"/>
      <c r="N3500" s="258"/>
      <c r="O3500" s="258"/>
      <c r="P3500" s="258"/>
      <c r="Q3500" s="258"/>
      <c r="R3500" s="258"/>
      <c r="S3500" s="258"/>
      <c r="T3500" s="259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60" t="s">
        <v>259</v>
      </c>
      <c r="AU3500" s="260" t="s">
        <v>93</v>
      </c>
      <c r="AV3500" s="13" t="s">
        <v>93</v>
      </c>
      <c r="AW3500" s="13" t="s">
        <v>40</v>
      </c>
      <c r="AX3500" s="13" t="s">
        <v>84</v>
      </c>
      <c r="AY3500" s="260" t="s">
        <v>250</v>
      </c>
    </row>
    <row r="3501" s="13" customFormat="1">
      <c r="A3501" s="13"/>
      <c r="B3501" s="249"/>
      <c r="C3501" s="250"/>
      <c r="D3501" s="251" t="s">
        <v>259</v>
      </c>
      <c r="E3501" s="252" t="s">
        <v>1</v>
      </c>
      <c r="F3501" s="253" t="s">
        <v>3328</v>
      </c>
      <c r="G3501" s="250"/>
      <c r="H3501" s="254">
        <v>3.4199999999999999</v>
      </c>
      <c r="I3501" s="255"/>
      <c r="J3501" s="250"/>
      <c r="K3501" s="250"/>
      <c r="L3501" s="256"/>
      <c r="M3501" s="257"/>
      <c r="N3501" s="258"/>
      <c r="O3501" s="258"/>
      <c r="P3501" s="258"/>
      <c r="Q3501" s="258"/>
      <c r="R3501" s="258"/>
      <c r="S3501" s="258"/>
      <c r="T3501" s="259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60" t="s">
        <v>259</v>
      </c>
      <c r="AU3501" s="260" t="s">
        <v>93</v>
      </c>
      <c r="AV3501" s="13" t="s">
        <v>93</v>
      </c>
      <c r="AW3501" s="13" t="s">
        <v>40</v>
      </c>
      <c r="AX3501" s="13" t="s">
        <v>84</v>
      </c>
      <c r="AY3501" s="260" t="s">
        <v>250</v>
      </c>
    </row>
    <row r="3502" s="16" customFormat="1">
      <c r="A3502" s="16"/>
      <c r="B3502" s="283"/>
      <c r="C3502" s="284"/>
      <c r="D3502" s="251" t="s">
        <v>259</v>
      </c>
      <c r="E3502" s="285" t="s">
        <v>1</v>
      </c>
      <c r="F3502" s="286" t="s">
        <v>328</v>
      </c>
      <c r="G3502" s="284"/>
      <c r="H3502" s="287">
        <v>408.93000000000001</v>
      </c>
      <c r="I3502" s="288"/>
      <c r="J3502" s="284"/>
      <c r="K3502" s="284"/>
      <c r="L3502" s="289"/>
      <c r="M3502" s="290"/>
      <c r="N3502" s="291"/>
      <c r="O3502" s="291"/>
      <c r="P3502" s="291"/>
      <c r="Q3502" s="291"/>
      <c r="R3502" s="291"/>
      <c r="S3502" s="291"/>
      <c r="T3502" s="292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T3502" s="293" t="s">
        <v>259</v>
      </c>
      <c r="AU3502" s="293" t="s">
        <v>93</v>
      </c>
      <c r="AV3502" s="16" t="s">
        <v>272</v>
      </c>
      <c r="AW3502" s="16" t="s">
        <v>40</v>
      </c>
      <c r="AX3502" s="16" t="s">
        <v>84</v>
      </c>
      <c r="AY3502" s="293" t="s">
        <v>250</v>
      </c>
    </row>
    <row r="3503" s="15" customFormat="1">
      <c r="A3503" s="15"/>
      <c r="B3503" s="272"/>
      <c r="C3503" s="273"/>
      <c r="D3503" s="251" t="s">
        <v>259</v>
      </c>
      <c r="E3503" s="274" t="s">
        <v>1</v>
      </c>
      <c r="F3503" s="275" t="s">
        <v>510</v>
      </c>
      <c r="G3503" s="273"/>
      <c r="H3503" s="274" t="s">
        <v>1</v>
      </c>
      <c r="I3503" s="276"/>
      <c r="J3503" s="273"/>
      <c r="K3503" s="273"/>
      <c r="L3503" s="277"/>
      <c r="M3503" s="278"/>
      <c r="N3503" s="279"/>
      <c r="O3503" s="279"/>
      <c r="P3503" s="279"/>
      <c r="Q3503" s="279"/>
      <c r="R3503" s="279"/>
      <c r="S3503" s="279"/>
      <c r="T3503" s="280"/>
      <c r="U3503" s="15"/>
      <c r="V3503" s="15"/>
      <c r="W3503" s="15"/>
      <c r="X3503" s="15"/>
      <c r="Y3503" s="15"/>
      <c r="Z3503" s="15"/>
      <c r="AA3503" s="15"/>
      <c r="AB3503" s="15"/>
      <c r="AC3503" s="15"/>
      <c r="AD3503" s="15"/>
      <c r="AE3503" s="15"/>
      <c r="AT3503" s="281" t="s">
        <v>259</v>
      </c>
      <c r="AU3503" s="281" t="s">
        <v>93</v>
      </c>
      <c r="AV3503" s="15" t="s">
        <v>91</v>
      </c>
      <c r="AW3503" s="15" t="s">
        <v>40</v>
      </c>
      <c r="AX3503" s="15" t="s">
        <v>84</v>
      </c>
      <c r="AY3503" s="281" t="s">
        <v>250</v>
      </c>
    </row>
    <row r="3504" s="13" customFormat="1">
      <c r="A3504" s="13"/>
      <c r="B3504" s="249"/>
      <c r="C3504" s="250"/>
      <c r="D3504" s="251" t="s">
        <v>259</v>
      </c>
      <c r="E3504" s="252" t="s">
        <v>1</v>
      </c>
      <c r="F3504" s="253" t="s">
        <v>3324</v>
      </c>
      <c r="G3504" s="250"/>
      <c r="H3504" s="254">
        <v>320.63</v>
      </c>
      <c r="I3504" s="255"/>
      <c r="J3504" s="250"/>
      <c r="K3504" s="250"/>
      <c r="L3504" s="256"/>
      <c r="M3504" s="257"/>
      <c r="N3504" s="258"/>
      <c r="O3504" s="258"/>
      <c r="P3504" s="258"/>
      <c r="Q3504" s="258"/>
      <c r="R3504" s="258"/>
      <c r="S3504" s="258"/>
      <c r="T3504" s="259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60" t="s">
        <v>259</v>
      </c>
      <c r="AU3504" s="260" t="s">
        <v>93</v>
      </c>
      <c r="AV3504" s="13" t="s">
        <v>93</v>
      </c>
      <c r="AW3504" s="13" t="s">
        <v>40</v>
      </c>
      <c r="AX3504" s="13" t="s">
        <v>84</v>
      </c>
      <c r="AY3504" s="260" t="s">
        <v>250</v>
      </c>
    </row>
    <row r="3505" s="13" customFormat="1">
      <c r="A3505" s="13"/>
      <c r="B3505" s="249"/>
      <c r="C3505" s="250"/>
      <c r="D3505" s="251" t="s">
        <v>259</v>
      </c>
      <c r="E3505" s="252" t="s">
        <v>1</v>
      </c>
      <c r="F3505" s="253" t="s">
        <v>3329</v>
      </c>
      <c r="G3505" s="250"/>
      <c r="H3505" s="254">
        <v>17.117000000000001</v>
      </c>
      <c r="I3505" s="255"/>
      <c r="J3505" s="250"/>
      <c r="K3505" s="250"/>
      <c r="L3505" s="256"/>
      <c r="M3505" s="257"/>
      <c r="N3505" s="258"/>
      <c r="O3505" s="258"/>
      <c r="P3505" s="258"/>
      <c r="Q3505" s="258"/>
      <c r="R3505" s="258"/>
      <c r="S3505" s="258"/>
      <c r="T3505" s="259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60" t="s">
        <v>259</v>
      </c>
      <c r="AU3505" s="260" t="s">
        <v>93</v>
      </c>
      <c r="AV3505" s="13" t="s">
        <v>93</v>
      </c>
      <c r="AW3505" s="13" t="s">
        <v>40</v>
      </c>
      <c r="AX3505" s="13" t="s">
        <v>84</v>
      </c>
      <c r="AY3505" s="260" t="s">
        <v>250</v>
      </c>
    </row>
    <row r="3506" s="13" customFormat="1">
      <c r="A3506" s="13"/>
      <c r="B3506" s="249"/>
      <c r="C3506" s="250"/>
      <c r="D3506" s="251" t="s">
        <v>259</v>
      </c>
      <c r="E3506" s="252" t="s">
        <v>1</v>
      </c>
      <c r="F3506" s="253" t="s">
        <v>3330</v>
      </c>
      <c r="G3506" s="250"/>
      <c r="H3506" s="254">
        <v>21.716999999999999</v>
      </c>
      <c r="I3506" s="255"/>
      <c r="J3506" s="250"/>
      <c r="K3506" s="250"/>
      <c r="L3506" s="256"/>
      <c r="M3506" s="257"/>
      <c r="N3506" s="258"/>
      <c r="O3506" s="258"/>
      <c r="P3506" s="258"/>
      <c r="Q3506" s="258"/>
      <c r="R3506" s="258"/>
      <c r="S3506" s="258"/>
      <c r="T3506" s="259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60" t="s">
        <v>259</v>
      </c>
      <c r="AU3506" s="260" t="s">
        <v>93</v>
      </c>
      <c r="AV3506" s="13" t="s">
        <v>93</v>
      </c>
      <c r="AW3506" s="13" t="s">
        <v>40</v>
      </c>
      <c r="AX3506" s="13" t="s">
        <v>84</v>
      </c>
      <c r="AY3506" s="260" t="s">
        <v>250</v>
      </c>
    </row>
    <row r="3507" s="13" customFormat="1">
      <c r="A3507" s="13"/>
      <c r="B3507" s="249"/>
      <c r="C3507" s="250"/>
      <c r="D3507" s="251" t="s">
        <v>259</v>
      </c>
      <c r="E3507" s="252" t="s">
        <v>1</v>
      </c>
      <c r="F3507" s="253" t="s">
        <v>3327</v>
      </c>
      <c r="G3507" s="250"/>
      <c r="H3507" s="254">
        <v>25.379999999999999</v>
      </c>
      <c r="I3507" s="255"/>
      <c r="J3507" s="250"/>
      <c r="K3507" s="250"/>
      <c r="L3507" s="256"/>
      <c r="M3507" s="257"/>
      <c r="N3507" s="258"/>
      <c r="O3507" s="258"/>
      <c r="P3507" s="258"/>
      <c r="Q3507" s="258"/>
      <c r="R3507" s="258"/>
      <c r="S3507" s="258"/>
      <c r="T3507" s="259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60" t="s">
        <v>259</v>
      </c>
      <c r="AU3507" s="260" t="s">
        <v>93</v>
      </c>
      <c r="AV3507" s="13" t="s">
        <v>93</v>
      </c>
      <c r="AW3507" s="13" t="s">
        <v>40</v>
      </c>
      <c r="AX3507" s="13" t="s">
        <v>84</v>
      </c>
      <c r="AY3507" s="260" t="s">
        <v>250</v>
      </c>
    </row>
    <row r="3508" s="13" customFormat="1">
      <c r="A3508" s="13"/>
      <c r="B3508" s="249"/>
      <c r="C3508" s="250"/>
      <c r="D3508" s="251" t="s">
        <v>259</v>
      </c>
      <c r="E3508" s="252" t="s">
        <v>1</v>
      </c>
      <c r="F3508" s="253" t="s">
        <v>3328</v>
      </c>
      <c r="G3508" s="250"/>
      <c r="H3508" s="254">
        <v>3.4199999999999999</v>
      </c>
      <c r="I3508" s="255"/>
      <c r="J3508" s="250"/>
      <c r="K3508" s="250"/>
      <c r="L3508" s="256"/>
      <c r="M3508" s="257"/>
      <c r="N3508" s="258"/>
      <c r="O3508" s="258"/>
      <c r="P3508" s="258"/>
      <c r="Q3508" s="258"/>
      <c r="R3508" s="258"/>
      <c r="S3508" s="258"/>
      <c r="T3508" s="259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60" t="s">
        <v>259</v>
      </c>
      <c r="AU3508" s="260" t="s">
        <v>93</v>
      </c>
      <c r="AV3508" s="13" t="s">
        <v>93</v>
      </c>
      <c r="AW3508" s="13" t="s">
        <v>40</v>
      </c>
      <c r="AX3508" s="13" t="s">
        <v>84</v>
      </c>
      <c r="AY3508" s="260" t="s">
        <v>250</v>
      </c>
    </row>
    <row r="3509" s="16" customFormat="1">
      <c r="A3509" s="16"/>
      <c r="B3509" s="283"/>
      <c r="C3509" s="284"/>
      <c r="D3509" s="251" t="s">
        <v>259</v>
      </c>
      <c r="E3509" s="285" t="s">
        <v>1</v>
      </c>
      <c r="F3509" s="286" t="s">
        <v>328</v>
      </c>
      <c r="G3509" s="284"/>
      <c r="H3509" s="287">
        <v>388.26400000000001</v>
      </c>
      <c r="I3509" s="288"/>
      <c r="J3509" s="284"/>
      <c r="K3509" s="284"/>
      <c r="L3509" s="289"/>
      <c r="M3509" s="290"/>
      <c r="N3509" s="291"/>
      <c r="O3509" s="291"/>
      <c r="P3509" s="291"/>
      <c r="Q3509" s="291"/>
      <c r="R3509" s="291"/>
      <c r="S3509" s="291"/>
      <c r="T3509" s="292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T3509" s="293" t="s">
        <v>259</v>
      </c>
      <c r="AU3509" s="293" t="s">
        <v>93</v>
      </c>
      <c r="AV3509" s="16" t="s">
        <v>272</v>
      </c>
      <c r="AW3509" s="16" t="s">
        <v>40</v>
      </c>
      <c r="AX3509" s="16" t="s">
        <v>84</v>
      </c>
      <c r="AY3509" s="293" t="s">
        <v>250</v>
      </c>
    </row>
    <row r="3510" s="15" customFormat="1">
      <c r="A3510" s="15"/>
      <c r="B3510" s="272"/>
      <c r="C3510" s="273"/>
      <c r="D3510" s="251" t="s">
        <v>259</v>
      </c>
      <c r="E3510" s="274" t="s">
        <v>1</v>
      </c>
      <c r="F3510" s="275" t="s">
        <v>516</v>
      </c>
      <c r="G3510" s="273"/>
      <c r="H3510" s="274" t="s">
        <v>1</v>
      </c>
      <c r="I3510" s="276"/>
      <c r="J3510" s="273"/>
      <c r="K3510" s="273"/>
      <c r="L3510" s="277"/>
      <c r="M3510" s="278"/>
      <c r="N3510" s="279"/>
      <c r="O3510" s="279"/>
      <c r="P3510" s="279"/>
      <c r="Q3510" s="279"/>
      <c r="R3510" s="279"/>
      <c r="S3510" s="279"/>
      <c r="T3510" s="280"/>
      <c r="U3510" s="15"/>
      <c r="V3510" s="15"/>
      <c r="W3510" s="15"/>
      <c r="X3510" s="15"/>
      <c r="Y3510" s="15"/>
      <c r="Z3510" s="15"/>
      <c r="AA3510" s="15"/>
      <c r="AB3510" s="15"/>
      <c r="AC3510" s="15"/>
      <c r="AD3510" s="15"/>
      <c r="AE3510" s="15"/>
      <c r="AT3510" s="281" t="s">
        <v>259</v>
      </c>
      <c r="AU3510" s="281" t="s">
        <v>93</v>
      </c>
      <c r="AV3510" s="15" t="s">
        <v>91</v>
      </c>
      <c r="AW3510" s="15" t="s">
        <v>40</v>
      </c>
      <c r="AX3510" s="15" t="s">
        <v>84</v>
      </c>
      <c r="AY3510" s="281" t="s">
        <v>250</v>
      </c>
    </row>
    <row r="3511" s="13" customFormat="1">
      <c r="A3511" s="13"/>
      <c r="B3511" s="249"/>
      <c r="C3511" s="250"/>
      <c r="D3511" s="251" t="s">
        <v>259</v>
      </c>
      <c r="E3511" s="252" t="s">
        <v>1</v>
      </c>
      <c r="F3511" s="253" t="s">
        <v>3324</v>
      </c>
      <c r="G3511" s="250"/>
      <c r="H3511" s="254">
        <v>320.63</v>
      </c>
      <c r="I3511" s="255"/>
      <c r="J3511" s="250"/>
      <c r="K3511" s="250"/>
      <c r="L3511" s="256"/>
      <c r="M3511" s="257"/>
      <c r="N3511" s="258"/>
      <c r="O3511" s="258"/>
      <c r="P3511" s="258"/>
      <c r="Q3511" s="258"/>
      <c r="R3511" s="258"/>
      <c r="S3511" s="258"/>
      <c r="T3511" s="259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60" t="s">
        <v>259</v>
      </c>
      <c r="AU3511" s="260" t="s">
        <v>93</v>
      </c>
      <c r="AV3511" s="13" t="s">
        <v>93</v>
      </c>
      <c r="AW3511" s="13" t="s">
        <v>40</v>
      </c>
      <c r="AX3511" s="13" t="s">
        <v>84</v>
      </c>
      <c r="AY3511" s="260" t="s">
        <v>250</v>
      </c>
    </row>
    <row r="3512" s="13" customFormat="1">
      <c r="A3512" s="13"/>
      <c r="B3512" s="249"/>
      <c r="C3512" s="250"/>
      <c r="D3512" s="251" t="s">
        <v>259</v>
      </c>
      <c r="E3512" s="252" t="s">
        <v>1</v>
      </c>
      <c r="F3512" s="253" t="s">
        <v>3331</v>
      </c>
      <c r="G3512" s="250"/>
      <c r="H3512" s="254">
        <v>17.117000000000001</v>
      </c>
      <c r="I3512" s="255"/>
      <c r="J3512" s="250"/>
      <c r="K3512" s="250"/>
      <c r="L3512" s="256"/>
      <c r="M3512" s="257"/>
      <c r="N3512" s="258"/>
      <c r="O3512" s="258"/>
      <c r="P3512" s="258"/>
      <c r="Q3512" s="258"/>
      <c r="R3512" s="258"/>
      <c r="S3512" s="258"/>
      <c r="T3512" s="259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60" t="s">
        <v>259</v>
      </c>
      <c r="AU3512" s="260" t="s">
        <v>93</v>
      </c>
      <c r="AV3512" s="13" t="s">
        <v>93</v>
      </c>
      <c r="AW3512" s="13" t="s">
        <v>40</v>
      </c>
      <c r="AX3512" s="13" t="s">
        <v>84</v>
      </c>
      <c r="AY3512" s="260" t="s">
        <v>250</v>
      </c>
    </row>
    <row r="3513" s="13" customFormat="1">
      <c r="A3513" s="13"/>
      <c r="B3513" s="249"/>
      <c r="C3513" s="250"/>
      <c r="D3513" s="251" t="s">
        <v>259</v>
      </c>
      <c r="E3513" s="252" t="s">
        <v>1</v>
      </c>
      <c r="F3513" s="253" t="s">
        <v>3332</v>
      </c>
      <c r="G3513" s="250"/>
      <c r="H3513" s="254">
        <v>21.716999999999999</v>
      </c>
      <c r="I3513" s="255"/>
      <c r="J3513" s="250"/>
      <c r="K3513" s="250"/>
      <c r="L3513" s="256"/>
      <c r="M3513" s="257"/>
      <c r="N3513" s="258"/>
      <c r="O3513" s="258"/>
      <c r="P3513" s="258"/>
      <c r="Q3513" s="258"/>
      <c r="R3513" s="258"/>
      <c r="S3513" s="258"/>
      <c r="T3513" s="259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60" t="s">
        <v>259</v>
      </c>
      <c r="AU3513" s="260" t="s">
        <v>93</v>
      </c>
      <c r="AV3513" s="13" t="s">
        <v>93</v>
      </c>
      <c r="AW3513" s="13" t="s">
        <v>40</v>
      </c>
      <c r="AX3513" s="13" t="s">
        <v>84</v>
      </c>
      <c r="AY3513" s="260" t="s">
        <v>250</v>
      </c>
    </row>
    <row r="3514" s="13" customFormat="1">
      <c r="A3514" s="13"/>
      <c r="B3514" s="249"/>
      <c r="C3514" s="250"/>
      <c r="D3514" s="251" t="s">
        <v>259</v>
      </c>
      <c r="E3514" s="252" t="s">
        <v>1</v>
      </c>
      <c r="F3514" s="253" t="s">
        <v>3327</v>
      </c>
      <c r="G3514" s="250"/>
      <c r="H3514" s="254">
        <v>25.379999999999999</v>
      </c>
      <c r="I3514" s="255"/>
      <c r="J3514" s="250"/>
      <c r="K3514" s="250"/>
      <c r="L3514" s="256"/>
      <c r="M3514" s="257"/>
      <c r="N3514" s="258"/>
      <c r="O3514" s="258"/>
      <c r="P3514" s="258"/>
      <c r="Q3514" s="258"/>
      <c r="R3514" s="258"/>
      <c r="S3514" s="258"/>
      <c r="T3514" s="259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60" t="s">
        <v>259</v>
      </c>
      <c r="AU3514" s="260" t="s">
        <v>93</v>
      </c>
      <c r="AV3514" s="13" t="s">
        <v>93</v>
      </c>
      <c r="AW3514" s="13" t="s">
        <v>40</v>
      </c>
      <c r="AX3514" s="13" t="s">
        <v>84</v>
      </c>
      <c r="AY3514" s="260" t="s">
        <v>250</v>
      </c>
    </row>
    <row r="3515" s="13" customFormat="1">
      <c r="A3515" s="13"/>
      <c r="B3515" s="249"/>
      <c r="C3515" s="250"/>
      <c r="D3515" s="251" t="s">
        <v>259</v>
      </c>
      <c r="E3515" s="252" t="s">
        <v>1</v>
      </c>
      <c r="F3515" s="253" t="s">
        <v>3328</v>
      </c>
      <c r="G3515" s="250"/>
      <c r="H3515" s="254">
        <v>3.4199999999999999</v>
      </c>
      <c r="I3515" s="255"/>
      <c r="J3515" s="250"/>
      <c r="K3515" s="250"/>
      <c r="L3515" s="256"/>
      <c r="M3515" s="257"/>
      <c r="N3515" s="258"/>
      <c r="O3515" s="258"/>
      <c r="P3515" s="258"/>
      <c r="Q3515" s="258"/>
      <c r="R3515" s="258"/>
      <c r="S3515" s="258"/>
      <c r="T3515" s="259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60" t="s">
        <v>259</v>
      </c>
      <c r="AU3515" s="260" t="s">
        <v>93</v>
      </c>
      <c r="AV3515" s="13" t="s">
        <v>93</v>
      </c>
      <c r="AW3515" s="13" t="s">
        <v>40</v>
      </c>
      <c r="AX3515" s="13" t="s">
        <v>84</v>
      </c>
      <c r="AY3515" s="260" t="s">
        <v>250</v>
      </c>
    </row>
    <row r="3516" s="16" customFormat="1">
      <c r="A3516" s="16"/>
      <c r="B3516" s="283"/>
      <c r="C3516" s="284"/>
      <c r="D3516" s="251" t="s">
        <v>259</v>
      </c>
      <c r="E3516" s="285" t="s">
        <v>1</v>
      </c>
      <c r="F3516" s="286" t="s">
        <v>328</v>
      </c>
      <c r="G3516" s="284"/>
      <c r="H3516" s="287">
        <v>388.26400000000001</v>
      </c>
      <c r="I3516" s="288"/>
      <c r="J3516" s="284"/>
      <c r="K3516" s="284"/>
      <c r="L3516" s="289"/>
      <c r="M3516" s="290"/>
      <c r="N3516" s="291"/>
      <c r="O3516" s="291"/>
      <c r="P3516" s="291"/>
      <c r="Q3516" s="291"/>
      <c r="R3516" s="291"/>
      <c r="S3516" s="291"/>
      <c r="T3516" s="292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T3516" s="293" t="s">
        <v>259</v>
      </c>
      <c r="AU3516" s="293" t="s">
        <v>93</v>
      </c>
      <c r="AV3516" s="16" t="s">
        <v>272</v>
      </c>
      <c r="AW3516" s="16" t="s">
        <v>40</v>
      </c>
      <c r="AX3516" s="16" t="s">
        <v>84</v>
      </c>
      <c r="AY3516" s="293" t="s">
        <v>250</v>
      </c>
    </row>
    <row r="3517" s="15" customFormat="1">
      <c r="A3517" s="15"/>
      <c r="B3517" s="272"/>
      <c r="C3517" s="273"/>
      <c r="D3517" s="251" t="s">
        <v>259</v>
      </c>
      <c r="E3517" s="274" t="s">
        <v>1</v>
      </c>
      <c r="F3517" s="275" t="s">
        <v>518</v>
      </c>
      <c r="G3517" s="273"/>
      <c r="H3517" s="274" t="s">
        <v>1</v>
      </c>
      <c r="I3517" s="276"/>
      <c r="J3517" s="273"/>
      <c r="K3517" s="273"/>
      <c r="L3517" s="277"/>
      <c r="M3517" s="278"/>
      <c r="N3517" s="279"/>
      <c r="O3517" s="279"/>
      <c r="P3517" s="279"/>
      <c r="Q3517" s="279"/>
      <c r="R3517" s="279"/>
      <c r="S3517" s="279"/>
      <c r="T3517" s="280"/>
      <c r="U3517" s="15"/>
      <c r="V3517" s="15"/>
      <c r="W3517" s="15"/>
      <c r="X3517" s="15"/>
      <c r="Y3517" s="15"/>
      <c r="Z3517" s="15"/>
      <c r="AA3517" s="15"/>
      <c r="AB3517" s="15"/>
      <c r="AC3517" s="15"/>
      <c r="AD3517" s="15"/>
      <c r="AE3517" s="15"/>
      <c r="AT3517" s="281" t="s">
        <v>259</v>
      </c>
      <c r="AU3517" s="281" t="s">
        <v>93</v>
      </c>
      <c r="AV3517" s="15" t="s">
        <v>91</v>
      </c>
      <c r="AW3517" s="15" t="s">
        <v>40</v>
      </c>
      <c r="AX3517" s="15" t="s">
        <v>84</v>
      </c>
      <c r="AY3517" s="281" t="s">
        <v>250</v>
      </c>
    </row>
    <row r="3518" s="13" customFormat="1">
      <c r="A3518" s="13"/>
      <c r="B3518" s="249"/>
      <c r="C3518" s="250"/>
      <c r="D3518" s="251" t="s">
        <v>259</v>
      </c>
      <c r="E3518" s="252" t="s">
        <v>1</v>
      </c>
      <c r="F3518" s="253" t="s">
        <v>3324</v>
      </c>
      <c r="G3518" s="250"/>
      <c r="H3518" s="254">
        <v>320.63</v>
      </c>
      <c r="I3518" s="255"/>
      <c r="J3518" s="250"/>
      <c r="K3518" s="250"/>
      <c r="L3518" s="256"/>
      <c r="M3518" s="257"/>
      <c r="N3518" s="258"/>
      <c r="O3518" s="258"/>
      <c r="P3518" s="258"/>
      <c r="Q3518" s="258"/>
      <c r="R3518" s="258"/>
      <c r="S3518" s="258"/>
      <c r="T3518" s="259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60" t="s">
        <v>259</v>
      </c>
      <c r="AU3518" s="260" t="s">
        <v>93</v>
      </c>
      <c r="AV3518" s="13" t="s">
        <v>93</v>
      </c>
      <c r="AW3518" s="13" t="s">
        <v>40</v>
      </c>
      <c r="AX3518" s="13" t="s">
        <v>84</v>
      </c>
      <c r="AY3518" s="260" t="s">
        <v>250</v>
      </c>
    </row>
    <row r="3519" s="13" customFormat="1">
      <c r="A3519" s="13"/>
      <c r="B3519" s="249"/>
      <c r="C3519" s="250"/>
      <c r="D3519" s="251" t="s">
        <v>259</v>
      </c>
      <c r="E3519" s="252" t="s">
        <v>1</v>
      </c>
      <c r="F3519" s="253" t="s">
        <v>3333</v>
      </c>
      <c r="G3519" s="250"/>
      <c r="H3519" s="254">
        <v>17.117000000000001</v>
      </c>
      <c r="I3519" s="255"/>
      <c r="J3519" s="250"/>
      <c r="K3519" s="250"/>
      <c r="L3519" s="256"/>
      <c r="M3519" s="257"/>
      <c r="N3519" s="258"/>
      <c r="O3519" s="258"/>
      <c r="P3519" s="258"/>
      <c r="Q3519" s="258"/>
      <c r="R3519" s="258"/>
      <c r="S3519" s="258"/>
      <c r="T3519" s="259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60" t="s">
        <v>259</v>
      </c>
      <c r="AU3519" s="260" t="s">
        <v>93</v>
      </c>
      <c r="AV3519" s="13" t="s">
        <v>93</v>
      </c>
      <c r="AW3519" s="13" t="s">
        <v>40</v>
      </c>
      <c r="AX3519" s="13" t="s">
        <v>84</v>
      </c>
      <c r="AY3519" s="260" t="s">
        <v>250</v>
      </c>
    </row>
    <row r="3520" s="13" customFormat="1">
      <c r="A3520" s="13"/>
      <c r="B3520" s="249"/>
      <c r="C3520" s="250"/>
      <c r="D3520" s="251" t="s">
        <v>259</v>
      </c>
      <c r="E3520" s="252" t="s">
        <v>1</v>
      </c>
      <c r="F3520" s="253" t="s">
        <v>3334</v>
      </c>
      <c r="G3520" s="250"/>
      <c r="H3520" s="254">
        <v>21.716999999999999</v>
      </c>
      <c r="I3520" s="255"/>
      <c r="J3520" s="250"/>
      <c r="K3520" s="250"/>
      <c r="L3520" s="256"/>
      <c r="M3520" s="257"/>
      <c r="N3520" s="258"/>
      <c r="O3520" s="258"/>
      <c r="P3520" s="258"/>
      <c r="Q3520" s="258"/>
      <c r="R3520" s="258"/>
      <c r="S3520" s="258"/>
      <c r="T3520" s="259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60" t="s">
        <v>259</v>
      </c>
      <c r="AU3520" s="260" t="s">
        <v>93</v>
      </c>
      <c r="AV3520" s="13" t="s">
        <v>93</v>
      </c>
      <c r="AW3520" s="13" t="s">
        <v>40</v>
      </c>
      <c r="AX3520" s="13" t="s">
        <v>84</v>
      </c>
      <c r="AY3520" s="260" t="s">
        <v>250</v>
      </c>
    </row>
    <row r="3521" s="13" customFormat="1">
      <c r="A3521" s="13"/>
      <c r="B3521" s="249"/>
      <c r="C3521" s="250"/>
      <c r="D3521" s="251" t="s">
        <v>259</v>
      </c>
      <c r="E3521" s="252" t="s">
        <v>1</v>
      </c>
      <c r="F3521" s="253" t="s">
        <v>3327</v>
      </c>
      <c r="G3521" s="250"/>
      <c r="H3521" s="254">
        <v>25.379999999999999</v>
      </c>
      <c r="I3521" s="255"/>
      <c r="J3521" s="250"/>
      <c r="K3521" s="250"/>
      <c r="L3521" s="256"/>
      <c r="M3521" s="257"/>
      <c r="N3521" s="258"/>
      <c r="O3521" s="258"/>
      <c r="P3521" s="258"/>
      <c r="Q3521" s="258"/>
      <c r="R3521" s="258"/>
      <c r="S3521" s="258"/>
      <c r="T3521" s="259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60" t="s">
        <v>259</v>
      </c>
      <c r="AU3521" s="260" t="s">
        <v>93</v>
      </c>
      <c r="AV3521" s="13" t="s">
        <v>93</v>
      </c>
      <c r="AW3521" s="13" t="s">
        <v>40</v>
      </c>
      <c r="AX3521" s="13" t="s">
        <v>84</v>
      </c>
      <c r="AY3521" s="260" t="s">
        <v>250</v>
      </c>
    </row>
    <row r="3522" s="13" customFormat="1">
      <c r="A3522" s="13"/>
      <c r="B3522" s="249"/>
      <c r="C3522" s="250"/>
      <c r="D3522" s="251" t="s">
        <v>259</v>
      </c>
      <c r="E3522" s="252" t="s">
        <v>1</v>
      </c>
      <c r="F3522" s="253" t="s">
        <v>3328</v>
      </c>
      <c r="G3522" s="250"/>
      <c r="H3522" s="254">
        <v>3.4199999999999999</v>
      </c>
      <c r="I3522" s="255"/>
      <c r="J3522" s="250"/>
      <c r="K3522" s="250"/>
      <c r="L3522" s="256"/>
      <c r="M3522" s="257"/>
      <c r="N3522" s="258"/>
      <c r="O3522" s="258"/>
      <c r="P3522" s="258"/>
      <c r="Q3522" s="258"/>
      <c r="R3522" s="258"/>
      <c r="S3522" s="258"/>
      <c r="T3522" s="259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60" t="s">
        <v>259</v>
      </c>
      <c r="AU3522" s="260" t="s">
        <v>93</v>
      </c>
      <c r="AV3522" s="13" t="s">
        <v>93</v>
      </c>
      <c r="AW3522" s="13" t="s">
        <v>40</v>
      </c>
      <c r="AX3522" s="13" t="s">
        <v>84</v>
      </c>
      <c r="AY3522" s="260" t="s">
        <v>250</v>
      </c>
    </row>
    <row r="3523" s="16" customFormat="1">
      <c r="A3523" s="16"/>
      <c r="B3523" s="283"/>
      <c r="C3523" s="284"/>
      <c r="D3523" s="251" t="s">
        <v>259</v>
      </c>
      <c r="E3523" s="285" t="s">
        <v>1</v>
      </c>
      <c r="F3523" s="286" t="s">
        <v>328</v>
      </c>
      <c r="G3523" s="284"/>
      <c r="H3523" s="287">
        <v>388.26400000000001</v>
      </c>
      <c r="I3523" s="288"/>
      <c r="J3523" s="284"/>
      <c r="K3523" s="284"/>
      <c r="L3523" s="289"/>
      <c r="M3523" s="290"/>
      <c r="N3523" s="291"/>
      <c r="O3523" s="291"/>
      <c r="P3523" s="291"/>
      <c r="Q3523" s="291"/>
      <c r="R3523" s="291"/>
      <c r="S3523" s="291"/>
      <c r="T3523" s="292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T3523" s="293" t="s">
        <v>259</v>
      </c>
      <c r="AU3523" s="293" t="s">
        <v>93</v>
      </c>
      <c r="AV3523" s="16" t="s">
        <v>272</v>
      </c>
      <c r="AW3523" s="16" t="s">
        <v>40</v>
      </c>
      <c r="AX3523" s="16" t="s">
        <v>84</v>
      </c>
      <c r="AY3523" s="293" t="s">
        <v>250</v>
      </c>
    </row>
    <row r="3524" s="15" customFormat="1">
      <c r="A3524" s="15"/>
      <c r="B3524" s="272"/>
      <c r="C3524" s="273"/>
      <c r="D3524" s="251" t="s">
        <v>259</v>
      </c>
      <c r="E3524" s="274" t="s">
        <v>1</v>
      </c>
      <c r="F3524" s="275" t="s">
        <v>519</v>
      </c>
      <c r="G3524" s="273"/>
      <c r="H3524" s="274" t="s">
        <v>1</v>
      </c>
      <c r="I3524" s="276"/>
      <c r="J3524" s="273"/>
      <c r="K3524" s="273"/>
      <c r="L3524" s="277"/>
      <c r="M3524" s="278"/>
      <c r="N3524" s="279"/>
      <c r="O3524" s="279"/>
      <c r="P3524" s="279"/>
      <c r="Q3524" s="279"/>
      <c r="R3524" s="279"/>
      <c r="S3524" s="279"/>
      <c r="T3524" s="280"/>
      <c r="U3524" s="15"/>
      <c r="V3524" s="15"/>
      <c r="W3524" s="15"/>
      <c r="X3524" s="15"/>
      <c r="Y3524" s="15"/>
      <c r="Z3524" s="15"/>
      <c r="AA3524" s="15"/>
      <c r="AB3524" s="15"/>
      <c r="AC3524" s="15"/>
      <c r="AD3524" s="15"/>
      <c r="AE3524" s="15"/>
      <c r="AT3524" s="281" t="s">
        <v>259</v>
      </c>
      <c r="AU3524" s="281" t="s">
        <v>93</v>
      </c>
      <c r="AV3524" s="15" t="s">
        <v>91</v>
      </c>
      <c r="AW3524" s="15" t="s">
        <v>40</v>
      </c>
      <c r="AX3524" s="15" t="s">
        <v>84</v>
      </c>
      <c r="AY3524" s="281" t="s">
        <v>250</v>
      </c>
    </row>
    <row r="3525" s="13" customFormat="1">
      <c r="A3525" s="13"/>
      <c r="B3525" s="249"/>
      <c r="C3525" s="250"/>
      <c r="D3525" s="251" t="s">
        <v>259</v>
      </c>
      <c r="E3525" s="252" t="s">
        <v>1</v>
      </c>
      <c r="F3525" s="253" t="s">
        <v>3324</v>
      </c>
      <c r="G3525" s="250"/>
      <c r="H3525" s="254">
        <v>320.63</v>
      </c>
      <c r="I3525" s="255"/>
      <c r="J3525" s="250"/>
      <c r="K3525" s="250"/>
      <c r="L3525" s="256"/>
      <c r="M3525" s="257"/>
      <c r="N3525" s="258"/>
      <c r="O3525" s="258"/>
      <c r="P3525" s="258"/>
      <c r="Q3525" s="258"/>
      <c r="R3525" s="258"/>
      <c r="S3525" s="258"/>
      <c r="T3525" s="259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60" t="s">
        <v>259</v>
      </c>
      <c r="AU3525" s="260" t="s">
        <v>93</v>
      </c>
      <c r="AV3525" s="13" t="s">
        <v>93</v>
      </c>
      <c r="AW3525" s="13" t="s">
        <v>40</v>
      </c>
      <c r="AX3525" s="13" t="s">
        <v>84</v>
      </c>
      <c r="AY3525" s="260" t="s">
        <v>250</v>
      </c>
    </row>
    <row r="3526" s="13" customFormat="1">
      <c r="A3526" s="13"/>
      <c r="B3526" s="249"/>
      <c r="C3526" s="250"/>
      <c r="D3526" s="251" t="s">
        <v>259</v>
      </c>
      <c r="E3526" s="252" t="s">
        <v>1</v>
      </c>
      <c r="F3526" s="253" t="s">
        <v>3335</v>
      </c>
      <c r="G3526" s="250"/>
      <c r="H3526" s="254">
        <v>17.117000000000001</v>
      </c>
      <c r="I3526" s="255"/>
      <c r="J3526" s="250"/>
      <c r="K3526" s="250"/>
      <c r="L3526" s="256"/>
      <c r="M3526" s="257"/>
      <c r="N3526" s="258"/>
      <c r="O3526" s="258"/>
      <c r="P3526" s="258"/>
      <c r="Q3526" s="258"/>
      <c r="R3526" s="258"/>
      <c r="S3526" s="258"/>
      <c r="T3526" s="259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60" t="s">
        <v>259</v>
      </c>
      <c r="AU3526" s="260" t="s">
        <v>93</v>
      </c>
      <c r="AV3526" s="13" t="s">
        <v>93</v>
      </c>
      <c r="AW3526" s="13" t="s">
        <v>40</v>
      </c>
      <c r="AX3526" s="13" t="s">
        <v>84</v>
      </c>
      <c r="AY3526" s="260" t="s">
        <v>250</v>
      </c>
    </row>
    <row r="3527" s="13" customFormat="1">
      <c r="A3527" s="13"/>
      <c r="B3527" s="249"/>
      <c r="C3527" s="250"/>
      <c r="D3527" s="251" t="s">
        <v>259</v>
      </c>
      <c r="E3527" s="252" t="s">
        <v>1</v>
      </c>
      <c r="F3527" s="253" t="s">
        <v>3336</v>
      </c>
      <c r="G3527" s="250"/>
      <c r="H3527" s="254">
        <v>21.716999999999999</v>
      </c>
      <c r="I3527" s="255"/>
      <c r="J3527" s="250"/>
      <c r="K3527" s="250"/>
      <c r="L3527" s="256"/>
      <c r="M3527" s="257"/>
      <c r="N3527" s="258"/>
      <c r="O3527" s="258"/>
      <c r="P3527" s="258"/>
      <c r="Q3527" s="258"/>
      <c r="R3527" s="258"/>
      <c r="S3527" s="258"/>
      <c r="T3527" s="259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60" t="s">
        <v>259</v>
      </c>
      <c r="AU3527" s="260" t="s">
        <v>93</v>
      </c>
      <c r="AV3527" s="13" t="s">
        <v>93</v>
      </c>
      <c r="AW3527" s="13" t="s">
        <v>40</v>
      </c>
      <c r="AX3527" s="13" t="s">
        <v>84</v>
      </c>
      <c r="AY3527" s="260" t="s">
        <v>250</v>
      </c>
    </row>
    <row r="3528" s="13" customFormat="1">
      <c r="A3528" s="13"/>
      <c r="B3528" s="249"/>
      <c r="C3528" s="250"/>
      <c r="D3528" s="251" t="s">
        <v>259</v>
      </c>
      <c r="E3528" s="252" t="s">
        <v>1</v>
      </c>
      <c r="F3528" s="253" t="s">
        <v>3327</v>
      </c>
      <c r="G3528" s="250"/>
      <c r="H3528" s="254">
        <v>25.379999999999999</v>
      </c>
      <c r="I3528" s="255"/>
      <c r="J3528" s="250"/>
      <c r="K3528" s="250"/>
      <c r="L3528" s="256"/>
      <c r="M3528" s="257"/>
      <c r="N3528" s="258"/>
      <c r="O3528" s="258"/>
      <c r="P3528" s="258"/>
      <c r="Q3528" s="258"/>
      <c r="R3528" s="258"/>
      <c r="S3528" s="258"/>
      <c r="T3528" s="259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60" t="s">
        <v>259</v>
      </c>
      <c r="AU3528" s="260" t="s">
        <v>93</v>
      </c>
      <c r="AV3528" s="13" t="s">
        <v>93</v>
      </c>
      <c r="AW3528" s="13" t="s">
        <v>40</v>
      </c>
      <c r="AX3528" s="13" t="s">
        <v>84</v>
      </c>
      <c r="AY3528" s="260" t="s">
        <v>250</v>
      </c>
    </row>
    <row r="3529" s="13" customFormat="1">
      <c r="A3529" s="13"/>
      <c r="B3529" s="249"/>
      <c r="C3529" s="250"/>
      <c r="D3529" s="251" t="s">
        <v>259</v>
      </c>
      <c r="E3529" s="252" t="s">
        <v>1</v>
      </c>
      <c r="F3529" s="253" t="s">
        <v>3328</v>
      </c>
      <c r="G3529" s="250"/>
      <c r="H3529" s="254">
        <v>3.4199999999999999</v>
      </c>
      <c r="I3529" s="255"/>
      <c r="J3529" s="250"/>
      <c r="K3529" s="250"/>
      <c r="L3529" s="256"/>
      <c r="M3529" s="257"/>
      <c r="N3529" s="258"/>
      <c r="O3529" s="258"/>
      <c r="P3529" s="258"/>
      <c r="Q3529" s="258"/>
      <c r="R3529" s="258"/>
      <c r="S3529" s="258"/>
      <c r="T3529" s="259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60" t="s">
        <v>259</v>
      </c>
      <c r="AU3529" s="260" t="s">
        <v>93</v>
      </c>
      <c r="AV3529" s="13" t="s">
        <v>93</v>
      </c>
      <c r="AW3529" s="13" t="s">
        <v>40</v>
      </c>
      <c r="AX3529" s="13" t="s">
        <v>84</v>
      </c>
      <c r="AY3529" s="260" t="s">
        <v>250</v>
      </c>
    </row>
    <row r="3530" s="16" customFormat="1">
      <c r="A3530" s="16"/>
      <c r="B3530" s="283"/>
      <c r="C3530" s="284"/>
      <c r="D3530" s="251" t="s">
        <v>259</v>
      </c>
      <c r="E3530" s="285" t="s">
        <v>1</v>
      </c>
      <c r="F3530" s="286" t="s">
        <v>328</v>
      </c>
      <c r="G3530" s="284"/>
      <c r="H3530" s="287">
        <v>388.26400000000001</v>
      </c>
      <c r="I3530" s="288"/>
      <c r="J3530" s="284"/>
      <c r="K3530" s="284"/>
      <c r="L3530" s="289"/>
      <c r="M3530" s="290"/>
      <c r="N3530" s="291"/>
      <c r="O3530" s="291"/>
      <c r="P3530" s="291"/>
      <c r="Q3530" s="291"/>
      <c r="R3530" s="291"/>
      <c r="S3530" s="291"/>
      <c r="T3530" s="292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T3530" s="293" t="s">
        <v>259</v>
      </c>
      <c r="AU3530" s="293" t="s">
        <v>93</v>
      </c>
      <c r="AV3530" s="16" t="s">
        <v>272</v>
      </c>
      <c r="AW3530" s="16" t="s">
        <v>40</v>
      </c>
      <c r="AX3530" s="16" t="s">
        <v>84</v>
      </c>
      <c r="AY3530" s="293" t="s">
        <v>250</v>
      </c>
    </row>
    <row r="3531" s="14" customFormat="1">
      <c r="A3531" s="14"/>
      <c r="B3531" s="261"/>
      <c r="C3531" s="262"/>
      <c r="D3531" s="251" t="s">
        <v>259</v>
      </c>
      <c r="E3531" s="263" t="s">
        <v>1</v>
      </c>
      <c r="F3531" s="264" t="s">
        <v>261</v>
      </c>
      <c r="G3531" s="262"/>
      <c r="H3531" s="265">
        <v>2071.056</v>
      </c>
      <c r="I3531" s="266"/>
      <c r="J3531" s="262"/>
      <c r="K3531" s="262"/>
      <c r="L3531" s="267"/>
      <c r="M3531" s="268"/>
      <c r="N3531" s="269"/>
      <c r="O3531" s="269"/>
      <c r="P3531" s="269"/>
      <c r="Q3531" s="269"/>
      <c r="R3531" s="269"/>
      <c r="S3531" s="269"/>
      <c r="T3531" s="270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T3531" s="271" t="s">
        <v>259</v>
      </c>
      <c r="AU3531" s="271" t="s">
        <v>93</v>
      </c>
      <c r="AV3531" s="14" t="s">
        <v>256</v>
      </c>
      <c r="AW3531" s="14" t="s">
        <v>40</v>
      </c>
      <c r="AX3531" s="14" t="s">
        <v>91</v>
      </c>
      <c r="AY3531" s="271" t="s">
        <v>250</v>
      </c>
    </row>
    <row r="3532" s="2" customFormat="1" ht="24.15" customHeight="1">
      <c r="A3532" s="41"/>
      <c r="B3532" s="42"/>
      <c r="C3532" s="230" t="s">
        <v>3337</v>
      </c>
      <c r="D3532" s="230" t="s">
        <v>252</v>
      </c>
      <c r="E3532" s="231" t="s">
        <v>3338</v>
      </c>
      <c r="F3532" s="232" t="s">
        <v>3339</v>
      </c>
      <c r="G3532" s="233" t="s">
        <v>388</v>
      </c>
      <c r="H3532" s="234">
        <v>1864.354</v>
      </c>
      <c r="I3532" s="235"/>
      <c r="J3532" s="236">
        <f>ROUND(I3532*H3532,2)</f>
        <v>0</v>
      </c>
      <c r="K3532" s="237"/>
      <c r="L3532" s="47"/>
      <c r="M3532" s="238" t="s">
        <v>1</v>
      </c>
      <c r="N3532" s="239" t="s">
        <v>49</v>
      </c>
      <c r="O3532" s="94"/>
      <c r="P3532" s="240">
        <f>O3532*H3532</f>
        <v>0</v>
      </c>
      <c r="Q3532" s="240">
        <v>0.0015</v>
      </c>
      <c r="R3532" s="240">
        <f>Q3532*H3532</f>
        <v>2.7965310000000003</v>
      </c>
      <c r="S3532" s="240">
        <v>0</v>
      </c>
      <c r="T3532" s="241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42" t="s">
        <v>303</v>
      </c>
      <c r="AT3532" s="242" t="s">
        <v>252</v>
      </c>
      <c r="AU3532" s="242" t="s">
        <v>93</v>
      </c>
      <c r="AY3532" s="19" t="s">
        <v>250</v>
      </c>
      <c r="BE3532" s="243">
        <f>IF(N3532="základní",J3532,0)</f>
        <v>0</v>
      </c>
      <c r="BF3532" s="243">
        <f>IF(N3532="snížená",J3532,0)</f>
        <v>0</v>
      </c>
      <c r="BG3532" s="243">
        <f>IF(N3532="zákl. přenesená",J3532,0)</f>
        <v>0</v>
      </c>
      <c r="BH3532" s="243">
        <f>IF(N3532="sníž. přenesená",J3532,0)</f>
        <v>0</v>
      </c>
      <c r="BI3532" s="243">
        <f>IF(N3532="nulová",J3532,0)</f>
        <v>0</v>
      </c>
      <c r="BJ3532" s="19" t="s">
        <v>91</v>
      </c>
      <c r="BK3532" s="243">
        <f>ROUND(I3532*H3532,2)</f>
        <v>0</v>
      </c>
      <c r="BL3532" s="19" t="s">
        <v>303</v>
      </c>
      <c r="BM3532" s="242" t="s">
        <v>3340</v>
      </c>
    </row>
    <row r="3533" s="2" customFormat="1">
      <c r="A3533" s="41"/>
      <c r="B3533" s="42"/>
      <c r="C3533" s="43"/>
      <c r="D3533" s="244" t="s">
        <v>257</v>
      </c>
      <c r="E3533" s="43"/>
      <c r="F3533" s="245" t="s">
        <v>3341</v>
      </c>
      <c r="G3533" s="43"/>
      <c r="H3533" s="43"/>
      <c r="I3533" s="246"/>
      <c r="J3533" s="43"/>
      <c r="K3533" s="43"/>
      <c r="L3533" s="47"/>
      <c r="M3533" s="247"/>
      <c r="N3533" s="248"/>
      <c r="O3533" s="94"/>
      <c r="P3533" s="94"/>
      <c r="Q3533" s="94"/>
      <c r="R3533" s="94"/>
      <c r="S3533" s="94"/>
      <c r="T3533" s="95"/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T3533" s="19" t="s">
        <v>257</v>
      </c>
      <c r="AU3533" s="19" t="s">
        <v>93</v>
      </c>
    </row>
    <row r="3534" s="15" customFormat="1">
      <c r="A3534" s="15"/>
      <c r="B3534" s="272"/>
      <c r="C3534" s="273"/>
      <c r="D3534" s="251" t="s">
        <v>259</v>
      </c>
      <c r="E3534" s="274" t="s">
        <v>1</v>
      </c>
      <c r="F3534" s="275" t="s">
        <v>498</v>
      </c>
      <c r="G3534" s="273"/>
      <c r="H3534" s="274" t="s">
        <v>1</v>
      </c>
      <c r="I3534" s="276"/>
      <c r="J3534" s="273"/>
      <c r="K3534" s="273"/>
      <c r="L3534" s="277"/>
      <c r="M3534" s="278"/>
      <c r="N3534" s="279"/>
      <c r="O3534" s="279"/>
      <c r="P3534" s="279"/>
      <c r="Q3534" s="279"/>
      <c r="R3534" s="279"/>
      <c r="S3534" s="279"/>
      <c r="T3534" s="280"/>
      <c r="U3534" s="15"/>
      <c r="V3534" s="15"/>
      <c r="W3534" s="15"/>
      <c r="X3534" s="15"/>
      <c r="Y3534" s="15"/>
      <c r="Z3534" s="15"/>
      <c r="AA3534" s="15"/>
      <c r="AB3534" s="15"/>
      <c r="AC3534" s="15"/>
      <c r="AD3534" s="15"/>
      <c r="AE3534" s="15"/>
      <c r="AT3534" s="281" t="s">
        <v>259</v>
      </c>
      <c r="AU3534" s="281" t="s">
        <v>93</v>
      </c>
      <c r="AV3534" s="15" t="s">
        <v>91</v>
      </c>
      <c r="AW3534" s="15" t="s">
        <v>40</v>
      </c>
      <c r="AX3534" s="15" t="s">
        <v>84</v>
      </c>
      <c r="AY3534" s="281" t="s">
        <v>250</v>
      </c>
    </row>
    <row r="3535" s="13" customFormat="1">
      <c r="A3535" s="13"/>
      <c r="B3535" s="249"/>
      <c r="C3535" s="250"/>
      <c r="D3535" s="251" t="s">
        <v>259</v>
      </c>
      <c r="E3535" s="252" t="s">
        <v>1</v>
      </c>
      <c r="F3535" s="253" t="s">
        <v>3317</v>
      </c>
      <c r="G3535" s="250"/>
      <c r="H3535" s="254">
        <v>23.212</v>
      </c>
      <c r="I3535" s="255"/>
      <c r="J3535" s="250"/>
      <c r="K3535" s="250"/>
      <c r="L3535" s="256"/>
      <c r="M3535" s="257"/>
      <c r="N3535" s="258"/>
      <c r="O3535" s="258"/>
      <c r="P3535" s="258"/>
      <c r="Q3535" s="258"/>
      <c r="R3535" s="258"/>
      <c r="S3535" s="258"/>
      <c r="T3535" s="259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60" t="s">
        <v>259</v>
      </c>
      <c r="AU3535" s="260" t="s">
        <v>93</v>
      </c>
      <c r="AV3535" s="13" t="s">
        <v>93</v>
      </c>
      <c r="AW3535" s="13" t="s">
        <v>40</v>
      </c>
      <c r="AX3535" s="13" t="s">
        <v>84</v>
      </c>
      <c r="AY3535" s="260" t="s">
        <v>250</v>
      </c>
    </row>
    <row r="3536" s="13" customFormat="1">
      <c r="A3536" s="13"/>
      <c r="B3536" s="249"/>
      <c r="C3536" s="250"/>
      <c r="D3536" s="251" t="s">
        <v>259</v>
      </c>
      <c r="E3536" s="252" t="s">
        <v>1</v>
      </c>
      <c r="F3536" s="253" t="s">
        <v>3320</v>
      </c>
      <c r="G3536" s="250"/>
      <c r="H3536" s="254">
        <v>13.6</v>
      </c>
      <c r="I3536" s="255"/>
      <c r="J3536" s="250"/>
      <c r="K3536" s="250"/>
      <c r="L3536" s="256"/>
      <c r="M3536" s="257"/>
      <c r="N3536" s="258"/>
      <c r="O3536" s="258"/>
      <c r="P3536" s="258"/>
      <c r="Q3536" s="258"/>
      <c r="R3536" s="258"/>
      <c r="S3536" s="258"/>
      <c r="T3536" s="259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60" t="s">
        <v>259</v>
      </c>
      <c r="AU3536" s="260" t="s">
        <v>93</v>
      </c>
      <c r="AV3536" s="13" t="s">
        <v>93</v>
      </c>
      <c r="AW3536" s="13" t="s">
        <v>40</v>
      </c>
      <c r="AX3536" s="13" t="s">
        <v>84</v>
      </c>
      <c r="AY3536" s="260" t="s">
        <v>250</v>
      </c>
    </row>
    <row r="3537" s="13" customFormat="1">
      <c r="A3537" s="13"/>
      <c r="B3537" s="249"/>
      <c r="C3537" s="250"/>
      <c r="D3537" s="251" t="s">
        <v>259</v>
      </c>
      <c r="E3537" s="252" t="s">
        <v>1</v>
      </c>
      <c r="F3537" s="253" t="s">
        <v>3321</v>
      </c>
      <c r="G3537" s="250"/>
      <c r="H3537" s="254">
        <v>9.5559999999999992</v>
      </c>
      <c r="I3537" s="255"/>
      <c r="J3537" s="250"/>
      <c r="K3537" s="250"/>
      <c r="L3537" s="256"/>
      <c r="M3537" s="257"/>
      <c r="N3537" s="258"/>
      <c r="O3537" s="258"/>
      <c r="P3537" s="258"/>
      <c r="Q3537" s="258"/>
      <c r="R3537" s="258"/>
      <c r="S3537" s="258"/>
      <c r="T3537" s="259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60" t="s">
        <v>259</v>
      </c>
      <c r="AU3537" s="260" t="s">
        <v>93</v>
      </c>
      <c r="AV3537" s="13" t="s">
        <v>93</v>
      </c>
      <c r="AW3537" s="13" t="s">
        <v>40</v>
      </c>
      <c r="AX3537" s="13" t="s">
        <v>84</v>
      </c>
      <c r="AY3537" s="260" t="s">
        <v>250</v>
      </c>
    </row>
    <row r="3538" s="16" customFormat="1">
      <c r="A3538" s="16"/>
      <c r="B3538" s="283"/>
      <c r="C3538" s="284"/>
      <c r="D3538" s="251" t="s">
        <v>259</v>
      </c>
      <c r="E3538" s="285" t="s">
        <v>1</v>
      </c>
      <c r="F3538" s="286" t="s">
        <v>328</v>
      </c>
      <c r="G3538" s="284"/>
      <c r="H3538" s="287">
        <v>46.368000000000002</v>
      </c>
      <c r="I3538" s="288"/>
      <c r="J3538" s="284"/>
      <c r="K3538" s="284"/>
      <c r="L3538" s="289"/>
      <c r="M3538" s="290"/>
      <c r="N3538" s="291"/>
      <c r="O3538" s="291"/>
      <c r="P3538" s="291"/>
      <c r="Q3538" s="291"/>
      <c r="R3538" s="291"/>
      <c r="S3538" s="291"/>
      <c r="T3538" s="292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T3538" s="293" t="s">
        <v>259</v>
      </c>
      <c r="AU3538" s="293" t="s">
        <v>93</v>
      </c>
      <c r="AV3538" s="16" t="s">
        <v>272</v>
      </c>
      <c r="AW3538" s="16" t="s">
        <v>40</v>
      </c>
      <c r="AX3538" s="16" t="s">
        <v>84</v>
      </c>
      <c r="AY3538" s="293" t="s">
        <v>250</v>
      </c>
    </row>
    <row r="3539" s="15" customFormat="1">
      <c r="A3539" s="15"/>
      <c r="B3539" s="272"/>
      <c r="C3539" s="273"/>
      <c r="D3539" s="251" t="s">
        <v>259</v>
      </c>
      <c r="E3539" s="274" t="s">
        <v>1</v>
      </c>
      <c r="F3539" s="275" t="s">
        <v>504</v>
      </c>
      <c r="G3539" s="273"/>
      <c r="H3539" s="274" t="s">
        <v>1</v>
      </c>
      <c r="I3539" s="276"/>
      <c r="J3539" s="273"/>
      <c r="K3539" s="273"/>
      <c r="L3539" s="277"/>
      <c r="M3539" s="278"/>
      <c r="N3539" s="279"/>
      <c r="O3539" s="279"/>
      <c r="P3539" s="279"/>
      <c r="Q3539" s="279"/>
      <c r="R3539" s="279"/>
      <c r="S3539" s="279"/>
      <c r="T3539" s="280"/>
      <c r="U3539" s="15"/>
      <c r="V3539" s="15"/>
      <c r="W3539" s="15"/>
      <c r="X3539" s="15"/>
      <c r="Y3539" s="15"/>
      <c r="Z3539" s="15"/>
      <c r="AA3539" s="15"/>
      <c r="AB3539" s="15"/>
      <c r="AC3539" s="15"/>
      <c r="AD3539" s="15"/>
      <c r="AE3539" s="15"/>
      <c r="AT3539" s="281" t="s">
        <v>259</v>
      </c>
      <c r="AU3539" s="281" t="s">
        <v>93</v>
      </c>
      <c r="AV3539" s="15" t="s">
        <v>91</v>
      </c>
      <c r="AW3539" s="15" t="s">
        <v>40</v>
      </c>
      <c r="AX3539" s="15" t="s">
        <v>84</v>
      </c>
      <c r="AY3539" s="281" t="s">
        <v>250</v>
      </c>
    </row>
    <row r="3540" s="13" customFormat="1">
      <c r="A3540" s="13"/>
      <c r="B3540" s="249"/>
      <c r="C3540" s="250"/>
      <c r="D3540" s="251" t="s">
        <v>259</v>
      </c>
      <c r="E3540" s="252" t="s">
        <v>1</v>
      </c>
      <c r="F3540" s="253" t="s">
        <v>3323</v>
      </c>
      <c r="G3540" s="250"/>
      <c r="H3540" s="254">
        <v>18.978000000000002</v>
      </c>
      <c r="I3540" s="255"/>
      <c r="J3540" s="250"/>
      <c r="K3540" s="250"/>
      <c r="L3540" s="256"/>
      <c r="M3540" s="257"/>
      <c r="N3540" s="258"/>
      <c r="O3540" s="258"/>
      <c r="P3540" s="258"/>
      <c r="Q3540" s="258"/>
      <c r="R3540" s="258"/>
      <c r="S3540" s="258"/>
      <c r="T3540" s="259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60" t="s">
        <v>259</v>
      </c>
      <c r="AU3540" s="260" t="s">
        <v>93</v>
      </c>
      <c r="AV3540" s="13" t="s">
        <v>93</v>
      </c>
      <c r="AW3540" s="13" t="s">
        <v>40</v>
      </c>
      <c r="AX3540" s="13" t="s">
        <v>84</v>
      </c>
      <c r="AY3540" s="260" t="s">
        <v>250</v>
      </c>
    </row>
    <row r="3541" s="13" customFormat="1">
      <c r="A3541" s="13"/>
      <c r="B3541" s="249"/>
      <c r="C3541" s="250"/>
      <c r="D3541" s="251" t="s">
        <v>259</v>
      </c>
      <c r="E3541" s="252" t="s">
        <v>1</v>
      </c>
      <c r="F3541" s="253" t="s">
        <v>3324</v>
      </c>
      <c r="G3541" s="250"/>
      <c r="H3541" s="254">
        <v>320.63</v>
      </c>
      <c r="I3541" s="255"/>
      <c r="J3541" s="250"/>
      <c r="K3541" s="250"/>
      <c r="L3541" s="256"/>
      <c r="M3541" s="257"/>
      <c r="N3541" s="258"/>
      <c r="O3541" s="258"/>
      <c r="P3541" s="258"/>
      <c r="Q3541" s="258"/>
      <c r="R3541" s="258"/>
      <c r="S3541" s="258"/>
      <c r="T3541" s="259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60" t="s">
        <v>259</v>
      </c>
      <c r="AU3541" s="260" t="s">
        <v>93</v>
      </c>
      <c r="AV3541" s="13" t="s">
        <v>93</v>
      </c>
      <c r="AW3541" s="13" t="s">
        <v>40</v>
      </c>
      <c r="AX3541" s="13" t="s">
        <v>84</v>
      </c>
      <c r="AY3541" s="260" t="s">
        <v>250</v>
      </c>
    </row>
    <row r="3542" s="13" customFormat="1">
      <c r="A3542" s="13"/>
      <c r="B3542" s="249"/>
      <c r="C3542" s="250"/>
      <c r="D3542" s="251" t="s">
        <v>259</v>
      </c>
      <c r="E3542" s="252" t="s">
        <v>1</v>
      </c>
      <c r="F3542" s="253" t="s">
        <v>3325</v>
      </c>
      <c r="G3542" s="250"/>
      <c r="H3542" s="254">
        <v>17.861000000000001</v>
      </c>
      <c r="I3542" s="255"/>
      <c r="J3542" s="250"/>
      <c r="K3542" s="250"/>
      <c r="L3542" s="256"/>
      <c r="M3542" s="257"/>
      <c r="N3542" s="258"/>
      <c r="O3542" s="258"/>
      <c r="P3542" s="258"/>
      <c r="Q3542" s="258"/>
      <c r="R3542" s="258"/>
      <c r="S3542" s="258"/>
      <c r="T3542" s="259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60" t="s">
        <v>259</v>
      </c>
      <c r="AU3542" s="260" t="s">
        <v>93</v>
      </c>
      <c r="AV3542" s="13" t="s">
        <v>93</v>
      </c>
      <c r="AW3542" s="13" t="s">
        <v>40</v>
      </c>
      <c r="AX3542" s="13" t="s">
        <v>84</v>
      </c>
      <c r="AY3542" s="260" t="s">
        <v>250</v>
      </c>
    </row>
    <row r="3543" s="13" customFormat="1">
      <c r="A3543" s="13"/>
      <c r="B3543" s="249"/>
      <c r="C3543" s="250"/>
      <c r="D3543" s="251" t="s">
        <v>259</v>
      </c>
      <c r="E3543" s="252" t="s">
        <v>1</v>
      </c>
      <c r="F3543" s="253" t="s">
        <v>3326</v>
      </c>
      <c r="G3543" s="250"/>
      <c r="H3543" s="254">
        <v>22.661000000000001</v>
      </c>
      <c r="I3543" s="255"/>
      <c r="J3543" s="250"/>
      <c r="K3543" s="250"/>
      <c r="L3543" s="256"/>
      <c r="M3543" s="257"/>
      <c r="N3543" s="258"/>
      <c r="O3543" s="258"/>
      <c r="P3543" s="258"/>
      <c r="Q3543" s="258"/>
      <c r="R3543" s="258"/>
      <c r="S3543" s="258"/>
      <c r="T3543" s="259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60" t="s">
        <v>259</v>
      </c>
      <c r="AU3543" s="260" t="s">
        <v>93</v>
      </c>
      <c r="AV3543" s="13" t="s">
        <v>93</v>
      </c>
      <c r="AW3543" s="13" t="s">
        <v>40</v>
      </c>
      <c r="AX3543" s="13" t="s">
        <v>84</v>
      </c>
      <c r="AY3543" s="260" t="s">
        <v>250</v>
      </c>
    </row>
    <row r="3544" s="16" customFormat="1">
      <c r="A3544" s="16"/>
      <c r="B3544" s="283"/>
      <c r="C3544" s="284"/>
      <c r="D3544" s="251" t="s">
        <v>259</v>
      </c>
      <c r="E3544" s="285" t="s">
        <v>1</v>
      </c>
      <c r="F3544" s="286" t="s">
        <v>328</v>
      </c>
      <c r="G3544" s="284"/>
      <c r="H3544" s="287">
        <v>380.13</v>
      </c>
      <c r="I3544" s="288"/>
      <c r="J3544" s="284"/>
      <c r="K3544" s="284"/>
      <c r="L3544" s="289"/>
      <c r="M3544" s="290"/>
      <c r="N3544" s="291"/>
      <c r="O3544" s="291"/>
      <c r="P3544" s="291"/>
      <c r="Q3544" s="291"/>
      <c r="R3544" s="291"/>
      <c r="S3544" s="291"/>
      <c r="T3544" s="292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T3544" s="293" t="s">
        <v>259</v>
      </c>
      <c r="AU3544" s="293" t="s">
        <v>93</v>
      </c>
      <c r="AV3544" s="16" t="s">
        <v>272</v>
      </c>
      <c r="AW3544" s="16" t="s">
        <v>40</v>
      </c>
      <c r="AX3544" s="16" t="s">
        <v>84</v>
      </c>
      <c r="AY3544" s="293" t="s">
        <v>250</v>
      </c>
    </row>
    <row r="3545" s="15" customFormat="1">
      <c r="A3545" s="15"/>
      <c r="B3545" s="272"/>
      <c r="C3545" s="273"/>
      <c r="D3545" s="251" t="s">
        <v>259</v>
      </c>
      <c r="E3545" s="274" t="s">
        <v>1</v>
      </c>
      <c r="F3545" s="275" t="s">
        <v>510</v>
      </c>
      <c r="G3545" s="273"/>
      <c r="H3545" s="274" t="s">
        <v>1</v>
      </c>
      <c r="I3545" s="276"/>
      <c r="J3545" s="273"/>
      <c r="K3545" s="273"/>
      <c r="L3545" s="277"/>
      <c r="M3545" s="278"/>
      <c r="N3545" s="279"/>
      <c r="O3545" s="279"/>
      <c r="P3545" s="279"/>
      <c r="Q3545" s="279"/>
      <c r="R3545" s="279"/>
      <c r="S3545" s="279"/>
      <c r="T3545" s="280"/>
      <c r="U3545" s="15"/>
      <c r="V3545" s="15"/>
      <c r="W3545" s="15"/>
      <c r="X3545" s="15"/>
      <c r="Y3545" s="15"/>
      <c r="Z3545" s="15"/>
      <c r="AA3545" s="15"/>
      <c r="AB3545" s="15"/>
      <c r="AC3545" s="15"/>
      <c r="AD3545" s="15"/>
      <c r="AE3545" s="15"/>
      <c r="AT3545" s="281" t="s">
        <v>259</v>
      </c>
      <c r="AU3545" s="281" t="s">
        <v>93</v>
      </c>
      <c r="AV3545" s="15" t="s">
        <v>91</v>
      </c>
      <c r="AW3545" s="15" t="s">
        <v>40</v>
      </c>
      <c r="AX3545" s="15" t="s">
        <v>84</v>
      </c>
      <c r="AY3545" s="281" t="s">
        <v>250</v>
      </c>
    </row>
    <row r="3546" s="13" customFormat="1">
      <c r="A3546" s="13"/>
      <c r="B3546" s="249"/>
      <c r="C3546" s="250"/>
      <c r="D3546" s="251" t="s">
        <v>259</v>
      </c>
      <c r="E3546" s="252" t="s">
        <v>1</v>
      </c>
      <c r="F3546" s="253" t="s">
        <v>3324</v>
      </c>
      <c r="G3546" s="250"/>
      <c r="H3546" s="254">
        <v>320.63</v>
      </c>
      <c r="I3546" s="255"/>
      <c r="J3546" s="250"/>
      <c r="K3546" s="250"/>
      <c r="L3546" s="256"/>
      <c r="M3546" s="257"/>
      <c r="N3546" s="258"/>
      <c r="O3546" s="258"/>
      <c r="P3546" s="258"/>
      <c r="Q3546" s="258"/>
      <c r="R3546" s="258"/>
      <c r="S3546" s="258"/>
      <c r="T3546" s="259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60" t="s">
        <v>259</v>
      </c>
      <c r="AU3546" s="260" t="s">
        <v>93</v>
      </c>
      <c r="AV3546" s="13" t="s">
        <v>93</v>
      </c>
      <c r="AW3546" s="13" t="s">
        <v>40</v>
      </c>
      <c r="AX3546" s="13" t="s">
        <v>84</v>
      </c>
      <c r="AY3546" s="260" t="s">
        <v>250</v>
      </c>
    </row>
    <row r="3547" s="13" customFormat="1">
      <c r="A3547" s="13"/>
      <c r="B3547" s="249"/>
      <c r="C3547" s="250"/>
      <c r="D3547" s="251" t="s">
        <v>259</v>
      </c>
      <c r="E3547" s="252" t="s">
        <v>1</v>
      </c>
      <c r="F3547" s="253" t="s">
        <v>3329</v>
      </c>
      <c r="G3547" s="250"/>
      <c r="H3547" s="254">
        <v>17.117000000000001</v>
      </c>
      <c r="I3547" s="255"/>
      <c r="J3547" s="250"/>
      <c r="K3547" s="250"/>
      <c r="L3547" s="256"/>
      <c r="M3547" s="257"/>
      <c r="N3547" s="258"/>
      <c r="O3547" s="258"/>
      <c r="P3547" s="258"/>
      <c r="Q3547" s="258"/>
      <c r="R3547" s="258"/>
      <c r="S3547" s="258"/>
      <c r="T3547" s="259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60" t="s">
        <v>259</v>
      </c>
      <c r="AU3547" s="260" t="s">
        <v>93</v>
      </c>
      <c r="AV3547" s="13" t="s">
        <v>93</v>
      </c>
      <c r="AW3547" s="13" t="s">
        <v>40</v>
      </c>
      <c r="AX3547" s="13" t="s">
        <v>84</v>
      </c>
      <c r="AY3547" s="260" t="s">
        <v>250</v>
      </c>
    </row>
    <row r="3548" s="13" customFormat="1">
      <c r="A3548" s="13"/>
      <c r="B3548" s="249"/>
      <c r="C3548" s="250"/>
      <c r="D3548" s="251" t="s">
        <v>259</v>
      </c>
      <c r="E3548" s="252" t="s">
        <v>1</v>
      </c>
      <c r="F3548" s="253" t="s">
        <v>3330</v>
      </c>
      <c r="G3548" s="250"/>
      <c r="H3548" s="254">
        <v>21.716999999999999</v>
      </c>
      <c r="I3548" s="255"/>
      <c r="J3548" s="250"/>
      <c r="K3548" s="250"/>
      <c r="L3548" s="256"/>
      <c r="M3548" s="257"/>
      <c r="N3548" s="258"/>
      <c r="O3548" s="258"/>
      <c r="P3548" s="258"/>
      <c r="Q3548" s="258"/>
      <c r="R3548" s="258"/>
      <c r="S3548" s="258"/>
      <c r="T3548" s="259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60" t="s">
        <v>259</v>
      </c>
      <c r="AU3548" s="260" t="s">
        <v>93</v>
      </c>
      <c r="AV3548" s="13" t="s">
        <v>93</v>
      </c>
      <c r="AW3548" s="13" t="s">
        <v>40</v>
      </c>
      <c r="AX3548" s="13" t="s">
        <v>84</v>
      </c>
      <c r="AY3548" s="260" t="s">
        <v>250</v>
      </c>
    </row>
    <row r="3549" s="16" customFormat="1">
      <c r="A3549" s="16"/>
      <c r="B3549" s="283"/>
      <c r="C3549" s="284"/>
      <c r="D3549" s="251" t="s">
        <v>259</v>
      </c>
      <c r="E3549" s="285" t="s">
        <v>1</v>
      </c>
      <c r="F3549" s="286" t="s">
        <v>328</v>
      </c>
      <c r="G3549" s="284"/>
      <c r="H3549" s="287">
        <v>359.464</v>
      </c>
      <c r="I3549" s="288"/>
      <c r="J3549" s="284"/>
      <c r="K3549" s="284"/>
      <c r="L3549" s="289"/>
      <c r="M3549" s="290"/>
      <c r="N3549" s="291"/>
      <c r="O3549" s="291"/>
      <c r="P3549" s="291"/>
      <c r="Q3549" s="291"/>
      <c r="R3549" s="291"/>
      <c r="S3549" s="291"/>
      <c r="T3549" s="292"/>
      <c r="U3549" s="16"/>
      <c r="V3549" s="16"/>
      <c r="W3549" s="16"/>
      <c r="X3549" s="16"/>
      <c r="Y3549" s="16"/>
      <c r="Z3549" s="16"/>
      <c r="AA3549" s="16"/>
      <c r="AB3549" s="16"/>
      <c r="AC3549" s="16"/>
      <c r="AD3549" s="16"/>
      <c r="AE3549" s="16"/>
      <c r="AT3549" s="293" t="s">
        <v>259</v>
      </c>
      <c r="AU3549" s="293" t="s">
        <v>93</v>
      </c>
      <c r="AV3549" s="16" t="s">
        <v>272</v>
      </c>
      <c r="AW3549" s="16" t="s">
        <v>40</v>
      </c>
      <c r="AX3549" s="16" t="s">
        <v>84</v>
      </c>
      <c r="AY3549" s="293" t="s">
        <v>250</v>
      </c>
    </row>
    <row r="3550" s="15" customFormat="1">
      <c r="A3550" s="15"/>
      <c r="B3550" s="272"/>
      <c r="C3550" s="273"/>
      <c r="D3550" s="251" t="s">
        <v>259</v>
      </c>
      <c r="E3550" s="274" t="s">
        <v>1</v>
      </c>
      <c r="F3550" s="275" t="s">
        <v>516</v>
      </c>
      <c r="G3550" s="273"/>
      <c r="H3550" s="274" t="s">
        <v>1</v>
      </c>
      <c r="I3550" s="276"/>
      <c r="J3550" s="273"/>
      <c r="K3550" s="273"/>
      <c r="L3550" s="277"/>
      <c r="M3550" s="278"/>
      <c r="N3550" s="279"/>
      <c r="O3550" s="279"/>
      <c r="P3550" s="279"/>
      <c r="Q3550" s="279"/>
      <c r="R3550" s="279"/>
      <c r="S3550" s="279"/>
      <c r="T3550" s="280"/>
      <c r="U3550" s="15"/>
      <c r="V3550" s="15"/>
      <c r="W3550" s="15"/>
      <c r="X3550" s="15"/>
      <c r="Y3550" s="15"/>
      <c r="Z3550" s="15"/>
      <c r="AA3550" s="15"/>
      <c r="AB3550" s="15"/>
      <c r="AC3550" s="15"/>
      <c r="AD3550" s="15"/>
      <c r="AE3550" s="15"/>
      <c r="AT3550" s="281" t="s">
        <v>259</v>
      </c>
      <c r="AU3550" s="281" t="s">
        <v>93</v>
      </c>
      <c r="AV3550" s="15" t="s">
        <v>91</v>
      </c>
      <c r="AW3550" s="15" t="s">
        <v>40</v>
      </c>
      <c r="AX3550" s="15" t="s">
        <v>84</v>
      </c>
      <c r="AY3550" s="281" t="s">
        <v>250</v>
      </c>
    </row>
    <row r="3551" s="13" customFormat="1">
      <c r="A3551" s="13"/>
      <c r="B3551" s="249"/>
      <c r="C3551" s="250"/>
      <c r="D3551" s="251" t="s">
        <v>259</v>
      </c>
      <c r="E3551" s="252" t="s">
        <v>1</v>
      </c>
      <c r="F3551" s="253" t="s">
        <v>3324</v>
      </c>
      <c r="G3551" s="250"/>
      <c r="H3551" s="254">
        <v>320.63</v>
      </c>
      <c r="I3551" s="255"/>
      <c r="J3551" s="250"/>
      <c r="K3551" s="250"/>
      <c r="L3551" s="256"/>
      <c r="M3551" s="257"/>
      <c r="N3551" s="258"/>
      <c r="O3551" s="258"/>
      <c r="P3551" s="258"/>
      <c r="Q3551" s="258"/>
      <c r="R3551" s="258"/>
      <c r="S3551" s="258"/>
      <c r="T3551" s="259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60" t="s">
        <v>259</v>
      </c>
      <c r="AU3551" s="260" t="s">
        <v>93</v>
      </c>
      <c r="AV3551" s="13" t="s">
        <v>93</v>
      </c>
      <c r="AW3551" s="13" t="s">
        <v>40</v>
      </c>
      <c r="AX3551" s="13" t="s">
        <v>84</v>
      </c>
      <c r="AY3551" s="260" t="s">
        <v>250</v>
      </c>
    </row>
    <row r="3552" s="13" customFormat="1">
      <c r="A3552" s="13"/>
      <c r="B3552" s="249"/>
      <c r="C3552" s="250"/>
      <c r="D3552" s="251" t="s">
        <v>259</v>
      </c>
      <c r="E3552" s="252" t="s">
        <v>1</v>
      </c>
      <c r="F3552" s="253" t="s">
        <v>3331</v>
      </c>
      <c r="G3552" s="250"/>
      <c r="H3552" s="254">
        <v>17.117000000000001</v>
      </c>
      <c r="I3552" s="255"/>
      <c r="J3552" s="250"/>
      <c r="K3552" s="250"/>
      <c r="L3552" s="256"/>
      <c r="M3552" s="257"/>
      <c r="N3552" s="258"/>
      <c r="O3552" s="258"/>
      <c r="P3552" s="258"/>
      <c r="Q3552" s="258"/>
      <c r="R3552" s="258"/>
      <c r="S3552" s="258"/>
      <c r="T3552" s="259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60" t="s">
        <v>259</v>
      </c>
      <c r="AU3552" s="260" t="s">
        <v>93</v>
      </c>
      <c r="AV3552" s="13" t="s">
        <v>93</v>
      </c>
      <c r="AW3552" s="13" t="s">
        <v>40</v>
      </c>
      <c r="AX3552" s="13" t="s">
        <v>84</v>
      </c>
      <c r="AY3552" s="260" t="s">
        <v>250</v>
      </c>
    </row>
    <row r="3553" s="13" customFormat="1">
      <c r="A3553" s="13"/>
      <c r="B3553" s="249"/>
      <c r="C3553" s="250"/>
      <c r="D3553" s="251" t="s">
        <v>259</v>
      </c>
      <c r="E3553" s="252" t="s">
        <v>1</v>
      </c>
      <c r="F3553" s="253" t="s">
        <v>3332</v>
      </c>
      <c r="G3553" s="250"/>
      <c r="H3553" s="254">
        <v>21.716999999999999</v>
      </c>
      <c r="I3553" s="255"/>
      <c r="J3553" s="250"/>
      <c r="K3553" s="250"/>
      <c r="L3553" s="256"/>
      <c r="M3553" s="257"/>
      <c r="N3553" s="258"/>
      <c r="O3553" s="258"/>
      <c r="P3553" s="258"/>
      <c r="Q3553" s="258"/>
      <c r="R3553" s="258"/>
      <c r="S3553" s="258"/>
      <c r="T3553" s="259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60" t="s">
        <v>259</v>
      </c>
      <c r="AU3553" s="260" t="s">
        <v>93</v>
      </c>
      <c r="AV3553" s="13" t="s">
        <v>93</v>
      </c>
      <c r="AW3553" s="13" t="s">
        <v>40</v>
      </c>
      <c r="AX3553" s="13" t="s">
        <v>84</v>
      </c>
      <c r="AY3553" s="260" t="s">
        <v>250</v>
      </c>
    </row>
    <row r="3554" s="16" customFormat="1">
      <c r="A3554" s="16"/>
      <c r="B3554" s="283"/>
      <c r="C3554" s="284"/>
      <c r="D3554" s="251" t="s">
        <v>259</v>
      </c>
      <c r="E3554" s="285" t="s">
        <v>1</v>
      </c>
      <c r="F3554" s="286" t="s">
        <v>328</v>
      </c>
      <c r="G3554" s="284"/>
      <c r="H3554" s="287">
        <v>359.464</v>
      </c>
      <c r="I3554" s="288"/>
      <c r="J3554" s="284"/>
      <c r="K3554" s="284"/>
      <c r="L3554" s="289"/>
      <c r="M3554" s="290"/>
      <c r="N3554" s="291"/>
      <c r="O3554" s="291"/>
      <c r="P3554" s="291"/>
      <c r="Q3554" s="291"/>
      <c r="R3554" s="291"/>
      <c r="S3554" s="291"/>
      <c r="T3554" s="292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T3554" s="293" t="s">
        <v>259</v>
      </c>
      <c r="AU3554" s="293" t="s">
        <v>93</v>
      </c>
      <c r="AV3554" s="16" t="s">
        <v>272</v>
      </c>
      <c r="AW3554" s="16" t="s">
        <v>40</v>
      </c>
      <c r="AX3554" s="16" t="s">
        <v>84</v>
      </c>
      <c r="AY3554" s="293" t="s">
        <v>250</v>
      </c>
    </row>
    <row r="3555" s="15" customFormat="1">
      <c r="A3555" s="15"/>
      <c r="B3555" s="272"/>
      <c r="C3555" s="273"/>
      <c r="D3555" s="251" t="s">
        <v>259</v>
      </c>
      <c r="E3555" s="274" t="s">
        <v>1</v>
      </c>
      <c r="F3555" s="275" t="s">
        <v>518</v>
      </c>
      <c r="G3555" s="273"/>
      <c r="H3555" s="274" t="s">
        <v>1</v>
      </c>
      <c r="I3555" s="276"/>
      <c r="J3555" s="273"/>
      <c r="K3555" s="273"/>
      <c r="L3555" s="277"/>
      <c r="M3555" s="278"/>
      <c r="N3555" s="279"/>
      <c r="O3555" s="279"/>
      <c r="P3555" s="279"/>
      <c r="Q3555" s="279"/>
      <c r="R3555" s="279"/>
      <c r="S3555" s="279"/>
      <c r="T3555" s="280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T3555" s="281" t="s">
        <v>259</v>
      </c>
      <c r="AU3555" s="281" t="s">
        <v>93</v>
      </c>
      <c r="AV3555" s="15" t="s">
        <v>91</v>
      </c>
      <c r="AW3555" s="15" t="s">
        <v>40</v>
      </c>
      <c r="AX3555" s="15" t="s">
        <v>84</v>
      </c>
      <c r="AY3555" s="281" t="s">
        <v>250</v>
      </c>
    </row>
    <row r="3556" s="13" customFormat="1">
      <c r="A3556" s="13"/>
      <c r="B3556" s="249"/>
      <c r="C3556" s="250"/>
      <c r="D3556" s="251" t="s">
        <v>259</v>
      </c>
      <c r="E3556" s="252" t="s">
        <v>1</v>
      </c>
      <c r="F3556" s="253" t="s">
        <v>3324</v>
      </c>
      <c r="G3556" s="250"/>
      <c r="H3556" s="254">
        <v>320.63</v>
      </c>
      <c r="I3556" s="255"/>
      <c r="J3556" s="250"/>
      <c r="K3556" s="250"/>
      <c r="L3556" s="256"/>
      <c r="M3556" s="257"/>
      <c r="N3556" s="258"/>
      <c r="O3556" s="258"/>
      <c r="P3556" s="258"/>
      <c r="Q3556" s="258"/>
      <c r="R3556" s="258"/>
      <c r="S3556" s="258"/>
      <c r="T3556" s="25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60" t="s">
        <v>259</v>
      </c>
      <c r="AU3556" s="260" t="s">
        <v>93</v>
      </c>
      <c r="AV3556" s="13" t="s">
        <v>93</v>
      </c>
      <c r="AW3556" s="13" t="s">
        <v>40</v>
      </c>
      <c r="AX3556" s="13" t="s">
        <v>84</v>
      </c>
      <c r="AY3556" s="260" t="s">
        <v>250</v>
      </c>
    </row>
    <row r="3557" s="13" customFormat="1">
      <c r="A3557" s="13"/>
      <c r="B3557" s="249"/>
      <c r="C3557" s="250"/>
      <c r="D3557" s="251" t="s">
        <v>259</v>
      </c>
      <c r="E3557" s="252" t="s">
        <v>1</v>
      </c>
      <c r="F3557" s="253" t="s">
        <v>3333</v>
      </c>
      <c r="G3557" s="250"/>
      <c r="H3557" s="254">
        <v>17.117000000000001</v>
      </c>
      <c r="I3557" s="255"/>
      <c r="J3557" s="250"/>
      <c r="K3557" s="250"/>
      <c r="L3557" s="256"/>
      <c r="M3557" s="257"/>
      <c r="N3557" s="258"/>
      <c r="O3557" s="258"/>
      <c r="P3557" s="258"/>
      <c r="Q3557" s="258"/>
      <c r="R3557" s="258"/>
      <c r="S3557" s="258"/>
      <c r="T3557" s="259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60" t="s">
        <v>259</v>
      </c>
      <c r="AU3557" s="260" t="s">
        <v>93</v>
      </c>
      <c r="AV3557" s="13" t="s">
        <v>93</v>
      </c>
      <c r="AW3557" s="13" t="s">
        <v>40</v>
      </c>
      <c r="AX3557" s="13" t="s">
        <v>84</v>
      </c>
      <c r="AY3557" s="260" t="s">
        <v>250</v>
      </c>
    </row>
    <row r="3558" s="13" customFormat="1">
      <c r="A3558" s="13"/>
      <c r="B3558" s="249"/>
      <c r="C3558" s="250"/>
      <c r="D3558" s="251" t="s">
        <v>259</v>
      </c>
      <c r="E3558" s="252" t="s">
        <v>1</v>
      </c>
      <c r="F3558" s="253" t="s">
        <v>3334</v>
      </c>
      <c r="G3558" s="250"/>
      <c r="H3558" s="254">
        <v>21.716999999999999</v>
      </c>
      <c r="I3558" s="255"/>
      <c r="J3558" s="250"/>
      <c r="K3558" s="250"/>
      <c r="L3558" s="256"/>
      <c r="M3558" s="257"/>
      <c r="N3558" s="258"/>
      <c r="O3558" s="258"/>
      <c r="P3558" s="258"/>
      <c r="Q3558" s="258"/>
      <c r="R3558" s="258"/>
      <c r="S3558" s="258"/>
      <c r="T3558" s="25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60" t="s">
        <v>259</v>
      </c>
      <c r="AU3558" s="260" t="s">
        <v>93</v>
      </c>
      <c r="AV3558" s="13" t="s">
        <v>93</v>
      </c>
      <c r="AW3558" s="13" t="s">
        <v>40</v>
      </c>
      <c r="AX3558" s="13" t="s">
        <v>84</v>
      </c>
      <c r="AY3558" s="260" t="s">
        <v>250</v>
      </c>
    </row>
    <row r="3559" s="16" customFormat="1">
      <c r="A3559" s="16"/>
      <c r="B3559" s="283"/>
      <c r="C3559" s="284"/>
      <c r="D3559" s="251" t="s">
        <v>259</v>
      </c>
      <c r="E3559" s="285" t="s">
        <v>1</v>
      </c>
      <c r="F3559" s="286" t="s">
        <v>328</v>
      </c>
      <c r="G3559" s="284"/>
      <c r="H3559" s="287">
        <v>359.464</v>
      </c>
      <c r="I3559" s="288"/>
      <c r="J3559" s="284"/>
      <c r="K3559" s="284"/>
      <c r="L3559" s="289"/>
      <c r="M3559" s="290"/>
      <c r="N3559" s="291"/>
      <c r="O3559" s="291"/>
      <c r="P3559" s="291"/>
      <c r="Q3559" s="291"/>
      <c r="R3559" s="291"/>
      <c r="S3559" s="291"/>
      <c r="T3559" s="292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T3559" s="293" t="s">
        <v>259</v>
      </c>
      <c r="AU3559" s="293" t="s">
        <v>93</v>
      </c>
      <c r="AV3559" s="16" t="s">
        <v>272</v>
      </c>
      <c r="AW3559" s="16" t="s">
        <v>40</v>
      </c>
      <c r="AX3559" s="16" t="s">
        <v>84</v>
      </c>
      <c r="AY3559" s="293" t="s">
        <v>250</v>
      </c>
    </row>
    <row r="3560" s="15" customFormat="1">
      <c r="A3560" s="15"/>
      <c r="B3560" s="272"/>
      <c r="C3560" s="273"/>
      <c r="D3560" s="251" t="s">
        <v>259</v>
      </c>
      <c r="E3560" s="274" t="s">
        <v>1</v>
      </c>
      <c r="F3560" s="275" t="s">
        <v>519</v>
      </c>
      <c r="G3560" s="273"/>
      <c r="H3560" s="274" t="s">
        <v>1</v>
      </c>
      <c r="I3560" s="276"/>
      <c r="J3560" s="273"/>
      <c r="K3560" s="273"/>
      <c r="L3560" s="277"/>
      <c r="M3560" s="278"/>
      <c r="N3560" s="279"/>
      <c r="O3560" s="279"/>
      <c r="P3560" s="279"/>
      <c r="Q3560" s="279"/>
      <c r="R3560" s="279"/>
      <c r="S3560" s="279"/>
      <c r="T3560" s="280"/>
      <c r="U3560" s="15"/>
      <c r="V3560" s="15"/>
      <c r="W3560" s="15"/>
      <c r="X3560" s="15"/>
      <c r="Y3560" s="15"/>
      <c r="Z3560" s="15"/>
      <c r="AA3560" s="15"/>
      <c r="AB3560" s="15"/>
      <c r="AC3560" s="15"/>
      <c r="AD3560" s="15"/>
      <c r="AE3560" s="15"/>
      <c r="AT3560" s="281" t="s">
        <v>259</v>
      </c>
      <c r="AU3560" s="281" t="s">
        <v>93</v>
      </c>
      <c r="AV3560" s="15" t="s">
        <v>91</v>
      </c>
      <c r="AW3560" s="15" t="s">
        <v>40</v>
      </c>
      <c r="AX3560" s="15" t="s">
        <v>84</v>
      </c>
      <c r="AY3560" s="281" t="s">
        <v>250</v>
      </c>
    </row>
    <row r="3561" s="13" customFormat="1">
      <c r="A3561" s="13"/>
      <c r="B3561" s="249"/>
      <c r="C3561" s="250"/>
      <c r="D3561" s="251" t="s">
        <v>259</v>
      </c>
      <c r="E3561" s="252" t="s">
        <v>1</v>
      </c>
      <c r="F3561" s="253" t="s">
        <v>3324</v>
      </c>
      <c r="G3561" s="250"/>
      <c r="H3561" s="254">
        <v>320.63</v>
      </c>
      <c r="I3561" s="255"/>
      <c r="J3561" s="250"/>
      <c r="K3561" s="250"/>
      <c r="L3561" s="256"/>
      <c r="M3561" s="257"/>
      <c r="N3561" s="258"/>
      <c r="O3561" s="258"/>
      <c r="P3561" s="258"/>
      <c r="Q3561" s="258"/>
      <c r="R3561" s="258"/>
      <c r="S3561" s="258"/>
      <c r="T3561" s="259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60" t="s">
        <v>259</v>
      </c>
      <c r="AU3561" s="260" t="s">
        <v>93</v>
      </c>
      <c r="AV3561" s="13" t="s">
        <v>93</v>
      </c>
      <c r="AW3561" s="13" t="s">
        <v>40</v>
      </c>
      <c r="AX3561" s="13" t="s">
        <v>84</v>
      </c>
      <c r="AY3561" s="260" t="s">
        <v>250</v>
      </c>
    </row>
    <row r="3562" s="13" customFormat="1">
      <c r="A3562" s="13"/>
      <c r="B3562" s="249"/>
      <c r="C3562" s="250"/>
      <c r="D3562" s="251" t="s">
        <v>259</v>
      </c>
      <c r="E3562" s="252" t="s">
        <v>1</v>
      </c>
      <c r="F3562" s="253" t="s">
        <v>3335</v>
      </c>
      <c r="G3562" s="250"/>
      <c r="H3562" s="254">
        <v>17.117000000000001</v>
      </c>
      <c r="I3562" s="255"/>
      <c r="J3562" s="250"/>
      <c r="K3562" s="250"/>
      <c r="L3562" s="256"/>
      <c r="M3562" s="257"/>
      <c r="N3562" s="258"/>
      <c r="O3562" s="258"/>
      <c r="P3562" s="258"/>
      <c r="Q3562" s="258"/>
      <c r="R3562" s="258"/>
      <c r="S3562" s="258"/>
      <c r="T3562" s="259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60" t="s">
        <v>259</v>
      </c>
      <c r="AU3562" s="260" t="s">
        <v>93</v>
      </c>
      <c r="AV3562" s="13" t="s">
        <v>93</v>
      </c>
      <c r="AW3562" s="13" t="s">
        <v>40</v>
      </c>
      <c r="AX3562" s="13" t="s">
        <v>84</v>
      </c>
      <c r="AY3562" s="260" t="s">
        <v>250</v>
      </c>
    </row>
    <row r="3563" s="13" customFormat="1">
      <c r="A3563" s="13"/>
      <c r="B3563" s="249"/>
      <c r="C3563" s="250"/>
      <c r="D3563" s="251" t="s">
        <v>259</v>
      </c>
      <c r="E3563" s="252" t="s">
        <v>1</v>
      </c>
      <c r="F3563" s="253" t="s">
        <v>3336</v>
      </c>
      <c r="G3563" s="250"/>
      <c r="H3563" s="254">
        <v>21.716999999999999</v>
      </c>
      <c r="I3563" s="255"/>
      <c r="J3563" s="250"/>
      <c r="K3563" s="250"/>
      <c r="L3563" s="256"/>
      <c r="M3563" s="257"/>
      <c r="N3563" s="258"/>
      <c r="O3563" s="258"/>
      <c r="P3563" s="258"/>
      <c r="Q3563" s="258"/>
      <c r="R3563" s="258"/>
      <c r="S3563" s="258"/>
      <c r="T3563" s="259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60" t="s">
        <v>259</v>
      </c>
      <c r="AU3563" s="260" t="s">
        <v>93</v>
      </c>
      <c r="AV3563" s="13" t="s">
        <v>93</v>
      </c>
      <c r="AW3563" s="13" t="s">
        <v>40</v>
      </c>
      <c r="AX3563" s="13" t="s">
        <v>84</v>
      </c>
      <c r="AY3563" s="260" t="s">
        <v>250</v>
      </c>
    </row>
    <row r="3564" s="16" customFormat="1">
      <c r="A3564" s="16"/>
      <c r="B3564" s="283"/>
      <c r="C3564" s="284"/>
      <c r="D3564" s="251" t="s">
        <v>259</v>
      </c>
      <c r="E3564" s="285" t="s">
        <v>1</v>
      </c>
      <c r="F3564" s="286" t="s">
        <v>328</v>
      </c>
      <c r="G3564" s="284"/>
      <c r="H3564" s="287">
        <v>359.464</v>
      </c>
      <c r="I3564" s="288"/>
      <c r="J3564" s="284"/>
      <c r="K3564" s="284"/>
      <c r="L3564" s="289"/>
      <c r="M3564" s="290"/>
      <c r="N3564" s="291"/>
      <c r="O3564" s="291"/>
      <c r="P3564" s="291"/>
      <c r="Q3564" s="291"/>
      <c r="R3564" s="291"/>
      <c r="S3564" s="291"/>
      <c r="T3564" s="292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T3564" s="293" t="s">
        <v>259</v>
      </c>
      <c r="AU3564" s="293" t="s">
        <v>93</v>
      </c>
      <c r="AV3564" s="16" t="s">
        <v>272</v>
      </c>
      <c r="AW3564" s="16" t="s">
        <v>40</v>
      </c>
      <c r="AX3564" s="16" t="s">
        <v>84</v>
      </c>
      <c r="AY3564" s="293" t="s">
        <v>250</v>
      </c>
    </row>
    <row r="3565" s="14" customFormat="1">
      <c r="A3565" s="14"/>
      <c r="B3565" s="261"/>
      <c r="C3565" s="262"/>
      <c r="D3565" s="251" t="s">
        <v>259</v>
      </c>
      <c r="E3565" s="263" t="s">
        <v>1</v>
      </c>
      <c r="F3565" s="264" t="s">
        <v>261</v>
      </c>
      <c r="G3565" s="262"/>
      <c r="H3565" s="265">
        <v>1864.354</v>
      </c>
      <c r="I3565" s="266"/>
      <c r="J3565" s="262"/>
      <c r="K3565" s="262"/>
      <c r="L3565" s="267"/>
      <c r="M3565" s="268"/>
      <c r="N3565" s="269"/>
      <c r="O3565" s="269"/>
      <c r="P3565" s="269"/>
      <c r="Q3565" s="269"/>
      <c r="R3565" s="269"/>
      <c r="S3565" s="269"/>
      <c r="T3565" s="270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71" t="s">
        <v>259</v>
      </c>
      <c r="AU3565" s="271" t="s">
        <v>93</v>
      </c>
      <c r="AV3565" s="14" t="s">
        <v>256</v>
      </c>
      <c r="AW3565" s="14" t="s">
        <v>40</v>
      </c>
      <c r="AX3565" s="14" t="s">
        <v>91</v>
      </c>
      <c r="AY3565" s="271" t="s">
        <v>250</v>
      </c>
    </row>
    <row r="3566" s="2" customFormat="1" ht="37.8" customHeight="1">
      <c r="A3566" s="41"/>
      <c r="B3566" s="42"/>
      <c r="C3566" s="230" t="s">
        <v>3342</v>
      </c>
      <c r="D3566" s="230" t="s">
        <v>252</v>
      </c>
      <c r="E3566" s="231" t="s">
        <v>3343</v>
      </c>
      <c r="F3566" s="232" t="s">
        <v>3344</v>
      </c>
      <c r="G3566" s="233" t="s">
        <v>388</v>
      </c>
      <c r="H3566" s="234">
        <v>2071.056</v>
      </c>
      <c r="I3566" s="235"/>
      <c r="J3566" s="236">
        <f>ROUND(I3566*H3566,2)</f>
        <v>0</v>
      </c>
      <c r="K3566" s="237"/>
      <c r="L3566" s="47"/>
      <c r="M3566" s="238" t="s">
        <v>1</v>
      </c>
      <c r="N3566" s="239" t="s">
        <v>49</v>
      </c>
      <c r="O3566" s="94"/>
      <c r="P3566" s="240">
        <f>O3566*H3566</f>
        <v>0</v>
      </c>
      <c r="Q3566" s="240">
        <v>0</v>
      </c>
      <c r="R3566" s="240">
        <f>Q3566*H3566</f>
        <v>0</v>
      </c>
      <c r="S3566" s="240">
        <v>0</v>
      </c>
      <c r="T3566" s="241">
        <f>S3566*H3566</f>
        <v>0</v>
      </c>
      <c r="U3566" s="41"/>
      <c r="V3566" s="41"/>
      <c r="W3566" s="41"/>
      <c r="X3566" s="41"/>
      <c r="Y3566" s="41"/>
      <c r="Z3566" s="41"/>
      <c r="AA3566" s="41"/>
      <c r="AB3566" s="41"/>
      <c r="AC3566" s="41"/>
      <c r="AD3566" s="41"/>
      <c r="AE3566" s="41"/>
      <c r="AR3566" s="242" t="s">
        <v>303</v>
      </c>
      <c r="AT3566" s="242" t="s">
        <v>252</v>
      </c>
      <c r="AU3566" s="242" t="s">
        <v>93</v>
      </c>
      <c r="AY3566" s="19" t="s">
        <v>250</v>
      </c>
      <c r="BE3566" s="243">
        <f>IF(N3566="základní",J3566,0)</f>
        <v>0</v>
      </c>
      <c r="BF3566" s="243">
        <f>IF(N3566="snížená",J3566,0)</f>
        <v>0</v>
      </c>
      <c r="BG3566" s="243">
        <f>IF(N3566="zákl. přenesená",J3566,0)</f>
        <v>0</v>
      </c>
      <c r="BH3566" s="243">
        <f>IF(N3566="sníž. přenesená",J3566,0)</f>
        <v>0</v>
      </c>
      <c r="BI3566" s="243">
        <f>IF(N3566="nulová",J3566,0)</f>
        <v>0</v>
      </c>
      <c r="BJ3566" s="19" t="s">
        <v>91</v>
      </c>
      <c r="BK3566" s="243">
        <f>ROUND(I3566*H3566,2)</f>
        <v>0</v>
      </c>
      <c r="BL3566" s="19" t="s">
        <v>303</v>
      </c>
      <c r="BM3566" s="242" t="s">
        <v>3345</v>
      </c>
    </row>
    <row r="3567" s="2" customFormat="1" ht="16.5" customHeight="1">
      <c r="A3567" s="41"/>
      <c r="B3567" s="42"/>
      <c r="C3567" s="294" t="s">
        <v>3346</v>
      </c>
      <c r="D3567" s="294" t="s">
        <v>337</v>
      </c>
      <c r="E3567" s="295" t="s">
        <v>3347</v>
      </c>
      <c r="F3567" s="296" t="s">
        <v>3348</v>
      </c>
      <c r="G3567" s="297" t="s">
        <v>388</v>
      </c>
      <c r="H3567" s="298">
        <v>2278.1619999999998</v>
      </c>
      <c r="I3567" s="299"/>
      <c r="J3567" s="300">
        <f>ROUND(I3567*H3567,2)</f>
        <v>0</v>
      </c>
      <c r="K3567" s="301"/>
      <c r="L3567" s="302"/>
      <c r="M3567" s="303" t="s">
        <v>1</v>
      </c>
      <c r="N3567" s="304" t="s">
        <v>49</v>
      </c>
      <c r="O3567" s="94"/>
      <c r="P3567" s="240">
        <f>O3567*H3567</f>
        <v>0</v>
      </c>
      <c r="Q3567" s="240">
        <v>0.0129</v>
      </c>
      <c r="R3567" s="240">
        <f>Q3567*H3567</f>
        <v>29.388289799999999</v>
      </c>
      <c r="S3567" s="240">
        <v>0</v>
      </c>
      <c r="T3567" s="241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42" t="s">
        <v>363</v>
      </c>
      <c r="AT3567" s="242" t="s">
        <v>337</v>
      </c>
      <c r="AU3567" s="242" t="s">
        <v>93</v>
      </c>
      <c r="AY3567" s="19" t="s">
        <v>250</v>
      </c>
      <c r="BE3567" s="243">
        <f>IF(N3567="základní",J3567,0)</f>
        <v>0</v>
      </c>
      <c r="BF3567" s="243">
        <f>IF(N3567="snížená",J3567,0)</f>
        <v>0</v>
      </c>
      <c r="BG3567" s="243">
        <f>IF(N3567="zákl. přenesená",J3567,0)</f>
        <v>0</v>
      </c>
      <c r="BH3567" s="243">
        <f>IF(N3567="sníž. přenesená",J3567,0)</f>
        <v>0</v>
      </c>
      <c r="BI3567" s="243">
        <f>IF(N3567="nulová",J3567,0)</f>
        <v>0</v>
      </c>
      <c r="BJ3567" s="19" t="s">
        <v>91</v>
      </c>
      <c r="BK3567" s="243">
        <f>ROUND(I3567*H3567,2)</f>
        <v>0</v>
      </c>
      <c r="BL3567" s="19" t="s">
        <v>303</v>
      </c>
      <c r="BM3567" s="242" t="s">
        <v>3349</v>
      </c>
    </row>
    <row r="3568" s="13" customFormat="1">
      <c r="A3568" s="13"/>
      <c r="B3568" s="249"/>
      <c r="C3568" s="250"/>
      <c r="D3568" s="251" t="s">
        <v>259</v>
      </c>
      <c r="E3568" s="252" t="s">
        <v>1</v>
      </c>
      <c r="F3568" s="253" t="s">
        <v>3350</v>
      </c>
      <c r="G3568" s="250"/>
      <c r="H3568" s="254">
        <v>2278.1619999999998</v>
      </c>
      <c r="I3568" s="255"/>
      <c r="J3568" s="250"/>
      <c r="K3568" s="250"/>
      <c r="L3568" s="256"/>
      <c r="M3568" s="257"/>
      <c r="N3568" s="258"/>
      <c r="O3568" s="258"/>
      <c r="P3568" s="258"/>
      <c r="Q3568" s="258"/>
      <c r="R3568" s="258"/>
      <c r="S3568" s="258"/>
      <c r="T3568" s="259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60" t="s">
        <v>259</v>
      </c>
      <c r="AU3568" s="260" t="s">
        <v>93</v>
      </c>
      <c r="AV3568" s="13" t="s">
        <v>93</v>
      </c>
      <c r="AW3568" s="13" t="s">
        <v>40</v>
      </c>
      <c r="AX3568" s="13" t="s">
        <v>84</v>
      </c>
      <c r="AY3568" s="260" t="s">
        <v>250</v>
      </c>
    </row>
    <row r="3569" s="14" customFormat="1">
      <c r="A3569" s="14"/>
      <c r="B3569" s="261"/>
      <c r="C3569" s="262"/>
      <c r="D3569" s="251" t="s">
        <v>259</v>
      </c>
      <c r="E3569" s="263" t="s">
        <v>1</v>
      </c>
      <c r="F3569" s="264" t="s">
        <v>261</v>
      </c>
      <c r="G3569" s="262"/>
      <c r="H3569" s="265">
        <v>2278.1619999999998</v>
      </c>
      <c r="I3569" s="266"/>
      <c r="J3569" s="262"/>
      <c r="K3569" s="262"/>
      <c r="L3569" s="267"/>
      <c r="M3569" s="268"/>
      <c r="N3569" s="269"/>
      <c r="O3569" s="269"/>
      <c r="P3569" s="269"/>
      <c r="Q3569" s="269"/>
      <c r="R3569" s="269"/>
      <c r="S3569" s="269"/>
      <c r="T3569" s="270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71" t="s">
        <v>259</v>
      </c>
      <c r="AU3569" s="271" t="s">
        <v>93</v>
      </c>
      <c r="AV3569" s="14" t="s">
        <v>256</v>
      </c>
      <c r="AW3569" s="14" t="s">
        <v>40</v>
      </c>
      <c r="AX3569" s="14" t="s">
        <v>91</v>
      </c>
      <c r="AY3569" s="271" t="s">
        <v>250</v>
      </c>
    </row>
    <row r="3570" s="2" customFormat="1" ht="24.15" customHeight="1">
      <c r="A3570" s="41"/>
      <c r="B3570" s="42"/>
      <c r="C3570" s="230" t="s">
        <v>3351</v>
      </c>
      <c r="D3570" s="230" t="s">
        <v>252</v>
      </c>
      <c r="E3570" s="231" t="s">
        <v>3352</v>
      </c>
      <c r="F3570" s="232" t="s">
        <v>3353</v>
      </c>
      <c r="G3570" s="233" t="s">
        <v>388</v>
      </c>
      <c r="H3570" s="234">
        <v>93.847999999999999</v>
      </c>
      <c r="I3570" s="235"/>
      <c r="J3570" s="236">
        <f>ROUND(I3570*H3570,2)</f>
        <v>0</v>
      </c>
      <c r="K3570" s="237"/>
      <c r="L3570" s="47"/>
      <c r="M3570" s="238" t="s">
        <v>1</v>
      </c>
      <c r="N3570" s="239" t="s">
        <v>49</v>
      </c>
      <c r="O3570" s="94"/>
      <c r="P3570" s="240">
        <f>O3570*H3570</f>
        <v>0</v>
      </c>
      <c r="Q3570" s="240">
        <v>0.00062985560000000001</v>
      </c>
      <c r="R3570" s="240">
        <f>Q3570*H3570</f>
        <v>0.059110688348799997</v>
      </c>
      <c r="S3570" s="240">
        <v>0</v>
      </c>
      <c r="T3570" s="241">
        <f>S3570*H3570</f>
        <v>0</v>
      </c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R3570" s="242" t="s">
        <v>303</v>
      </c>
      <c r="AT3570" s="242" t="s">
        <v>252</v>
      </c>
      <c r="AU3570" s="242" t="s">
        <v>93</v>
      </c>
      <c r="AY3570" s="19" t="s">
        <v>250</v>
      </c>
      <c r="BE3570" s="243">
        <f>IF(N3570="základní",J3570,0)</f>
        <v>0</v>
      </c>
      <c r="BF3570" s="243">
        <f>IF(N3570="snížená",J3570,0)</f>
        <v>0</v>
      </c>
      <c r="BG3570" s="243">
        <f>IF(N3570="zákl. přenesená",J3570,0)</f>
        <v>0</v>
      </c>
      <c r="BH3570" s="243">
        <f>IF(N3570="sníž. přenesená",J3570,0)</f>
        <v>0</v>
      </c>
      <c r="BI3570" s="243">
        <f>IF(N3570="nulová",J3570,0)</f>
        <v>0</v>
      </c>
      <c r="BJ3570" s="19" t="s">
        <v>91</v>
      </c>
      <c r="BK3570" s="243">
        <f>ROUND(I3570*H3570,2)</f>
        <v>0</v>
      </c>
      <c r="BL3570" s="19" t="s">
        <v>303</v>
      </c>
      <c r="BM3570" s="242" t="s">
        <v>3354</v>
      </c>
    </row>
    <row r="3571" s="2" customFormat="1">
      <c r="A3571" s="41"/>
      <c r="B3571" s="42"/>
      <c r="C3571" s="43"/>
      <c r="D3571" s="244" t="s">
        <v>257</v>
      </c>
      <c r="E3571" s="43"/>
      <c r="F3571" s="245" t="s">
        <v>3355</v>
      </c>
      <c r="G3571" s="43"/>
      <c r="H3571" s="43"/>
      <c r="I3571" s="246"/>
      <c r="J3571" s="43"/>
      <c r="K3571" s="43"/>
      <c r="L3571" s="47"/>
      <c r="M3571" s="247"/>
      <c r="N3571" s="248"/>
      <c r="O3571" s="94"/>
      <c r="P3571" s="94"/>
      <c r="Q3571" s="94"/>
      <c r="R3571" s="94"/>
      <c r="S3571" s="94"/>
      <c r="T3571" s="95"/>
      <c r="U3571" s="41"/>
      <c r="V3571" s="41"/>
      <c r="W3571" s="41"/>
      <c r="X3571" s="41"/>
      <c r="Y3571" s="41"/>
      <c r="Z3571" s="41"/>
      <c r="AA3571" s="41"/>
      <c r="AB3571" s="41"/>
      <c r="AC3571" s="41"/>
      <c r="AD3571" s="41"/>
      <c r="AE3571" s="41"/>
      <c r="AT3571" s="19" t="s">
        <v>257</v>
      </c>
      <c r="AU3571" s="19" t="s">
        <v>93</v>
      </c>
    </row>
    <row r="3572" s="13" customFormat="1">
      <c r="A3572" s="13"/>
      <c r="B3572" s="249"/>
      <c r="C3572" s="250"/>
      <c r="D3572" s="251" t="s">
        <v>259</v>
      </c>
      <c r="E3572" s="252" t="s">
        <v>1</v>
      </c>
      <c r="F3572" s="253" t="s">
        <v>3356</v>
      </c>
      <c r="G3572" s="250"/>
      <c r="H3572" s="254">
        <v>92.768000000000001</v>
      </c>
      <c r="I3572" s="255"/>
      <c r="J3572" s="250"/>
      <c r="K3572" s="250"/>
      <c r="L3572" s="256"/>
      <c r="M3572" s="257"/>
      <c r="N3572" s="258"/>
      <c r="O3572" s="258"/>
      <c r="P3572" s="258"/>
      <c r="Q3572" s="258"/>
      <c r="R3572" s="258"/>
      <c r="S3572" s="258"/>
      <c r="T3572" s="259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60" t="s">
        <v>259</v>
      </c>
      <c r="AU3572" s="260" t="s">
        <v>93</v>
      </c>
      <c r="AV3572" s="13" t="s">
        <v>93</v>
      </c>
      <c r="AW3572" s="13" t="s">
        <v>40</v>
      </c>
      <c r="AX3572" s="13" t="s">
        <v>84</v>
      </c>
      <c r="AY3572" s="260" t="s">
        <v>250</v>
      </c>
    </row>
    <row r="3573" s="13" customFormat="1">
      <c r="A3573" s="13"/>
      <c r="B3573" s="249"/>
      <c r="C3573" s="250"/>
      <c r="D3573" s="251" t="s">
        <v>259</v>
      </c>
      <c r="E3573" s="252" t="s">
        <v>1</v>
      </c>
      <c r="F3573" s="253" t="s">
        <v>3357</v>
      </c>
      <c r="G3573" s="250"/>
      <c r="H3573" s="254">
        <v>0.54000000000000004</v>
      </c>
      <c r="I3573" s="255"/>
      <c r="J3573" s="250"/>
      <c r="K3573" s="250"/>
      <c r="L3573" s="256"/>
      <c r="M3573" s="257"/>
      <c r="N3573" s="258"/>
      <c r="O3573" s="258"/>
      <c r="P3573" s="258"/>
      <c r="Q3573" s="258"/>
      <c r="R3573" s="258"/>
      <c r="S3573" s="258"/>
      <c r="T3573" s="259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60" t="s">
        <v>259</v>
      </c>
      <c r="AU3573" s="260" t="s">
        <v>93</v>
      </c>
      <c r="AV3573" s="13" t="s">
        <v>93</v>
      </c>
      <c r="AW3573" s="13" t="s">
        <v>40</v>
      </c>
      <c r="AX3573" s="13" t="s">
        <v>84</v>
      </c>
      <c r="AY3573" s="260" t="s">
        <v>250</v>
      </c>
    </row>
    <row r="3574" s="13" customFormat="1">
      <c r="A3574" s="13"/>
      <c r="B3574" s="249"/>
      <c r="C3574" s="250"/>
      <c r="D3574" s="251" t="s">
        <v>259</v>
      </c>
      <c r="E3574" s="252" t="s">
        <v>1</v>
      </c>
      <c r="F3574" s="253" t="s">
        <v>3358</v>
      </c>
      <c r="G3574" s="250"/>
      <c r="H3574" s="254">
        <v>0.54000000000000004</v>
      </c>
      <c r="I3574" s="255"/>
      <c r="J3574" s="250"/>
      <c r="K3574" s="250"/>
      <c r="L3574" s="256"/>
      <c r="M3574" s="257"/>
      <c r="N3574" s="258"/>
      <c r="O3574" s="258"/>
      <c r="P3574" s="258"/>
      <c r="Q3574" s="258"/>
      <c r="R3574" s="258"/>
      <c r="S3574" s="258"/>
      <c r="T3574" s="259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60" t="s">
        <v>259</v>
      </c>
      <c r="AU3574" s="260" t="s">
        <v>93</v>
      </c>
      <c r="AV3574" s="13" t="s">
        <v>93</v>
      </c>
      <c r="AW3574" s="13" t="s">
        <v>40</v>
      </c>
      <c r="AX3574" s="13" t="s">
        <v>84</v>
      </c>
      <c r="AY3574" s="260" t="s">
        <v>250</v>
      </c>
    </row>
    <row r="3575" s="14" customFormat="1">
      <c r="A3575" s="14"/>
      <c r="B3575" s="261"/>
      <c r="C3575" s="262"/>
      <c r="D3575" s="251" t="s">
        <v>259</v>
      </c>
      <c r="E3575" s="263" t="s">
        <v>1</v>
      </c>
      <c r="F3575" s="264" t="s">
        <v>261</v>
      </c>
      <c r="G3575" s="262"/>
      <c r="H3575" s="265">
        <v>93.848000000000013</v>
      </c>
      <c r="I3575" s="266"/>
      <c r="J3575" s="262"/>
      <c r="K3575" s="262"/>
      <c r="L3575" s="267"/>
      <c r="M3575" s="268"/>
      <c r="N3575" s="269"/>
      <c r="O3575" s="269"/>
      <c r="P3575" s="269"/>
      <c r="Q3575" s="269"/>
      <c r="R3575" s="269"/>
      <c r="S3575" s="269"/>
      <c r="T3575" s="270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71" t="s">
        <v>259</v>
      </c>
      <c r="AU3575" s="271" t="s">
        <v>93</v>
      </c>
      <c r="AV3575" s="14" t="s">
        <v>256</v>
      </c>
      <c r="AW3575" s="14" t="s">
        <v>40</v>
      </c>
      <c r="AX3575" s="14" t="s">
        <v>91</v>
      </c>
      <c r="AY3575" s="271" t="s">
        <v>250</v>
      </c>
    </row>
    <row r="3576" s="2" customFormat="1" ht="24.15" customHeight="1">
      <c r="A3576" s="41"/>
      <c r="B3576" s="42"/>
      <c r="C3576" s="294" t="s">
        <v>3359</v>
      </c>
      <c r="D3576" s="294" t="s">
        <v>337</v>
      </c>
      <c r="E3576" s="295" t="s">
        <v>3360</v>
      </c>
      <c r="F3576" s="296" t="s">
        <v>3361</v>
      </c>
      <c r="G3576" s="297" t="s">
        <v>388</v>
      </c>
      <c r="H3576" s="298">
        <v>93.847999999999999</v>
      </c>
      <c r="I3576" s="299"/>
      <c r="J3576" s="300">
        <f>ROUND(I3576*H3576,2)</f>
        <v>0</v>
      </c>
      <c r="K3576" s="301"/>
      <c r="L3576" s="302"/>
      <c r="M3576" s="303" t="s">
        <v>1</v>
      </c>
      <c r="N3576" s="304" t="s">
        <v>49</v>
      </c>
      <c r="O3576" s="94"/>
      <c r="P3576" s="240">
        <f>O3576*H3576</f>
        <v>0</v>
      </c>
      <c r="Q3576" s="240">
        <v>0.01</v>
      </c>
      <c r="R3576" s="240">
        <f>Q3576*H3576</f>
        <v>0.93847999999999998</v>
      </c>
      <c r="S3576" s="240">
        <v>0</v>
      </c>
      <c r="T3576" s="241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42" t="s">
        <v>363</v>
      </c>
      <c r="AT3576" s="242" t="s">
        <v>337</v>
      </c>
      <c r="AU3576" s="242" t="s">
        <v>93</v>
      </c>
      <c r="AY3576" s="19" t="s">
        <v>250</v>
      </c>
      <c r="BE3576" s="243">
        <f>IF(N3576="základní",J3576,0)</f>
        <v>0</v>
      </c>
      <c r="BF3576" s="243">
        <f>IF(N3576="snížená",J3576,0)</f>
        <v>0</v>
      </c>
      <c r="BG3576" s="243">
        <f>IF(N3576="zákl. přenesená",J3576,0)</f>
        <v>0</v>
      </c>
      <c r="BH3576" s="243">
        <f>IF(N3576="sníž. přenesená",J3576,0)</f>
        <v>0</v>
      </c>
      <c r="BI3576" s="243">
        <f>IF(N3576="nulová",J3576,0)</f>
        <v>0</v>
      </c>
      <c r="BJ3576" s="19" t="s">
        <v>91</v>
      </c>
      <c r="BK3576" s="243">
        <f>ROUND(I3576*H3576,2)</f>
        <v>0</v>
      </c>
      <c r="BL3576" s="19" t="s">
        <v>303</v>
      </c>
      <c r="BM3576" s="242" t="s">
        <v>3362</v>
      </c>
    </row>
    <row r="3577" s="13" customFormat="1">
      <c r="A3577" s="13"/>
      <c r="B3577" s="249"/>
      <c r="C3577" s="250"/>
      <c r="D3577" s="251" t="s">
        <v>259</v>
      </c>
      <c r="E3577" s="252" t="s">
        <v>1</v>
      </c>
      <c r="F3577" s="253" t="s">
        <v>3356</v>
      </c>
      <c r="G3577" s="250"/>
      <c r="H3577" s="254">
        <v>92.768000000000001</v>
      </c>
      <c r="I3577" s="255"/>
      <c r="J3577" s="250"/>
      <c r="K3577" s="250"/>
      <c r="L3577" s="256"/>
      <c r="M3577" s="257"/>
      <c r="N3577" s="258"/>
      <c r="O3577" s="258"/>
      <c r="P3577" s="258"/>
      <c r="Q3577" s="258"/>
      <c r="R3577" s="258"/>
      <c r="S3577" s="258"/>
      <c r="T3577" s="259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60" t="s">
        <v>259</v>
      </c>
      <c r="AU3577" s="260" t="s">
        <v>93</v>
      </c>
      <c r="AV3577" s="13" t="s">
        <v>93</v>
      </c>
      <c r="AW3577" s="13" t="s">
        <v>40</v>
      </c>
      <c r="AX3577" s="13" t="s">
        <v>84</v>
      </c>
      <c r="AY3577" s="260" t="s">
        <v>250</v>
      </c>
    </row>
    <row r="3578" s="13" customFormat="1">
      <c r="A3578" s="13"/>
      <c r="B3578" s="249"/>
      <c r="C3578" s="250"/>
      <c r="D3578" s="251" t="s">
        <v>259</v>
      </c>
      <c r="E3578" s="252" t="s">
        <v>1</v>
      </c>
      <c r="F3578" s="253" t="s">
        <v>3357</v>
      </c>
      <c r="G3578" s="250"/>
      <c r="H3578" s="254">
        <v>0.54000000000000004</v>
      </c>
      <c r="I3578" s="255"/>
      <c r="J3578" s="250"/>
      <c r="K3578" s="250"/>
      <c r="L3578" s="256"/>
      <c r="M3578" s="257"/>
      <c r="N3578" s="258"/>
      <c r="O3578" s="258"/>
      <c r="P3578" s="258"/>
      <c r="Q3578" s="258"/>
      <c r="R3578" s="258"/>
      <c r="S3578" s="258"/>
      <c r="T3578" s="259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60" t="s">
        <v>259</v>
      </c>
      <c r="AU3578" s="260" t="s">
        <v>93</v>
      </c>
      <c r="AV3578" s="13" t="s">
        <v>93</v>
      </c>
      <c r="AW3578" s="13" t="s">
        <v>40</v>
      </c>
      <c r="AX3578" s="13" t="s">
        <v>84</v>
      </c>
      <c r="AY3578" s="260" t="s">
        <v>250</v>
      </c>
    </row>
    <row r="3579" s="13" customFormat="1">
      <c r="A3579" s="13"/>
      <c r="B3579" s="249"/>
      <c r="C3579" s="250"/>
      <c r="D3579" s="251" t="s">
        <v>259</v>
      </c>
      <c r="E3579" s="252" t="s">
        <v>1</v>
      </c>
      <c r="F3579" s="253" t="s">
        <v>3358</v>
      </c>
      <c r="G3579" s="250"/>
      <c r="H3579" s="254">
        <v>0.54000000000000004</v>
      </c>
      <c r="I3579" s="255"/>
      <c r="J3579" s="250"/>
      <c r="K3579" s="250"/>
      <c r="L3579" s="256"/>
      <c r="M3579" s="257"/>
      <c r="N3579" s="258"/>
      <c r="O3579" s="258"/>
      <c r="P3579" s="258"/>
      <c r="Q3579" s="258"/>
      <c r="R3579" s="258"/>
      <c r="S3579" s="258"/>
      <c r="T3579" s="259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60" t="s">
        <v>259</v>
      </c>
      <c r="AU3579" s="260" t="s">
        <v>93</v>
      </c>
      <c r="AV3579" s="13" t="s">
        <v>93</v>
      </c>
      <c r="AW3579" s="13" t="s">
        <v>40</v>
      </c>
      <c r="AX3579" s="13" t="s">
        <v>84</v>
      </c>
      <c r="AY3579" s="260" t="s">
        <v>250</v>
      </c>
    </row>
    <row r="3580" s="14" customFormat="1">
      <c r="A3580" s="14"/>
      <c r="B3580" s="261"/>
      <c r="C3580" s="262"/>
      <c r="D3580" s="251" t="s">
        <v>259</v>
      </c>
      <c r="E3580" s="263" t="s">
        <v>1</v>
      </c>
      <c r="F3580" s="264" t="s">
        <v>261</v>
      </c>
      <c r="G3580" s="262"/>
      <c r="H3580" s="265">
        <v>93.848000000000013</v>
      </c>
      <c r="I3580" s="266"/>
      <c r="J3580" s="262"/>
      <c r="K3580" s="262"/>
      <c r="L3580" s="267"/>
      <c r="M3580" s="268"/>
      <c r="N3580" s="269"/>
      <c r="O3580" s="269"/>
      <c r="P3580" s="269"/>
      <c r="Q3580" s="269"/>
      <c r="R3580" s="269"/>
      <c r="S3580" s="269"/>
      <c r="T3580" s="270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71" t="s">
        <v>259</v>
      </c>
      <c r="AU3580" s="271" t="s">
        <v>93</v>
      </c>
      <c r="AV3580" s="14" t="s">
        <v>256</v>
      </c>
      <c r="AW3580" s="14" t="s">
        <v>40</v>
      </c>
      <c r="AX3580" s="14" t="s">
        <v>91</v>
      </c>
      <c r="AY3580" s="271" t="s">
        <v>250</v>
      </c>
    </row>
    <row r="3581" s="2" customFormat="1" ht="24.15" customHeight="1">
      <c r="A3581" s="41"/>
      <c r="B3581" s="42"/>
      <c r="C3581" s="230" t="s">
        <v>3363</v>
      </c>
      <c r="D3581" s="230" t="s">
        <v>252</v>
      </c>
      <c r="E3581" s="231" t="s">
        <v>3364</v>
      </c>
      <c r="F3581" s="232" t="s">
        <v>3365</v>
      </c>
      <c r="G3581" s="233" t="s">
        <v>1329</v>
      </c>
      <c r="H3581" s="305"/>
      <c r="I3581" s="235"/>
      <c r="J3581" s="236">
        <f>ROUND(I3581*H3581,2)</f>
        <v>0</v>
      </c>
      <c r="K3581" s="237"/>
      <c r="L3581" s="47"/>
      <c r="M3581" s="238" t="s">
        <v>1</v>
      </c>
      <c r="N3581" s="239" t="s">
        <v>49</v>
      </c>
      <c r="O3581" s="94"/>
      <c r="P3581" s="240">
        <f>O3581*H3581</f>
        <v>0</v>
      </c>
      <c r="Q3581" s="240">
        <v>0</v>
      </c>
      <c r="R3581" s="240">
        <f>Q3581*H3581</f>
        <v>0</v>
      </c>
      <c r="S3581" s="240">
        <v>0</v>
      </c>
      <c r="T3581" s="241">
        <f>S3581*H3581</f>
        <v>0</v>
      </c>
      <c r="U3581" s="41"/>
      <c r="V3581" s="41"/>
      <c r="W3581" s="41"/>
      <c r="X3581" s="41"/>
      <c r="Y3581" s="41"/>
      <c r="Z3581" s="41"/>
      <c r="AA3581" s="41"/>
      <c r="AB3581" s="41"/>
      <c r="AC3581" s="41"/>
      <c r="AD3581" s="41"/>
      <c r="AE3581" s="41"/>
      <c r="AR3581" s="242" t="s">
        <v>303</v>
      </c>
      <c r="AT3581" s="242" t="s">
        <v>252</v>
      </c>
      <c r="AU3581" s="242" t="s">
        <v>93</v>
      </c>
      <c r="AY3581" s="19" t="s">
        <v>250</v>
      </c>
      <c r="BE3581" s="243">
        <f>IF(N3581="základní",J3581,0)</f>
        <v>0</v>
      </c>
      <c r="BF3581" s="243">
        <f>IF(N3581="snížená",J3581,0)</f>
        <v>0</v>
      </c>
      <c r="BG3581" s="243">
        <f>IF(N3581="zákl. přenesená",J3581,0)</f>
        <v>0</v>
      </c>
      <c r="BH3581" s="243">
        <f>IF(N3581="sníž. přenesená",J3581,0)</f>
        <v>0</v>
      </c>
      <c r="BI3581" s="243">
        <f>IF(N3581="nulová",J3581,0)</f>
        <v>0</v>
      </c>
      <c r="BJ3581" s="19" t="s">
        <v>91</v>
      </c>
      <c r="BK3581" s="243">
        <f>ROUND(I3581*H3581,2)</f>
        <v>0</v>
      </c>
      <c r="BL3581" s="19" t="s">
        <v>303</v>
      </c>
      <c r="BM3581" s="242" t="s">
        <v>3366</v>
      </c>
    </row>
    <row r="3582" s="2" customFormat="1">
      <c r="A3582" s="41"/>
      <c r="B3582" s="42"/>
      <c r="C3582" s="43"/>
      <c r="D3582" s="244" t="s">
        <v>257</v>
      </c>
      <c r="E3582" s="43"/>
      <c r="F3582" s="245" t="s">
        <v>3367</v>
      </c>
      <c r="G3582" s="43"/>
      <c r="H3582" s="43"/>
      <c r="I3582" s="246"/>
      <c r="J3582" s="43"/>
      <c r="K3582" s="43"/>
      <c r="L3582" s="47"/>
      <c r="M3582" s="247"/>
      <c r="N3582" s="248"/>
      <c r="O3582" s="94"/>
      <c r="P3582" s="94"/>
      <c r="Q3582" s="94"/>
      <c r="R3582" s="94"/>
      <c r="S3582" s="94"/>
      <c r="T3582" s="95"/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T3582" s="19" t="s">
        <v>257</v>
      </c>
      <c r="AU3582" s="19" t="s">
        <v>93</v>
      </c>
    </row>
    <row r="3583" s="12" customFormat="1" ht="22.8" customHeight="1">
      <c r="A3583" s="12"/>
      <c r="B3583" s="214"/>
      <c r="C3583" s="215"/>
      <c r="D3583" s="216" t="s">
        <v>83</v>
      </c>
      <c r="E3583" s="228" t="s">
        <v>3368</v>
      </c>
      <c r="F3583" s="228" t="s">
        <v>3369</v>
      </c>
      <c r="G3583" s="215"/>
      <c r="H3583" s="215"/>
      <c r="I3583" s="218"/>
      <c r="J3583" s="229">
        <f>BK3583</f>
        <v>0</v>
      </c>
      <c r="K3583" s="215"/>
      <c r="L3583" s="220"/>
      <c r="M3583" s="221"/>
      <c r="N3583" s="222"/>
      <c r="O3583" s="222"/>
      <c r="P3583" s="223">
        <f>SUM(P3584:P3622)</f>
        <v>0</v>
      </c>
      <c r="Q3583" s="222"/>
      <c r="R3583" s="223">
        <f>SUM(R3584:R3622)</f>
        <v>3.0372139216000003</v>
      </c>
      <c r="S3583" s="222"/>
      <c r="T3583" s="224">
        <f>SUM(T3584:T3622)</f>
        <v>0</v>
      </c>
      <c r="U3583" s="12"/>
      <c r="V3583" s="12"/>
      <c r="W3583" s="12"/>
      <c r="X3583" s="12"/>
      <c r="Y3583" s="12"/>
      <c r="Z3583" s="12"/>
      <c r="AA3583" s="12"/>
      <c r="AB3583" s="12"/>
      <c r="AC3583" s="12"/>
      <c r="AD3583" s="12"/>
      <c r="AE3583" s="12"/>
      <c r="AR3583" s="225" t="s">
        <v>93</v>
      </c>
      <c r="AT3583" s="226" t="s">
        <v>83</v>
      </c>
      <c r="AU3583" s="226" t="s">
        <v>91</v>
      </c>
      <c r="AY3583" s="225" t="s">
        <v>250</v>
      </c>
      <c r="BK3583" s="227">
        <f>SUM(BK3584:BK3622)</f>
        <v>0</v>
      </c>
    </row>
    <row r="3584" s="2" customFormat="1" ht="44.25" customHeight="1">
      <c r="A3584" s="41"/>
      <c r="B3584" s="42"/>
      <c r="C3584" s="230" t="s">
        <v>3370</v>
      </c>
      <c r="D3584" s="230" t="s">
        <v>252</v>
      </c>
      <c r="E3584" s="231" t="s">
        <v>3371</v>
      </c>
      <c r="F3584" s="232" t="s">
        <v>3372</v>
      </c>
      <c r="G3584" s="233" t="s">
        <v>570</v>
      </c>
      <c r="H3584" s="234">
        <v>25</v>
      </c>
      <c r="I3584" s="235"/>
      <c r="J3584" s="236">
        <f>ROUND(I3584*H3584,2)</f>
        <v>0</v>
      </c>
      <c r="K3584" s="237"/>
      <c r="L3584" s="47"/>
      <c r="M3584" s="238" t="s">
        <v>1</v>
      </c>
      <c r="N3584" s="239" t="s">
        <v>49</v>
      </c>
      <c r="O3584" s="94"/>
      <c r="P3584" s="240">
        <f>O3584*H3584</f>
        <v>0</v>
      </c>
      <c r="Q3584" s="240">
        <v>0</v>
      </c>
      <c r="R3584" s="240">
        <f>Q3584*H3584</f>
        <v>0</v>
      </c>
      <c r="S3584" s="240">
        <v>0</v>
      </c>
      <c r="T3584" s="241">
        <f>S3584*H3584</f>
        <v>0</v>
      </c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R3584" s="242" t="s">
        <v>303</v>
      </c>
      <c r="AT3584" s="242" t="s">
        <v>252</v>
      </c>
      <c r="AU3584" s="242" t="s">
        <v>93</v>
      </c>
      <c r="AY3584" s="19" t="s">
        <v>250</v>
      </c>
      <c r="BE3584" s="243">
        <f>IF(N3584="základní",J3584,0)</f>
        <v>0</v>
      </c>
      <c r="BF3584" s="243">
        <f>IF(N3584="snížená",J3584,0)</f>
        <v>0</v>
      </c>
      <c r="BG3584" s="243">
        <f>IF(N3584="zákl. přenesená",J3584,0)</f>
        <v>0</v>
      </c>
      <c r="BH3584" s="243">
        <f>IF(N3584="sníž. přenesená",J3584,0)</f>
        <v>0</v>
      </c>
      <c r="BI3584" s="243">
        <f>IF(N3584="nulová",J3584,0)</f>
        <v>0</v>
      </c>
      <c r="BJ3584" s="19" t="s">
        <v>91</v>
      </c>
      <c r="BK3584" s="243">
        <f>ROUND(I3584*H3584,2)</f>
        <v>0</v>
      </c>
      <c r="BL3584" s="19" t="s">
        <v>303</v>
      </c>
      <c r="BM3584" s="242" t="s">
        <v>3373</v>
      </c>
    </row>
    <row r="3585" s="15" customFormat="1">
      <c r="A3585" s="15"/>
      <c r="B3585" s="272"/>
      <c r="C3585" s="273"/>
      <c r="D3585" s="251" t="s">
        <v>259</v>
      </c>
      <c r="E3585" s="274" t="s">
        <v>1</v>
      </c>
      <c r="F3585" s="275" t="s">
        <v>324</v>
      </c>
      <c r="G3585" s="273"/>
      <c r="H3585" s="274" t="s">
        <v>1</v>
      </c>
      <c r="I3585" s="276"/>
      <c r="J3585" s="273"/>
      <c r="K3585" s="273"/>
      <c r="L3585" s="277"/>
      <c r="M3585" s="278"/>
      <c r="N3585" s="279"/>
      <c r="O3585" s="279"/>
      <c r="P3585" s="279"/>
      <c r="Q3585" s="279"/>
      <c r="R3585" s="279"/>
      <c r="S3585" s="279"/>
      <c r="T3585" s="280"/>
      <c r="U3585" s="15"/>
      <c r="V3585" s="15"/>
      <c r="W3585" s="15"/>
      <c r="X3585" s="15"/>
      <c r="Y3585" s="15"/>
      <c r="Z3585" s="15"/>
      <c r="AA3585" s="15"/>
      <c r="AB3585" s="15"/>
      <c r="AC3585" s="15"/>
      <c r="AD3585" s="15"/>
      <c r="AE3585" s="15"/>
      <c r="AT3585" s="281" t="s">
        <v>259</v>
      </c>
      <c r="AU3585" s="281" t="s">
        <v>93</v>
      </c>
      <c r="AV3585" s="15" t="s">
        <v>91</v>
      </c>
      <c r="AW3585" s="15" t="s">
        <v>40</v>
      </c>
      <c r="AX3585" s="15" t="s">
        <v>84</v>
      </c>
      <c r="AY3585" s="281" t="s">
        <v>250</v>
      </c>
    </row>
    <row r="3586" s="13" customFormat="1">
      <c r="A3586" s="13"/>
      <c r="B3586" s="249"/>
      <c r="C3586" s="250"/>
      <c r="D3586" s="251" t="s">
        <v>259</v>
      </c>
      <c r="E3586" s="252" t="s">
        <v>1</v>
      </c>
      <c r="F3586" s="253" t="s">
        <v>3374</v>
      </c>
      <c r="G3586" s="250"/>
      <c r="H3586" s="254">
        <v>1</v>
      </c>
      <c r="I3586" s="255"/>
      <c r="J3586" s="250"/>
      <c r="K3586" s="250"/>
      <c r="L3586" s="256"/>
      <c r="M3586" s="257"/>
      <c r="N3586" s="258"/>
      <c r="O3586" s="258"/>
      <c r="P3586" s="258"/>
      <c r="Q3586" s="258"/>
      <c r="R3586" s="258"/>
      <c r="S3586" s="258"/>
      <c r="T3586" s="259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60" t="s">
        <v>259</v>
      </c>
      <c r="AU3586" s="260" t="s">
        <v>93</v>
      </c>
      <c r="AV3586" s="13" t="s">
        <v>93</v>
      </c>
      <c r="AW3586" s="13" t="s">
        <v>40</v>
      </c>
      <c r="AX3586" s="13" t="s">
        <v>84</v>
      </c>
      <c r="AY3586" s="260" t="s">
        <v>250</v>
      </c>
    </row>
    <row r="3587" s="13" customFormat="1">
      <c r="A3587" s="13"/>
      <c r="B3587" s="249"/>
      <c r="C3587" s="250"/>
      <c r="D3587" s="251" t="s">
        <v>259</v>
      </c>
      <c r="E3587" s="252" t="s">
        <v>1</v>
      </c>
      <c r="F3587" s="253" t="s">
        <v>3375</v>
      </c>
      <c r="G3587" s="250"/>
      <c r="H3587" s="254">
        <v>1</v>
      </c>
      <c r="I3587" s="255"/>
      <c r="J3587" s="250"/>
      <c r="K3587" s="250"/>
      <c r="L3587" s="256"/>
      <c r="M3587" s="257"/>
      <c r="N3587" s="258"/>
      <c r="O3587" s="258"/>
      <c r="P3587" s="258"/>
      <c r="Q3587" s="258"/>
      <c r="R3587" s="258"/>
      <c r="S3587" s="258"/>
      <c r="T3587" s="259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60" t="s">
        <v>259</v>
      </c>
      <c r="AU3587" s="260" t="s">
        <v>93</v>
      </c>
      <c r="AV3587" s="13" t="s">
        <v>93</v>
      </c>
      <c r="AW3587" s="13" t="s">
        <v>40</v>
      </c>
      <c r="AX3587" s="13" t="s">
        <v>84</v>
      </c>
      <c r="AY3587" s="260" t="s">
        <v>250</v>
      </c>
    </row>
    <row r="3588" s="13" customFormat="1">
      <c r="A3588" s="13"/>
      <c r="B3588" s="249"/>
      <c r="C3588" s="250"/>
      <c r="D3588" s="251" t="s">
        <v>259</v>
      </c>
      <c r="E3588" s="252" t="s">
        <v>1</v>
      </c>
      <c r="F3588" s="253" t="s">
        <v>3376</v>
      </c>
      <c r="G3588" s="250"/>
      <c r="H3588" s="254">
        <v>1</v>
      </c>
      <c r="I3588" s="255"/>
      <c r="J3588" s="250"/>
      <c r="K3588" s="250"/>
      <c r="L3588" s="256"/>
      <c r="M3588" s="257"/>
      <c r="N3588" s="258"/>
      <c r="O3588" s="258"/>
      <c r="P3588" s="258"/>
      <c r="Q3588" s="258"/>
      <c r="R3588" s="258"/>
      <c r="S3588" s="258"/>
      <c r="T3588" s="259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60" t="s">
        <v>259</v>
      </c>
      <c r="AU3588" s="260" t="s">
        <v>93</v>
      </c>
      <c r="AV3588" s="13" t="s">
        <v>93</v>
      </c>
      <c r="AW3588" s="13" t="s">
        <v>40</v>
      </c>
      <c r="AX3588" s="13" t="s">
        <v>84</v>
      </c>
      <c r="AY3588" s="260" t="s">
        <v>250</v>
      </c>
    </row>
    <row r="3589" s="13" customFormat="1">
      <c r="A3589" s="13"/>
      <c r="B3589" s="249"/>
      <c r="C3589" s="250"/>
      <c r="D3589" s="251" t="s">
        <v>259</v>
      </c>
      <c r="E3589" s="252" t="s">
        <v>1</v>
      </c>
      <c r="F3589" s="253" t="s">
        <v>3377</v>
      </c>
      <c r="G3589" s="250"/>
      <c r="H3589" s="254">
        <v>1</v>
      </c>
      <c r="I3589" s="255"/>
      <c r="J3589" s="250"/>
      <c r="K3589" s="250"/>
      <c r="L3589" s="256"/>
      <c r="M3589" s="257"/>
      <c r="N3589" s="258"/>
      <c r="O3589" s="258"/>
      <c r="P3589" s="258"/>
      <c r="Q3589" s="258"/>
      <c r="R3589" s="258"/>
      <c r="S3589" s="258"/>
      <c r="T3589" s="259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60" t="s">
        <v>259</v>
      </c>
      <c r="AU3589" s="260" t="s">
        <v>93</v>
      </c>
      <c r="AV3589" s="13" t="s">
        <v>93</v>
      </c>
      <c r="AW3589" s="13" t="s">
        <v>40</v>
      </c>
      <c r="AX3589" s="13" t="s">
        <v>84</v>
      </c>
      <c r="AY3589" s="260" t="s">
        <v>250</v>
      </c>
    </row>
    <row r="3590" s="13" customFormat="1">
      <c r="A3590" s="13"/>
      <c r="B3590" s="249"/>
      <c r="C3590" s="250"/>
      <c r="D3590" s="251" t="s">
        <v>259</v>
      </c>
      <c r="E3590" s="252" t="s">
        <v>1</v>
      </c>
      <c r="F3590" s="253" t="s">
        <v>3378</v>
      </c>
      <c r="G3590" s="250"/>
      <c r="H3590" s="254">
        <v>1</v>
      </c>
      <c r="I3590" s="255"/>
      <c r="J3590" s="250"/>
      <c r="K3590" s="250"/>
      <c r="L3590" s="256"/>
      <c r="M3590" s="257"/>
      <c r="N3590" s="258"/>
      <c r="O3590" s="258"/>
      <c r="P3590" s="258"/>
      <c r="Q3590" s="258"/>
      <c r="R3590" s="258"/>
      <c r="S3590" s="258"/>
      <c r="T3590" s="259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60" t="s">
        <v>259</v>
      </c>
      <c r="AU3590" s="260" t="s">
        <v>93</v>
      </c>
      <c r="AV3590" s="13" t="s">
        <v>93</v>
      </c>
      <c r="AW3590" s="13" t="s">
        <v>40</v>
      </c>
      <c r="AX3590" s="13" t="s">
        <v>84</v>
      </c>
      <c r="AY3590" s="260" t="s">
        <v>250</v>
      </c>
    </row>
    <row r="3591" s="13" customFormat="1">
      <c r="A3591" s="13"/>
      <c r="B3591" s="249"/>
      <c r="C3591" s="250"/>
      <c r="D3591" s="251" t="s">
        <v>259</v>
      </c>
      <c r="E3591" s="252" t="s">
        <v>1</v>
      </c>
      <c r="F3591" s="253" t="s">
        <v>3379</v>
      </c>
      <c r="G3591" s="250"/>
      <c r="H3591" s="254">
        <v>1</v>
      </c>
      <c r="I3591" s="255"/>
      <c r="J3591" s="250"/>
      <c r="K3591" s="250"/>
      <c r="L3591" s="256"/>
      <c r="M3591" s="257"/>
      <c r="N3591" s="258"/>
      <c r="O3591" s="258"/>
      <c r="P3591" s="258"/>
      <c r="Q3591" s="258"/>
      <c r="R3591" s="258"/>
      <c r="S3591" s="258"/>
      <c r="T3591" s="259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60" t="s">
        <v>259</v>
      </c>
      <c r="AU3591" s="260" t="s">
        <v>93</v>
      </c>
      <c r="AV3591" s="13" t="s">
        <v>93</v>
      </c>
      <c r="AW3591" s="13" t="s">
        <v>40</v>
      </c>
      <c r="AX3591" s="13" t="s">
        <v>84</v>
      </c>
      <c r="AY3591" s="260" t="s">
        <v>250</v>
      </c>
    </row>
    <row r="3592" s="13" customFormat="1">
      <c r="A3592" s="13"/>
      <c r="B3592" s="249"/>
      <c r="C3592" s="250"/>
      <c r="D3592" s="251" t="s">
        <v>259</v>
      </c>
      <c r="E3592" s="252" t="s">
        <v>1</v>
      </c>
      <c r="F3592" s="253" t="s">
        <v>3380</v>
      </c>
      <c r="G3592" s="250"/>
      <c r="H3592" s="254">
        <v>1</v>
      </c>
      <c r="I3592" s="255"/>
      <c r="J3592" s="250"/>
      <c r="K3592" s="250"/>
      <c r="L3592" s="256"/>
      <c r="M3592" s="257"/>
      <c r="N3592" s="258"/>
      <c r="O3592" s="258"/>
      <c r="P3592" s="258"/>
      <c r="Q3592" s="258"/>
      <c r="R3592" s="258"/>
      <c r="S3592" s="258"/>
      <c r="T3592" s="259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60" t="s">
        <v>259</v>
      </c>
      <c r="AU3592" s="260" t="s">
        <v>93</v>
      </c>
      <c r="AV3592" s="13" t="s">
        <v>93</v>
      </c>
      <c r="AW3592" s="13" t="s">
        <v>40</v>
      </c>
      <c r="AX3592" s="13" t="s">
        <v>84</v>
      </c>
      <c r="AY3592" s="260" t="s">
        <v>250</v>
      </c>
    </row>
    <row r="3593" s="13" customFormat="1">
      <c r="A3593" s="13"/>
      <c r="B3593" s="249"/>
      <c r="C3593" s="250"/>
      <c r="D3593" s="251" t="s">
        <v>259</v>
      </c>
      <c r="E3593" s="252" t="s">
        <v>1</v>
      </c>
      <c r="F3593" s="253" t="s">
        <v>3381</v>
      </c>
      <c r="G3593" s="250"/>
      <c r="H3593" s="254">
        <v>1</v>
      </c>
      <c r="I3593" s="255"/>
      <c r="J3593" s="250"/>
      <c r="K3593" s="250"/>
      <c r="L3593" s="256"/>
      <c r="M3593" s="257"/>
      <c r="N3593" s="258"/>
      <c r="O3593" s="258"/>
      <c r="P3593" s="258"/>
      <c r="Q3593" s="258"/>
      <c r="R3593" s="258"/>
      <c r="S3593" s="258"/>
      <c r="T3593" s="259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60" t="s">
        <v>259</v>
      </c>
      <c r="AU3593" s="260" t="s">
        <v>93</v>
      </c>
      <c r="AV3593" s="13" t="s">
        <v>93</v>
      </c>
      <c r="AW3593" s="13" t="s">
        <v>40</v>
      </c>
      <c r="AX3593" s="13" t="s">
        <v>84</v>
      </c>
      <c r="AY3593" s="260" t="s">
        <v>250</v>
      </c>
    </row>
    <row r="3594" s="13" customFormat="1">
      <c r="A3594" s="13"/>
      <c r="B3594" s="249"/>
      <c r="C3594" s="250"/>
      <c r="D3594" s="251" t="s">
        <v>259</v>
      </c>
      <c r="E3594" s="252" t="s">
        <v>1</v>
      </c>
      <c r="F3594" s="253" t="s">
        <v>3382</v>
      </c>
      <c r="G3594" s="250"/>
      <c r="H3594" s="254">
        <v>1</v>
      </c>
      <c r="I3594" s="255"/>
      <c r="J3594" s="250"/>
      <c r="K3594" s="250"/>
      <c r="L3594" s="256"/>
      <c r="M3594" s="257"/>
      <c r="N3594" s="258"/>
      <c r="O3594" s="258"/>
      <c r="P3594" s="258"/>
      <c r="Q3594" s="258"/>
      <c r="R3594" s="258"/>
      <c r="S3594" s="258"/>
      <c r="T3594" s="259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60" t="s">
        <v>259</v>
      </c>
      <c r="AU3594" s="260" t="s">
        <v>93</v>
      </c>
      <c r="AV3594" s="13" t="s">
        <v>93</v>
      </c>
      <c r="AW3594" s="13" t="s">
        <v>40</v>
      </c>
      <c r="AX3594" s="13" t="s">
        <v>84</v>
      </c>
      <c r="AY3594" s="260" t="s">
        <v>250</v>
      </c>
    </row>
    <row r="3595" s="13" customFormat="1">
      <c r="A3595" s="13"/>
      <c r="B3595" s="249"/>
      <c r="C3595" s="250"/>
      <c r="D3595" s="251" t="s">
        <v>259</v>
      </c>
      <c r="E3595" s="252" t="s">
        <v>1</v>
      </c>
      <c r="F3595" s="253" t="s">
        <v>3383</v>
      </c>
      <c r="G3595" s="250"/>
      <c r="H3595" s="254">
        <v>1</v>
      </c>
      <c r="I3595" s="255"/>
      <c r="J3595" s="250"/>
      <c r="K3595" s="250"/>
      <c r="L3595" s="256"/>
      <c r="M3595" s="257"/>
      <c r="N3595" s="258"/>
      <c r="O3595" s="258"/>
      <c r="P3595" s="258"/>
      <c r="Q3595" s="258"/>
      <c r="R3595" s="258"/>
      <c r="S3595" s="258"/>
      <c r="T3595" s="259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60" t="s">
        <v>259</v>
      </c>
      <c r="AU3595" s="260" t="s">
        <v>93</v>
      </c>
      <c r="AV3595" s="13" t="s">
        <v>93</v>
      </c>
      <c r="AW3595" s="13" t="s">
        <v>40</v>
      </c>
      <c r="AX3595" s="13" t="s">
        <v>84</v>
      </c>
      <c r="AY3595" s="260" t="s">
        <v>250</v>
      </c>
    </row>
    <row r="3596" s="13" customFormat="1">
      <c r="A3596" s="13"/>
      <c r="B3596" s="249"/>
      <c r="C3596" s="250"/>
      <c r="D3596" s="251" t="s">
        <v>259</v>
      </c>
      <c r="E3596" s="252" t="s">
        <v>1</v>
      </c>
      <c r="F3596" s="253" t="s">
        <v>3384</v>
      </c>
      <c r="G3596" s="250"/>
      <c r="H3596" s="254">
        <v>1</v>
      </c>
      <c r="I3596" s="255"/>
      <c r="J3596" s="250"/>
      <c r="K3596" s="250"/>
      <c r="L3596" s="256"/>
      <c r="M3596" s="257"/>
      <c r="N3596" s="258"/>
      <c r="O3596" s="258"/>
      <c r="P3596" s="258"/>
      <c r="Q3596" s="258"/>
      <c r="R3596" s="258"/>
      <c r="S3596" s="258"/>
      <c r="T3596" s="259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60" t="s">
        <v>259</v>
      </c>
      <c r="AU3596" s="260" t="s">
        <v>93</v>
      </c>
      <c r="AV3596" s="13" t="s">
        <v>93</v>
      </c>
      <c r="AW3596" s="13" t="s">
        <v>40</v>
      </c>
      <c r="AX3596" s="13" t="s">
        <v>84</v>
      </c>
      <c r="AY3596" s="260" t="s">
        <v>250</v>
      </c>
    </row>
    <row r="3597" s="13" customFormat="1">
      <c r="A3597" s="13"/>
      <c r="B3597" s="249"/>
      <c r="C3597" s="250"/>
      <c r="D3597" s="251" t="s">
        <v>259</v>
      </c>
      <c r="E3597" s="252" t="s">
        <v>1</v>
      </c>
      <c r="F3597" s="253" t="s">
        <v>3385</v>
      </c>
      <c r="G3597" s="250"/>
      <c r="H3597" s="254">
        <v>1</v>
      </c>
      <c r="I3597" s="255"/>
      <c r="J3597" s="250"/>
      <c r="K3597" s="250"/>
      <c r="L3597" s="256"/>
      <c r="M3597" s="257"/>
      <c r="N3597" s="258"/>
      <c r="O3597" s="258"/>
      <c r="P3597" s="258"/>
      <c r="Q3597" s="258"/>
      <c r="R3597" s="258"/>
      <c r="S3597" s="258"/>
      <c r="T3597" s="259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60" t="s">
        <v>259</v>
      </c>
      <c r="AU3597" s="260" t="s">
        <v>93</v>
      </c>
      <c r="AV3597" s="13" t="s">
        <v>93</v>
      </c>
      <c r="AW3597" s="13" t="s">
        <v>40</v>
      </c>
      <c r="AX3597" s="13" t="s">
        <v>84</v>
      </c>
      <c r="AY3597" s="260" t="s">
        <v>250</v>
      </c>
    </row>
    <row r="3598" s="13" customFormat="1">
      <c r="A3598" s="13"/>
      <c r="B3598" s="249"/>
      <c r="C3598" s="250"/>
      <c r="D3598" s="251" t="s">
        <v>259</v>
      </c>
      <c r="E3598" s="252" t="s">
        <v>1</v>
      </c>
      <c r="F3598" s="253" t="s">
        <v>3386</v>
      </c>
      <c r="G3598" s="250"/>
      <c r="H3598" s="254">
        <v>1</v>
      </c>
      <c r="I3598" s="255"/>
      <c r="J3598" s="250"/>
      <c r="K3598" s="250"/>
      <c r="L3598" s="256"/>
      <c r="M3598" s="257"/>
      <c r="N3598" s="258"/>
      <c r="O3598" s="258"/>
      <c r="P3598" s="258"/>
      <c r="Q3598" s="258"/>
      <c r="R3598" s="258"/>
      <c r="S3598" s="258"/>
      <c r="T3598" s="259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60" t="s">
        <v>259</v>
      </c>
      <c r="AU3598" s="260" t="s">
        <v>93</v>
      </c>
      <c r="AV3598" s="13" t="s">
        <v>93</v>
      </c>
      <c r="AW3598" s="13" t="s">
        <v>40</v>
      </c>
      <c r="AX3598" s="13" t="s">
        <v>84</v>
      </c>
      <c r="AY3598" s="260" t="s">
        <v>250</v>
      </c>
    </row>
    <row r="3599" s="13" customFormat="1">
      <c r="A3599" s="13"/>
      <c r="B3599" s="249"/>
      <c r="C3599" s="250"/>
      <c r="D3599" s="251" t="s">
        <v>259</v>
      </c>
      <c r="E3599" s="252" t="s">
        <v>1</v>
      </c>
      <c r="F3599" s="253" t="s">
        <v>3387</v>
      </c>
      <c r="G3599" s="250"/>
      <c r="H3599" s="254">
        <v>1</v>
      </c>
      <c r="I3599" s="255"/>
      <c r="J3599" s="250"/>
      <c r="K3599" s="250"/>
      <c r="L3599" s="256"/>
      <c r="M3599" s="257"/>
      <c r="N3599" s="258"/>
      <c r="O3599" s="258"/>
      <c r="P3599" s="258"/>
      <c r="Q3599" s="258"/>
      <c r="R3599" s="258"/>
      <c r="S3599" s="258"/>
      <c r="T3599" s="259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60" t="s">
        <v>259</v>
      </c>
      <c r="AU3599" s="260" t="s">
        <v>93</v>
      </c>
      <c r="AV3599" s="13" t="s">
        <v>93</v>
      </c>
      <c r="AW3599" s="13" t="s">
        <v>40</v>
      </c>
      <c r="AX3599" s="13" t="s">
        <v>84</v>
      </c>
      <c r="AY3599" s="260" t="s">
        <v>250</v>
      </c>
    </row>
    <row r="3600" s="13" customFormat="1">
      <c r="A3600" s="13"/>
      <c r="B3600" s="249"/>
      <c r="C3600" s="250"/>
      <c r="D3600" s="251" t="s">
        <v>259</v>
      </c>
      <c r="E3600" s="252" t="s">
        <v>1</v>
      </c>
      <c r="F3600" s="253" t="s">
        <v>3388</v>
      </c>
      <c r="G3600" s="250"/>
      <c r="H3600" s="254">
        <v>1</v>
      </c>
      <c r="I3600" s="255"/>
      <c r="J3600" s="250"/>
      <c r="K3600" s="250"/>
      <c r="L3600" s="256"/>
      <c r="M3600" s="257"/>
      <c r="N3600" s="258"/>
      <c r="O3600" s="258"/>
      <c r="P3600" s="258"/>
      <c r="Q3600" s="258"/>
      <c r="R3600" s="258"/>
      <c r="S3600" s="258"/>
      <c r="T3600" s="259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60" t="s">
        <v>259</v>
      </c>
      <c r="AU3600" s="260" t="s">
        <v>93</v>
      </c>
      <c r="AV3600" s="13" t="s">
        <v>93</v>
      </c>
      <c r="AW3600" s="13" t="s">
        <v>40</v>
      </c>
      <c r="AX3600" s="13" t="s">
        <v>84</v>
      </c>
      <c r="AY3600" s="260" t="s">
        <v>250</v>
      </c>
    </row>
    <row r="3601" s="13" customFormat="1">
      <c r="A3601" s="13"/>
      <c r="B3601" s="249"/>
      <c r="C3601" s="250"/>
      <c r="D3601" s="251" t="s">
        <v>259</v>
      </c>
      <c r="E3601" s="252" t="s">
        <v>1</v>
      </c>
      <c r="F3601" s="253" t="s">
        <v>3389</v>
      </c>
      <c r="G3601" s="250"/>
      <c r="H3601" s="254">
        <v>1</v>
      </c>
      <c r="I3601" s="255"/>
      <c r="J3601" s="250"/>
      <c r="K3601" s="250"/>
      <c r="L3601" s="256"/>
      <c r="M3601" s="257"/>
      <c r="N3601" s="258"/>
      <c r="O3601" s="258"/>
      <c r="P3601" s="258"/>
      <c r="Q3601" s="258"/>
      <c r="R3601" s="258"/>
      <c r="S3601" s="258"/>
      <c r="T3601" s="259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60" t="s">
        <v>259</v>
      </c>
      <c r="AU3601" s="260" t="s">
        <v>93</v>
      </c>
      <c r="AV3601" s="13" t="s">
        <v>93</v>
      </c>
      <c r="AW3601" s="13" t="s">
        <v>40</v>
      </c>
      <c r="AX3601" s="13" t="s">
        <v>84</v>
      </c>
      <c r="AY3601" s="260" t="s">
        <v>250</v>
      </c>
    </row>
    <row r="3602" s="13" customFormat="1">
      <c r="A3602" s="13"/>
      <c r="B3602" s="249"/>
      <c r="C3602" s="250"/>
      <c r="D3602" s="251" t="s">
        <v>259</v>
      </c>
      <c r="E3602" s="252" t="s">
        <v>1</v>
      </c>
      <c r="F3602" s="253" t="s">
        <v>3390</v>
      </c>
      <c r="G3602" s="250"/>
      <c r="H3602" s="254">
        <v>1</v>
      </c>
      <c r="I3602" s="255"/>
      <c r="J3602" s="250"/>
      <c r="K3602" s="250"/>
      <c r="L3602" s="256"/>
      <c r="M3602" s="257"/>
      <c r="N3602" s="258"/>
      <c r="O3602" s="258"/>
      <c r="P3602" s="258"/>
      <c r="Q3602" s="258"/>
      <c r="R3602" s="258"/>
      <c r="S3602" s="258"/>
      <c r="T3602" s="259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60" t="s">
        <v>259</v>
      </c>
      <c r="AU3602" s="260" t="s">
        <v>93</v>
      </c>
      <c r="AV3602" s="13" t="s">
        <v>93</v>
      </c>
      <c r="AW3602" s="13" t="s">
        <v>40</v>
      </c>
      <c r="AX3602" s="13" t="s">
        <v>84</v>
      </c>
      <c r="AY3602" s="260" t="s">
        <v>250</v>
      </c>
    </row>
    <row r="3603" s="13" customFormat="1">
      <c r="A3603" s="13"/>
      <c r="B3603" s="249"/>
      <c r="C3603" s="250"/>
      <c r="D3603" s="251" t="s">
        <v>259</v>
      </c>
      <c r="E3603" s="252" t="s">
        <v>1</v>
      </c>
      <c r="F3603" s="253" t="s">
        <v>3391</v>
      </c>
      <c r="G3603" s="250"/>
      <c r="H3603" s="254">
        <v>1</v>
      </c>
      <c r="I3603" s="255"/>
      <c r="J3603" s="250"/>
      <c r="K3603" s="250"/>
      <c r="L3603" s="256"/>
      <c r="M3603" s="257"/>
      <c r="N3603" s="258"/>
      <c r="O3603" s="258"/>
      <c r="P3603" s="258"/>
      <c r="Q3603" s="258"/>
      <c r="R3603" s="258"/>
      <c r="S3603" s="258"/>
      <c r="T3603" s="25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60" t="s">
        <v>259</v>
      </c>
      <c r="AU3603" s="260" t="s">
        <v>93</v>
      </c>
      <c r="AV3603" s="13" t="s">
        <v>93</v>
      </c>
      <c r="AW3603" s="13" t="s">
        <v>40</v>
      </c>
      <c r="AX3603" s="13" t="s">
        <v>84</v>
      </c>
      <c r="AY3603" s="260" t="s">
        <v>250</v>
      </c>
    </row>
    <row r="3604" s="13" customFormat="1">
      <c r="A3604" s="13"/>
      <c r="B3604" s="249"/>
      <c r="C3604" s="250"/>
      <c r="D3604" s="251" t="s">
        <v>259</v>
      </c>
      <c r="E3604" s="252" t="s">
        <v>1</v>
      </c>
      <c r="F3604" s="253" t="s">
        <v>3392</v>
      </c>
      <c r="G3604" s="250"/>
      <c r="H3604" s="254">
        <v>1</v>
      </c>
      <c r="I3604" s="255"/>
      <c r="J3604" s="250"/>
      <c r="K3604" s="250"/>
      <c r="L3604" s="256"/>
      <c r="M3604" s="257"/>
      <c r="N3604" s="258"/>
      <c r="O3604" s="258"/>
      <c r="P3604" s="258"/>
      <c r="Q3604" s="258"/>
      <c r="R3604" s="258"/>
      <c r="S3604" s="258"/>
      <c r="T3604" s="259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60" t="s">
        <v>259</v>
      </c>
      <c r="AU3604" s="260" t="s">
        <v>93</v>
      </c>
      <c r="AV3604" s="13" t="s">
        <v>93</v>
      </c>
      <c r="AW3604" s="13" t="s">
        <v>40</v>
      </c>
      <c r="AX3604" s="13" t="s">
        <v>84</v>
      </c>
      <c r="AY3604" s="260" t="s">
        <v>250</v>
      </c>
    </row>
    <row r="3605" s="13" customFormat="1">
      <c r="A3605" s="13"/>
      <c r="B3605" s="249"/>
      <c r="C3605" s="250"/>
      <c r="D3605" s="251" t="s">
        <v>259</v>
      </c>
      <c r="E3605" s="252" t="s">
        <v>1</v>
      </c>
      <c r="F3605" s="253" t="s">
        <v>3393</v>
      </c>
      <c r="G3605" s="250"/>
      <c r="H3605" s="254">
        <v>2</v>
      </c>
      <c r="I3605" s="255"/>
      <c r="J3605" s="250"/>
      <c r="K3605" s="250"/>
      <c r="L3605" s="256"/>
      <c r="M3605" s="257"/>
      <c r="N3605" s="258"/>
      <c r="O3605" s="258"/>
      <c r="P3605" s="258"/>
      <c r="Q3605" s="258"/>
      <c r="R3605" s="258"/>
      <c r="S3605" s="258"/>
      <c r="T3605" s="259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60" t="s">
        <v>259</v>
      </c>
      <c r="AU3605" s="260" t="s">
        <v>93</v>
      </c>
      <c r="AV3605" s="13" t="s">
        <v>93</v>
      </c>
      <c r="AW3605" s="13" t="s">
        <v>40</v>
      </c>
      <c r="AX3605" s="13" t="s">
        <v>84</v>
      </c>
      <c r="AY3605" s="260" t="s">
        <v>250</v>
      </c>
    </row>
    <row r="3606" s="13" customFormat="1">
      <c r="A3606" s="13"/>
      <c r="B3606" s="249"/>
      <c r="C3606" s="250"/>
      <c r="D3606" s="251" t="s">
        <v>259</v>
      </c>
      <c r="E3606" s="252" t="s">
        <v>1</v>
      </c>
      <c r="F3606" s="253" t="s">
        <v>3394</v>
      </c>
      <c r="G3606" s="250"/>
      <c r="H3606" s="254">
        <v>1</v>
      </c>
      <c r="I3606" s="255"/>
      <c r="J3606" s="250"/>
      <c r="K3606" s="250"/>
      <c r="L3606" s="256"/>
      <c r="M3606" s="257"/>
      <c r="N3606" s="258"/>
      <c r="O3606" s="258"/>
      <c r="P3606" s="258"/>
      <c r="Q3606" s="258"/>
      <c r="R3606" s="258"/>
      <c r="S3606" s="258"/>
      <c r="T3606" s="259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60" t="s">
        <v>259</v>
      </c>
      <c r="AU3606" s="260" t="s">
        <v>93</v>
      </c>
      <c r="AV3606" s="13" t="s">
        <v>93</v>
      </c>
      <c r="AW3606" s="13" t="s">
        <v>40</v>
      </c>
      <c r="AX3606" s="13" t="s">
        <v>84</v>
      </c>
      <c r="AY3606" s="260" t="s">
        <v>250</v>
      </c>
    </row>
    <row r="3607" s="16" customFormat="1">
      <c r="A3607" s="16"/>
      <c r="B3607" s="283"/>
      <c r="C3607" s="284"/>
      <c r="D3607" s="251" t="s">
        <v>259</v>
      </c>
      <c r="E3607" s="285" t="s">
        <v>1</v>
      </c>
      <c r="F3607" s="286" t="s">
        <v>328</v>
      </c>
      <c r="G3607" s="284"/>
      <c r="H3607" s="287">
        <v>22</v>
      </c>
      <c r="I3607" s="288"/>
      <c r="J3607" s="284"/>
      <c r="K3607" s="284"/>
      <c r="L3607" s="289"/>
      <c r="M3607" s="290"/>
      <c r="N3607" s="291"/>
      <c r="O3607" s="291"/>
      <c r="P3607" s="291"/>
      <c r="Q3607" s="291"/>
      <c r="R3607" s="291"/>
      <c r="S3607" s="291"/>
      <c r="T3607" s="292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T3607" s="293" t="s">
        <v>259</v>
      </c>
      <c r="AU3607" s="293" t="s">
        <v>93</v>
      </c>
      <c r="AV3607" s="16" t="s">
        <v>272</v>
      </c>
      <c r="AW3607" s="16" t="s">
        <v>40</v>
      </c>
      <c r="AX3607" s="16" t="s">
        <v>84</v>
      </c>
      <c r="AY3607" s="293" t="s">
        <v>250</v>
      </c>
    </row>
    <row r="3608" s="15" customFormat="1">
      <c r="A3608" s="15"/>
      <c r="B3608" s="272"/>
      <c r="C3608" s="273"/>
      <c r="D3608" s="251" t="s">
        <v>259</v>
      </c>
      <c r="E3608" s="274" t="s">
        <v>1</v>
      </c>
      <c r="F3608" s="275" t="s">
        <v>619</v>
      </c>
      <c r="G3608" s="273"/>
      <c r="H3608" s="274" t="s">
        <v>1</v>
      </c>
      <c r="I3608" s="276"/>
      <c r="J3608" s="273"/>
      <c r="K3608" s="273"/>
      <c r="L3608" s="277"/>
      <c r="M3608" s="278"/>
      <c r="N3608" s="279"/>
      <c r="O3608" s="279"/>
      <c r="P3608" s="279"/>
      <c r="Q3608" s="279"/>
      <c r="R3608" s="279"/>
      <c r="S3608" s="279"/>
      <c r="T3608" s="280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/>
      <c r="AT3608" s="281" t="s">
        <v>259</v>
      </c>
      <c r="AU3608" s="281" t="s">
        <v>93</v>
      </c>
      <c r="AV3608" s="15" t="s">
        <v>91</v>
      </c>
      <c r="AW3608" s="15" t="s">
        <v>40</v>
      </c>
      <c r="AX3608" s="15" t="s">
        <v>84</v>
      </c>
      <c r="AY3608" s="281" t="s">
        <v>250</v>
      </c>
    </row>
    <row r="3609" s="13" customFormat="1">
      <c r="A3609" s="13"/>
      <c r="B3609" s="249"/>
      <c r="C3609" s="250"/>
      <c r="D3609" s="251" t="s">
        <v>259</v>
      </c>
      <c r="E3609" s="252" t="s">
        <v>1</v>
      </c>
      <c r="F3609" s="253" t="s">
        <v>3395</v>
      </c>
      <c r="G3609" s="250"/>
      <c r="H3609" s="254">
        <v>2</v>
      </c>
      <c r="I3609" s="255"/>
      <c r="J3609" s="250"/>
      <c r="K3609" s="250"/>
      <c r="L3609" s="256"/>
      <c r="M3609" s="257"/>
      <c r="N3609" s="258"/>
      <c r="O3609" s="258"/>
      <c r="P3609" s="258"/>
      <c r="Q3609" s="258"/>
      <c r="R3609" s="258"/>
      <c r="S3609" s="258"/>
      <c r="T3609" s="259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60" t="s">
        <v>259</v>
      </c>
      <c r="AU3609" s="260" t="s">
        <v>93</v>
      </c>
      <c r="AV3609" s="13" t="s">
        <v>93</v>
      </c>
      <c r="AW3609" s="13" t="s">
        <v>40</v>
      </c>
      <c r="AX3609" s="13" t="s">
        <v>84</v>
      </c>
      <c r="AY3609" s="260" t="s">
        <v>250</v>
      </c>
    </row>
    <row r="3610" s="13" customFormat="1">
      <c r="A3610" s="13"/>
      <c r="B3610" s="249"/>
      <c r="C3610" s="250"/>
      <c r="D3610" s="251" t="s">
        <v>259</v>
      </c>
      <c r="E3610" s="252" t="s">
        <v>1</v>
      </c>
      <c r="F3610" s="253" t="s">
        <v>3396</v>
      </c>
      <c r="G3610" s="250"/>
      <c r="H3610" s="254">
        <v>1</v>
      </c>
      <c r="I3610" s="255"/>
      <c r="J3610" s="250"/>
      <c r="K3610" s="250"/>
      <c r="L3610" s="256"/>
      <c r="M3610" s="257"/>
      <c r="N3610" s="258"/>
      <c r="O3610" s="258"/>
      <c r="P3610" s="258"/>
      <c r="Q3610" s="258"/>
      <c r="R3610" s="258"/>
      <c r="S3610" s="258"/>
      <c r="T3610" s="259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60" t="s">
        <v>259</v>
      </c>
      <c r="AU3610" s="260" t="s">
        <v>93</v>
      </c>
      <c r="AV3610" s="13" t="s">
        <v>93</v>
      </c>
      <c r="AW3610" s="13" t="s">
        <v>40</v>
      </c>
      <c r="AX3610" s="13" t="s">
        <v>84</v>
      </c>
      <c r="AY3610" s="260" t="s">
        <v>250</v>
      </c>
    </row>
    <row r="3611" s="16" customFormat="1">
      <c r="A3611" s="16"/>
      <c r="B3611" s="283"/>
      <c r="C3611" s="284"/>
      <c r="D3611" s="251" t="s">
        <v>259</v>
      </c>
      <c r="E3611" s="285" t="s">
        <v>1</v>
      </c>
      <c r="F3611" s="286" t="s">
        <v>328</v>
      </c>
      <c r="G3611" s="284"/>
      <c r="H3611" s="287">
        <v>3</v>
      </c>
      <c r="I3611" s="288"/>
      <c r="J3611" s="284"/>
      <c r="K3611" s="284"/>
      <c r="L3611" s="289"/>
      <c r="M3611" s="290"/>
      <c r="N3611" s="291"/>
      <c r="O3611" s="291"/>
      <c r="P3611" s="291"/>
      <c r="Q3611" s="291"/>
      <c r="R3611" s="291"/>
      <c r="S3611" s="291"/>
      <c r="T3611" s="292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T3611" s="293" t="s">
        <v>259</v>
      </c>
      <c r="AU3611" s="293" t="s">
        <v>93</v>
      </c>
      <c r="AV3611" s="16" t="s">
        <v>272</v>
      </c>
      <c r="AW3611" s="16" t="s">
        <v>40</v>
      </c>
      <c r="AX3611" s="16" t="s">
        <v>84</v>
      </c>
      <c r="AY3611" s="293" t="s">
        <v>250</v>
      </c>
    </row>
    <row r="3612" s="14" customFormat="1">
      <c r="A3612" s="14"/>
      <c r="B3612" s="261"/>
      <c r="C3612" s="262"/>
      <c r="D3612" s="251" t="s">
        <v>259</v>
      </c>
      <c r="E3612" s="263" t="s">
        <v>1</v>
      </c>
      <c r="F3612" s="264" t="s">
        <v>261</v>
      </c>
      <c r="G3612" s="262"/>
      <c r="H3612" s="265">
        <v>25</v>
      </c>
      <c r="I3612" s="266"/>
      <c r="J3612" s="262"/>
      <c r="K3612" s="262"/>
      <c r="L3612" s="267"/>
      <c r="M3612" s="268"/>
      <c r="N3612" s="269"/>
      <c r="O3612" s="269"/>
      <c r="P3612" s="269"/>
      <c r="Q3612" s="269"/>
      <c r="R3612" s="269"/>
      <c r="S3612" s="269"/>
      <c r="T3612" s="270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71" t="s">
        <v>259</v>
      </c>
      <c r="AU3612" s="271" t="s">
        <v>93</v>
      </c>
      <c r="AV3612" s="14" t="s">
        <v>256</v>
      </c>
      <c r="AW3612" s="14" t="s">
        <v>40</v>
      </c>
      <c r="AX3612" s="14" t="s">
        <v>91</v>
      </c>
      <c r="AY3612" s="271" t="s">
        <v>250</v>
      </c>
    </row>
    <row r="3613" s="2" customFormat="1" ht="44.25" customHeight="1">
      <c r="A3613" s="41"/>
      <c r="B3613" s="42"/>
      <c r="C3613" s="230" t="s">
        <v>3397</v>
      </c>
      <c r="D3613" s="230" t="s">
        <v>252</v>
      </c>
      <c r="E3613" s="231" t="s">
        <v>3398</v>
      </c>
      <c r="F3613" s="232" t="s">
        <v>3399</v>
      </c>
      <c r="G3613" s="233" t="s">
        <v>570</v>
      </c>
      <c r="H3613" s="234">
        <v>1</v>
      </c>
      <c r="I3613" s="235"/>
      <c r="J3613" s="236">
        <f>ROUND(I3613*H3613,2)</f>
        <v>0</v>
      </c>
      <c r="K3613" s="237"/>
      <c r="L3613" s="47"/>
      <c r="M3613" s="238" t="s">
        <v>1</v>
      </c>
      <c r="N3613" s="239" t="s">
        <v>49</v>
      </c>
      <c r="O3613" s="94"/>
      <c r="P3613" s="240">
        <f>O3613*H3613</f>
        <v>0</v>
      </c>
      <c r="Q3613" s="240">
        <v>0</v>
      </c>
      <c r="R3613" s="240">
        <f>Q3613*H3613</f>
        <v>0</v>
      </c>
      <c r="S3613" s="240">
        <v>0</v>
      </c>
      <c r="T3613" s="241">
        <f>S3613*H3613</f>
        <v>0</v>
      </c>
      <c r="U3613" s="41"/>
      <c r="V3613" s="41"/>
      <c r="W3613" s="41"/>
      <c r="X3613" s="41"/>
      <c r="Y3613" s="41"/>
      <c r="Z3613" s="41"/>
      <c r="AA3613" s="41"/>
      <c r="AB3613" s="41"/>
      <c r="AC3613" s="41"/>
      <c r="AD3613" s="41"/>
      <c r="AE3613" s="41"/>
      <c r="AR3613" s="242" t="s">
        <v>303</v>
      </c>
      <c r="AT3613" s="242" t="s">
        <v>252</v>
      </c>
      <c r="AU3613" s="242" t="s">
        <v>93</v>
      </c>
      <c r="AY3613" s="19" t="s">
        <v>250</v>
      </c>
      <c r="BE3613" s="243">
        <f>IF(N3613="základní",J3613,0)</f>
        <v>0</v>
      </c>
      <c r="BF3613" s="243">
        <f>IF(N3613="snížená",J3613,0)</f>
        <v>0</v>
      </c>
      <c r="BG3613" s="243">
        <f>IF(N3613="zákl. přenesená",J3613,0)</f>
        <v>0</v>
      </c>
      <c r="BH3613" s="243">
        <f>IF(N3613="sníž. přenesená",J3613,0)</f>
        <v>0</v>
      </c>
      <c r="BI3613" s="243">
        <f>IF(N3613="nulová",J3613,0)</f>
        <v>0</v>
      </c>
      <c r="BJ3613" s="19" t="s">
        <v>91</v>
      </c>
      <c r="BK3613" s="243">
        <f>ROUND(I3613*H3613,2)</f>
        <v>0</v>
      </c>
      <c r="BL3613" s="19" t="s">
        <v>303</v>
      </c>
      <c r="BM3613" s="242" t="s">
        <v>3400</v>
      </c>
    </row>
    <row r="3614" s="15" customFormat="1">
      <c r="A3614" s="15"/>
      <c r="B3614" s="272"/>
      <c r="C3614" s="273"/>
      <c r="D3614" s="251" t="s">
        <v>259</v>
      </c>
      <c r="E3614" s="274" t="s">
        <v>1</v>
      </c>
      <c r="F3614" s="275" t="s">
        <v>324</v>
      </c>
      <c r="G3614" s="273"/>
      <c r="H3614" s="274" t="s">
        <v>1</v>
      </c>
      <c r="I3614" s="276"/>
      <c r="J3614" s="273"/>
      <c r="K3614" s="273"/>
      <c r="L3614" s="277"/>
      <c r="M3614" s="278"/>
      <c r="N3614" s="279"/>
      <c r="O3614" s="279"/>
      <c r="P3614" s="279"/>
      <c r="Q3614" s="279"/>
      <c r="R3614" s="279"/>
      <c r="S3614" s="279"/>
      <c r="T3614" s="280"/>
      <c r="U3614" s="15"/>
      <c r="V3614" s="15"/>
      <c r="W3614" s="15"/>
      <c r="X3614" s="15"/>
      <c r="Y3614" s="15"/>
      <c r="Z3614" s="15"/>
      <c r="AA3614" s="15"/>
      <c r="AB3614" s="15"/>
      <c r="AC3614" s="15"/>
      <c r="AD3614" s="15"/>
      <c r="AE3614" s="15"/>
      <c r="AT3614" s="281" t="s">
        <v>259</v>
      </c>
      <c r="AU3614" s="281" t="s">
        <v>93</v>
      </c>
      <c r="AV3614" s="15" t="s">
        <v>91</v>
      </c>
      <c r="AW3614" s="15" t="s">
        <v>40</v>
      </c>
      <c r="AX3614" s="15" t="s">
        <v>84</v>
      </c>
      <c r="AY3614" s="281" t="s">
        <v>250</v>
      </c>
    </row>
    <row r="3615" s="13" customFormat="1">
      <c r="A3615" s="13"/>
      <c r="B3615" s="249"/>
      <c r="C3615" s="250"/>
      <c r="D3615" s="251" t="s">
        <v>259</v>
      </c>
      <c r="E3615" s="252" t="s">
        <v>1</v>
      </c>
      <c r="F3615" s="253" t="s">
        <v>3401</v>
      </c>
      <c r="G3615" s="250"/>
      <c r="H3615" s="254">
        <v>1</v>
      </c>
      <c r="I3615" s="255"/>
      <c r="J3615" s="250"/>
      <c r="K3615" s="250"/>
      <c r="L3615" s="256"/>
      <c r="M3615" s="257"/>
      <c r="N3615" s="258"/>
      <c r="O3615" s="258"/>
      <c r="P3615" s="258"/>
      <c r="Q3615" s="258"/>
      <c r="R3615" s="258"/>
      <c r="S3615" s="258"/>
      <c r="T3615" s="259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60" t="s">
        <v>259</v>
      </c>
      <c r="AU3615" s="260" t="s">
        <v>93</v>
      </c>
      <c r="AV3615" s="13" t="s">
        <v>93</v>
      </c>
      <c r="AW3615" s="13" t="s">
        <v>40</v>
      </c>
      <c r="AX3615" s="13" t="s">
        <v>84</v>
      </c>
      <c r="AY3615" s="260" t="s">
        <v>250</v>
      </c>
    </row>
    <row r="3616" s="14" customFormat="1">
      <c r="A3616" s="14"/>
      <c r="B3616" s="261"/>
      <c r="C3616" s="262"/>
      <c r="D3616" s="251" t="s">
        <v>259</v>
      </c>
      <c r="E3616" s="263" t="s">
        <v>1</v>
      </c>
      <c r="F3616" s="264" t="s">
        <v>261</v>
      </c>
      <c r="G3616" s="262"/>
      <c r="H3616" s="265">
        <v>1</v>
      </c>
      <c r="I3616" s="266"/>
      <c r="J3616" s="262"/>
      <c r="K3616" s="262"/>
      <c r="L3616" s="267"/>
      <c r="M3616" s="268"/>
      <c r="N3616" s="269"/>
      <c r="O3616" s="269"/>
      <c r="P3616" s="269"/>
      <c r="Q3616" s="269"/>
      <c r="R3616" s="269"/>
      <c r="S3616" s="269"/>
      <c r="T3616" s="270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71" t="s">
        <v>259</v>
      </c>
      <c r="AU3616" s="271" t="s">
        <v>93</v>
      </c>
      <c r="AV3616" s="14" t="s">
        <v>256</v>
      </c>
      <c r="AW3616" s="14" t="s">
        <v>40</v>
      </c>
      <c r="AX3616" s="14" t="s">
        <v>91</v>
      </c>
      <c r="AY3616" s="271" t="s">
        <v>250</v>
      </c>
    </row>
    <row r="3617" s="2" customFormat="1" ht="24.15" customHeight="1">
      <c r="A3617" s="41"/>
      <c r="B3617" s="42"/>
      <c r="C3617" s="230" t="s">
        <v>3402</v>
      </c>
      <c r="D3617" s="230" t="s">
        <v>252</v>
      </c>
      <c r="E3617" s="231" t="s">
        <v>3403</v>
      </c>
      <c r="F3617" s="232" t="s">
        <v>3404</v>
      </c>
      <c r="G3617" s="233" t="s">
        <v>388</v>
      </c>
      <c r="H3617" s="234">
        <v>3512.0419999999999</v>
      </c>
      <c r="I3617" s="235"/>
      <c r="J3617" s="236">
        <f>ROUND(I3617*H3617,2)</f>
        <v>0</v>
      </c>
      <c r="K3617" s="237"/>
      <c r="L3617" s="47"/>
      <c r="M3617" s="238" t="s">
        <v>1</v>
      </c>
      <c r="N3617" s="239" t="s">
        <v>49</v>
      </c>
      <c r="O3617" s="94"/>
      <c r="P3617" s="240">
        <f>O3617*H3617</f>
        <v>0</v>
      </c>
      <c r="Q3617" s="240">
        <v>0.00013999999999999999</v>
      </c>
      <c r="R3617" s="240">
        <f>Q3617*H3617</f>
        <v>0.49168587999999996</v>
      </c>
      <c r="S3617" s="240">
        <v>0</v>
      </c>
      <c r="T3617" s="241">
        <f>S3617*H3617</f>
        <v>0</v>
      </c>
      <c r="U3617" s="41"/>
      <c r="V3617" s="41"/>
      <c r="W3617" s="41"/>
      <c r="X3617" s="41"/>
      <c r="Y3617" s="41"/>
      <c r="Z3617" s="41"/>
      <c r="AA3617" s="41"/>
      <c r="AB3617" s="41"/>
      <c r="AC3617" s="41"/>
      <c r="AD3617" s="41"/>
      <c r="AE3617" s="41"/>
      <c r="AR3617" s="242" t="s">
        <v>303</v>
      </c>
      <c r="AT3617" s="242" t="s">
        <v>252</v>
      </c>
      <c r="AU3617" s="242" t="s">
        <v>93</v>
      </c>
      <c r="AY3617" s="19" t="s">
        <v>250</v>
      </c>
      <c r="BE3617" s="243">
        <f>IF(N3617="základní",J3617,0)</f>
        <v>0</v>
      </c>
      <c r="BF3617" s="243">
        <f>IF(N3617="snížená",J3617,0)</f>
        <v>0</v>
      </c>
      <c r="BG3617" s="243">
        <f>IF(N3617="zákl. přenesená",J3617,0)</f>
        <v>0</v>
      </c>
      <c r="BH3617" s="243">
        <f>IF(N3617="sníž. přenesená",J3617,0)</f>
        <v>0</v>
      </c>
      <c r="BI3617" s="243">
        <f>IF(N3617="nulová",J3617,0)</f>
        <v>0</v>
      </c>
      <c r="BJ3617" s="19" t="s">
        <v>91</v>
      </c>
      <c r="BK3617" s="243">
        <f>ROUND(I3617*H3617,2)</f>
        <v>0</v>
      </c>
      <c r="BL3617" s="19" t="s">
        <v>303</v>
      </c>
      <c r="BM3617" s="242" t="s">
        <v>3405</v>
      </c>
    </row>
    <row r="3618" s="2" customFormat="1">
      <c r="A3618" s="41"/>
      <c r="B3618" s="42"/>
      <c r="C3618" s="43"/>
      <c r="D3618" s="244" t="s">
        <v>257</v>
      </c>
      <c r="E3618" s="43"/>
      <c r="F3618" s="245" t="s">
        <v>3406</v>
      </c>
      <c r="G3618" s="43"/>
      <c r="H3618" s="43"/>
      <c r="I3618" s="246"/>
      <c r="J3618" s="43"/>
      <c r="K3618" s="43"/>
      <c r="L3618" s="47"/>
      <c r="M3618" s="247"/>
      <c r="N3618" s="248"/>
      <c r="O3618" s="94"/>
      <c r="P3618" s="94"/>
      <c r="Q3618" s="94"/>
      <c r="R3618" s="94"/>
      <c r="S3618" s="94"/>
      <c r="T3618" s="95"/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T3618" s="19" t="s">
        <v>257</v>
      </c>
      <c r="AU3618" s="19" t="s">
        <v>93</v>
      </c>
    </row>
    <row r="3619" s="13" customFormat="1">
      <c r="A3619" s="13"/>
      <c r="B3619" s="249"/>
      <c r="C3619" s="250"/>
      <c r="D3619" s="251" t="s">
        <v>259</v>
      </c>
      <c r="E3619" s="252" t="s">
        <v>1</v>
      </c>
      <c r="F3619" s="253" t="s">
        <v>3407</v>
      </c>
      <c r="G3619" s="250"/>
      <c r="H3619" s="254">
        <v>3512.0419999999999</v>
      </c>
      <c r="I3619" s="255"/>
      <c r="J3619" s="250"/>
      <c r="K3619" s="250"/>
      <c r="L3619" s="256"/>
      <c r="M3619" s="257"/>
      <c r="N3619" s="258"/>
      <c r="O3619" s="258"/>
      <c r="P3619" s="258"/>
      <c r="Q3619" s="258"/>
      <c r="R3619" s="258"/>
      <c r="S3619" s="258"/>
      <c r="T3619" s="259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60" t="s">
        <v>259</v>
      </c>
      <c r="AU3619" s="260" t="s">
        <v>93</v>
      </c>
      <c r="AV3619" s="13" t="s">
        <v>93</v>
      </c>
      <c r="AW3619" s="13" t="s">
        <v>40</v>
      </c>
      <c r="AX3619" s="13" t="s">
        <v>84</v>
      </c>
      <c r="AY3619" s="260" t="s">
        <v>250</v>
      </c>
    </row>
    <row r="3620" s="14" customFormat="1">
      <c r="A3620" s="14"/>
      <c r="B3620" s="261"/>
      <c r="C3620" s="262"/>
      <c r="D3620" s="251" t="s">
        <v>259</v>
      </c>
      <c r="E3620" s="263" t="s">
        <v>1</v>
      </c>
      <c r="F3620" s="264" t="s">
        <v>261</v>
      </c>
      <c r="G3620" s="262"/>
      <c r="H3620" s="265">
        <v>3512.0419999999999</v>
      </c>
      <c r="I3620" s="266"/>
      <c r="J3620" s="262"/>
      <c r="K3620" s="262"/>
      <c r="L3620" s="267"/>
      <c r="M3620" s="268"/>
      <c r="N3620" s="269"/>
      <c r="O3620" s="269"/>
      <c r="P3620" s="269"/>
      <c r="Q3620" s="269"/>
      <c r="R3620" s="269"/>
      <c r="S3620" s="269"/>
      <c r="T3620" s="270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71" t="s">
        <v>259</v>
      </c>
      <c r="AU3620" s="271" t="s">
        <v>93</v>
      </c>
      <c r="AV3620" s="14" t="s">
        <v>256</v>
      </c>
      <c r="AW3620" s="14" t="s">
        <v>40</v>
      </c>
      <c r="AX3620" s="14" t="s">
        <v>91</v>
      </c>
      <c r="AY3620" s="271" t="s">
        <v>250</v>
      </c>
    </row>
    <row r="3621" s="2" customFormat="1" ht="24.15" customHeight="1">
      <c r="A3621" s="41"/>
      <c r="B3621" s="42"/>
      <c r="C3621" s="230" t="s">
        <v>3408</v>
      </c>
      <c r="D3621" s="230" t="s">
        <v>252</v>
      </c>
      <c r="E3621" s="231" t="s">
        <v>3409</v>
      </c>
      <c r="F3621" s="232" t="s">
        <v>3410</v>
      </c>
      <c r="G3621" s="233" t="s">
        <v>388</v>
      </c>
      <c r="H3621" s="234">
        <v>3512.0419999999999</v>
      </c>
      <c r="I3621" s="235"/>
      <c r="J3621" s="236">
        <f>ROUND(I3621*H3621,2)</f>
        <v>0</v>
      </c>
      <c r="K3621" s="237"/>
      <c r="L3621" s="47"/>
      <c r="M3621" s="238" t="s">
        <v>1</v>
      </c>
      <c r="N3621" s="239" t="s">
        <v>49</v>
      </c>
      <c r="O3621" s="94"/>
      <c r="P3621" s="240">
        <f>O3621*H3621</f>
        <v>0</v>
      </c>
      <c r="Q3621" s="240">
        <v>0.00072480000000000005</v>
      </c>
      <c r="R3621" s="240">
        <f>Q3621*H3621</f>
        <v>2.5455280416000003</v>
      </c>
      <c r="S3621" s="240">
        <v>0</v>
      </c>
      <c r="T3621" s="241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42" t="s">
        <v>303</v>
      </c>
      <c r="AT3621" s="242" t="s">
        <v>252</v>
      </c>
      <c r="AU3621" s="242" t="s">
        <v>93</v>
      </c>
      <c r="AY3621" s="19" t="s">
        <v>250</v>
      </c>
      <c r="BE3621" s="243">
        <f>IF(N3621="základní",J3621,0)</f>
        <v>0</v>
      </c>
      <c r="BF3621" s="243">
        <f>IF(N3621="snížená",J3621,0)</f>
        <v>0</v>
      </c>
      <c r="BG3621" s="243">
        <f>IF(N3621="zákl. přenesená",J3621,0)</f>
        <v>0</v>
      </c>
      <c r="BH3621" s="243">
        <f>IF(N3621="sníž. přenesená",J3621,0)</f>
        <v>0</v>
      </c>
      <c r="BI3621" s="243">
        <f>IF(N3621="nulová",J3621,0)</f>
        <v>0</v>
      </c>
      <c r="BJ3621" s="19" t="s">
        <v>91</v>
      </c>
      <c r="BK3621" s="243">
        <f>ROUND(I3621*H3621,2)</f>
        <v>0</v>
      </c>
      <c r="BL3621" s="19" t="s">
        <v>303</v>
      </c>
      <c r="BM3621" s="242" t="s">
        <v>3411</v>
      </c>
    </row>
    <row r="3622" s="2" customFormat="1">
      <c r="A3622" s="41"/>
      <c r="B3622" s="42"/>
      <c r="C3622" s="43"/>
      <c r="D3622" s="244" t="s">
        <v>257</v>
      </c>
      <c r="E3622" s="43"/>
      <c r="F3622" s="245" t="s">
        <v>3412</v>
      </c>
      <c r="G3622" s="43"/>
      <c r="H3622" s="43"/>
      <c r="I3622" s="246"/>
      <c r="J3622" s="43"/>
      <c r="K3622" s="43"/>
      <c r="L3622" s="47"/>
      <c r="M3622" s="247"/>
      <c r="N3622" s="248"/>
      <c r="O3622" s="94"/>
      <c r="P3622" s="94"/>
      <c r="Q3622" s="94"/>
      <c r="R3622" s="94"/>
      <c r="S3622" s="94"/>
      <c r="T3622" s="95"/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T3622" s="19" t="s">
        <v>257</v>
      </c>
      <c r="AU3622" s="19" t="s">
        <v>93</v>
      </c>
    </row>
    <row r="3623" s="12" customFormat="1" ht="22.8" customHeight="1">
      <c r="A3623" s="12"/>
      <c r="B3623" s="214"/>
      <c r="C3623" s="215"/>
      <c r="D3623" s="216" t="s">
        <v>83</v>
      </c>
      <c r="E3623" s="228" t="s">
        <v>3413</v>
      </c>
      <c r="F3623" s="228" t="s">
        <v>3414</v>
      </c>
      <c r="G3623" s="215"/>
      <c r="H3623" s="215"/>
      <c r="I3623" s="218"/>
      <c r="J3623" s="229">
        <f>BK3623</f>
        <v>0</v>
      </c>
      <c r="K3623" s="215"/>
      <c r="L3623" s="220"/>
      <c r="M3623" s="221"/>
      <c r="N3623" s="222"/>
      <c r="O3623" s="222"/>
      <c r="P3623" s="223">
        <f>SUM(P3624:P3629)</f>
        <v>0</v>
      </c>
      <c r="Q3623" s="222"/>
      <c r="R3623" s="223">
        <f>SUM(R3624:R3629)</f>
        <v>5.2039567800000004</v>
      </c>
      <c r="S3623" s="222"/>
      <c r="T3623" s="224">
        <f>SUM(T3624:T3629)</f>
        <v>0</v>
      </c>
      <c r="U3623" s="12"/>
      <c r="V3623" s="12"/>
      <c r="W3623" s="12"/>
      <c r="X3623" s="12"/>
      <c r="Y3623" s="12"/>
      <c r="Z3623" s="12"/>
      <c r="AA3623" s="12"/>
      <c r="AB3623" s="12"/>
      <c r="AC3623" s="12"/>
      <c r="AD3623" s="12"/>
      <c r="AE3623" s="12"/>
      <c r="AR3623" s="225" t="s">
        <v>93</v>
      </c>
      <c r="AT3623" s="226" t="s">
        <v>83</v>
      </c>
      <c r="AU3623" s="226" t="s">
        <v>91</v>
      </c>
      <c r="AY3623" s="225" t="s">
        <v>250</v>
      </c>
      <c r="BK3623" s="227">
        <f>SUM(BK3624:BK3629)</f>
        <v>0</v>
      </c>
    </row>
    <row r="3624" s="2" customFormat="1" ht="24.15" customHeight="1">
      <c r="A3624" s="41"/>
      <c r="B3624" s="42"/>
      <c r="C3624" s="230" t="s">
        <v>3415</v>
      </c>
      <c r="D3624" s="230" t="s">
        <v>252</v>
      </c>
      <c r="E3624" s="231" t="s">
        <v>3416</v>
      </c>
      <c r="F3624" s="232" t="s">
        <v>3417</v>
      </c>
      <c r="G3624" s="233" t="s">
        <v>388</v>
      </c>
      <c r="H3624" s="234">
        <v>10707.73</v>
      </c>
      <c r="I3624" s="235"/>
      <c r="J3624" s="236">
        <f>ROUND(I3624*H3624,2)</f>
        <v>0</v>
      </c>
      <c r="K3624" s="237"/>
      <c r="L3624" s="47"/>
      <c r="M3624" s="238" t="s">
        <v>1</v>
      </c>
      <c r="N3624" s="239" t="s">
        <v>49</v>
      </c>
      <c r="O3624" s="94"/>
      <c r="P3624" s="240">
        <f>O3624*H3624</f>
        <v>0</v>
      </c>
      <c r="Q3624" s="240">
        <v>0.00020000000000000001</v>
      </c>
      <c r="R3624" s="240">
        <f>Q3624*H3624</f>
        <v>2.1415459999999999</v>
      </c>
      <c r="S3624" s="240">
        <v>0</v>
      </c>
      <c r="T3624" s="241">
        <f>S3624*H3624</f>
        <v>0</v>
      </c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R3624" s="242" t="s">
        <v>303</v>
      </c>
      <c r="AT3624" s="242" t="s">
        <v>252</v>
      </c>
      <c r="AU3624" s="242" t="s">
        <v>93</v>
      </c>
      <c r="AY3624" s="19" t="s">
        <v>250</v>
      </c>
      <c r="BE3624" s="243">
        <f>IF(N3624="základní",J3624,0)</f>
        <v>0</v>
      </c>
      <c r="BF3624" s="243">
        <f>IF(N3624="snížená",J3624,0)</f>
        <v>0</v>
      </c>
      <c r="BG3624" s="243">
        <f>IF(N3624="zákl. přenesená",J3624,0)</f>
        <v>0</v>
      </c>
      <c r="BH3624" s="243">
        <f>IF(N3624="sníž. přenesená",J3624,0)</f>
        <v>0</v>
      </c>
      <c r="BI3624" s="243">
        <f>IF(N3624="nulová",J3624,0)</f>
        <v>0</v>
      </c>
      <c r="BJ3624" s="19" t="s">
        <v>91</v>
      </c>
      <c r="BK3624" s="243">
        <f>ROUND(I3624*H3624,2)</f>
        <v>0</v>
      </c>
      <c r="BL3624" s="19" t="s">
        <v>303</v>
      </c>
      <c r="BM3624" s="242" t="s">
        <v>3418</v>
      </c>
    </row>
    <row r="3625" s="2" customFormat="1">
      <c r="A3625" s="41"/>
      <c r="B3625" s="42"/>
      <c r="C3625" s="43"/>
      <c r="D3625" s="244" t="s">
        <v>257</v>
      </c>
      <c r="E3625" s="43"/>
      <c r="F3625" s="245" t="s">
        <v>3419</v>
      </c>
      <c r="G3625" s="43"/>
      <c r="H3625" s="43"/>
      <c r="I3625" s="246"/>
      <c r="J3625" s="43"/>
      <c r="K3625" s="43"/>
      <c r="L3625" s="47"/>
      <c r="M3625" s="247"/>
      <c r="N3625" s="248"/>
      <c r="O3625" s="94"/>
      <c r="P3625" s="94"/>
      <c r="Q3625" s="94"/>
      <c r="R3625" s="94"/>
      <c r="S3625" s="94"/>
      <c r="T3625" s="95"/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T3625" s="19" t="s">
        <v>257</v>
      </c>
      <c r="AU3625" s="19" t="s">
        <v>93</v>
      </c>
    </row>
    <row r="3626" s="13" customFormat="1">
      <c r="A3626" s="13"/>
      <c r="B3626" s="249"/>
      <c r="C3626" s="250"/>
      <c r="D3626" s="251" t="s">
        <v>259</v>
      </c>
      <c r="E3626" s="252" t="s">
        <v>1</v>
      </c>
      <c r="F3626" s="253" t="s">
        <v>3420</v>
      </c>
      <c r="G3626" s="250"/>
      <c r="H3626" s="254">
        <v>10707.73</v>
      </c>
      <c r="I3626" s="255"/>
      <c r="J3626" s="250"/>
      <c r="K3626" s="250"/>
      <c r="L3626" s="256"/>
      <c r="M3626" s="257"/>
      <c r="N3626" s="258"/>
      <c r="O3626" s="258"/>
      <c r="P3626" s="258"/>
      <c r="Q3626" s="258"/>
      <c r="R3626" s="258"/>
      <c r="S3626" s="258"/>
      <c r="T3626" s="259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T3626" s="260" t="s">
        <v>259</v>
      </c>
      <c r="AU3626" s="260" t="s">
        <v>93</v>
      </c>
      <c r="AV3626" s="13" t="s">
        <v>93</v>
      </c>
      <c r="AW3626" s="13" t="s">
        <v>40</v>
      </c>
      <c r="AX3626" s="13" t="s">
        <v>84</v>
      </c>
      <c r="AY3626" s="260" t="s">
        <v>250</v>
      </c>
    </row>
    <row r="3627" s="14" customFormat="1">
      <c r="A3627" s="14"/>
      <c r="B3627" s="261"/>
      <c r="C3627" s="262"/>
      <c r="D3627" s="251" t="s">
        <v>259</v>
      </c>
      <c r="E3627" s="263" t="s">
        <v>1</v>
      </c>
      <c r="F3627" s="264" t="s">
        <v>261</v>
      </c>
      <c r="G3627" s="262"/>
      <c r="H3627" s="265">
        <v>10707.73</v>
      </c>
      <c r="I3627" s="266"/>
      <c r="J3627" s="262"/>
      <c r="K3627" s="262"/>
      <c r="L3627" s="267"/>
      <c r="M3627" s="268"/>
      <c r="N3627" s="269"/>
      <c r="O3627" s="269"/>
      <c r="P3627" s="269"/>
      <c r="Q3627" s="269"/>
      <c r="R3627" s="269"/>
      <c r="S3627" s="269"/>
      <c r="T3627" s="270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71" t="s">
        <v>259</v>
      </c>
      <c r="AU3627" s="271" t="s">
        <v>93</v>
      </c>
      <c r="AV3627" s="14" t="s">
        <v>256</v>
      </c>
      <c r="AW3627" s="14" t="s">
        <v>40</v>
      </c>
      <c r="AX3627" s="14" t="s">
        <v>91</v>
      </c>
      <c r="AY3627" s="271" t="s">
        <v>250</v>
      </c>
    </row>
    <row r="3628" s="2" customFormat="1" ht="24.15" customHeight="1">
      <c r="A3628" s="41"/>
      <c r="B3628" s="42"/>
      <c r="C3628" s="230" t="s">
        <v>3421</v>
      </c>
      <c r="D3628" s="230" t="s">
        <v>252</v>
      </c>
      <c r="E3628" s="231" t="s">
        <v>3422</v>
      </c>
      <c r="F3628" s="232" t="s">
        <v>3423</v>
      </c>
      <c r="G3628" s="233" t="s">
        <v>388</v>
      </c>
      <c r="H3628" s="234">
        <v>10707.73</v>
      </c>
      <c r="I3628" s="235"/>
      <c r="J3628" s="236">
        <f>ROUND(I3628*H3628,2)</f>
        <v>0</v>
      </c>
      <c r="K3628" s="237"/>
      <c r="L3628" s="47"/>
      <c r="M3628" s="238" t="s">
        <v>1</v>
      </c>
      <c r="N3628" s="239" t="s">
        <v>49</v>
      </c>
      <c r="O3628" s="94"/>
      <c r="P3628" s="240">
        <f>O3628*H3628</f>
        <v>0</v>
      </c>
      <c r="Q3628" s="240">
        <v>0.00028600000000000001</v>
      </c>
      <c r="R3628" s="240">
        <f>Q3628*H3628</f>
        <v>3.06241078</v>
      </c>
      <c r="S3628" s="240">
        <v>0</v>
      </c>
      <c r="T3628" s="241">
        <f>S3628*H3628</f>
        <v>0</v>
      </c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R3628" s="242" t="s">
        <v>303</v>
      </c>
      <c r="AT3628" s="242" t="s">
        <v>252</v>
      </c>
      <c r="AU3628" s="242" t="s">
        <v>93</v>
      </c>
      <c r="AY3628" s="19" t="s">
        <v>250</v>
      </c>
      <c r="BE3628" s="243">
        <f>IF(N3628="základní",J3628,0)</f>
        <v>0</v>
      </c>
      <c r="BF3628" s="243">
        <f>IF(N3628="snížená",J3628,0)</f>
        <v>0</v>
      </c>
      <c r="BG3628" s="243">
        <f>IF(N3628="zákl. přenesená",J3628,0)</f>
        <v>0</v>
      </c>
      <c r="BH3628" s="243">
        <f>IF(N3628="sníž. přenesená",J3628,0)</f>
        <v>0</v>
      </c>
      <c r="BI3628" s="243">
        <f>IF(N3628="nulová",J3628,0)</f>
        <v>0</v>
      </c>
      <c r="BJ3628" s="19" t="s">
        <v>91</v>
      </c>
      <c r="BK3628" s="243">
        <f>ROUND(I3628*H3628,2)</f>
        <v>0</v>
      </c>
      <c r="BL3628" s="19" t="s">
        <v>303</v>
      </c>
      <c r="BM3628" s="242" t="s">
        <v>3424</v>
      </c>
    </row>
    <row r="3629" s="2" customFormat="1">
      <c r="A3629" s="41"/>
      <c r="B3629" s="42"/>
      <c r="C3629" s="43"/>
      <c r="D3629" s="244" t="s">
        <v>257</v>
      </c>
      <c r="E3629" s="43"/>
      <c r="F3629" s="245" t="s">
        <v>3425</v>
      </c>
      <c r="G3629" s="43"/>
      <c r="H3629" s="43"/>
      <c r="I3629" s="246"/>
      <c r="J3629" s="43"/>
      <c r="K3629" s="43"/>
      <c r="L3629" s="47"/>
      <c r="M3629" s="247"/>
      <c r="N3629" s="248"/>
      <c r="O3629" s="94"/>
      <c r="P3629" s="94"/>
      <c r="Q3629" s="94"/>
      <c r="R3629" s="94"/>
      <c r="S3629" s="94"/>
      <c r="T3629" s="95"/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T3629" s="19" t="s">
        <v>257</v>
      </c>
      <c r="AU3629" s="19" t="s">
        <v>93</v>
      </c>
    </row>
    <row r="3630" s="12" customFormat="1" ht="22.8" customHeight="1">
      <c r="A3630" s="12"/>
      <c r="B3630" s="214"/>
      <c r="C3630" s="215"/>
      <c r="D3630" s="216" t="s">
        <v>83</v>
      </c>
      <c r="E3630" s="228" t="s">
        <v>3426</v>
      </c>
      <c r="F3630" s="228" t="s">
        <v>3427</v>
      </c>
      <c r="G3630" s="215"/>
      <c r="H3630" s="215"/>
      <c r="I3630" s="218"/>
      <c r="J3630" s="229">
        <f>BK3630</f>
        <v>0</v>
      </c>
      <c r="K3630" s="215"/>
      <c r="L3630" s="220"/>
      <c r="M3630" s="221"/>
      <c r="N3630" s="222"/>
      <c r="O3630" s="222"/>
      <c r="P3630" s="223">
        <f>SUM(P3631:P3650)</f>
        <v>0</v>
      </c>
      <c r="Q3630" s="222"/>
      <c r="R3630" s="223">
        <f>SUM(R3631:R3650)</f>
        <v>0.30200000000000005</v>
      </c>
      <c r="S3630" s="222"/>
      <c r="T3630" s="224">
        <f>SUM(T3631:T3650)</f>
        <v>0</v>
      </c>
      <c r="U3630" s="12"/>
      <c r="V3630" s="12"/>
      <c r="W3630" s="12"/>
      <c r="X3630" s="12"/>
      <c r="Y3630" s="12"/>
      <c r="Z3630" s="12"/>
      <c r="AA3630" s="12"/>
      <c r="AB3630" s="12"/>
      <c r="AC3630" s="12"/>
      <c r="AD3630" s="12"/>
      <c r="AE3630" s="12"/>
      <c r="AR3630" s="225" t="s">
        <v>93</v>
      </c>
      <c r="AT3630" s="226" t="s">
        <v>83</v>
      </c>
      <c r="AU3630" s="226" t="s">
        <v>91</v>
      </c>
      <c r="AY3630" s="225" t="s">
        <v>250</v>
      </c>
      <c r="BK3630" s="227">
        <f>SUM(BK3631:BK3650)</f>
        <v>0</v>
      </c>
    </row>
    <row r="3631" s="2" customFormat="1" ht="21.75" customHeight="1">
      <c r="A3631" s="41"/>
      <c r="B3631" s="42"/>
      <c r="C3631" s="230" t="s">
        <v>3428</v>
      </c>
      <c r="D3631" s="230" t="s">
        <v>252</v>
      </c>
      <c r="E3631" s="231" t="s">
        <v>3429</v>
      </c>
      <c r="F3631" s="232" t="s">
        <v>3430</v>
      </c>
      <c r="G3631" s="233" t="s">
        <v>570</v>
      </c>
      <c r="H3631" s="234">
        <v>6</v>
      </c>
      <c r="I3631" s="235"/>
      <c r="J3631" s="236">
        <f>ROUND(I3631*H3631,2)</f>
        <v>0</v>
      </c>
      <c r="K3631" s="237"/>
      <c r="L3631" s="47"/>
      <c r="M3631" s="238" t="s">
        <v>1</v>
      </c>
      <c r="N3631" s="239" t="s">
        <v>49</v>
      </c>
      <c r="O3631" s="94"/>
      <c r="P3631" s="240">
        <f>O3631*H3631</f>
        <v>0</v>
      </c>
      <c r="Q3631" s="240">
        <v>0</v>
      </c>
      <c r="R3631" s="240">
        <f>Q3631*H3631</f>
        <v>0</v>
      </c>
      <c r="S3631" s="240">
        <v>0</v>
      </c>
      <c r="T3631" s="241">
        <f>S3631*H3631</f>
        <v>0</v>
      </c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R3631" s="242" t="s">
        <v>303</v>
      </c>
      <c r="AT3631" s="242" t="s">
        <v>252</v>
      </c>
      <c r="AU3631" s="242" t="s">
        <v>93</v>
      </c>
      <c r="AY3631" s="19" t="s">
        <v>250</v>
      </c>
      <c r="BE3631" s="243">
        <f>IF(N3631="základní",J3631,0)</f>
        <v>0</v>
      </c>
      <c r="BF3631" s="243">
        <f>IF(N3631="snížená",J3631,0)</f>
        <v>0</v>
      </c>
      <c r="BG3631" s="243">
        <f>IF(N3631="zákl. přenesená",J3631,0)</f>
        <v>0</v>
      </c>
      <c r="BH3631" s="243">
        <f>IF(N3631="sníž. přenesená",J3631,0)</f>
        <v>0</v>
      </c>
      <c r="BI3631" s="243">
        <f>IF(N3631="nulová",J3631,0)</f>
        <v>0</v>
      </c>
      <c r="BJ3631" s="19" t="s">
        <v>91</v>
      </c>
      <c r="BK3631" s="243">
        <f>ROUND(I3631*H3631,2)</f>
        <v>0</v>
      </c>
      <c r="BL3631" s="19" t="s">
        <v>303</v>
      </c>
      <c r="BM3631" s="242" t="s">
        <v>3431</v>
      </c>
    </row>
    <row r="3632" s="15" customFormat="1">
      <c r="A3632" s="15"/>
      <c r="B3632" s="272"/>
      <c r="C3632" s="273"/>
      <c r="D3632" s="251" t="s">
        <v>259</v>
      </c>
      <c r="E3632" s="274" t="s">
        <v>1</v>
      </c>
      <c r="F3632" s="275" t="s">
        <v>1096</v>
      </c>
      <c r="G3632" s="273"/>
      <c r="H3632" s="274" t="s">
        <v>1</v>
      </c>
      <c r="I3632" s="276"/>
      <c r="J3632" s="273"/>
      <c r="K3632" s="273"/>
      <c r="L3632" s="277"/>
      <c r="M3632" s="278"/>
      <c r="N3632" s="279"/>
      <c r="O3632" s="279"/>
      <c r="P3632" s="279"/>
      <c r="Q3632" s="279"/>
      <c r="R3632" s="279"/>
      <c r="S3632" s="279"/>
      <c r="T3632" s="280"/>
      <c r="U3632" s="15"/>
      <c r="V3632" s="15"/>
      <c r="W3632" s="15"/>
      <c r="X3632" s="15"/>
      <c r="Y3632" s="15"/>
      <c r="Z3632" s="15"/>
      <c r="AA3632" s="15"/>
      <c r="AB3632" s="15"/>
      <c r="AC3632" s="15"/>
      <c r="AD3632" s="15"/>
      <c r="AE3632" s="15"/>
      <c r="AT3632" s="281" t="s">
        <v>259</v>
      </c>
      <c r="AU3632" s="281" t="s">
        <v>93</v>
      </c>
      <c r="AV3632" s="15" t="s">
        <v>91</v>
      </c>
      <c r="AW3632" s="15" t="s">
        <v>40</v>
      </c>
      <c r="AX3632" s="15" t="s">
        <v>84</v>
      </c>
      <c r="AY3632" s="281" t="s">
        <v>250</v>
      </c>
    </row>
    <row r="3633" s="13" customFormat="1">
      <c r="A3633" s="13"/>
      <c r="B3633" s="249"/>
      <c r="C3633" s="250"/>
      <c r="D3633" s="251" t="s">
        <v>259</v>
      </c>
      <c r="E3633" s="252" t="s">
        <v>1</v>
      </c>
      <c r="F3633" s="253" t="s">
        <v>3432</v>
      </c>
      <c r="G3633" s="250"/>
      <c r="H3633" s="254">
        <v>2</v>
      </c>
      <c r="I3633" s="255"/>
      <c r="J3633" s="250"/>
      <c r="K3633" s="250"/>
      <c r="L3633" s="256"/>
      <c r="M3633" s="257"/>
      <c r="N3633" s="258"/>
      <c r="O3633" s="258"/>
      <c r="P3633" s="258"/>
      <c r="Q3633" s="258"/>
      <c r="R3633" s="258"/>
      <c r="S3633" s="258"/>
      <c r="T3633" s="259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60" t="s">
        <v>259</v>
      </c>
      <c r="AU3633" s="260" t="s">
        <v>93</v>
      </c>
      <c r="AV3633" s="13" t="s">
        <v>93</v>
      </c>
      <c r="AW3633" s="13" t="s">
        <v>40</v>
      </c>
      <c r="AX3633" s="13" t="s">
        <v>84</v>
      </c>
      <c r="AY3633" s="260" t="s">
        <v>250</v>
      </c>
    </row>
    <row r="3634" s="13" customFormat="1">
      <c r="A3634" s="13"/>
      <c r="B3634" s="249"/>
      <c r="C3634" s="250"/>
      <c r="D3634" s="251" t="s">
        <v>259</v>
      </c>
      <c r="E3634" s="252" t="s">
        <v>1</v>
      </c>
      <c r="F3634" s="253" t="s">
        <v>3433</v>
      </c>
      <c r="G3634" s="250"/>
      <c r="H3634" s="254">
        <v>4</v>
      </c>
      <c r="I3634" s="255"/>
      <c r="J3634" s="250"/>
      <c r="K3634" s="250"/>
      <c r="L3634" s="256"/>
      <c r="M3634" s="257"/>
      <c r="N3634" s="258"/>
      <c r="O3634" s="258"/>
      <c r="P3634" s="258"/>
      <c r="Q3634" s="258"/>
      <c r="R3634" s="258"/>
      <c r="S3634" s="258"/>
      <c r="T3634" s="259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60" t="s">
        <v>259</v>
      </c>
      <c r="AU3634" s="260" t="s">
        <v>93</v>
      </c>
      <c r="AV3634" s="13" t="s">
        <v>93</v>
      </c>
      <c r="AW3634" s="13" t="s">
        <v>40</v>
      </c>
      <c r="AX3634" s="13" t="s">
        <v>84</v>
      </c>
      <c r="AY3634" s="260" t="s">
        <v>250</v>
      </c>
    </row>
    <row r="3635" s="14" customFormat="1">
      <c r="A3635" s="14"/>
      <c r="B3635" s="261"/>
      <c r="C3635" s="262"/>
      <c r="D3635" s="251" t="s">
        <v>259</v>
      </c>
      <c r="E3635" s="263" t="s">
        <v>1</v>
      </c>
      <c r="F3635" s="264" t="s">
        <v>261</v>
      </c>
      <c r="G3635" s="262"/>
      <c r="H3635" s="265">
        <v>6</v>
      </c>
      <c r="I3635" s="266"/>
      <c r="J3635" s="262"/>
      <c r="K3635" s="262"/>
      <c r="L3635" s="267"/>
      <c r="M3635" s="268"/>
      <c r="N3635" s="269"/>
      <c r="O3635" s="269"/>
      <c r="P3635" s="269"/>
      <c r="Q3635" s="269"/>
      <c r="R3635" s="269"/>
      <c r="S3635" s="269"/>
      <c r="T3635" s="270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71" t="s">
        <v>259</v>
      </c>
      <c r="AU3635" s="271" t="s">
        <v>93</v>
      </c>
      <c r="AV3635" s="14" t="s">
        <v>256</v>
      </c>
      <c r="AW3635" s="14" t="s">
        <v>40</v>
      </c>
      <c r="AX3635" s="14" t="s">
        <v>91</v>
      </c>
      <c r="AY3635" s="271" t="s">
        <v>250</v>
      </c>
    </row>
    <row r="3636" s="2" customFormat="1" ht="24.15" customHeight="1">
      <c r="A3636" s="41"/>
      <c r="B3636" s="42"/>
      <c r="C3636" s="230" t="s">
        <v>3434</v>
      </c>
      <c r="D3636" s="230" t="s">
        <v>252</v>
      </c>
      <c r="E3636" s="231" t="s">
        <v>3435</v>
      </c>
      <c r="F3636" s="232" t="s">
        <v>3436</v>
      </c>
      <c r="G3636" s="233" t="s">
        <v>570</v>
      </c>
      <c r="H3636" s="234">
        <v>4</v>
      </c>
      <c r="I3636" s="235"/>
      <c r="J3636" s="236">
        <f>ROUND(I3636*H3636,2)</f>
        <v>0</v>
      </c>
      <c r="K3636" s="237"/>
      <c r="L3636" s="47"/>
      <c r="M3636" s="238" t="s">
        <v>1</v>
      </c>
      <c r="N3636" s="239" t="s">
        <v>49</v>
      </c>
      <c r="O3636" s="94"/>
      <c r="P3636" s="240">
        <f>O3636*H3636</f>
        <v>0</v>
      </c>
      <c r="Q3636" s="240">
        <v>0</v>
      </c>
      <c r="R3636" s="240">
        <f>Q3636*H3636</f>
        <v>0</v>
      </c>
      <c r="S3636" s="240">
        <v>0</v>
      </c>
      <c r="T3636" s="241">
        <f>S3636*H3636</f>
        <v>0</v>
      </c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R3636" s="242" t="s">
        <v>303</v>
      </c>
      <c r="AT3636" s="242" t="s">
        <v>252</v>
      </c>
      <c r="AU3636" s="242" t="s">
        <v>93</v>
      </c>
      <c r="AY3636" s="19" t="s">
        <v>250</v>
      </c>
      <c r="BE3636" s="243">
        <f>IF(N3636="základní",J3636,0)</f>
        <v>0</v>
      </c>
      <c r="BF3636" s="243">
        <f>IF(N3636="snížená",J3636,0)</f>
        <v>0</v>
      </c>
      <c r="BG3636" s="243">
        <f>IF(N3636="zákl. přenesená",J3636,0)</f>
        <v>0</v>
      </c>
      <c r="BH3636" s="243">
        <f>IF(N3636="sníž. přenesená",J3636,0)</f>
        <v>0</v>
      </c>
      <c r="BI3636" s="243">
        <f>IF(N3636="nulová",J3636,0)</f>
        <v>0</v>
      </c>
      <c r="BJ3636" s="19" t="s">
        <v>91</v>
      </c>
      <c r="BK3636" s="243">
        <f>ROUND(I3636*H3636,2)</f>
        <v>0</v>
      </c>
      <c r="BL3636" s="19" t="s">
        <v>303</v>
      </c>
      <c r="BM3636" s="242" t="s">
        <v>3437</v>
      </c>
    </row>
    <row r="3637" s="2" customFormat="1">
      <c r="A3637" s="41"/>
      <c r="B3637" s="42"/>
      <c r="C3637" s="43"/>
      <c r="D3637" s="244" t="s">
        <v>257</v>
      </c>
      <c r="E3637" s="43"/>
      <c r="F3637" s="245" t="s">
        <v>3438</v>
      </c>
      <c r="G3637" s="43"/>
      <c r="H3637" s="43"/>
      <c r="I3637" s="246"/>
      <c r="J3637" s="43"/>
      <c r="K3637" s="43"/>
      <c r="L3637" s="47"/>
      <c r="M3637" s="247"/>
      <c r="N3637" s="248"/>
      <c r="O3637" s="94"/>
      <c r="P3637" s="94"/>
      <c r="Q3637" s="94"/>
      <c r="R3637" s="94"/>
      <c r="S3637" s="94"/>
      <c r="T3637" s="95"/>
      <c r="U3637" s="41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T3637" s="19" t="s">
        <v>257</v>
      </c>
      <c r="AU3637" s="19" t="s">
        <v>93</v>
      </c>
    </row>
    <row r="3638" s="15" customFormat="1">
      <c r="A3638" s="15"/>
      <c r="B3638" s="272"/>
      <c r="C3638" s="273"/>
      <c r="D3638" s="251" t="s">
        <v>259</v>
      </c>
      <c r="E3638" s="274" t="s">
        <v>1</v>
      </c>
      <c r="F3638" s="275" t="s">
        <v>1096</v>
      </c>
      <c r="G3638" s="273"/>
      <c r="H3638" s="274" t="s">
        <v>1</v>
      </c>
      <c r="I3638" s="276"/>
      <c r="J3638" s="273"/>
      <c r="K3638" s="273"/>
      <c r="L3638" s="277"/>
      <c r="M3638" s="278"/>
      <c r="N3638" s="279"/>
      <c r="O3638" s="279"/>
      <c r="P3638" s="279"/>
      <c r="Q3638" s="279"/>
      <c r="R3638" s="279"/>
      <c r="S3638" s="279"/>
      <c r="T3638" s="280"/>
      <c r="U3638" s="15"/>
      <c r="V3638" s="15"/>
      <c r="W3638" s="15"/>
      <c r="X3638" s="15"/>
      <c r="Y3638" s="15"/>
      <c r="Z3638" s="15"/>
      <c r="AA3638" s="15"/>
      <c r="AB3638" s="15"/>
      <c r="AC3638" s="15"/>
      <c r="AD3638" s="15"/>
      <c r="AE3638" s="15"/>
      <c r="AT3638" s="281" t="s">
        <v>259</v>
      </c>
      <c r="AU3638" s="281" t="s">
        <v>93</v>
      </c>
      <c r="AV3638" s="15" t="s">
        <v>91</v>
      </c>
      <c r="AW3638" s="15" t="s">
        <v>40</v>
      </c>
      <c r="AX3638" s="15" t="s">
        <v>84</v>
      </c>
      <c r="AY3638" s="281" t="s">
        <v>250</v>
      </c>
    </row>
    <row r="3639" s="13" customFormat="1">
      <c r="A3639" s="13"/>
      <c r="B3639" s="249"/>
      <c r="C3639" s="250"/>
      <c r="D3639" s="251" t="s">
        <v>259</v>
      </c>
      <c r="E3639" s="252" t="s">
        <v>1</v>
      </c>
      <c r="F3639" s="253" t="s">
        <v>3439</v>
      </c>
      <c r="G3639" s="250"/>
      <c r="H3639" s="254">
        <v>4</v>
      </c>
      <c r="I3639" s="255"/>
      <c r="J3639" s="250"/>
      <c r="K3639" s="250"/>
      <c r="L3639" s="256"/>
      <c r="M3639" s="257"/>
      <c r="N3639" s="258"/>
      <c r="O3639" s="258"/>
      <c r="P3639" s="258"/>
      <c r="Q3639" s="258"/>
      <c r="R3639" s="258"/>
      <c r="S3639" s="258"/>
      <c r="T3639" s="25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60" t="s">
        <v>259</v>
      </c>
      <c r="AU3639" s="260" t="s">
        <v>93</v>
      </c>
      <c r="AV3639" s="13" t="s">
        <v>93</v>
      </c>
      <c r="AW3639" s="13" t="s">
        <v>40</v>
      </c>
      <c r="AX3639" s="13" t="s">
        <v>91</v>
      </c>
      <c r="AY3639" s="260" t="s">
        <v>250</v>
      </c>
    </row>
    <row r="3640" s="2" customFormat="1" ht="62.7" customHeight="1">
      <c r="A3640" s="41"/>
      <c r="B3640" s="42"/>
      <c r="C3640" s="294" t="s">
        <v>3440</v>
      </c>
      <c r="D3640" s="294" t="s">
        <v>337</v>
      </c>
      <c r="E3640" s="295" t="s">
        <v>3441</v>
      </c>
      <c r="F3640" s="296" t="s">
        <v>3442</v>
      </c>
      <c r="G3640" s="297" t="s">
        <v>570</v>
      </c>
      <c r="H3640" s="298">
        <v>4</v>
      </c>
      <c r="I3640" s="299"/>
      <c r="J3640" s="300">
        <f>ROUND(I3640*H3640,2)</f>
        <v>0</v>
      </c>
      <c r="K3640" s="301"/>
      <c r="L3640" s="302"/>
      <c r="M3640" s="303" t="s">
        <v>1</v>
      </c>
      <c r="N3640" s="304" t="s">
        <v>49</v>
      </c>
      <c r="O3640" s="94"/>
      <c r="P3640" s="240">
        <f>O3640*H3640</f>
        <v>0</v>
      </c>
      <c r="Q3640" s="240">
        <v>0.033000000000000002</v>
      </c>
      <c r="R3640" s="240">
        <f>Q3640*H3640</f>
        <v>0.13200000000000001</v>
      </c>
      <c r="S3640" s="240">
        <v>0</v>
      </c>
      <c r="T3640" s="241">
        <f>S3640*H3640</f>
        <v>0</v>
      </c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R3640" s="242" t="s">
        <v>363</v>
      </c>
      <c r="AT3640" s="242" t="s">
        <v>337</v>
      </c>
      <c r="AU3640" s="242" t="s">
        <v>93</v>
      </c>
      <c r="AY3640" s="19" t="s">
        <v>250</v>
      </c>
      <c r="BE3640" s="243">
        <f>IF(N3640="základní",J3640,0)</f>
        <v>0</v>
      </c>
      <c r="BF3640" s="243">
        <f>IF(N3640="snížená",J3640,0)</f>
        <v>0</v>
      </c>
      <c r="BG3640" s="243">
        <f>IF(N3640="zákl. přenesená",J3640,0)</f>
        <v>0</v>
      </c>
      <c r="BH3640" s="243">
        <f>IF(N3640="sníž. přenesená",J3640,0)</f>
        <v>0</v>
      </c>
      <c r="BI3640" s="243">
        <f>IF(N3640="nulová",J3640,0)</f>
        <v>0</v>
      </c>
      <c r="BJ3640" s="19" t="s">
        <v>91</v>
      </c>
      <c r="BK3640" s="243">
        <f>ROUND(I3640*H3640,2)</f>
        <v>0</v>
      </c>
      <c r="BL3640" s="19" t="s">
        <v>303</v>
      </c>
      <c r="BM3640" s="242" t="s">
        <v>3443</v>
      </c>
    </row>
    <row r="3641" s="15" customFormat="1">
      <c r="A3641" s="15"/>
      <c r="B3641" s="272"/>
      <c r="C3641" s="273"/>
      <c r="D3641" s="251" t="s">
        <v>259</v>
      </c>
      <c r="E3641" s="274" t="s">
        <v>1</v>
      </c>
      <c r="F3641" s="275" t="s">
        <v>1096</v>
      </c>
      <c r="G3641" s="273"/>
      <c r="H3641" s="274" t="s">
        <v>1</v>
      </c>
      <c r="I3641" s="276"/>
      <c r="J3641" s="273"/>
      <c r="K3641" s="273"/>
      <c r="L3641" s="277"/>
      <c r="M3641" s="278"/>
      <c r="N3641" s="279"/>
      <c r="O3641" s="279"/>
      <c r="P3641" s="279"/>
      <c r="Q3641" s="279"/>
      <c r="R3641" s="279"/>
      <c r="S3641" s="279"/>
      <c r="T3641" s="280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81" t="s">
        <v>259</v>
      </c>
      <c r="AU3641" s="281" t="s">
        <v>93</v>
      </c>
      <c r="AV3641" s="15" t="s">
        <v>91</v>
      </c>
      <c r="AW3641" s="15" t="s">
        <v>40</v>
      </c>
      <c r="AX3641" s="15" t="s">
        <v>84</v>
      </c>
      <c r="AY3641" s="281" t="s">
        <v>250</v>
      </c>
    </row>
    <row r="3642" s="13" customFormat="1">
      <c r="A3642" s="13"/>
      <c r="B3642" s="249"/>
      <c r="C3642" s="250"/>
      <c r="D3642" s="251" t="s">
        <v>259</v>
      </c>
      <c r="E3642" s="252" t="s">
        <v>1</v>
      </c>
      <c r="F3642" s="253" t="s">
        <v>3439</v>
      </c>
      <c r="G3642" s="250"/>
      <c r="H3642" s="254">
        <v>4</v>
      </c>
      <c r="I3642" s="255"/>
      <c r="J3642" s="250"/>
      <c r="K3642" s="250"/>
      <c r="L3642" s="256"/>
      <c r="M3642" s="257"/>
      <c r="N3642" s="258"/>
      <c r="O3642" s="258"/>
      <c r="P3642" s="258"/>
      <c r="Q3642" s="258"/>
      <c r="R3642" s="258"/>
      <c r="S3642" s="258"/>
      <c r="T3642" s="259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60" t="s">
        <v>259</v>
      </c>
      <c r="AU3642" s="260" t="s">
        <v>93</v>
      </c>
      <c r="AV3642" s="13" t="s">
        <v>93</v>
      </c>
      <c r="AW3642" s="13" t="s">
        <v>40</v>
      </c>
      <c r="AX3642" s="13" t="s">
        <v>91</v>
      </c>
      <c r="AY3642" s="260" t="s">
        <v>250</v>
      </c>
    </row>
    <row r="3643" s="2" customFormat="1" ht="62.7" customHeight="1">
      <c r="A3643" s="41"/>
      <c r="B3643" s="42"/>
      <c r="C3643" s="294" t="s">
        <v>3444</v>
      </c>
      <c r="D3643" s="294" t="s">
        <v>337</v>
      </c>
      <c r="E3643" s="295" t="s">
        <v>3445</v>
      </c>
      <c r="F3643" s="296" t="s">
        <v>3446</v>
      </c>
      <c r="G3643" s="297" t="s">
        <v>570</v>
      </c>
      <c r="H3643" s="298">
        <v>2</v>
      </c>
      <c r="I3643" s="299"/>
      <c r="J3643" s="300">
        <f>ROUND(I3643*H3643,2)</f>
        <v>0</v>
      </c>
      <c r="K3643" s="301"/>
      <c r="L3643" s="302"/>
      <c r="M3643" s="303" t="s">
        <v>1</v>
      </c>
      <c r="N3643" s="304" t="s">
        <v>49</v>
      </c>
      <c r="O3643" s="94"/>
      <c r="P3643" s="240">
        <f>O3643*H3643</f>
        <v>0</v>
      </c>
      <c r="Q3643" s="240">
        <v>0.029000000000000001</v>
      </c>
      <c r="R3643" s="240">
        <f>Q3643*H3643</f>
        <v>0.058000000000000003</v>
      </c>
      <c r="S3643" s="240">
        <v>0</v>
      </c>
      <c r="T3643" s="241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42" t="s">
        <v>363</v>
      </c>
      <c r="AT3643" s="242" t="s">
        <v>337</v>
      </c>
      <c r="AU3643" s="242" t="s">
        <v>93</v>
      </c>
      <c r="AY3643" s="19" t="s">
        <v>250</v>
      </c>
      <c r="BE3643" s="243">
        <f>IF(N3643="základní",J3643,0)</f>
        <v>0</v>
      </c>
      <c r="BF3643" s="243">
        <f>IF(N3643="snížená",J3643,0)</f>
        <v>0</v>
      </c>
      <c r="BG3643" s="243">
        <f>IF(N3643="zákl. přenesená",J3643,0)</f>
        <v>0</v>
      </c>
      <c r="BH3643" s="243">
        <f>IF(N3643="sníž. přenesená",J3643,0)</f>
        <v>0</v>
      </c>
      <c r="BI3643" s="243">
        <f>IF(N3643="nulová",J3643,0)</f>
        <v>0</v>
      </c>
      <c r="BJ3643" s="19" t="s">
        <v>91</v>
      </c>
      <c r="BK3643" s="243">
        <f>ROUND(I3643*H3643,2)</f>
        <v>0</v>
      </c>
      <c r="BL3643" s="19" t="s">
        <v>303</v>
      </c>
      <c r="BM3643" s="242" t="s">
        <v>3447</v>
      </c>
    </row>
    <row r="3644" s="15" customFormat="1">
      <c r="A3644" s="15"/>
      <c r="B3644" s="272"/>
      <c r="C3644" s="273"/>
      <c r="D3644" s="251" t="s">
        <v>259</v>
      </c>
      <c r="E3644" s="274" t="s">
        <v>1</v>
      </c>
      <c r="F3644" s="275" t="s">
        <v>1096</v>
      </c>
      <c r="G3644" s="273"/>
      <c r="H3644" s="274" t="s">
        <v>1</v>
      </c>
      <c r="I3644" s="276"/>
      <c r="J3644" s="273"/>
      <c r="K3644" s="273"/>
      <c r="L3644" s="277"/>
      <c r="M3644" s="278"/>
      <c r="N3644" s="279"/>
      <c r="O3644" s="279"/>
      <c r="P3644" s="279"/>
      <c r="Q3644" s="279"/>
      <c r="R3644" s="279"/>
      <c r="S3644" s="279"/>
      <c r="T3644" s="280"/>
      <c r="U3644" s="15"/>
      <c r="V3644" s="15"/>
      <c r="W3644" s="15"/>
      <c r="X3644" s="15"/>
      <c r="Y3644" s="15"/>
      <c r="Z3644" s="15"/>
      <c r="AA3644" s="15"/>
      <c r="AB3644" s="15"/>
      <c r="AC3644" s="15"/>
      <c r="AD3644" s="15"/>
      <c r="AE3644" s="15"/>
      <c r="AT3644" s="281" t="s">
        <v>259</v>
      </c>
      <c r="AU3644" s="281" t="s">
        <v>93</v>
      </c>
      <c r="AV3644" s="15" t="s">
        <v>91</v>
      </c>
      <c r="AW3644" s="15" t="s">
        <v>40</v>
      </c>
      <c r="AX3644" s="15" t="s">
        <v>84</v>
      </c>
      <c r="AY3644" s="281" t="s">
        <v>250</v>
      </c>
    </row>
    <row r="3645" s="13" customFormat="1">
      <c r="A3645" s="13"/>
      <c r="B3645" s="249"/>
      <c r="C3645" s="250"/>
      <c r="D3645" s="251" t="s">
        <v>259</v>
      </c>
      <c r="E3645" s="252" t="s">
        <v>1</v>
      </c>
      <c r="F3645" s="253" t="s">
        <v>3432</v>
      </c>
      <c r="G3645" s="250"/>
      <c r="H3645" s="254">
        <v>2</v>
      </c>
      <c r="I3645" s="255"/>
      <c r="J3645" s="250"/>
      <c r="K3645" s="250"/>
      <c r="L3645" s="256"/>
      <c r="M3645" s="257"/>
      <c r="N3645" s="258"/>
      <c r="O3645" s="258"/>
      <c r="P3645" s="258"/>
      <c r="Q3645" s="258"/>
      <c r="R3645" s="258"/>
      <c r="S3645" s="258"/>
      <c r="T3645" s="259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60" t="s">
        <v>259</v>
      </c>
      <c r="AU3645" s="260" t="s">
        <v>93</v>
      </c>
      <c r="AV3645" s="13" t="s">
        <v>93</v>
      </c>
      <c r="AW3645" s="13" t="s">
        <v>40</v>
      </c>
      <c r="AX3645" s="13" t="s">
        <v>91</v>
      </c>
      <c r="AY3645" s="260" t="s">
        <v>250</v>
      </c>
    </row>
    <row r="3646" s="2" customFormat="1" ht="62.7" customHeight="1">
      <c r="A3646" s="41"/>
      <c r="B3646" s="42"/>
      <c r="C3646" s="294" t="s">
        <v>3448</v>
      </c>
      <c r="D3646" s="294" t="s">
        <v>337</v>
      </c>
      <c r="E3646" s="295" t="s">
        <v>3449</v>
      </c>
      <c r="F3646" s="296" t="s">
        <v>3450</v>
      </c>
      <c r="G3646" s="297" t="s">
        <v>570</v>
      </c>
      <c r="H3646" s="298">
        <v>4</v>
      </c>
      <c r="I3646" s="299"/>
      <c r="J3646" s="300">
        <f>ROUND(I3646*H3646,2)</f>
        <v>0</v>
      </c>
      <c r="K3646" s="301"/>
      <c r="L3646" s="302"/>
      <c r="M3646" s="303" t="s">
        <v>1</v>
      </c>
      <c r="N3646" s="304" t="s">
        <v>49</v>
      </c>
      <c r="O3646" s="94"/>
      <c r="P3646" s="240">
        <f>O3646*H3646</f>
        <v>0</v>
      </c>
      <c r="Q3646" s="240">
        <v>0.028000000000000001</v>
      </c>
      <c r="R3646" s="240">
        <f>Q3646*H3646</f>
        <v>0.112</v>
      </c>
      <c r="S3646" s="240">
        <v>0</v>
      </c>
      <c r="T3646" s="241">
        <f>S3646*H3646</f>
        <v>0</v>
      </c>
      <c r="U3646" s="41"/>
      <c r="V3646" s="41"/>
      <c r="W3646" s="41"/>
      <c r="X3646" s="41"/>
      <c r="Y3646" s="41"/>
      <c r="Z3646" s="41"/>
      <c r="AA3646" s="41"/>
      <c r="AB3646" s="41"/>
      <c r="AC3646" s="41"/>
      <c r="AD3646" s="41"/>
      <c r="AE3646" s="41"/>
      <c r="AR3646" s="242" t="s">
        <v>363</v>
      </c>
      <c r="AT3646" s="242" t="s">
        <v>337</v>
      </c>
      <c r="AU3646" s="242" t="s">
        <v>93</v>
      </c>
      <c r="AY3646" s="19" t="s">
        <v>250</v>
      </c>
      <c r="BE3646" s="243">
        <f>IF(N3646="základní",J3646,0)</f>
        <v>0</v>
      </c>
      <c r="BF3646" s="243">
        <f>IF(N3646="snížená",J3646,0)</f>
        <v>0</v>
      </c>
      <c r="BG3646" s="243">
        <f>IF(N3646="zákl. přenesená",J3646,0)</f>
        <v>0</v>
      </c>
      <c r="BH3646" s="243">
        <f>IF(N3646="sníž. přenesená",J3646,0)</f>
        <v>0</v>
      </c>
      <c r="BI3646" s="243">
        <f>IF(N3646="nulová",J3646,0)</f>
        <v>0</v>
      </c>
      <c r="BJ3646" s="19" t="s">
        <v>91</v>
      </c>
      <c r="BK3646" s="243">
        <f>ROUND(I3646*H3646,2)</f>
        <v>0</v>
      </c>
      <c r="BL3646" s="19" t="s">
        <v>303</v>
      </c>
      <c r="BM3646" s="242" t="s">
        <v>3451</v>
      </c>
    </row>
    <row r="3647" s="15" customFormat="1">
      <c r="A3647" s="15"/>
      <c r="B3647" s="272"/>
      <c r="C3647" s="273"/>
      <c r="D3647" s="251" t="s">
        <v>259</v>
      </c>
      <c r="E3647" s="274" t="s">
        <v>1</v>
      </c>
      <c r="F3647" s="275" t="s">
        <v>1096</v>
      </c>
      <c r="G3647" s="273"/>
      <c r="H3647" s="274" t="s">
        <v>1</v>
      </c>
      <c r="I3647" s="276"/>
      <c r="J3647" s="273"/>
      <c r="K3647" s="273"/>
      <c r="L3647" s="277"/>
      <c r="M3647" s="278"/>
      <c r="N3647" s="279"/>
      <c r="O3647" s="279"/>
      <c r="P3647" s="279"/>
      <c r="Q3647" s="279"/>
      <c r="R3647" s="279"/>
      <c r="S3647" s="279"/>
      <c r="T3647" s="280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81" t="s">
        <v>259</v>
      </c>
      <c r="AU3647" s="281" t="s">
        <v>93</v>
      </c>
      <c r="AV3647" s="15" t="s">
        <v>91</v>
      </c>
      <c r="AW3647" s="15" t="s">
        <v>40</v>
      </c>
      <c r="AX3647" s="15" t="s">
        <v>84</v>
      </c>
      <c r="AY3647" s="281" t="s">
        <v>250</v>
      </c>
    </row>
    <row r="3648" s="13" customFormat="1">
      <c r="A3648" s="13"/>
      <c r="B3648" s="249"/>
      <c r="C3648" s="250"/>
      <c r="D3648" s="251" t="s">
        <v>259</v>
      </c>
      <c r="E3648" s="252" t="s">
        <v>1</v>
      </c>
      <c r="F3648" s="253" t="s">
        <v>3433</v>
      </c>
      <c r="G3648" s="250"/>
      <c r="H3648" s="254">
        <v>4</v>
      </c>
      <c r="I3648" s="255"/>
      <c r="J3648" s="250"/>
      <c r="K3648" s="250"/>
      <c r="L3648" s="256"/>
      <c r="M3648" s="257"/>
      <c r="N3648" s="258"/>
      <c r="O3648" s="258"/>
      <c r="P3648" s="258"/>
      <c r="Q3648" s="258"/>
      <c r="R3648" s="258"/>
      <c r="S3648" s="258"/>
      <c r="T3648" s="259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60" t="s">
        <v>259</v>
      </c>
      <c r="AU3648" s="260" t="s">
        <v>93</v>
      </c>
      <c r="AV3648" s="13" t="s">
        <v>93</v>
      </c>
      <c r="AW3648" s="13" t="s">
        <v>40</v>
      </c>
      <c r="AX3648" s="13" t="s">
        <v>91</v>
      </c>
      <c r="AY3648" s="260" t="s">
        <v>250</v>
      </c>
    </row>
    <row r="3649" s="2" customFormat="1" ht="24.15" customHeight="1">
      <c r="A3649" s="41"/>
      <c r="B3649" s="42"/>
      <c r="C3649" s="230" t="s">
        <v>3452</v>
      </c>
      <c r="D3649" s="230" t="s">
        <v>252</v>
      </c>
      <c r="E3649" s="231" t="s">
        <v>3453</v>
      </c>
      <c r="F3649" s="232" t="s">
        <v>3454</v>
      </c>
      <c r="G3649" s="233" t="s">
        <v>1329</v>
      </c>
      <c r="H3649" s="305"/>
      <c r="I3649" s="235"/>
      <c r="J3649" s="236">
        <f>ROUND(I3649*H3649,2)</f>
        <v>0</v>
      </c>
      <c r="K3649" s="237"/>
      <c r="L3649" s="47"/>
      <c r="M3649" s="238" t="s">
        <v>1</v>
      </c>
      <c r="N3649" s="239" t="s">
        <v>49</v>
      </c>
      <c r="O3649" s="94"/>
      <c r="P3649" s="240">
        <f>O3649*H3649</f>
        <v>0</v>
      </c>
      <c r="Q3649" s="240">
        <v>0</v>
      </c>
      <c r="R3649" s="240">
        <f>Q3649*H3649</f>
        <v>0</v>
      </c>
      <c r="S3649" s="240">
        <v>0</v>
      </c>
      <c r="T3649" s="241">
        <f>S3649*H3649</f>
        <v>0</v>
      </c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R3649" s="242" t="s">
        <v>303</v>
      </c>
      <c r="AT3649" s="242" t="s">
        <v>252</v>
      </c>
      <c r="AU3649" s="242" t="s">
        <v>93</v>
      </c>
      <c r="AY3649" s="19" t="s">
        <v>250</v>
      </c>
      <c r="BE3649" s="243">
        <f>IF(N3649="základní",J3649,0)</f>
        <v>0</v>
      </c>
      <c r="BF3649" s="243">
        <f>IF(N3649="snížená",J3649,0)</f>
        <v>0</v>
      </c>
      <c r="BG3649" s="243">
        <f>IF(N3649="zákl. přenesená",J3649,0)</f>
        <v>0</v>
      </c>
      <c r="BH3649" s="243">
        <f>IF(N3649="sníž. přenesená",J3649,0)</f>
        <v>0</v>
      </c>
      <c r="BI3649" s="243">
        <f>IF(N3649="nulová",J3649,0)</f>
        <v>0</v>
      </c>
      <c r="BJ3649" s="19" t="s">
        <v>91</v>
      </c>
      <c r="BK3649" s="243">
        <f>ROUND(I3649*H3649,2)</f>
        <v>0</v>
      </c>
      <c r="BL3649" s="19" t="s">
        <v>303</v>
      </c>
      <c r="BM3649" s="242" t="s">
        <v>3455</v>
      </c>
    </row>
    <row r="3650" s="2" customFormat="1">
      <c r="A3650" s="41"/>
      <c r="B3650" s="42"/>
      <c r="C3650" s="43"/>
      <c r="D3650" s="244" t="s">
        <v>257</v>
      </c>
      <c r="E3650" s="43"/>
      <c r="F3650" s="245" t="s">
        <v>3456</v>
      </c>
      <c r="G3650" s="43"/>
      <c r="H3650" s="43"/>
      <c r="I3650" s="246"/>
      <c r="J3650" s="43"/>
      <c r="K3650" s="43"/>
      <c r="L3650" s="47"/>
      <c r="M3650" s="247"/>
      <c r="N3650" s="248"/>
      <c r="O3650" s="94"/>
      <c r="P3650" s="94"/>
      <c r="Q3650" s="94"/>
      <c r="R3650" s="94"/>
      <c r="S3650" s="94"/>
      <c r="T3650" s="95"/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T3650" s="19" t="s">
        <v>257</v>
      </c>
      <c r="AU3650" s="19" t="s">
        <v>93</v>
      </c>
    </row>
    <row r="3651" s="12" customFormat="1" ht="25.92" customHeight="1">
      <c r="A3651" s="12"/>
      <c r="B3651" s="214"/>
      <c r="C3651" s="215"/>
      <c r="D3651" s="216" t="s">
        <v>83</v>
      </c>
      <c r="E3651" s="217" t="s">
        <v>337</v>
      </c>
      <c r="F3651" s="217" t="s">
        <v>3457</v>
      </c>
      <c r="G3651" s="215"/>
      <c r="H3651" s="215"/>
      <c r="I3651" s="218"/>
      <c r="J3651" s="219">
        <f>BK3651</f>
        <v>0</v>
      </c>
      <c r="K3651" s="215"/>
      <c r="L3651" s="220"/>
      <c r="M3651" s="221"/>
      <c r="N3651" s="222"/>
      <c r="O3651" s="222"/>
      <c r="P3651" s="223">
        <f>P3652+P3660</f>
        <v>0</v>
      </c>
      <c r="Q3651" s="222"/>
      <c r="R3651" s="223">
        <f>R3652+R3660</f>
        <v>0.83810000000000007</v>
      </c>
      <c r="S3651" s="222"/>
      <c r="T3651" s="224">
        <f>T3652+T3660</f>
        <v>0</v>
      </c>
      <c r="U3651" s="12"/>
      <c r="V3651" s="12"/>
      <c r="W3651" s="12"/>
      <c r="X3651" s="12"/>
      <c r="Y3651" s="12"/>
      <c r="Z3651" s="12"/>
      <c r="AA3651" s="12"/>
      <c r="AB3651" s="12"/>
      <c r="AC3651" s="12"/>
      <c r="AD3651" s="12"/>
      <c r="AE3651" s="12"/>
      <c r="AR3651" s="225" t="s">
        <v>272</v>
      </c>
      <c r="AT3651" s="226" t="s">
        <v>83</v>
      </c>
      <c r="AU3651" s="226" t="s">
        <v>84</v>
      </c>
      <c r="AY3651" s="225" t="s">
        <v>250</v>
      </c>
      <c r="BK3651" s="227">
        <f>BK3652+BK3660</f>
        <v>0</v>
      </c>
    </row>
    <row r="3652" s="12" customFormat="1" ht="22.8" customHeight="1">
      <c r="A3652" s="12"/>
      <c r="B3652" s="214"/>
      <c r="C3652" s="215"/>
      <c r="D3652" s="216" t="s">
        <v>83</v>
      </c>
      <c r="E3652" s="228" t="s">
        <v>3458</v>
      </c>
      <c r="F3652" s="228" t="s">
        <v>3459</v>
      </c>
      <c r="G3652" s="215"/>
      <c r="H3652" s="215"/>
      <c r="I3652" s="218"/>
      <c r="J3652" s="229">
        <f>BK3652</f>
        <v>0</v>
      </c>
      <c r="K3652" s="215"/>
      <c r="L3652" s="220"/>
      <c r="M3652" s="221"/>
      <c r="N3652" s="222"/>
      <c r="O3652" s="222"/>
      <c r="P3652" s="223">
        <f>SUM(P3653:P3659)</f>
        <v>0</v>
      </c>
      <c r="Q3652" s="222"/>
      <c r="R3652" s="223">
        <f>SUM(R3653:R3659)</f>
        <v>0.83810000000000007</v>
      </c>
      <c r="S3652" s="222"/>
      <c r="T3652" s="224">
        <f>SUM(T3653:T3659)</f>
        <v>0</v>
      </c>
      <c r="U3652" s="12"/>
      <c r="V3652" s="12"/>
      <c r="W3652" s="12"/>
      <c r="X3652" s="12"/>
      <c r="Y3652" s="12"/>
      <c r="Z3652" s="12"/>
      <c r="AA3652" s="12"/>
      <c r="AB3652" s="12"/>
      <c r="AC3652" s="12"/>
      <c r="AD3652" s="12"/>
      <c r="AE3652" s="12"/>
      <c r="AR3652" s="225" t="s">
        <v>272</v>
      </c>
      <c r="AT3652" s="226" t="s">
        <v>83</v>
      </c>
      <c r="AU3652" s="226" t="s">
        <v>91</v>
      </c>
      <c r="AY3652" s="225" t="s">
        <v>250</v>
      </c>
      <c r="BK3652" s="227">
        <f>SUM(BK3653:BK3659)</f>
        <v>0</v>
      </c>
    </row>
    <row r="3653" s="2" customFormat="1" ht="16.5" customHeight="1">
      <c r="A3653" s="41"/>
      <c r="B3653" s="42"/>
      <c r="C3653" s="230" t="s">
        <v>3460</v>
      </c>
      <c r="D3653" s="230" t="s">
        <v>252</v>
      </c>
      <c r="E3653" s="231" t="s">
        <v>3461</v>
      </c>
      <c r="F3653" s="232" t="s">
        <v>3462</v>
      </c>
      <c r="G3653" s="233" t="s">
        <v>570</v>
      </c>
      <c r="H3653" s="234">
        <v>1</v>
      </c>
      <c r="I3653" s="235"/>
      <c r="J3653" s="236">
        <f>ROUND(I3653*H3653,2)</f>
        <v>0</v>
      </c>
      <c r="K3653" s="237"/>
      <c r="L3653" s="47"/>
      <c r="M3653" s="238" t="s">
        <v>1</v>
      </c>
      <c r="N3653" s="239" t="s">
        <v>49</v>
      </c>
      <c r="O3653" s="94"/>
      <c r="P3653" s="240">
        <f>O3653*H3653</f>
        <v>0</v>
      </c>
      <c r="Q3653" s="240">
        <v>0.78010000000000002</v>
      </c>
      <c r="R3653" s="240">
        <f>Q3653*H3653</f>
        <v>0.78010000000000002</v>
      </c>
      <c r="S3653" s="240">
        <v>0</v>
      </c>
      <c r="T3653" s="241">
        <f>S3653*H3653</f>
        <v>0</v>
      </c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R3653" s="242" t="s">
        <v>490</v>
      </c>
      <c r="AT3653" s="242" t="s">
        <v>252</v>
      </c>
      <c r="AU3653" s="242" t="s">
        <v>93</v>
      </c>
      <c r="AY3653" s="19" t="s">
        <v>250</v>
      </c>
      <c r="BE3653" s="243">
        <f>IF(N3653="základní",J3653,0)</f>
        <v>0</v>
      </c>
      <c r="BF3653" s="243">
        <f>IF(N3653="snížená",J3653,0)</f>
        <v>0</v>
      </c>
      <c r="BG3653" s="243">
        <f>IF(N3653="zákl. přenesená",J3653,0)</f>
        <v>0</v>
      </c>
      <c r="BH3653" s="243">
        <f>IF(N3653="sníž. přenesená",J3653,0)</f>
        <v>0</v>
      </c>
      <c r="BI3653" s="243">
        <f>IF(N3653="nulová",J3653,0)</f>
        <v>0</v>
      </c>
      <c r="BJ3653" s="19" t="s">
        <v>91</v>
      </c>
      <c r="BK3653" s="243">
        <f>ROUND(I3653*H3653,2)</f>
        <v>0</v>
      </c>
      <c r="BL3653" s="19" t="s">
        <v>490</v>
      </c>
      <c r="BM3653" s="242" t="s">
        <v>3463</v>
      </c>
    </row>
    <row r="3654" s="2" customFormat="1">
      <c r="A3654" s="41"/>
      <c r="B3654" s="42"/>
      <c r="C3654" s="43"/>
      <c r="D3654" s="244" t="s">
        <v>257</v>
      </c>
      <c r="E3654" s="43"/>
      <c r="F3654" s="245" t="s">
        <v>3464</v>
      </c>
      <c r="G3654" s="43"/>
      <c r="H3654" s="43"/>
      <c r="I3654" s="246"/>
      <c r="J3654" s="43"/>
      <c r="K3654" s="43"/>
      <c r="L3654" s="47"/>
      <c r="M3654" s="247"/>
      <c r="N3654" s="248"/>
      <c r="O3654" s="94"/>
      <c r="P3654" s="94"/>
      <c r="Q3654" s="94"/>
      <c r="R3654" s="94"/>
      <c r="S3654" s="94"/>
      <c r="T3654" s="95"/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T3654" s="19" t="s">
        <v>257</v>
      </c>
      <c r="AU3654" s="19" t="s">
        <v>93</v>
      </c>
    </row>
    <row r="3655" s="15" customFormat="1">
      <c r="A3655" s="15"/>
      <c r="B3655" s="272"/>
      <c r="C3655" s="273"/>
      <c r="D3655" s="251" t="s">
        <v>259</v>
      </c>
      <c r="E3655" s="274" t="s">
        <v>1</v>
      </c>
      <c r="F3655" s="275" t="s">
        <v>1096</v>
      </c>
      <c r="G3655" s="273"/>
      <c r="H3655" s="274" t="s">
        <v>1</v>
      </c>
      <c r="I3655" s="276"/>
      <c r="J3655" s="273"/>
      <c r="K3655" s="273"/>
      <c r="L3655" s="277"/>
      <c r="M3655" s="278"/>
      <c r="N3655" s="279"/>
      <c r="O3655" s="279"/>
      <c r="P3655" s="279"/>
      <c r="Q3655" s="279"/>
      <c r="R3655" s="279"/>
      <c r="S3655" s="279"/>
      <c r="T3655" s="280"/>
      <c r="U3655" s="15"/>
      <c r="V3655" s="15"/>
      <c r="W3655" s="15"/>
      <c r="X3655" s="15"/>
      <c r="Y3655" s="15"/>
      <c r="Z3655" s="15"/>
      <c r="AA3655" s="15"/>
      <c r="AB3655" s="15"/>
      <c r="AC3655" s="15"/>
      <c r="AD3655" s="15"/>
      <c r="AE3655" s="15"/>
      <c r="AT3655" s="281" t="s">
        <v>259</v>
      </c>
      <c r="AU3655" s="281" t="s">
        <v>93</v>
      </c>
      <c r="AV3655" s="15" t="s">
        <v>91</v>
      </c>
      <c r="AW3655" s="15" t="s">
        <v>40</v>
      </c>
      <c r="AX3655" s="15" t="s">
        <v>84</v>
      </c>
      <c r="AY3655" s="281" t="s">
        <v>250</v>
      </c>
    </row>
    <row r="3656" s="13" customFormat="1">
      <c r="A3656" s="13"/>
      <c r="B3656" s="249"/>
      <c r="C3656" s="250"/>
      <c r="D3656" s="251" t="s">
        <v>259</v>
      </c>
      <c r="E3656" s="252" t="s">
        <v>1</v>
      </c>
      <c r="F3656" s="253" t="s">
        <v>3465</v>
      </c>
      <c r="G3656" s="250"/>
      <c r="H3656" s="254">
        <v>1</v>
      </c>
      <c r="I3656" s="255"/>
      <c r="J3656" s="250"/>
      <c r="K3656" s="250"/>
      <c r="L3656" s="256"/>
      <c r="M3656" s="257"/>
      <c r="N3656" s="258"/>
      <c r="O3656" s="258"/>
      <c r="P3656" s="258"/>
      <c r="Q3656" s="258"/>
      <c r="R3656" s="258"/>
      <c r="S3656" s="258"/>
      <c r="T3656" s="259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60" t="s">
        <v>259</v>
      </c>
      <c r="AU3656" s="260" t="s">
        <v>93</v>
      </c>
      <c r="AV3656" s="13" t="s">
        <v>93</v>
      </c>
      <c r="AW3656" s="13" t="s">
        <v>40</v>
      </c>
      <c r="AX3656" s="13" t="s">
        <v>91</v>
      </c>
      <c r="AY3656" s="260" t="s">
        <v>250</v>
      </c>
    </row>
    <row r="3657" s="2" customFormat="1" ht="62.7" customHeight="1">
      <c r="A3657" s="41"/>
      <c r="B3657" s="42"/>
      <c r="C3657" s="294" t="s">
        <v>3466</v>
      </c>
      <c r="D3657" s="294" t="s">
        <v>337</v>
      </c>
      <c r="E3657" s="295" t="s">
        <v>3467</v>
      </c>
      <c r="F3657" s="296" t="s">
        <v>3468</v>
      </c>
      <c r="G3657" s="297" t="s">
        <v>570</v>
      </c>
      <c r="H3657" s="298">
        <v>1</v>
      </c>
      <c r="I3657" s="299"/>
      <c r="J3657" s="300">
        <f>ROUND(I3657*H3657,2)</f>
        <v>0</v>
      </c>
      <c r="K3657" s="301"/>
      <c r="L3657" s="302"/>
      <c r="M3657" s="303" t="s">
        <v>1</v>
      </c>
      <c r="N3657" s="304" t="s">
        <v>49</v>
      </c>
      <c r="O3657" s="94"/>
      <c r="P3657" s="240">
        <f>O3657*H3657</f>
        <v>0</v>
      </c>
      <c r="Q3657" s="240">
        <v>0.058000000000000003</v>
      </c>
      <c r="R3657" s="240">
        <f>Q3657*H3657</f>
        <v>0.058000000000000003</v>
      </c>
      <c r="S3657" s="240">
        <v>0</v>
      </c>
      <c r="T3657" s="241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42" t="s">
        <v>766</v>
      </c>
      <c r="AT3657" s="242" t="s">
        <v>337</v>
      </c>
      <c r="AU3657" s="242" t="s">
        <v>93</v>
      </c>
      <c r="AY3657" s="19" t="s">
        <v>250</v>
      </c>
      <c r="BE3657" s="243">
        <f>IF(N3657="základní",J3657,0)</f>
        <v>0</v>
      </c>
      <c r="BF3657" s="243">
        <f>IF(N3657="snížená",J3657,0)</f>
        <v>0</v>
      </c>
      <c r="BG3657" s="243">
        <f>IF(N3657="zákl. přenesená",J3657,0)</f>
        <v>0</v>
      </c>
      <c r="BH3657" s="243">
        <f>IF(N3657="sníž. přenesená",J3657,0)</f>
        <v>0</v>
      </c>
      <c r="BI3657" s="243">
        <f>IF(N3657="nulová",J3657,0)</f>
        <v>0</v>
      </c>
      <c r="BJ3657" s="19" t="s">
        <v>91</v>
      </c>
      <c r="BK3657" s="243">
        <f>ROUND(I3657*H3657,2)</f>
        <v>0</v>
      </c>
      <c r="BL3657" s="19" t="s">
        <v>766</v>
      </c>
      <c r="BM3657" s="242" t="s">
        <v>3469</v>
      </c>
    </row>
    <row r="3658" s="15" customFormat="1">
      <c r="A3658" s="15"/>
      <c r="B3658" s="272"/>
      <c r="C3658" s="273"/>
      <c r="D3658" s="251" t="s">
        <v>259</v>
      </c>
      <c r="E3658" s="274" t="s">
        <v>1</v>
      </c>
      <c r="F3658" s="275" t="s">
        <v>1096</v>
      </c>
      <c r="G3658" s="273"/>
      <c r="H3658" s="274" t="s">
        <v>1</v>
      </c>
      <c r="I3658" s="276"/>
      <c r="J3658" s="273"/>
      <c r="K3658" s="273"/>
      <c r="L3658" s="277"/>
      <c r="M3658" s="278"/>
      <c r="N3658" s="279"/>
      <c r="O3658" s="279"/>
      <c r="P3658" s="279"/>
      <c r="Q3658" s="279"/>
      <c r="R3658" s="279"/>
      <c r="S3658" s="279"/>
      <c r="T3658" s="280"/>
      <c r="U3658" s="15"/>
      <c r="V3658" s="15"/>
      <c r="W3658" s="15"/>
      <c r="X3658" s="15"/>
      <c r="Y3658" s="15"/>
      <c r="Z3658" s="15"/>
      <c r="AA3658" s="15"/>
      <c r="AB3658" s="15"/>
      <c r="AC3658" s="15"/>
      <c r="AD3658" s="15"/>
      <c r="AE3658" s="15"/>
      <c r="AT3658" s="281" t="s">
        <v>259</v>
      </c>
      <c r="AU3658" s="281" t="s">
        <v>93</v>
      </c>
      <c r="AV3658" s="15" t="s">
        <v>91</v>
      </c>
      <c r="AW3658" s="15" t="s">
        <v>40</v>
      </c>
      <c r="AX3658" s="15" t="s">
        <v>84</v>
      </c>
      <c r="AY3658" s="281" t="s">
        <v>250</v>
      </c>
    </row>
    <row r="3659" s="13" customFormat="1">
      <c r="A3659" s="13"/>
      <c r="B3659" s="249"/>
      <c r="C3659" s="250"/>
      <c r="D3659" s="251" t="s">
        <v>259</v>
      </c>
      <c r="E3659" s="252" t="s">
        <v>1</v>
      </c>
      <c r="F3659" s="253" t="s">
        <v>3465</v>
      </c>
      <c r="G3659" s="250"/>
      <c r="H3659" s="254">
        <v>1</v>
      </c>
      <c r="I3659" s="255"/>
      <c r="J3659" s="250"/>
      <c r="K3659" s="250"/>
      <c r="L3659" s="256"/>
      <c r="M3659" s="257"/>
      <c r="N3659" s="258"/>
      <c r="O3659" s="258"/>
      <c r="P3659" s="258"/>
      <c r="Q3659" s="258"/>
      <c r="R3659" s="258"/>
      <c r="S3659" s="258"/>
      <c r="T3659" s="259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60" t="s">
        <v>259</v>
      </c>
      <c r="AU3659" s="260" t="s">
        <v>93</v>
      </c>
      <c r="AV3659" s="13" t="s">
        <v>93</v>
      </c>
      <c r="AW3659" s="13" t="s">
        <v>40</v>
      </c>
      <c r="AX3659" s="13" t="s">
        <v>91</v>
      </c>
      <c r="AY3659" s="260" t="s">
        <v>250</v>
      </c>
    </row>
    <row r="3660" s="12" customFormat="1" ht="22.8" customHeight="1">
      <c r="A3660" s="12"/>
      <c r="B3660" s="214"/>
      <c r="C3660" s="215"/>
      <c r="D3660" s="216" t="s">
        <v>83</v>
      </c>
      <c r="E3660" s="228" t="s">
        <v>3470</v>
      </c>
      <c r="F3660" s="228" t="s">
        <v>3471</v>
      </c>
      <c r="G3660" s="215"/>
      <c r="H3660" s="215"/>
      <c r="I3660" s="218"/>
      <c r="J3660" s="229">
        <f>BK3660</f>
        <v>0</v>
      </c>
      <c r="K3660" s="215"/>
      <c r="L3660" s="220"/>
      <c r="M3660" s="221"/>
      <c r="N3660" s="222"/>
      <c r="O3660" s="222"/>
      <c r="P3660" s="223">
        <f>P3661</f>
        <v>0</v>
      </c>
      <c r="Q3660" s="222"/>
      <c r="R3660" s="223">
        <f>R3661</f>
        <v>0</v>
      </c>
      <c r="S3660" s="222"/>
      <c r="T3660" s="224">
        <f>T3661</f>
        <v>0</v>
      </c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  <c r="AR3660" s="225" t="s">
        <v>272</v>
      </c>
      <c r="AT3660" s="226" t="s">
        <v>83</v>
      </c>
      <c r="AU3660" s="226" t="s">
        <v>91</v>
      </c>
      <c r="AY3660" s="225" t="s">
        <v>250</v>
      </c>
      <c r="BK3660" s="227">
        <f>BK3661</f>
        <v>0</v>
      </c>
    </row>
    <row r="3661" s="2" customFormat="1" ht="16.5" customHeight="1">
      <c r="A3661" s="41"/>
      <c r="B3661" s="42"/>
      <c r="C3661" s="230" t="s">
        <v>3472</v>
      </c>
      <c r="D3661" s="230" t="s">
        <v>252</v>
      </c>
      <c r="E3661" s="231" t="s">
        <v>3473</v>
      </c>
      <c r="F3661" s="232" t="s">
        <v>3474</v>
      </c>
      <c r="G3661" s="233" t="s">
        <v>570</v>
      </c>
      <c r="H3661" s="234">
        <v>1</v>
      </c>
      <c r="I3661" s="235"/>
      <c r="J3661" s="236">
        <f>ROUND(I3661*H3661,2)</f>
        <v>0</v>
      </c>
      <c r="K3661" s="237"/>
      <c r="L3661" s="47"/>
      <c r="M3661" s="306" t="s">
        <v>1</v>
      </c>
      <c r="N3661" s="307" t="s">
        <v>49</v>
      </c>
      <c r="O3661" s="308"/>
      <c r="P3661" s="309">
        <f>O3661*H3661</f>
        <v>0</v>
      </c>
      <c r="Q3661" s="309">
        <v>0</v>
      </c>
      <c r="R3661" s="309">
        <f>Q3661*H3661</f>
        <v>0</v>
      </c>
      <c r="S3661" s="309">
        <v>0</v>
      </c>
      <c r="T3661" s="310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42" t="s">
        <v>490</v>
      </c>
      <c r="AT3661" s="242" t="s">
        <v>252</v>
      </c>
      <c r="AU3661" s="242" t="s">
        <v>93</v>
      </c>
      <c r="AY3661" s="19" t="s">
        <v>250</v>
      </c>
      <c r="BE3661" s="243">
        <f>IF(N3661="základní",J3661,0)</f>
        <v>0</v>
      </c>
      <c r="BF3661" s="243">
        <f>IF(N3661="snížená",J3661,0)</f>
        <v>0</v>
      </c>
      <c r="BG3661" s="243">
        <f>IF(N3661="zákl. přenesená",J3661,0)</f>
        <v>0</v>
      </c>
      <c r="BH3661" s="243">
        <f>IF(N3661="sníž. přenesená",J3661,0)</f>
        <v>0</v>
      </c>
      <c r="BI3661" s="243">
        <f>IF(N3661="nulová",J3661,0)</f>
        <v>0</v>
      </c>
      <c r="BJ3661" s="19" t="s">
        <v>91</v>
      </c>
      <c r="BK3661" s="243">
        <f>ROUND(I3661*H3661,2)</f>
        <v>0</v>
      </c>
      <c r="BL3661" s="19" t="s">
        <v>490</v>
      </c>
      <c r="BM3661" s="242" t="s">
        <v>3475</v>
      </c>
    </row>
    <row r="3662" s="2" customFormat="1" ht="6.96" customHeight="1">
      <c r="A3662" s="41"/>
      <c r="B3662" s="69"/>
      <c r="C3662" s="70"/>
      <c r="D3662" s="70"/>
      <c r="E3662" s="70"/>
      <c r="F3662" s="70"/>
      <c r="G3662" s="70"/>
      <c r="H3662" s="70"/>
      <c r="I3662" s="70"/>
      <c r="J3662" s="70"/>
      <c r="K3662" s="70"/>
      <c r="L3662" s="47"/>
      <c r="M3662" s="41"/>
      <c r="O3662" s="41"/>
      <c r="P3662" s="41"/>
      <c r="Q3662" s="41"/>
      <c r="R3662" s="41"/>
      <c r="S3662" s="41"/>
      <c r="T3662" s="41"/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</row>
  </sheetData>
  <sheetProtection sheet="1" autoFilter="0" formatColumns="0" formatRows="0" objects="1" scenarios="1" spinCount="100000" saltValue="nudoK8mpaA9VypD93gMyjfNX7QE/wSVN40ZsBoyP3sbACDXmL4Ud0t6uZ6e7Ic2316fRzJHoaJnFArPyZrv8xw==" hashValue="ffZktDHranpl2QkO3koQBKM5d6eTvLNdNSVIywqJ5qm8+c7eRwVlo8DxVBVHxlkN+pqW9pGq+pmtMXsGtEfo8A==" algorithmName="SHA-512" password="CC35"/>
  <autoFilter ref="C155:K36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4:H144"/>
    <mergeCell ref="E146:H146"/>
    <mergeCell ref="E148:H148"/>
    <mergeCell ref="L2:V2"/>
  </mergeCells>
  <hyperlinks>
    <hyperlink ref="F160" r:id="rId1" display="https://podminky.urs.cz/item/CS_URS_2022_02/115101201"/>
    <hyperlink ref="F164" r:id="rId2" display="https://podminky.urs.cz/item/CS_URS_2022_02/131251107"/>
    <hyperlink ref="F173" r:id="rId3" display="https://podminky.urs.cz/item/CS_URS_2022_02/162351103"/>
    <hyperlink ref="F177" r:id="rId4" display="https://podminky.urs.cz/item/CS_URS_2022_02/162751117"/>
    <hyperlink ref="F181" r:id="rId5" display="https://podminky.urs.cz/item/CS_URS_2022_02/162751119"/>
    <hyperlink ref="F184" r:id="rId6" display="https://podminky.urs.cz/item/CS_URS_2022_02/167151111"/>
    <hyperlink ref="F188" r:id="rId7" display="https://podminky.urs.cz/item/CS_URS_2022_02/171201231"/>
    <hyperlink ref="F191" r:id="rId8" display="https://podminky.urs.cz/item/CS_URS_2022_02/171251201"/>
    <hyperlink ref="F195" r:id="rId9" display="https://podminky.urs.cz/item/CS_URS_2022_02/174151101"/>
    <hyperlink ref="F207" r:id="rId10" display="https://podminky.urs.cz/item/CS_URS_2022_02/226113213"/>
    <hyperlink ref="F220" r:id="rId11" display="https://podminky.urs.cz/item/CS_URS_2022_02/231112113"/>
    <hyperlink ref="F248" r:id="rId12" display="https://podminky.urs.cz/item/CS_URS_2022_02/231611114"/>
    <hyperlink ref="F264" r:id="rId13" display="https://podminky.urs.cz/item/CS_URS_2022_02/272313511"/>
    <hyperlink ref="F268" r:id="rId14" display="https://podminky.urs.cz/item/CS_URS_2022_02/273321511"/>
    <hyperlink ref="F279" r:id="rId15" display="https://podminky.urs.cz/item/CS_URS_2022_02/273322511"/>
    <hyperlink ref="F291" r:id="rId16" display="https://podminky.urs.cz/item/CS_URS_2022_02/273351121"/>
    <hyperlink ref="F301" r:id="rId17" display="https://podminky.urs.cz/item/CS_URS_2022_02/273351122"/>
    <hyperlink ref="F311" r:id="rId18" display="https://podminky.urs.cz/item/CS_URS_2022_02/273361821"/>
    <hyperlink ref="F324" r:id="rId19" display="https://podminky.urs.cz/item/CS_URS_2022_02/273362021"/>
    <hyperlink ref="F336" r:id="rId20" display="https://podminky.urs.cz/item/CS_URS_2022_02/274313811"/>
    <hyperlink ref="F344" r:id="rId21" display="https://podminky.urs.cz/item/CS_URS_2022_02/274321511"/>
    <hyperlink ref="F349" r:id="rId22" display="https://podminky.urs.cz/item/CS_URS_2022_02/274351121"/>
    <hyperlink ref="F358" r:id="rId23" display="https://podminky.urs.cz/item/CS_URS_2022_02/274351122"/>
    <hyperlink ref="F367" r:id="rId24" display="https://podminky.urs.cz/item/CS_URS_2022_02/274361821"/>
    <hyperlink ref="F370" r:id="rId25" display="https://podminky.urs.cz/item/CS_URS_2022_02/275321511"/>
    <hyperlink ref="F375" r:id="rId26" display="https://podminky.urs.cz/item/CS_URS_2022_02/275351121"/>
    <hyperlink ref="F380" r:id="rId27" display="https://podminky.urs.cz/item/CS_URS_2022_02/275351122"/>
    <hyperlink ref="F385" r:id="rId28" display="https://podminky.urs.cz/item/CS_URS_2022_02/275361821"/>
    <hyperlink ref="F388" r:id="rId29" display="https://podminky.urs.cz/item/CS_URS_2022_02/279113151"/>
    <hyperlink ref="F397" r:id="rId30" display="https://podminky.urs.cz/item/CS_URS_2022_02/279361821"/>
    <hyperlink ref="F402" r:id="rId31" display="https://podminky.urs.cz/item/CS_URS_2022_02/311321611"/>
    <hyperlink ref="F448" r:id="rId32" display="https://podminky.urs.cz/item/CS_URS_2022_02/311351121"/>
    <hyperlink ref="F488" r:id="rId33" display="https://podminky.urs.cz/item/CS_URS_2022_02/311351122"/>
    <hyperlink ref="F490" r:id="rId34" display="https://podminky.urs.cz/item/CS_URS_2022_02/311351311"/>
    <hyperlink ref="F505" r:id="rId35" display="https://podminky.urs.cz/item/CS_URS_2022_02/311351312"/>
    <hyperlink ref="F507" r:id="rId36" display="https://podminky.urs.cz/item/CS_URS_2022_02/311361821"/>
    <hyperlink ref="F519" r:id="rId37" display="https://podminky.urs.cz/item/CS_URS_2022_02/330321610"/>
    <hyperlink ref="F534" r:id="rId38" display="https://podminky.urs.cz/item/CS_URS_2022_02/331351125"/>
    <hyperlink ref="F539" r:id="rId39" display="https://podminky.urs.cz/item/CS_URS_2022_02/331351126"/>
    <hyperlink ref="F541" r:id="rId40" display="https://podminky.urs.cz/item/CS_URS_2022_02/331361821"/>
    <hyperlink ref="F556" r:id="rId41" display="https://podminky.urs.cz/item/CS_URS_2022_02/332351115"/>
    <hyperlink ref="F570" r:id="rId42" display="https://podminky.urs.cz/item/CS_URS_2022_02/332351116"/>
    <hyperlink ref="F572" r:id="rId43" display="https://podminky.urs.cz/item/CS_URS_2022_02/342244111"/>
    <hyperlink ref="F592" r:id="rId44" display="https://podminky.urs.cz/item/CS_URS_2022_02/342244301"/>
    <hyperlink ref="F605" r:id="rId45" display="https://podminky.urs.cz/item/CS_URS_2022_02/342273111"/>
    <hyperlink ref="F639" r:id="rId46" display="https://podminky.urs.cz/item/CS_URS_2022_02/411321616"/>
    <hyperlink ref="F650" r:id="rId47" display="https://podminky.urs.cz/item/CS_URS_2022_02/411351011"/>
    <hyperlink ref="F661" r:id="rId48" display="https://podminky.urs.cz/item/CS_URS_2022_02/411354313"/>
    <hyperlink ref="F663" r:id="rId49" display="https://podminky.urs.cz/item/CS_URS_2022_02/411354314"/>
    <hyperlink ref="F665" r:id="rId50" display="https://podminky.urs.cz/item/CS_URS_2022_02/411361821"/>
    <hyperlink ref="F676" r:id="rId51" display="https://podminky.urs.cz/item/CS_URS_2022_02/430321616"/>
    <hyperlink ref="F685" r:id="rId52" display="https://podminky.urs.cz/item/CS_URS_2022_02/430361821"/>
    <hyperlink ref="F689" r:id="rId53" display="https://podminky.urs.cz/item/CS_URS_2022_02/431351121"/>
    <hyperlink ref="F698" r:id="rId54" display="https://podminky.urs.cz/item/CS_URS_2022_02/431351122"/>
    <hyperlink ref="F700" r:id="rId55" display="https://podminky.urs.cz/item/CS_URS_2022_02/433351131"/>
    <hyperlink ref="F709" r:id="rId56" display="https://podminky.urs.cz/item/CS_URS_2022_02/433351132"/>
    <hyperlink ref="F711" r:id="rId57" display="https://podminky.urs.cz/item/CS_URS_2022_02/433351138"/>
    <hyperlink ref="F713" r:id="rId58" display="https://podminky.urs.cz/item/CS_URS_2022_02/433351139"/>
    <hyperlink ref="F721" r:id="rId59" display="https://podminky.urs.cz/item/CS_URS_2022_02/564750111"/>
    <hyperlink ref="F735" r:id="rId60" display="https://podminky.urs.cz/item/CS_URS_2022_02/596211112"/>
    <hyperlink ref="F743" r:id="rId61" display="https://podminky.urs.cz/item/CS_URS_2022_02/611131300"/>
    <hyperlink ref="F752" r:id="rId62" display="https://podminky.urs.cz/item/CS_URS_2022_02/611131303"/>
    <hyperlink ref="F761" r:id="rId63" display="https://podminky.urs.cz/item/CS_URS_2022_02/611181001"/>
    <hyperlink ref="F763" r:id="rId64" display="https://podminky.urs.cz/item/CS_URS_2022_02/611181005"/>
    <hyperlink ref="F765" r:id="rId65" display="https://podminky.urs.cz/item/CS_URS_2022_02/612131300"/>
    <hyperlink ref="F808" r:id="rId66" display="https://podminky.urs.cz/item/CS_URS_2022_02/612181001"/>
    <hyperlink ref="F810" r:id="rId67" display="https://podminky.urs.cz/item/CS_URS_2022_02/613131300"/>
    <hyperlink ref="F826" r:id="rId68" display="https://podminky.urs.cz/item/CS_URS_2022_02/613181001"/>
    <hyperlink ref="F828" r:id="rId69" display="https://podminky.urs.cz/item/CS_URS_2022_02/621131321"/>
    <hyperlink ref="F833" r:id="rId70" display="https://podminky.urs.cz/item/CS_URS_2022_02/621531002"/>
    <hyperlink ref="F835" r:id="rId71" display="https://podminky.urs.cz/item/CS_URS_2022_02/622131321"/>
    <hyperlink ref="F846" r:id="rId72" display="https://podminky.urs.cz/item/CS_URS_2022_02/622143003"/>
    <hyperlink ref="F854" r:id="rId73" display="https://podminky.urs.cz/item/CS_URS_2022_02/622221041"/>
    <hyperlink ref="F867" r:id="rId74" display="https://podminky.urs.cz/item/CS_URS_2022_02/622251105"/>
    <hyperlink ref="F869" r:id="rId75" display="https://podminky.urs.cz/item/CS_URS_2022_02/622252001"/>
    <hyperlink ref="F874" r:id="rId76" display="https://podminky.urs.cz/item/CS_URS_2022_02/622252002"/>
    <hyperlink ref="F886" r:id="rId77" display="https://podminky.urs.cz/item/CS_URS_2022_02/622252002.1"/>
    <hyperlink ref="F920" r:id="rId78" display="https://podminky.urs.cz/item/CS_URS_2022_02/622331111"/>
    <hyperlink ref="F929" r:id="rId79" display="https://podminky.urs.cz/item/CS_URS_2022_02/622531002"/>
    <hyperlink ref="F931" r:id="rId80" display="https://podminky.urs.cz/item/CS_URS_2022_02/632441225"/>
    <hyperlink ref="F936" r:id="rId81" display="https://podminky.urs.cz/item/CS_URS_2022_02/632451254"/>
    <hyperlink ref="F949" r:id="rId82" display="https://podminky.urs.cz/item/CS_URS_2022_02/632451293"/>
    <hyperlink ref="F952" r:id="rId83" display="https://podminky.urs.cz/item/CS_URS_2022_02/642942611"/>
    <hyperlink ref="F978" r:id="rId84" display="https://podminky.urs.cz/item/CS_URS_2022_02/985563211"/>
    <hyperlink ref="F981" r:id="rId85" display="https://podminky.urs.cz/item/CS_URS_2022_02/632451031"/>
    <hyperlink ref="F1006" r:id="rId86" display="https://podminky.urs.cz/item/CS_URS_2022_02/632481213"/>
    <hyperlink ref="F1017" r:id="rId87" display="https://podminky.urs.cz/item/CS_URS_2022_02/633811111"/>
    <hyperlink ref="F1035" r:id="rId88" display="https://podminky.urs.cz/item/CS_URS_2022_02/916231213"/>
    <hyperlink ref="F1042" r:id="rId89" display="https://podminky.urs.cz/item/CS_URS_2022_02/919726122"/>
    <hyperlink ref="F1056" r:id="rId90" display="https://podminky.urs.cz/item/CS_URS_2022_02/941111131"/>
    <hyperlink ref="F1061" r:id="rId91" display="https://podminky.urs.cz/item/CS_URS_2022_02/941111231"/>
    <hyperlink ref="F1065" r:id="rId92" display="https://podminky.urs.cz/item/CS_URS_2022_02/941111822"/>
    <hyperlink ref="F1073" r:id="rId93" display="https://podminky.urs.cz/item/CS_URS_2022_02/952901111"/>
    <hyperlink ref="F1076" r:id="rId94" display="https://podminky.urs.cz/item/CS_URS_2022_02/953611111"/>
    <hyperlink ref="F1078" r:id="rId95" display="https://podminky.urs.cz/item/CS_URS_2022_02/953611125"/>
    <hyperlink ref="F1084" r:id="rId96" display="https://podminky.urs.cz/item/CS_URS_2022_02/953943211"/>
    <hyperlink ref="F1119" r:id="rId97" display="https://podminky.urs.cz/item/CS_URS_2022_02/998012023"/>
    <hyperlink ref="F1123" r:id="rId98" display="https://podminky.urs.cz/item/CS_URS_2022_02/711111001"/>
    <hyperlink ref="F1147" r:id="rId99" display="https://podminky.urs.cz/item/CS_URS_2022_02/711111051"/>
    <hyperlink ref="F1164" r:id="rId100" display="https://podminky.urs.cz/item/CS_URS_2022_02/711112001"/>
    <hyperlink ref="F1176" r:id="rId101" display="https://podminky.urs.cz/item/CS_URS_2022_02/711113117"/>
    <hyperlink ref="F1183" r:id="rId102" display="https://podminky.urs.cz/item/CS_URS_2022_02/711141559"/>
    <hyperlink ref="F1221" r:id="rId103" display="https://podminky.urs.cz/item/CS_URS_2022_02/711142559"/>
    <hyperlink ref="F1252" r:id="rId104" display="https://podminky.urs.cz/item/CS_URS_2022_02/711161215"/>
    <hyperlink ref="F1254" r:id="rId105" display="https://podminky.urs.cz/item/CS_URS_2022_02/711491172"/>
    <hyperlink ref="F1278" r:id="rId106" display="https://podminky.urs.cz/item/CS_URS_2022_02/711491272"/>
    <hyperlink ref="F1308" r:id="rId107" display="https://podminky.urs.cz/item/CS_URS_2022_02/998711203"/>
    <hyperlink ref="F1311" r:id="rId108" display="https://podminky.urs.cz/item/CS_URS_2022_02/712311101"/>
    <hyperlink ref="F1324" r:id="rId109" display="https://podminky.urs.cz/item/CS_URS_2022_02/712341559"/>
    <hyperlink ref="F1337" r:id="rId110" display="https://podminky.urs.cz/item/CS_URS_2022_02/712361701"/>
    <hyperlink ref="F1390" r:id="rId111" display="https://podminky.urs.cz/item/CS_URS_2022_02/712363544"/>
    <hyperlink ref="F1398" r:id="rId112" display="https://podminky.urs.cz/item/CS_URS_2022_02/712363604"/>
    <hyperlink ref="F1409" r:id="rId113" display="https://podminky.urs.cz/item/CS_URS_2022_02/712391171"/>
    <hyperlink ref="F1423" r:id="rId114" display="https://podminky.urs.cz/item/CS_URS_2022_02/712391172"/>
    <hyperlink ref="F1445" r:id="rId115" display="https://podminky.urs.cz/item/CS_URS_2022_02/712391382"/>
    <hyperlink ref="F1454" r:id="rId116" display="https://podminky.urs.cz/item/CS_URS_2022_02/712771611"/>
    <hyperlink ref="F1462" r:id="rId117" display="https://podminky.urs.cz/item/CS_URS_2022_02/712998001"/>
    <hyperlink ref="F1477" r:id="rId118" display="https://podminky.urs.cz/item/CS_URS_2022_02/998712203"/>
    <hyperlink ref="F1480" r:id="rId119" display="https://podminky.urs.cz/item/CS_URS_2022_02/713121111"/>
    <hyperlink ref="F1535" r:id="rId120" display="https://podminky.urs.cz/item/CS_URS_2022_02/713131141"/>
    <hyperlink ref="F1546" r:id="rId121" display="https://podminky.urs.cz/item/CS_URS_2022_02/713141131"/>
    <hyperlink ref="F1570" r:id="rId122" display="https://podminky.urs.cz/item/CS_URS_2022_02/713191132"/>
    <hyperlink ref="F1587" r:id="rId123" display="https://podminky.urs.cz/item/CS_URS_2022_02/998713203"/>
    <hyperlink ref="F1615" r:id="rId124" display="https://podminky.urs.cz/item/CS_URS_2022_02/998714203"/>
    <hyperlink ref="F1618" r:id="rId125" display="https://podminky.urs.cz/item/CS_URS_2022_02/7212331.01"/>
    <hyperlink ref="F1637" r:id="rId126" display="https://podminky.urs.cz/item/CS_URS_2022_02/998721203"/>
    <hyperlink ref="F1655" r:id="rId127" display="https://podminky.urs.cz/item/CS_URS_2022_02/998722203"/>
    <hyperlink ref="F1661" r:id="rId128" display="https://podminky.urs.cz/item/CS_URS_2022_02/998723203"/>
    <hyperlink ref="F1672" r:id="rId129" display="https://podminky.urs.cz/item/CS_URS_2024_01/725291652"/>
    <hyperlink ref="F1687" r:id="rId130" display="https://podminky.urs.cz/item/CS_URS_2024_01/725291654"/>
    <hyperlink ref="F1702" r:id="rId131" display="https://podminky.urs.cz/item/CS_URS_2024_01/72529165R"/>
    <hyperlink ref="F1727" r:id="rId132" display="https://podminky.urs.cz/item/CS_URS_2024_01/725291670"/>
    <hyperlink ref="F1732" r:id="rId133" display="https://podminky.urs.cz/item/CS_URS_2024_01/725291676"/>
    <hyperlink ref="F1769" r:id="rId134" display="https://podminky.urs.cz/item/CS_URS_2022_02/998725203"/>
    <hyperlink ref="F1776" r:id="rId135" display="https://podminky.urs.cz/item/CS_URS_2022_02/741711011"/>
    <hyperlink ref="F1786" r:id="rId136" display="https://podminky.urs.cz/item/CS_URS_2022_02/998741203"/>
    <hyperlink ref="F1789" r:id="rId137" display="https://podminky.urs.cz/item/CS_URS_2022_02/742210111"/>
    <hyperlink ref="F1796" r:id="rId138" display="https://podminky.urs.cz/item/CS_URS_2022_02/998742203"/>
    <hyperlink ref="F1834" r:id="rId139" display="https://podminky.urs.cz/item/CS_URS_2022_02/998762203"/>
    <hyperlink ref="F1837" r:id="rId140" display="https://podminky.urs.cz/item/CS_URS_2022_02/763111417"/>
    <hyperlink ref="F1850" r:id="rId141" display="https://podminky.urs.cz/item/CS_URS_2022_02/763111437"/>
    <hyperlink ref="F1863" r:id="rId142" display="https://podminky.urs.cz/item/CS_URS_2022_02/763121424"/>
    <hyperlink ref="F1867" r:id="rId143" display="https://podminky.urs.cz/item/CS_URS_2022_02/763121426"/>
    <hyperlink ref="F1871" r:id="rId144" display="https://podminky.urs.cz/item/CS_URS_2022_02/763121590"/>
    <hyperlink ref="F1903" r:id="rId145" display="https://podminky.urs.cz/item/CS_URS_2022_02/763131411"/>
    <hyperlink ref="F1912" r:id="rId146" display="https://podminky.urs.cz/item/CS_URS_2022_02/763131451"/>
    <hyperlink ref="F1943" r:id="rId147" display="https://podminky.urs.cz/item/CS_URS_2022_02/763181411.1"/>
    <hyperlink ref="F1982" r:id="rId148" display="https://podminky.urs.cz/item/CS_URS_2022_02/763183112.1"/>
    <hyperlink ref="F2017" r:id="rId149" display="https://podminky.urs.cz/item/CS_URS_2022_02/763183111"/>
    <hyperlink ref="F2046" r:id="rId150" display="https://podminky.urs.cz/item/CS_URS_2022_02/998763403"/>
    <hyperlink ref="F2130" r:id="rId151" display="https://podminky.urs.cz/item/CS_URS_2022_02/998764203"/>
    <hyperlink ref="F2186" r:id="rId152" display="https://podminky.urs.cz/item/CS_URS_2022_02/766629213"/>
    <hyperlink ref="F2209" r:id="rId153" display="https://podminky.urs.cz/item/CS_URS_2022_02/766660001"/>
    <hyperlink ref="F2214" r:id="rId154" display="https://podminky.urs.cz/item/CS_URS_2022_02/766660171"/>
    <hyperlink ref="F2254" r:id="rId155" display="https://podminky.urs.cz/item/CS_URS_2022_02/766660311"/>
    <hyperlink ref="F2273" r:id="rId156" display="https://podminky.urs.cz/item/CS_URS_2022_02/766660312"/>
    <hyperlink ref="F2397" r:id="rId157" display="https://podminky.urs.cz/item/CS_URS_2022_02/766682111"/>
    <hyperlink ref="F2433" r:id="rId158" display="https://podminky.urs.cz/item/CS_URS_2022_02/766682111.1"/>
    <hyperlink ref="F2564" r:id="rId159" display="https://podminky.urs.cz/item/CS_URS_2022_02/998766203"/>
    <hyperlink ref="F2804" r:id="rId160" display="https://podminky.urs.cz/item/CS_URS_2022_02/767316310"/>
    <hyperlink ref="F2811" r:id="rId161" display="https://podminky.urs.cz/item/CS_URS_2022_02/767316311"/>
    <hyperlink ref="F2870" r:id="rId162" display="https://podminky.urs.cz/item/CS_URS_2022_02/767531111"/>
    <hyperlink ref="F3007" r:id="rId163" display="https://podminky.urs.cz/item/CS_URS_2022_02/767640111"/>
    <hyperlink ref="F3126" r:id="rId164" display="https://podminky.urs.cz/item/CS_URS_2022_02/767649191"/>
    <hyperlink ref="F3185" r:id="rId165" display="https://podminky.urs.cz/item/CS_URS_2022_02/767661511"/>
    <hyperlink ref="F3365" r:id="rId166" display="https://podminky.urs.cz/item/CS_URS_2022_02/998767203"/>
    <hyperlink ref="F3368" r:id="rId167" display="https://podminky.urs.cz/item/CS_URS_2022_02/771121011"/>
    <hyperlink ref="F3381" r:id="rId168" display="https://podminky.urs.cz/item/CS_URS_2022_02/771151012"/>
    <hyperlink ref="F3385" r:id="rId169" display="https://podminky.urs.cz/item/CS_URS_2022_02/771574314"/>
    <hyperlink ref="F3405" r:id="rId170" display="https://podminky.urs.cz/item/CS_URS_2022_02/998771203"/>
    <hyperlink ref="F3408" r:id="rId171" display="https://podminky.urs.cz/item/CS_URS_2022_02/776111111"/>
    <hyperlink ref="F3413" r:id="rId172" display="https://podminky.urs.cz/item/CS_URS_2022_02/776121112"/>
    <hyperlink ref="F3437" r:id="rId173" display="https://podminky.urs.cz/item/CS_URS_2022_02/998776203"/>
    <hyperlink ref="F3440" r:id="rId174" display="https://podminky.urs.cz/item/CS_URS_2022_02/777121101"/>
    <hyperlink ref="F3444" r:id="rId175" display="https://podminky.urs.cz/item/CS_URS_2022_02/777131100"/>
    <hyperlink ref="F3453" r:id="rId176" display="https://podminky.urs.cz/item/CS_URS_2022_02/777131113"/>
    <hyperlink ref="F3458" r:id="rId177" display="https://podminky.urs.cz/item/CS_URS_2022_02/777511125"/>
    <hyperlink ref="F3465" r:id="rId178" display="https://podminky.urs.cz/item/CS_URS_2022_02/777521103"/>
    <hyperlink ref="F3471" r:id="rId179" display="https://podminky.urs.cz/item/CS_URS_2022_02/777611101"/>
    <hyperlink ref="F3475" r:id="rId180" display="https://podminky.urs.cz/item/CS_URS_2022_02/777611121"/>
    <hyperlink ref="F3479" r:id="rId181" display="https://podminky.urs.cz/item/CS_URS_2022_02/777622101"/>
    <hyperlink ref="F3483" r:id="rId182" display="https://podminky.urs.cz/item/CS_URS_2022_02/998777203"/>
    <hyperlink ref="F3486" r:id="rId183" display="https://podminky.urs.cz/item/CS_URS_2022_02/781121011"/>
    <hyperlink ref="F3533" r:id="rId184" display="https://podminky.urs.cz/item/CS_URS_2022_02/781131112"/>
    <hyperlink ref="F3571" r:id="rId185" display="https://podminky.urs.cz/item/CS_URS_2022_02/781491021"/>
    <hyperlink ref="F3582" r:id="rId186" display="https://podminky.urs.cz/item/CS_URS_2022_02/998781203"/>
    <hyperlink ref="F3618" r:id="rId187" display="https://podminky.urs.cz/item/CS_URS_2022_02/783823135"/>
    <hyperlink ref="F3622" r:id="rId188" display="https://podminky.urs.cz/item/CS_URS_2022_02/783827425"/>
    <hyperlink ref="F3625" r:id="rId189" display="https://podminky.urs.cz/item/CS_URS_2022_02/784181121"/>
    <hyperlink ref="F3629" r:id="rId190" display="https://podminky.urs.cz/item/CS_URS_2022_02/784221101"/>
    <hyperlink ref="F3637" r:id="rId191" display="https://podminky.urs.cz/item/CS_URS_2022_02/786614003"/>
    <hyperlink ref="F3650" r:id="rId192" display="https://podminky.urs.cz/item/CS_URS_2022_02/998786203"/>
    <hyperlink ref="F3654" r:id="rId193" display="https://podminky.urs.cz/item/CS_URS_2022_02/2208602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3476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ROUND((SUM(BE127:BE226)),  2)</f>
        <v>0</v>
      </c>
      <c r="G35" s="41"/>
      <c r="H35" s="41"/>
      <c r="I35" s="167">
        <v>0.20999999999999999</v>
      </c>
      <c r="J35" s="166">
        <f>ROUND(((SUM(BE127:BE226))*I35),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ROUND((SUM(BF127:BF226)),  2)</f>
        <v>0</v>
      </c>
      <c r="G36" s="41"/>
      <c r="H36" s="41"/>
      <c r="I36" s="167">
        <v>0.12</v>
      </c>
      <c r="J36" s="166">
        <f>ROUND(((SUM(BF127:BF226))*I36),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ROUND((SUM(BG127:BG226)),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ROUND((SUM(BH127:BH226)),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ROUND((SUM(BI127:BI226)),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01_ZTI - Zdravotně technické instalace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3477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3478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3479</v>
      </c>
      <c r="E101" s="199"/>
      <c r="F101" s="199"/>
      <c r="G101" s="199"/>
      <c r="H101" s="199"/>
      <c r="I101" s="199"/>
      <c r="J101" s="200">
        <f>J130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6"/>
      <c r="D102" s="198" t="s">
        <v>3480</v>
      </c>
      <c r="E102" s="199"/>
      <c r="F102" s="199"/>
      <c r="G102" s="199"/>
      <c r="H102" s="199"/>
      <c r="I102" s="199"/>
      <c r="J102" s="200">
        <f>J164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3481</v>
      </c>
      <c r="E103" s="199"/>
      <c r="F103" s="199"/>
      <c r="G103" s="199"/>
      <c r="H103" s="199"/>
      <c r="I103" s="199"/>
      <c r="J103" s="200">
        <f>J176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3482</v>
      </c>
      <c r="E104" s="199"/>
      <c r="F104" s="199"/>
      <c r="G104" s="199"/>
      <c r="H104" s="199"/>
      <c r="I104" s="199"/>
      <c r="J104" s="200">
        <f>J207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3483</v>
      </c>
      <c r="E105" s="199"/>
      <c r="F105" s="199"/>
      <c r="G105" s="199"/>
      <c r="H105" s="199"/>
      <c r="I105" s="199"/>
      <c r="J105" s="200">
        <f>J218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235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191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01_ZTI - Zdravotně technické instalace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236</v>
      </c>
      <c r="D126" s="205" t="s">
        <v>69</v>
      </c>
      <c r="E126" s="205" t="s">
        <v>65</v>
      </c>
      <c r="F126" s="205" t="s">
        <v>66</v>
      </c>
      <c r="G126" s="205" t="s">
        <v>237</v>
      </c>
      <c r="H126" s="205" t="s">
        <v>238</v>
      </c>
      <c r="I126" s="205" t="s">
        <v>239</v>
      </c>
      <c r="J126" s="206" t="s">
        <v>196</v>
      </c>
      <c r="K126" s="207" t="s">
        <v>240</v>
      </c>
      <c r="L126" s="208"/>
      <c r="M126" s="103" t="s">
        <v>1</v>
      </c>
      <c r="N126" s="104" t="s">
        <v>48</v>
      </c>
      <c r="O126" s="104" t="s">
        <v>241</v>
      </c>
      <c r="P126" s="104" t="s">
        <v>242</v>
      </c>
      <c r="Q126" s="104" t="s">
        <v>243</v>
      </c>
      <c r="R126" s="104" t="s">
        <v>244</v>
      </c>
      <c r="S126" s="104" t="s">
        <v>245</v>
      </c>
      <c r="T126" s="105" t="s">
        <v>246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247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</f>
        <v>0</v>
      </c>
      <c r="Q127" s="107"/>
      <c r="R127" s="211">
        <f>R128</f>
        <v>5.4124700000000008</v>
      </c>
      <c r="S127" s="107"/>
      <c r="T127" s="212">
        <f>T128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3484</v>
      </c>
      <c r="F128" s="217" t="s">
        <v>3485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P129+P218</f>
        <v>0</v>
      </c>
      <c r="Q128" s="222"/>
      <c r="R128" s="223">
        <f>R129+R218</f>
        <v>5.4124700000000008</v>
      </c>
      <c r="S128" s="222"/>
      <c r="T128" s="224">
        <f>T129+T218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250</v>
      </c>
      <c r="BK128" s="227">
        <f>BK129+BK218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3486</v>
      </c>
      <c r="F129" s="228" t="s">
        <v>3487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P130+P164+P176+P207</f>
        <v>0</v>
      </c>
      <c r="Q129" s="222"/>
      <c r="R129" s="223">
        <f>R130+R164+R176+R207</f>
        <v>5.4124700000000008</v>
      </c>
      <c r="S129" s="222"/>
      <c r="T129" s="224">
        <f>T130+T164+T176+T207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250</v>
      </c>
      <c r="BK129" s="227">
        <f>BK130+BK164+BK176+BK207</f>
        <v>0</v>
      </c>
    </row>
    <row r="130" s="12" customFormat="1" ht="20.88" customHeight="1">
      <c r="A130" s="12"/>
      <c r="B130" s="214"/>
      <c r="C130" s="215"/>
      <c r="D130" s="216" t="s">
        <v>83</v>
      </c>
      <c r="E130" s="228" t="s">
        <v>3488</v>
      </c>
      <c r="F130" s="228" t="s">
        <v>3489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SUM(P131:P163)</f>
        <v>0</v>
      </c>
      <c r="Q130" s="222"/>
      <c r="R130" s="223">
        <f>SUM(R131:R163)</f>
        <v>0</v>
      </c>
      <c r="S130" s="222"/>
      <c r="T130" s="224">
        <f>SUM(T131:T163)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93</v>
      </c>
      <c r="AY130" s="225" t="s">
        <v>250</v>
      </c>
      <c r="BK130" s="227">
        <f>SUM(BK131:BK163)</f>
        <v>0</v>
      </c>
    </row>
    <row r="131" s="2" customFormat="1" ht="16.5" customHeight="1">
      <c r="A131" s="41"/>
      <c r="B131" s="42"/>
      <c r="C131" s="230" t="s">
        <v>91</v>
      </c>
      <c r="D131" s="230" t="s">
        <v>252</v>
      </c>
      <c r="E131" s="231" t="s">
        <v>3490</v>
      </c>
      <c r="F131" s="232" t="s">
        <v>3491</v>
      </c>
      <c r="G131" s="233" t="s">
        <v>320</v>
      </c>
      <c r="H131" s="234">
        <v>94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272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408</v>
      </c>
    </row>
    <row r="132" s="2" customFormat="1" ht="16.5" customHeight="1">
      <c r="A132" s="41"/>
      <c r="B132" s="42"/>
      <c r="C132" s="230" t="s">
        <v>93</v>
      </c>
      <c r="D132" s="230" t="s">
        <v>252</v>
      </c>
      <c r="E132" s="231" t="s">
        <v>3492</v>
      </c>
      <c r="F132" s="232" t="s">
        <v>3493</v>
      </c>
      <c r="G132" s="233" t="s">
        <v>320</v>
      </c>
      <c r="H132" s="234">
        <v>5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272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321</v>
      </c>
    </row>
    <row r="133" s="2" customFormat="1" ht="16.5" customHeight="1">
      <c r="A133" s="41"/>
      <c r="B133" s="42"/>
      <c r="C133" s="230" t="s">
        <v>272</v>
      </c>
      <c r="D133" s="230" t="s">
        <v>252</v>
      </c>
      <c r="E133" s="231" t="s">
        <v>3494</v>
      </c>
      <c r="F133" s="232" t="s">
        <v>3495</v>
      </c>
      <c r="G133" s="233" t="s">
        <v>320</v>
      </c>
      <c r="H133" s="234">
        <v>196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272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335</v>
      </c>
    </row>
    <row r="134" s="2" customFormat="1" ht="16.5" customHeight="1">
      <c r="A134" s="41"/>
      <c r="B134" s="42"/>
      <c r="C134" s="230" t="s">
        <v>256</v>
      </c>
      <c r="D134" s="230" t="s">
        <v>252</v>
      </c>
      <c r="E134" s="231" t="s">
        <v>3496</v>
      </c>
      <c r="F134" s="232" t="s">
        <v>3497</v>
      </c>
      <c r="G134" s="233" t="s">
        <v>320</v>
      </c>
      <c r="H134" s="234">
        <v>41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272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340</v>
      </c>
    </row>
    <row r="135" s="2" customFormat="1" ht="16.5" customHeight="1">
      <c r="A135" s="41"/>
      <c r="B135" s="42"/>
      <c r="C135" s="230" t="s">
        <v>283</v>
      </c>
      <c r="D135" s="230" t="s">
        <v>252</v>
      </c>
      <c r="E135" s="231" t="s">
        <v>3498</v>
      </c>
      <c r="F135" s="232" t="s">
        <v>3499</v>
      </c>
      <c r="G135" s="233" t="s">
        <v>320</v>
      </c>
      <c r="H135" s="234">
        <v>19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272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351</v>
      </c>
    </row>
    <row r="136" s="2" customFormat="1" ht="16.5" customHeight="1">
      <c r="A136" s="41"/>
      <c r="B136" s="42"/>
      <c r="C136" s="230" t="s">
        <v>275</v>
      </c>
      <c r="D136" s="230" t="s">
        <v>252</v>
      </c>
      <c r="E136" s="231" t="s">
        <v>3500</v>
      </c>
      <c r="F136" s="232" t="s">
        <v>3501</v>
      </c>
      <c r="G136" s="233" t="s">
        <v>320</v>
      </c>
      <c r="H136" s="234">
        <v>425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272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357</v>
      </c>
    </row>
    <row r="137" s="2" customFormat="1" ht="16.5" customHeight="1">
      <c r="A137" s="41"/>
      <c r="B137" s="42"/>
      <c r="C137" s="230" t="s">
        <v>294</v>
      </c>
      <c r="D137" s="230" t="s">
        <v>252</v>
      </c>
      <c r="E137" s="231" t="s">
        <v>3502</v>
      </c>
      <c r="F137" s="232" t="s">
        <v>3503</v>
      </c>
      <c r="G137" s="233" t="s">
        <v>320</v>
      </c>
      <c r="H137" s="234">
        <v>39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272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363</v>
      </c>
    </row>
    <row r="138" s="2" customFormat="1" ht="16.5" customHeight="1">
      <c r="A138" s="41"/>
      <c r="B138" s="42"/>
      <c r="C138" s="230" t="s">
        <v>280</v>
      </c>
      <c r="D138" s="230" t="s">
        <v>252</v>
      </c>
      <c r="E138" s="231" t="s">
        <v>3504</v>
      </c>
      <c r="F138" s="232" t="s">
        <v>3505</v>
      </c>
      <c r="G138" s="233" t="s">
        <v>320</v>
      </c>
      <c r="H138" s="234">
        <v>118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272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374</v>
      </c>
    </row>
    <row r="139" s="2" customFormat="1" ht="16.5" customHeight="1">
      <c r="A139" s="41"/>
      <c r="B139" s="42"/>
      <c r="C139" s="230" t="s">
        <v>305</v>
      </c>
      <c r="D139" s="230" t="s">
        <v>252</v>
      </c>
      <c r="E139" s="231" t="s">
        <v>3506</v>
      </c>
      <c r="F139" s="232" t="s">
        <v>3507</v>
      </c>
      <c r="G139" s="233" t="s">
        <v>320</v>
      </c>
      <c r="H139" s="234">
        <v>185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272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389</v>
      </c>
    </row>
    <row r="140" s="2" customFormat="1" ht="16.5" customHeight="1">
      <c r="A140" s="41"/>
      <c r="B140" s="42"/>
      <c r="C140" s="230" t="s">
        <v>286</v>
      </c>
      <c r="D140" s="230" t="s">
        <v>252</v>
      </c>
      <c r="E140" s="231" t="s">
        <v>3508</v>
      </c>
      <c r="F140" s="232" t="s">
        <v>3509</v>
      </c>
      <c r="G140" s="233" t="s">
        <v>320</v>
      </c>
      <c r="H140" s="234">
        <v>58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272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399</v>
      </c>
    </row>
    <row r="141" s="2" customFormat="1" ht="16.5" customHeight="1">
      <c r="A141" s="41"/>
      <c r="B141" s="42"/>
      <c r="C141" s="230" t="s">
        <v>332</v>
      </c>
      <c r="D141" s="230" t="s">
        <v>252</v>
      </c>
      <c r="E141" s="231" t="s">
        <v>3510</v>
      </c>
      <c r="F141" s="232" t="s">
        <v>3511</v>
      </c>
      <c r="G141" s="233" t="s">
        <v>320</v>
      </c>
      <c r="H141" s="234">
        <v>35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272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404</v>
      </c>
    </row>
    <row r="142" s="2" customFormat="1" ht="16.5" customHeight="1">
      <c r="A142" s="41"/>
      <c r="B142" s="42"/>
      <c r="C142" s="230" t="s">
        <v>8</v>
      </c>
      <c r="D142" s="230" t="s">
        <v>252</v>
      </c>
      <c r="E142" s="231" t="s">
        <v>3512</v>
      </c>
      <c r="F142" s="232" t="s">
        <v>3513</v>
      </c>
      <c r="G142" s="233" t="s">
        <v>320</v>
      </c>
      <c r="H142" s="234">
        <v>6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272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411</v>
      </c>
    </row>
    <row r="143" s="2" customFormat="1" ht="24.15" customHeight="1">
      <c r="A143" s="41"/>
      <c r="B143" s="42"/>
      <c r="C143" s="230" t="s">
        <v>348</v>
      </c>
      <c r="D143" s="230" t="s">
        <v>252</v>
      </c>
      <c r="E143" s="231" t="s">
        <v>3514</v>
      </c>
      <c r="F143" s="232" t="s">
        <v>3515</v>
      </c>
      <c r="G143" s="233" t="s">
        <v>320</v>
      </c>
      <c r="H143" s="234">
        <v>22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272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423</v>
      </c>
    </row>
    <row r="144" s="2" customFormat="1" ht="21.75" customHeight="1">
      <c r="A144" s="41"/>
      <c r="B144" s="42"/>
      <c r="C144" s="294" t="s">
        <v>298</v>
      </c>
      <c r="D144" s="294" t="s">
        <v>337</v>
      </c>
      <c r="E144" s="295" t="s">
        <v>3516</v>
      </c>
      <c r="F144" s="296" t="s">
        <v>3517</v>
      </c>
      <c r="G144" s="297" t="s">
        <v>320</v>
      </c>
      <c r="H144" s="298">
        <v>185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280</v>
      </c>
      <c r="AT144" s="242" t="s">
        <v>337</v>
      </c>
      <c r="AU144" s="242" t="s">
        <v>272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432</v>
      </c>
    </row>
    <row r="145" s="2" customFormat="1" ht="24.15" customHeight="1">
      <c r="A145" s="41"/>
      <c r="B145" s="42"/>
      <c r="C145" s="230" t="s">
        <v>360</v>
      </c>
      <c r="D145" s="230" t="s">
        <v>252</v>
      </c>
      <c r="E145" s="231" t="s">
        <v>3518</v>
      </c>
      <c r="F145" s="232" t="s">
        <v>3519</v>
      </c>
      <c r="G145" s="233" t="s">
        <v>320</v>
      </c>
      <c r="H145" s="234">
        <v>14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272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439</v>
      </c>
    </row>
    <row r="146" s="2" customFormat="1" ht="24.15" customHeight="1">
      <c r="A146" s="41"/>
      <c r="B146" s="42"/>
      <c r="C146" s="230" t="s">
        <v>303</v>
      </c>
      <c r="D146" s="230" t="s">
        <v>252</v>
      </c>
      <c r="E146" s="231" t="s">
        <v>3520</v>
      </c>
      <c r="F146" s="232" t="s">
        <v>3521</v>
      </c>
      <c r="G146" s="233" t="s">
        <v>320</v>
      </c>
      <c r="H146" s="234">
        <v>34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272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447</v>
      </c>
    </row>
    <row r="147" s="2" customFormat="1" ht="16.5" customHeight="1">
      <c r="A147" s="41"/>
      <c r="B147" s="42"/>
      <c r="C147" s="230" t="s">
        <v>385</v>
      </c>
      <c r="D147" s="230" t="s">
        <v>252</v>
      </c>
      <c r="E147" s="231" t="s">
        <v>3522</v>
      </c>
      <c r="F147" s="232" t="s">
        <v>3523</v>
      </c>
      <c r="G147" s="233" t="s">
        <v>3524</v>
      </c>
      <c r="H147" s="234">
        <v>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272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452</v>
      </c>
    </row>
    <row r="148" s="2" customFormat="1" ht="16.5" customHeight="1">
      <c r="A148" s="41"/>
      <c r="B148" s="42"/>
      <c r="C148" s="230" t="s">
        <v>308</v>
      </c>
      <c r="D148" s="230" t="s">
        <v>252</v>
      </c>
      <c r="E148" s="231" t="s">
        <v>3525</v>
      </c>
      <c r="F148" s="232" t="s">
        <v>3526</v>
      </c>
      <c r="G148" s="233" t="s">
        <v>3524</v>
      </c>
      <c r="H148" s="234">
        <v>109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272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457</v>
      </c>
    </row>
    <row r="149" s="2" customFormat="1" ht="16.5" customHeight="1">
      <c r="A149" s="41"/>
      <c r="B149" s="42"/>
      <c r="C149" s="230" t="s">
        <v>401</v>
      </c>
      <c r="D149" s="230" t="s">
        <v>252</v>
      </c>
      <c r="E149" s="231" t="s">
        <v>3527</v>
      </c>
      <c r="F149" s="232" t="s">
        <v>3528</v>
      </c>
      <c r="G149" s="233" t="s">
        <v>3524</v>
      </c>
      <c r="H149" s="234">
        <v>157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272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464</v>
      </c>
    </row>
    <row r="150" s="2" customFormat="1" ht="16.5" customHeight="1">
      <c r="A150" s="41"/>
      <c r="B150" s="42"/>
      <c r="C150" s="230" t="s">
        <v>408</v>
      </c>
      <c r="D150" s="230" t="s">
        <v>252</v>
      </c>
      <c r="E150" s="231" t="s">
        <v>3529</v>
      </c>
      <c r="F150" s="232" t="s">
        <v>3530</v>
      </c>
      <c r="G150" s="233" t="s">
        <v>3524</v>
      </c>
      <c r="H150" s="234">
        <v>2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272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469</v>
      </c>
    </row>
    <row r="151" s="2" customFormat="1" ht="21.75" customHeight="1">
      <c r="A151" s="41"/>
      <c r="B151" s="42"/>
      <c r="C151" s="230" t="s">
        <v>7</v>
      </c>
      <c r="D151" s="230" t="s">
        <v>252</v>
      </c>
      <c r="E151" s="231" t="s">
        <v>3531</v>
      </c>
      <c r="F151" s="232" t="s">
        <v>3532</v>
      </c>
      <c r="G151" s="233" t="s">
        <v>3524</v>
      </c>
      <c r="H151" s="234">
        <v>102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272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474</v>
      </c>
    </row>
    <row r="152" s="2" customFormat="1" ht="37.8" customHeight="1">
      <c r="A152" s="41"/>
      <c r="B152" s="42"/>
      <c r="C152" s="230" t="s">
        <v>321</v>
      </c>
      <c r="D152" s="230" t="s">
        <v>252</v>
      </c>
      <c r="E152" s="231" t="s">
        <v>3533</v>
      </c>
      <c r="F152" s="232" t="s">
        <v>3534</v>
      </c>
      <c r="G152" s="233" t="s">
        <v>3524</v>
      </c>
      <c r="H152" s="234">
        <v>100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272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479</v>
      </c>
    </row>
    <row r="153" s="2" customFormat="1" ht="16.5" customHeight="1">
      <c r="A153" s="41"/>
      <c r="B153" s="42"/>
      <c r="C153" s="230" t="s">
        <v>436</v>
      </c>
      <c r="D153" s="230" t="s">
        <v>252</v>
      </c>
      <c r="E153" s="231" t="s">
        <v>3535</v>
      </c>
      <c r="F153" s="232" t="s">
        <v>3536</v>
      </c>
      <c r="G153" s="233" t="s">
        <v>3524</v>
      </c>
      <c r="H153" s="234">
        <v>2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272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490</v>
      </c>
    </row>
    <row r="154" s="2" customFormat="1" ht="24.15" customHeight="1">
      <c r="A154" s="41"/>
      <c r="B154" s="42"/>
      <c r="C154" s="294" t="s">
        <v>335</v>
      </c>
      <c r="D154" s="294" t="s">
        <v>337</v>
      </c>
      <c r="E154" s="295" t="s">
        <v>3537</v>
      </c>
      <c r="F154" s="296" t="s">
        <v>3538</v>
      </c>
      <c r="G154" s="297" t="s">
        <v>3524</v>
      </c>
      <c r="H154" s="298">
        <v>2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280</v>
      </c>
      <c r="AT154" s="242" t="s">
        <v>337</v>
      </c>
      <c r="AU154" s="242" t="s">
        <v>272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496</v>
      </c>
    </row>
    <row r="155" s="2" customFormat="1" ht="24.15" customHeight="1">
      <c r="A155" s="41"/>
      <c r="B155" s="42"/>
      <c r="C155" s="230" t="s">
        <v>449</v>
      </c>
      <c r="D155" s="230" t="s">
        <v>252</v>
      </c>
      <c r="E155" s="231" t="s">
        <v>3539</v>
      </c>
      <c r="F155" s="232" t="s">
        <v>3540</v>
      </c>
      <c r="G155" s="233" t="s">
        <v>3524</v>
      </c>
      <c r="H155" s="234">
        <v>5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272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524</v>
      </c>
    </row>
    <row r="156" s="2" customFormat="1" ht="24.15" customHeight="1">
      <c r="A156" s="41"/>
      <c r="B156" s="42"/>
      <c r="C156" s="230" t="s">
        <v>340</v>
      </c>
      <c r="D156" s="230" t="s">
        <v>252</v>
      </c>
      <c r="E156" s="231" t="s">
        <v>3541</v>
      </c>
      <c r="F156" s="232" t="s">
        <v>3542</v>
      </c>
      <c r="G156" s="233" t="s">
        <v>643</v>
      </c>
      <c r="H156" s="234">
        <v>11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272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543</v>
      </c>
    </row>
    <row r="157" s="2" customFormat="1" ht="16.5" customHeight="1">
      <c r="A157" s="41"/>
      <c r="B157" s="42"/>
      <c r="C157" s="294" t="s">
        <v>461</v>
      </c>
      <c r="D157" s="294" t="s">
        <v>337</v>
      </c>
      <c r="E157" s="295" t="s">
        <v>3543</v>
      </c>
      <c r="F157" s="296" t="s">
        <v>3544</v>
      </c>
      <c r="G157" s="297" t="s">
        <v>643</v>
      </c>
      <c r="H157" s="298">
        <v>11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280</v>
      </c>
      <c r="AT157" s="242" t="s">
        <v>337</v>
      </c>
      <c r="AU157" s="242" t="s">
        <v>272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548</v>
      </c>
    </row>
    <row r="158" s="2" customFormat="1" ht="24.15" customHeight="1">
      <c r="A158" s="41"/>
      <c r="B158" s="42"/>
      <c r="C158" s="230" t="s">
        <v>351</v>
      </c>
      <c r="D158" s="230" t="s">
        <v>252</v>
      </c>
      <c r="E158" s="231" t="s">
        <v>3545</v>
      </c>
      <c r="F158" s="232" t="s">
        <v>3546</v>
      </c>
      <c r="G158" s="233" t="s">
        <v>643</v>
      </c>
      <c r="H158" s="234">
        <v>12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272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554</v>
      </c>
    </row>
    <row r="159" s="2" customFormat="1" ht="16.5" customHeight="1">
      <c r="A159" s="41"/>
      <c r="B159" s="42"/>
      <c r="C159" s="294" t="s">
        <v>471</v>
      </c>
      <c r="D159" s="294" t="s">
        <v>337</v>
      </c>
      <c r="E159" s="295" t="s">
        <v>3547</v>
      </c>
      <c r="F159" s="296" t="s">
        <v>3544</v>
      </c>
      <c r="G159" s="297" t="s">
        <v>643</v>
      </c>
      <c r="H159" s="298">
        <v>12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280</v>
      </c>
      <c r="AT159" s="242" t="s">
        <v>337</v>
      </c>
      <c r="AU159" s="242" t="s">
        <v>272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559</v>
      </c>
    </row>
    <row r="160" s="2" customFormat="1" ht="16.5" customHeight="1">
      <c r="A160" s="41"/>
      <c r="B160" s="42"/>
      <c r="C160" s="230" t="s">
        <v>357</v>
      </c>
      <c r="D160" s="230" t="s">
        <v>252</v>
      </c>
      <c r="E160" s="231" t="s">
        <v>3548</v>
      </c>
      <c r="F160" s="232" t="s">
        <v>3549</v>
      </c>
      <c r="G160" s="233" t="s">
        <v>3524</v>
      </c>
      <c r="H160" s="234">
        <v>11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272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571</v>
      </c>
    </row>
    <row r="161" s="2" customFormat="1" ht="21.75" customHeight="1">
      <c r="A161" s="41"/>
      <c r="B161" s="42"/>
      <c r="C161" s="230" t="s">
        <v>487</v>
      </c>
      <c r="D161" s="230" t="s">
        <v>252</v>
      </c>
      <c r="E161" s="231" t="s">
        <v>3550</v>
      </c>
      <c r="F161" s="232" t="s">
        <v>3551</v>
      </c>
      <c r="G161" s="233" t="s">
        <v>320</v>
      </c>
      <c r="H161" s="234">
        <v>1175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272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576</v>
      </c>
    </row>
    <row r="162" s="2" customFormat="1" ht="24.15" customHeight="1">
      <c r="A162" s="41"/>
      <c r="B162" s="42"/>
      <c r="C162" s="230" t="s">
        <v>363</v>
      </c>
      <c r="D162" s="230" t="s">
        <v>252</v>
      </c>
      <c r="E162" s="231" t="s">
        <v>3552</v>
      </c>
      <c r="F162" s="232" t="s">
        <v>3553</v>
      </c>
      <c r="G162" s="233" t="s">
        <v>320</v>
      </c>
      <c r="H162" s="234">
        <v>46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272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583</v>
      </c>
    </row>
    <row r="163" s="2" customFormat="1" ht="24.15" customHeight="1">
      <c r="A163" s="41"/>
      <c r="B163" s="42"/>
      <c r="C163" s="230" t="s">
        <v>521</v>
      </c>
      <c r="D163" s="230" t="s">
        <v>252</v>
      </c>
      <c r="E163" s="231" t="s">
        <v>1684</v>
      </c>
      <c r="F163" s="232" t="s">
        <v>1685</v>
      </c>
      <c r="G163" s="233" t="s">
        <v>1329</v>
      </c>
      <c r="H163" s="305"/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272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589</v>
      </c>
    </row>
    <row r="164" s="12" customFormat="1" ht="20.88" customHeight="1">
      <c r="A164" s="12"/>
      <c r="B164" s="214"/>
      <c r="C164" s="215"/>
      <c r="D164" s="216" t="s">
        <v>83</v>
      </c>
      <c r="E164" s="228" t="s">
        <v>3554</v>
      </c>
      <c r="F164" s="228" t="s">
        <v>3555</v>
      </c>
      <c r="G164" s="215"/>
      <c r="H164" s="215"/>
      <c r="I164" s="218"/>
      <c r="J164" s="229">
        <f>BK164</f>
        <v>0</v>
      </c>
      <c r="K164" s="215"/>
      <c r="L164" s="220"/>
      <c r="M164" s="221"/>
      <c r="N164" s="222"/>
      <c r="O164" s="222"/>
      <c r="P164" s="223">
        <f>SUM(P165:P175)</f>
        <v>0</v>
      </c>
      <c r="Q164" s="222"/>
      <c r="R164" s="223">
        <f>SUM(R165:R175)</f>
        <v>0</v>
      </c>
      <c r="S164" s="222"/>
      <c r="T164" s="224">
        <f>SUM(T165:T175)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91</v>
      </c>
      <c r="AT164" s="226" t="s">
        <v>83</v>
      </c>
      <c r="AU164" s="226" t="s">
        <v>93</v>
      </c>
      <c r="AY164" s="225" t="s">
        <v>250</v>
      </c>
      <c r="BK164" s="227">
        <f>SUM(BK165:BK175)</f>
        <v>0</v>
      </c>
    </row>
    <row r="165" s="2" customFormat="1" ht="24.15" customHeight="1">
      <c r="A165" s="41"/>
      <c r="B165" s="42"/>
      <c r="C165" s="230" t="s">
        <v>374</v>
      </c>
      <c r="D165" s="230" t="s">
        <v>252</v>
      </c>
      <c r="E165" s="231" t="s">
        <v>3556</v>
      </c>
      <c r="F165" s="232" t="s">
        <v>3557</v>
      </c>
      <c r="G165" s="233" t="s">
        <v>3524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272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593</v>
      </c>
    </row>
    <row r="166" s="2" customFormat="1" ht="24.15" customHeight="1">
      <c r="A166" s="41"/>
      <c r="B166" s="42"/>
      <c r="C166" s="294" t="s">
        <v>545</v>
      </c>
      <c r="D166" s="294" t="s">
        <v>337</v>
      </c>
      <c r="E166" s="295" t="s">
        <v>3558</v>
      </c>
      <c r="F166" s="296" t="s">
        <v>3559</v>
      </c>
      <c r="G166" s="297" t="s">
        <v>3524</v>
      </c>
      <c r="H166" s="298">
        <v>1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272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601</v>
      </c>
    </row>
    <row r="167" s="2" customFormat="1" ht="24.15" customHeight="1">
      <c r="A167" s="41"/>
      <c r="B167" s="42"/>
      <c r="C167" s="230" t="s">
        <v>389</v>
      </c>
      <c r="D167" s="230" t="s">
        <v>252</v>
      </c>
      <c r="E167" s="231" t="s">
        <v>3560</v>
      </c>
      <c r="F167" s="232" t="s">
        <v>3557</v>
      </c>
      <c r="G167" s="233" t="s">
        <v>3524</v>
      </c>
      <c r="H167" s="234">
        <v>3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272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608</v>
      </c>
    </row>
    <row r="168" s="2" customFormat="1" ht="24.15" customHeight="1">
      <c r="A168" s="41"/>
      <c r="B168" s="42"/>
      <c r="C168" s="294" t="s">
        <v>556</v>
      </c>
      <c r="D168" s="294" t="s">
        <v>337</v>
      </c>
      <c r="E168" s="295" t="s">
        <v>3561</v>
      </c>
      <c r="F168" s="296" t="s">
        <v>3562</v>
      </c>
      <c r="G168" s="297" t="s">
        <v>3524</v>
      </c>
      <c r="H168" s="298">
        <v>1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280</v>
      </c>
      <c r="AT168" s="242" t="s">
        <v>337</v>
      </c>
      <c r="AU168" s="242" t="s">
        <v>272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937</v>
      </c>
    </row>
    <row r="169" s="2" customFormat="1" ht="24.15" customHeight="1">
      <c r="A169" s="41"/>
      <c r="B169" s="42"/>
      <c r="C169" s="294" t="s">
        <v>399</v>
      </c>
      <c r="D169" s="294" t="s">
        <v>337</v>
      </c>
      <c r="E169" s="295" t="s">
        <v>3563</v>
      </c>
      <c r="F169" s="296" t="s">
        <v>3564</v>
      </c>
      <c r="G169" s="297" t="s">
        <v>3524</v>
      </c>
      <c r="H169" s="298">
        <v>1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280</v>
      </c>
      <c r="AT169" s="242" t="s">
        <v>337</v>
      </c>
      <c r="AU169" s="242" t="s">
        <v>272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955</v>
      </c>
    </row>
    <row r="170" s="2" customFormat="1" ht="24.15" customHeight="1">
      <c r="A170" s="41"/>
      <c r="B170" s="42"/>
      <c r="C170" s="294" t="s">
        <v>573</v>
      </c>
      <c r="D170" s="294" t="s">
        <v>337</v>
      </c>
      <c r="E170" s="295" t="s">
        <v>3565</v>
      </c>
      <c r="F170" s="296" t="s">
        <v>3566</v>
      </c>
      <c r="G170" s="297" t="s">
        <v>3524</v>
      </c>
      <c r="H170" s="298">
        <v>1</v>
      </c>
      <c r="I170" s="299"/>
      <c r="J170" s="300">
        <f>ROUND(I170*H170,2)</f>
        <v>0</v>
      </c>
      <c r="K170" s="301"/>
      <c r="L170" s="302"/>
      <c r="M170" s="303" t="s">
        <v>1</v>
      </c>
      <c r="N170" s="304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280</v>
      </c>
      <c r="AT170" s="242" t="s">
        <v>337</v>
      </c>
      <c r="AU170" s="242" t="s">
        <v>272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970</v>
      </c>
    </row>
    <row r="171" s="2" customFormat="1" ht="16.5" customHeight="1">
      <c r="A171" s="41"/>
      <c r="B171" s="42"/>
      <c r="C171" s="294" t="s">
        <v>404</v>
      </c>
      <c r="D171" s="294" t="s">
        <v>337</v>
      </c>
      <c r="E171" s="295" t="s">
        <v>3567</v>
      </c>
      <c r="F171" s="296" t="s">
        <v>3568</v>
      </c>
      <c r="G171" s="297" t="s">
        <v>3524</v>
      </c>
      <c r="H171" s="298">
        <v>1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280</v>
      </c>
      <c r="AT171" s="242" t="s">
        <v>337</v>
      </c>
      <c r="AU171" s="242" t="s">
        <v>272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982</v>
      </c>
    </row>
    <row r="172" s="2" customFormat="1" ht="16.5" customHeight="1">
      <c r="A172" s="41"/>
      <c r="B172" s="42"/>
      <c r="C172" s="294" t="s">
        <v>586</v>
      </c>
      <c r="D172" s="294" t="s">
        <v>337</v>
      </c>
      <c r="E172" s="295" t="s">
        <v>3569</v>
      </c>
      <c r="F172" s="296" t="s">
        <v>3570</v>
      </c>
      <c r="G172" s="297" t="s">
        <v>3524</v>
      </c>
      <c r="H172" s="298">
        <v>3</v>
      </c>
      <c r="I172" s="299"/>
      <c r="J172" s="300">
        <f>ROUND(I172*H172,2)</f>
        <v>0</v>
      </c>
      <c r="K172" s="301"/>
      <c r="L172" s="302"/>
      <c r="M172" s="303" t="s">
        <v>1</v>
      </c>
      <c r="N172" s="304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280</v>
      </c>
      <c r="AT172" s="242" t="s">
        <v>337</v>
      </c>
      <c r="AU172" s="242" t="s">
        <v>272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644</v>
      </c>
    </row>
    <row r="173" s="2" customFormat="1" ht="21.75" customHeight="1">
      <c r="A173" s="41"/>
      <c r="B173" s="42"/>
      <c r="C173" s="294" t="s">
        <v>411</v>
      </c>
      <c r="D173" s="294" t="s">
        <v>337</v>
      </c>
      <c r="E173" s="295" t="s">
        <v>3571</v>
      </c>
      <c r="F173" s="296" t="s">
        <v>3572</v>
      </c>
      <c r="G173" s="297" t="s">
        <v>3524</v>
      </c>
      <c r="H173" s="298">
        <v>1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280</v>
      </c>
      <c r="AT173" s="242" t="s">
        <v>337</v>
      </c>
      <c r="AU173" s="242" t="s">
        <v>272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664</v>
      </c>
    </row>
    <row r="174" s="2" customFormat="1" ht="21.75" customHeight="1">
      <c r="A174" s="41"/>
      <c r="B174" s="42"/>
      <c r="C174" s="294" t="s">
        <v>598</v>
      </c>
      <c r="D174" s="294" t="s">
        <v>337</v>
      </c>
      <c r="E174" s="295" t="s">
        <v>3573</v>
      </c>
      <c r="F174" s="296" t="s">
        <v>3574</v>
      </c>
      <c r="G174" s="297" t="s">
        <v>3524</v>
      </c>
      <c r="H174" s="298">
        <v>3</v>
      </c>
      <c r="I174" s="299"/>
      <c r="J174" s="300">
        <f>ROUND(I174*H174,2)</f>
        <v>0</v>
      </c>
      <c r="K174" s="301"/>
      <c r="L174" s="302"/>
      <c r="M174" s="303" t="s">
        <v>1</v>
      </c>
      <c r="N174" s="304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280</v>
      </c>
      <c r="AT174" s="242" t="s">
        <v>337</v>
      </c>
      <c r="AU174" s="242" t="s">
        <v>272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677</v>
      </c>
    </row>
    <row r="175" s="2" customFormat="1" ht="24.15" customHeight="1">
      <c r="A175" s="41"/>
      <c r="B175" s="42"/>
      <c r="C175" s="230" t="s">
        <v>423</v>
      </c>
      <c r="D175" s="230" t="s">
        <v>252</v>
      </c>
      <c r="E175" s="231" t="s">
        <v>3575</v>
      </c>
      <c r="F175" s="232" t="s">
        <v>3576</v>
      </c>
      <c r="G175" s="233" t="s">
        <v>1329</v>
      </c>
      <c r="H175" s="305"/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272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689</v>
      </c>
    </row>
    <row r="176" s="12" customFormat="1" ht="20.88" customHeight="1">
      <c r="A176" s="12"/>
      <c r="B176" s="214"/>
      <c r="C176" s="215"/>
      <c r="D176" s="216" t="s">
        <v>83</v>
      </c>
      <c r="E176" s="228" t="s">
        <v>3577</v>
      </c>
      <c r="F176" s="228" t="s">
        <v>3578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SUM(P177:P206)</f>
        <v>0</v>
      </c>
      <c r="Q176" s="222"/>
      <c r="R176" s="223">
        <f>SUM(R177:R206)</f>
        <v>3.7258200000000001</v>
      </c>
      <c r="S176" s="222"/>
      <c r="T176" s="224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91</v>
      </c>
      <c r="AT176" s="226" t="s">
        <v>83</v>
      </c>
      <c r="AU176" s="226" t="s">
        <v>93</v>
      </c>
      <c r="AY176" s="225" t="s">
        <v>250</v>
      </c>
      <c r="BK176" s="227">
        <f>SUM(BK177:BK206)</f>
        <v>0</v>
      </c>
    </row>
    <row r="177" s="2" customFormat="1" ht="24.15" customHeight="1">
      <c r="A177" s="41"/>
      <c r="B177" s="42"/>
      <c r="C177" s="230" t="s">
        <v>610</v>
      </c>
      <c r="D177" s="230" t="s">
        <v>252</v>
      </c>
      <c r="E177" s="231" t="s">
        <v>3579</v>
      </c>
      <c r="F177" s="232" t="s">
        <v>3580</v>
      </c>
      <c r="G177" s="233" t="s">
        <v>1693</v>
      </c>
      <c r="H177" s="234">
        <v>97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256</v>
      </c>
      <c r="AT177" s="242" t="s">
        <v>252</v>
      </c>
      <c r="AU177" s="242" t="s">
        <v>272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694</v>
      </c>
    </row>
    <row r="178" s="2" customFormat="1" ht="21.75" customHeight="1">
      <c r="A178" s="41"/>
      <c r="B178" s="42"/>
      <c r="C178" s="230" t="s">
        <v>432</v>
      </c>
      <c r="D178" s="230" t="s">
        <v>252</v>
      </c>
      <c r="E178" s="231" t="s">
        <v>3581</v>
      </c>
      <c r="F178" s="232" t="s">
        <v>3582</v>
      </c>
      <c r="G178" s="233" t="s">
        <v>3524</v>
      </c>
      <c r="H178" s="234">
        <v>5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272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698</v>
      </c>
    </row>
    <row r="179" s="2" customFormat="1" ht="44.25" customHeight="1">
      <c r="A179" s="41"/>
      <c r="B179" s="42"/>
      <c r="C179" s="294" t="s">
        <v>631</v>
      </c>
      <c r="D179" s="294" t="s">
        <v>337</v>
      </c>
      <c r="E179" s="295" t="s">
        <v>3583</v>
      </c>
      <c r="F179" s="296" t="s">
        <v>3584</v>
      </c>
      <c r="G179" s="297" t="s">
        <v>1693</v>
      </c>
      <c r="H179" s="298">
        <v>5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280</v>
      </c>
      <c r="AT179" s="242" t="s">
        <v>337</v>
      </c>
      <c r="AU179" s="242" t="s">
        <v>272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711</v>
      </c>
    </row>
    <row r="180" s="2" customFormat="1" ht="24.15" customHeight="1">
      <c r="A180" s="41"/>
      <c r="B180" s="42"/>
      <c r="C180" s="230" t="s">
        <v>439</v>
      </c>
      <c r="D180" s="230" t="s">
        <v>252</v>
      </c>
      <c r="E180" s="231" t="s">
        <v>3585</v>
      </c>
      <c r="F180" s="232" t="s">
        <v>3586</v>
      </c>
      <c r="G180" s="233" t="s">
        <v>1693</v>
      </c>
      <c r="H180" s="234">
        <v>2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0.016469999999999999</v>
      </c>
      <c r="R180" s="240">
        <f>Q180*H180</f>
        <v>0.032939999999999997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272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3587</v>
      </c>
    </row>
    <row r="181" s="2" customFormat="1">
      <c r="A181" s="41"/>
      <c r="B181" s="42"/>
      <c r="C181" s="43"/>
      <c r="D181" s="244" t="s">
        <v>257</v>
      </c>
      <c r="E181" s="43"/>
      <c r="F181" s="245" t="s">
        <v>3588</v>
      </c>
      <c r="G181" s="43"/>
      <c r="H181" s="43"/>
      <c r="I181" s="246"/>
      <c r="J181" s="43"/>
      <c r="K181" s="43"/>
      <c r="L181" s="47"/>
      <c r="M181" s="247"/>
      <c r="N181" s="248"/>
      <c r="O181" s="94"/>
      <c r="P181" s="94"/>
      <c r="Q181" s="94"/>
      <c r="R181" s="94"/>
      <c r="S181" s="94"/>
      <c r="T181" s="95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257</v>
      </c>
      <c r="AU181" s="19" t="s">
        <v>272</v>
      </c>
    </row>
    <row r="182" s="2" customFormat="1">
      <c r="A182" s="41"/>
      <c r="B182" s="42"/>
      <c r="C182" s="43"/>
      <c r="D182" s="251" t="s">
        <v>288</v>
      </c>
      <c r="E182" s="43"/>
      <c r="F182" s="282" t="s">
        <v>3589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288</v>
      </c>
      <c r="AU182" s="19" t="s">
        <v>272</v>
      </c>
    </row>
    <row r="183" s="2" customFormat="1" ht="16.5" customHeight="1">
      <c r="A183" s="41"/>
      <c r="B183" s="42"/>
      <c r="C183" s="230" t="s">
        <v>646</v>
      </c>
      <c r="D183" s="230" t="s">
        <v>252</v>
      </c>
      <c r="E183" s="231" t="s">
        <v>3590</v>
      </c>
      <c r="F183" s="232" t="s">
        <v>3591</v>
      </c>
      <c r="G183" s="233" t="s">
        <v>1693</v>
      </c>
      <c r="H183" s="234">
        <v>95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0.01213</v>
      </c>
      <c r="R183" s="240">
        <f>Q183*H183</f>
        <v>1.15235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303</v>
      </c>
      <c r="AT183" s="242" t="s">
        <v>252</v>
      </c>
      <c r="AU183" s="242" t="s">
        <v>272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303</v>
      </c>
      <c r="BM183" s="242" t="s">
        <v>3592</v>
      </c>
    </row>
    <row r="184" s="2" customFormat="1">
      <c r="A184" s="41"/>
      <c r="B184" s="42"/>
      <c r="C184" s="43"/>
      <c r="D184" s="251" t="s">
        <v>288</v>
      </c>
      <c r="E184" s="43"/>
      <c r="F184" s="282" t="s">
        <v>3589</v>
      </c>
      <c r="G184" s="43"/>
      <c r="H184" s="43"/>
      <c r="I184" s="246"/>
      <c r="J184" s="43"/>
      <c r="K184" s="43"/>
      <c r="L184" s="47"/>
      <c r="M184" s="247"/>
      <c r="N184" s="248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288</v>
      </c>
      <c r="AU184" s="19" t="s">
        <v>272</v>
      </c>
    </row>
    <row r="185" s="2" customFormat="1" ht="24.15" customHeight="1">
      <c r="A185" s="41"/>
      <c r="B185" s="42"/>
      <c r="C185" s="230" t="s">
        <v>447</v>
      </c>
      <c r="D185" s="230" t="s">
        <v>252</v>
      </c>
      <c r="E185" s="231" t="s">
        <v>3593</v>
      </c>
      <c r="F185" s="232" t="s">
        <v>3594</v>
      </c>
      <c r="G185" s="233" t="s">
        <v>1693</v>
      </c>
      <c r="H185" s="234">
        <v>5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272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727</v>
      </c>
    </row>
    <row r="186" s="2" customFormat="1">
      <c r="A186" s="41"/>
      <c r="B186" s="42"/>
      <c r="C186" s="43"/>
      <c r="D186" s="251" t="s">
        <v>288</v>
      </c>
      <c r="E186" s="43"/>
      <c r="F186" s="282" t="s">
        <v>3589</v>
      </c>
      <c r="G186" s="43"/>
      <c r="H186" s="43"/>
      <c r="I186" s="246"/>
      <c r="J186" s="43"/>
      <c r="K186" s="43"/>
      <c r="L186" s="47"/>
      <c r="M186" s="247"/>
      <c r="N186" s="248"/>
      <c r="O186" s="94"/>
      <c r="P186" s="94"/>
      <c r="Q186" s="94"/>
      <c r="R186" s="94"/>
      <c r="S186" s="94"/>
      <c r="T186" s="95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288</v>
      </c>
      <c r="AU186" s="19" t="s">
        <v>272</v>
      </c>
    </row>
    <row r="187" s="2" customFormat="1" ht="24.15" customHeight="1">
      <c r="A187" s="41"/>
      <c r="B187" s="42"/>
      <c r="C187" s="230" t="s">
        <v>674</v>
      </c>
      <c r="D187" s="230" t="s">
        <v>252</v>
      </c>
      <c r="E187" s="231" t="s">
        <v>3595</v>
      </c>
      <c r="F187" s="232" t="s">
        <v>3596</v>
      </c>
      <c r="G187" s="233" t="s">
        <v>1693</v>
      </c>
      <c r="H187" s="234">
        <v>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272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737</v>
      </c>
    </row>
    <row r="188" s="2" customFormat="1">
      <c r="A188" s="41"/>
      <c r="B188" s="42"/>
      <c r="C188" s="43"/>
      <c r="D188" s="251" t="s">
        <v>288</v>
      </c>
      <c r="E188" s="43"/>
      <c r="F188" s="282" t="s">
        <v>3589</v>
      </c>
      <c r="G188" s="43"/>
      <c r="H188" s="43"/>
      <c r="I188" s="246"/>
      <c r="J188" s="43"/>
      <c r="K188" s="43"/>
      <c r="L188" s="47"/>
      <c r="M188" s="247"/>
      <c r="N188" s="248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288</v>
      </c>
      <c r="AU188" s="19" t="s">
        <v>272</v>
      </c>
    </row>
    <row r="189" s="2" customFormat="1" ht="37.8" customHeight="1">
      <c r="A189" s="41"/>
      <c r="B189" s="42"/>
      <c r="C189" s="230" t="s">
        <v>452</v>
      </c>
      <c r="D189" s="230" t="s">
        <v>252</v>
      </c>
      <c r="E189" s="231" t="s">
        <v>3597</v>
      </c>
      <c r="F189" s="232" t="s">
        <v>3598</v>
      </c>
      <c r="G189" s="233" t="s">
        <v>570</v>
      </c>
      <c r="H189" s="234">
        <v>95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272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3599</v>
      </c>
    </row>
    <row r="190" s="2" customFormat="1" ht="24.15" customHeight="1">
      <c r="A190" s="41"/>
      <c r="B190" s="42"/>
      <c r="C190" s="230" t="s">
        <v>691</v>
      </c>
      <c r="D190" s="230" t="s">
        <v>252</v>
      </c>
      <c r="E190" s="231" t="s">
        <v>3600</v>
      </c>
      <c r="F190" s="232" t="s">
        <v>3601</v>
      </c>
      <c r="G190" s="233" t="s">
        <v>1693</v>
      </c>
      <c r="H190" s="234">
        <v>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0.02341</v>
      </c>
      <c r="R190" s="240">
        <f>Q190*H190</f>
        <v>0.02341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272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3602</v>
      </c>
    </row>
    <row r="191" s="2" customFormat="1">
      <c r="A191" s="41"/>
      <c r="B191" s="42"/>
      <c r="C191" s="43"/>
      <c r="D191" s="244" t="s">
        <v>257</v>
      </c>
      <c r="E191" s="43"/>
      <c r="F191" s="245" t="s">
        <v>3603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257</v>
      </c>
      <c r="AU191" s="19" t="s">
        <v>272</v>
      </c>
    </row>
    <row r="192" s="2" customFormat="1" ht="24.15" customHeight="1">
      <c r="A192" s="41"/>
      <c r="B192" s="42"/>
      <c r="C192" s="230" t="s">
        <v>457</v>
      </c>
      <c r="D192" s="230" t="s">
        <v>252</v>
      </c>
      <c r="E192" s="231" t="s">
        <v>3604</v>
      </c>
      <c r="F192" s="232" t="s">
        <v>3605</v>
      </c>
      <c r="G192" s="233" t="s">
        <v>1693</v>
      </c>
      <c r="H192" s="234">
        <v>95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0.02622</v>
      </c>
      <c r="R192" s="240">
        <f>Q192*H192</f>
        <v>2.4908999999999999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303</v>
      </c>
      <c r="AT192" s="242" t="s">
        <v>252</v>
      </c>
      <c r="AU192" s="242" t="s">
        <v>272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303</v>
      </c>
      <c r="BM192" s="242" t="s">
        <v>3606</v>
      </c>
    </row>
    <row r="193" s="13" customFormat="1">
      <c r="A193" s="13"/>
      <c r="B193" s="249"/>
      <c r="C193" s="250"/>
      <c r="D193" s="251" t="s">
        <v>259</v>
      </c>
      <c r="E193" s="252" t="s">
        <v>1</v>
      </c>
      <c r="F193" s="253" t="s">
        <v>3607</v>
      </c>
      <c r="G193" s="250"/>
      <c r="H193" s="254">
        <v>95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259</v>
      </c>
      <c r="AU193" s="260" t="s">
        <v>272</v>
      </c>
      <c r="AV193" s="13" t="s">
        <v>93</v>
      </c>
      <c r="AW193" s="13" t="s">
        <v>40</v>
      </c>
      <c r="AX193" s="13" t="s">
        <v>91</v>
      </c>
      <c r="AY193" s="260" t="s">
        <v>250</v>
      </c>
    </row>
    <row r="194" s="2" customFormat="1" ht="24.15" customHeight="1">
      <c r="A194" s="41"/>
      <c r="B194" s="42"/>
      <c r="C194" s="230" t="s">
        <v>708</v>
      </c>
      <c r="D194" s="230" t="s">
        <v>252</v>
      </c>
      <c r="E194" s="231" t="s">
        <v>3608</v>
      </c>
      <c r="F194" s="232" t="s">
        <v>3609</v>
      </c>
      <c r="G194" s="233" t="s">
        <v>1693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0.02622</v>
      </c>
      <c r="R194" s="240">
        <f>Q194*H194</f>
        <v>0.02622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303</v>
      </c>
      <c r="AT194" s="242" t="s">
        <v>252</v>
      </c>
      <c r="AU194" s="242" t="s">
        <v>272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303</v>
      </c>
      <c r="BM194" s="242" t="s">
        <v>3610</v>
      </c>
    </row>
    <row r="195" s="13" customFormat="1">
      <c r="A195" s="13"/>
      <c r="B195" s="249"/>
      <c r="C195" s="250"/>
      <c r="D195" s="251" t="s">
        <v>259</v>
      </c>
      <c r="E195" s="252" t="s">
        <v>1</v>
      </c>
      <c r="F195" s="253" t="s">
        <v>3611</v>
      </c>
      <c r="G195" s="250"/>
      <c r="H195" s="254">
        <v>1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259</v>
      </c>
      <c r="AU195" s="260" t="s">
        <v>272</v>
      </c>
      <c r="AV195" s="13" t="s">
        <v>93</v>
      </c>
      <c r="AW195" s="13" t="s">
        <v>40</v>
      </c>
      <c r="AX195" s="13" t="s">
        <v>91</v>
      </c>
      <c r="AY195" s="260" t="s">
        <v>250</v>
      </c>
    </row>
    <row r="196" s="2" customFormat="1" ht="24.15" customHeight="1">
      <c r="A196" s="41"/>
      <c r="B196" s="42"/>
      <c r="C196" s="230" t="s">
        <v>464</v>
      </c>
      <c r="D196" s="230" t="s">
        <v>252</v>
      </c>
      <c r="E196" s="231" t="s">
        <v>3612</v>
      </c>
      <c r="F196" s="232" t="s">
        <v>3613</v>
      </c>
      <c r="G196" s="233" t="s">
        <v>1693</v>
      </c>
      <c r="H196" s="234">
        <v>5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256</v>
      </c>
      <c r="AT196" s="242" t="s">
        <v>252</v>
      </c>
      <c r="AU196" s="242" t="s">
        <v>272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256</v>
      </c>
      <c r="BM196" s="242" t="s">
        <v>757</v>
      </c>
    </row>
    <row r="197" s="2" customFormat="1" ht="16.5" customHeight="1">
      <c r="A197" s="41"/>
      <c r="B197" s="42"/>
      <c r="C197" s="230" t="s">
        <v>724</v>
      </c>
      <c r="D197" s="230" t="s">
        <v>252</v>
      </c>
      <c r="E197" s="231" t="s">
        <v>3614</v>
      </c>
      <c r="F197" s="232" t="s">
        <v>3615</v>
      </c>
      <c r="G197" s="233" t="s">
        <v>1693</v>
      </c>
      <c r="H197" s="234">
        <v>99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272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761</v>
      </c>
    </row>
    <row r="198" s="2" customFormat="1" ht="24.15" customHeight="1">
      <c r="A198" s="41"/>
      <c r="B198" s="42"/>
      <c r="C198" s="230" t="s">
        <v>469</v>
      </c>
      <c r="D198" s="230" t="s">
        <v>252</v>
      </c>
      <c r="E198" s="231" t="s">
        <v>3616</v>
      </c>
      <c r="F198" s="232" t="s">
        <v>3617</v>
      </c>
      <c r="G198" s="233" t="s">
        <v>3524</v>
      </c>
      <c r="H198" s="234">
        <v>5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272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766</v>
      </c>
    </row>
    <row r="199" s="2" customFormat="1" ht="16.5" customHeight="1">
      <c r="A199" s="41"/>
      <c r="B199" s="42"/>
      <c r="C199" s="294" t="s">
        <v>739</v>
      </c>
      <c r="D199" s="294" t="s">
        <v>337</v>
      </c>
      <c r="E199" s="295" t="s">
        <v>3618</v>
      </c>
      <c r="F199" s="296" t="s">
        <v>3619</v>
      </c>
      <c r="G199" s="297" t="s">
        <v>1693</v>
      </c>
      <c r="H199" s="298">
        <v>5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280</v>
      </c>
      <c r="AT199" s="242" t="s">
        <v>337</v>
      </c>
      <c r="AU199" s="242" t="s">
        <v>272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770</v>
      </c>
    </row>
    <row r="200" s="2" customFormat="1" ht="16.5" customHeight="1">
      <c r="A200" s="41"/>
      <c r="B200" s="42"/>
      <c r="C200" s="230" t="s">
        <v>474</v>
      </c>
      <c r="D200" s="230" t="s">
        <v>252</v>
      </c>
      <c r="E200" s="231" t="s">
        <v>3620</v>
      </c>
      <c r="F200" s="232" t="s">
        <v>3621</v>
      </c>
      <c r="G200" s="233" t="s">
        <v>1693</v>
      </c>
      <c r="H200" s="234">
        <v>97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256</v>
      </c>
      <c r="AT200" s="242" t="s">
        <v>252</v>
      </c>
      <c r="AU200" s="242" t="s">
        <v>272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256</v>
      </c>
      <c r="BM200" s="242" t="s">
        <v>1165</v>
      </c>
    </row>
    <row r="201" s="2" customFormat="1" ht="24.15" customHeight="1">
      <c r="A201" s="41"/>
      <c r="B201" s="42"/>
      <c r="C201" s="230" t="s">
        <v>754</v>
      </c>
      <c r="D201" s="230" t="s">
        <v>252</v>
      </c>
      <c r="E201" s="231" t="s">
        <v>3622</v>
      </c>
      <c r="F201" s="232" t="s">
        <v>3623</v>
      </c>
      <c r="G201" s="233" t="s">
        <v>3524</v>
      </c>
      <c r="H201" s="234">
        <v>5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256</v>
      </c>
      <c r="AT201" s="242" t="s">
        <v>252</v>
      </c>
      <c r="AU201" s="242" t="s">
        <v>272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1175</v>
      </c>
    </row>
    <row r="202" s="2" customFormat="1" ht="16.5" customHeight="1">
      <c r="A202" s="41"/>
      <c r="B202" s="42"/>
      <c r="C202" s="294" t="s">
        <v>479</v>
      </c>
      <c r="D202" s="294" t="s">
        <v>337</v>
      </c>
      <c r="E202" s="295" t="s">
        <v>3624</v>
      </c>
      <c r="F202" s="296" t="s">
        <v>3625</v>
      </c>
      <c r="G202" s="297" t="s">
        <v>1693</v>
      </c>
      <c r="H202" s="298">
        <v>5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280</v>
      </c>
      <c r="AT202" s="242" t="s">
        <v>337</v>
      </c>
      <c r="AU202" s="242" t="s">
        <v>272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793</v>
      </c>
    </row>
    <row r="203" s="2" customFormat="1" ht="24.15" customHeight="1">
      <c r="A203" s="41"/>
      <c r="B203" s="42"/>
      <c r="C203" s="230" t="s">
        <v>763</v>
      </c>
      <c r="D203" s="230" t="s">
        <v>252</v>
      </c>
      <c r="E203" s="231" t="s">
        <v>3626</v>
      </c>
      <c r="F203" s="232" t="s">
        <v>3627</v>
      </c>
      <c r="G203" s="233" t="s">
        <v>1693</v>
      </c>
      <c r="H203" s="234">
        <v>5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272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796</v>
      </c>
    </row>
    <row r="204" s="2" customFormat="1" ht="21.75" customHeight="1">
      <c r="A204" s="41"/>
      <c r="B204" s="42"/>
      <c r="C204" s="230" t="s">
        <v>490</v>
      </c>
      <c r="D204" s="230" t="s">
        <v>252</v>
      </c>
      <c r="E204" s="231" t="s">
        <v>3628</v>
      </c>
      <c r="F204" s="232" t="s">
        <v>3629</v>
      </c>
      <c r="G204" s="233" t="s">
        <v>3524</v>
      </c>
      <c r="H204" s="234">
        <v>8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256</v>
      </c>
      <c r="AT204" s="242" t="s">
        <v>252</v>
      </c>
      <c r="AU204" s="242" t="s">
        <v>272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801</v>
      </c>
    </row>
    <row r="205" s="2" customFormat="1" ht="16.5" customHeight="1">
      <c r="A205" s="41"/>
      <c r="B205" s="42"/>
      <c r="C205" s="230" t="s">
        <v>773</v>
      </c>
      <c r="D205" s="230" t="s">
        <v>252</v>
      </c>
      <c r="E205" s="231" t="s">
        <v>3630</v>
      </c>
      <c r="F205" s="232" t="s">
        <v>3631</v>
      </c>
      <c r="G205" s="233" t="s">
        <v>1693</v>
      </c>
      <c r="H205" s="234">
        <v>2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272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806</v>
      </c>
    </row>
    <row r="206" s="2" customFormat="1" ht="24.15" customHeight="1">
      <c r="A206" s="41"/>
      <c r="B206" s="42"/>
      <c r="C206" s="230" t="s">
        <v>496</v>
      </c>
      <c r="D206" s="230" t="s">
        <v>252</v>
      </c>
      <c r="E206" s="231" t="s">
        <v>1825</v>
      </c>
      <c r="F206" s="232" t="s">
        <v>1826</v>
      </c>
      <c r="G206" s="233" t="s">
        <v>1329</v>
      </c>
      <c r="H206" s="305"/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272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817</v>
      </c>
    </row>
    <row r="207" s="12" customFormat="1" ht="20.88" customHeight="1">
      <c r="A207" s="12"/>
      <c r="B207" s="214"/>
      <c r="C207" s="215"/>
      <c r="D207" s="216" t="s">
        <v>83</v>
      </c>
      <c r="E207" s="228" t="s">
        <v>3632</v>
      </c>
      <c r="F207" s="228" t="s">
        <v>3633</v>
      </c>
      <c r="G207" s="215"/>
      <c r="H207" s="215"/>
      <c r="I207" s="218"/>
      <c r="J207" s="229">
        <f>BK207</f>
        <v>0</v>
      </c>
      <c r="K207" s="215"/>
      <c r="L207" s="220"/>
      <c r="M207" s="221"/>
      <c r="N207" s="222"/>
      <c r="O207" s="222"/>
      <c r="P207" s="223">
        <f>SUM(P208:P217)</f>
        <v>0</v>
      </c>
      <c r="Q207" s="222"/>
      <c r="R207" s="223">
        <f>SUM(R208:R217)</f>
        <v>1.6866500000000002</v>
      </c>
      <c r="S207" s="222"/>
      <c r="T207" s="224">
        <f>SUM(T208:T217)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5" t="s">
        <v>91</v>
      </c>
      <c r="AT207" s="226" t="s">
        <v>83</v>
      </c>
      <c r="AU207" s="226" t="s">
        <v>93</v>
      </c>
      <c r="AY207" s="225" t="s">
        <v>250</v>
      </c>
      <c r="BK207" s="227">
        <f>SUM(BK208:BK217)</f>
        <v>0</v>
      </c>
    </row>
    <row r="208" s="2" customFormat="1" ht="33" customHeight="1">
      <c r="A208" s="41"/>
      <c r="B208" s="42"/>
      <c r="C208" s="230" t="s">
        <v>782</v>
      </c>
      <c r="D208" s="230" t="s">
        <v>252</v>
      </c>
      <c r="E208" s="231" t="s">
        <v>3634</v>
      </c>
      <c r="F208" s="232" t="s">
        <v>3635</v>
      </c>
      <c r="G208" s="233" t="s">
        <v>1693</v>
      </c>
      <c r="H208" s="234">
        <v>1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256</v>
      </c>
      <c r="AT208" s="242" t="s">
        <v>252</v>
      </c>
      <c r="AU208" s="242" t="s">
        <v>272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821</v>
      </c>
    </row>
    <row r="209" s="2" customFormat="1" ht="33" customHeight="1">
      <c r="A209" s="41"/>
      <c r="B209" s="42"/>
      <c r="C209" s="230" t="s">
        <v>524</v>
      </c>
      <c r="D209" s="230" t="s">
        <v>252</v>
      </c>
      <c r="E209" s="231" t="s">
        <v>3636</v>
      </c>
      <c r="F209" s="232" t="s">
        <v>3637</v>
      </c>
      <c r="G209" s="233" t="s">
        <v>1693</v>
      </c>
      <c r="H209" s="234">
        <v>96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0.016650000000000002</v>
      </c>
      <c r="R209" s="240">
        <f>Q209*H209</f>
        <v>1.5984000000000003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256</v>
      </c>
      <c r="AT209" s="242" t="s">
        <v>252</v>
      </c>
      <c r="AU209" s="242" t="s">
        <v>272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3638</v>
      </c>
    </row>
    <row r="210" s="2" customFormat="1">
      <c r="A210" s="41"/>
      <c r="B210" s="42"/>
      <c r="C210" s="43"/>
      <c r="D210" s="244" t="s">
        <v>257</v>
      </c>
      <c r="E210" s="43"/>
      <c r="F210" s="245" t="s">
        <v>3639</v>
      </c>
      <c r="G210" s="43"/>
      <c r="H210" s="43"/>
      <c r="I210" s="246"/>
      <c r="J210" s="43"/>
      <c r="K210" s="43"/>
      <c r="L210" s="47"/>
      <c r="M210" s="247"/>
      <c r="N210" s="248"/>
      <c r="O210" s="94"/>
      <c r="P210" s="94"/>
      <c r="Q210" s="94"/>
      <c r="R210" s="94"/>
      <c r="S210" s="94"/>
      <c r="T210" s="95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257</v>
      </c>
      <c r="AU210" s="19" t="s">
        <v>272</v>
      </c>
    </row>
    <row r="211" s="13" customFormat="1">
      <c r="A211" s="13"/>
      <c r="B211" s="249"/>
      <c r="C211" s="250"/>
      <c r="D211" s="251" t="s">
        <v>259</v>
      </c>
      <c r="E211" s="252" t="s">
        <v>1</v>
      </c>
      <c r="F211" s="253" t="s">
        <v>3640</v>
      </c>
      <c r="G211" s="250"/>
      <c r="H211" s="254">
        <v>96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259</v>
      </c>
      <c r="AU211" s="260" t="s">
        <v>272</v>
      </c>
      <c r="AV211" s="13" t="s">
        <v>93</v>
      </c>
      <c r="AW211" s="13" t="s">
        <v>40</v>
      </c>
      <c r="AX211" s="13" t="s">
        <v>91</v>
      </c>
      <c r="AY211" s="260" t="s">
        <v>250</v>
      </c>
    </row>
    <row r="212" s="2" customFormat="1" ht="33" customHeight="1">
      <c r="A212" s="41"/>
      <c r="B212" s="42"/>
      <c r="C212" s="230" t="s">
        <v>790</v>
      </c>
      <c r="D212" s="230" t="s">
        <v>252</v>
      </c>
      <c r="E212" s="231" t="s">
        <v>3641</v>
      </c>
      <c r="F212" s="232" t="s">
        <v>3642</v>
      </c>
      <c r="G212" s="233" t="s">
        <v>1693</v>
      </c>
      <c r="H212" s="234">
        <v>5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0.017649999999999999</v>
      </c>
      <c r="R212" s="240">
        <f>Q212*H212</f>
        <v>0.088249999999999995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256</v>
      </c>
      <c r="AT212" s="242" t="s">
        <v>252</v>
      </c>
      <c r="AU212" s="242" t="s">
        <v>272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256</v>
      </c>
      <c r="BM212" s="242" t="s">
        <v>3643</v>
      </c>
    </row>
    <row r="213" s="2" customFormat="1">
      <c r="A213" s="41"/>
      <c r="B213" s="42"/>
      <c r="C213" s="43"/>
      <c r="D213" s="244" t="s">
        <v>257</v>
      </c>
      <c r="E213" s="43"/>
      <c r="F213" s="245" t="s">
        <v>3644</v>
      </c>
      <c r="G213" s="43"/>
      <c r="H213" s="43"/>
      <c r="I213" s="246"/>
      <c r="J213" s="43"/>
      <c r="K213" s="43"/>
      <c r="L213" s="47"/>
      <c r="M213" s="247"/>
      <c r="N213" s="248"/>
      <c r="O213" s="94"/>
      <c r="P213" s="94"/>
      <c r="Q213" s="94"/>
      <c r="R213" s="94"/>
      <c r="S213" s="94"/>
      <c r="T213" s="95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257</v>
      </c>
      <c r="AU213" s="19" t="s">
        <v>272</v>
      </c>
    </row>
    <row r="214" s="2" customFormat="1" ht="44.25" customHeight="1">
      <c r="A214" s="41"/>
      <c r="B214" s="42"/>
      <c r="C214" s="294" t="s">
        <v>543</v>
      </c>
      <c r="D214" s="294" t="s">
        <v>337</v>
      </c>
      <c r="E214" s="295" t="s">
        <v>3645</v>
      </c>
      <c r="F214" s="296" t="s">
        <v>3584</v>
      </c>
      <c r="G214" s="297" t="s">
        <v>1693</v>
      </c>
      <c r="H214" s="298">
        <v>5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280</v>
      </c>
      <c r="AT214" s="242" t="s">
        <v>337</v>
      </c>
      <c r="AU214" s="242" t="s">
        <v>272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830</v>
      </c>
    </row>
    <row r="215" s="2" customFormat="1" ht="16.5" customHeight="1">
      <c r="A215" s="41"/>
      <c r="B215" s="42"/>
      <c r="C215" s="230" t="s">
        <v>798</v>
      </c>
      <c r="D215" s="230" t="s">
        <v>252</v>
      </c>
      <c r="E215" s="231" t="s">
        <v>3646</v>
      </c>
      <c r="F215" s="232" t="s">
        <v>3647</v>
      </c>
      <c r="G215" s="233" t="s">
        <v>3524</v>
      </c>
      <c r="H215" s="234">
        <v>102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256</v>
      </c>
      <c r="AT215" s="242" t="s">
        <v>252</v>
      </c>
      <c r="AU215" s="242" t="s">
        <v>272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853</v>
      </c>
    </row>
    <row r="216" s="2" customFormat="1" ht="16.5" customHeight="1">
      <c r="A216" s="41"/>
      <c r="B216" s="42"/>
      <c r="C216" s="230" t="s">
        <v>548</v>
      </c>
      <c r="D216" s="230" t="s">
        <v>252</v>
      </c>
      <c r="E216" s="231" t="s">
        <v>3648</v>
      </c>
      <c r="F216" s="232" t="s">
        <v>3649</v>
      </c>
      <c r="G216" s="233" t="s">
        <v>3524</v>
      </c>
      <c r="H216" s="234">
        <v>102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272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857</v>
      </c>
    </row>
    <row r="217" s="2" customFormat="1" ht="24.15" customHeight="1">
      <c r="A217" s="41"/>
      <c r="B217" s="42"/>
      <c r="C217" s="230" t="s">
        <v>814</v>
      </c>
      <c r="D217" s="230" t="s">
        <v>252</v>
      </c>
      <c r="E217" s="231" t="s">
        <v>3650</v>
      </c>
      <c r="F217" s="232" t="s">
        <v>3651</v>
      </c>
      <c r="G217" s="233" t="s">
        <v>1329</v>
      </c>
      <c r="H217" s="305"/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256</v>
      </c>
      <c r="AT217" s="242" t="s">
        <v>252</v>
      </c>
      <c r="AU217" s="242" t="s">
        <v>272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863</v>
      </c>
    </row>
    <row r="218" s="12" customFormat="1" ht="22.8" customHeight="1">
      <c r="A218" s="12"/>
      <c r="B218" s="214"/>
      <c r="C218" s="215"/>
      <c r="D218" s="216" t="s">
        <v>83</v>
      </c>
      <c r="E218" s="228" t="s">
        <v>3652</v>
      </c>
      <c r="F218" s="228" t="s">
        <v>3653</v>
      </c>
      <c r="G218" s="215"/>
      <c r="H218" s="215"/>
      <c r="I218" s="218"/>
      <c r="J218" s="229">
        <f>BK218</f>
        <v>0</v>
      </c>
      <c r="K218" s="215"/>
      <c r="L218" s="220"/>
      <c r="M218" s="221"/>
      <c r="N218" s="222"/>
      <c r="O218" s="222"/>
      <c r="P218" s="223">
        <f>SUM(P219:P226)</f>
        <v>0</v>
      </c>
      <c r="Q218" s="222"/>
      <c r="R218" s="223">
        <f>SUM(R219:R226)</f>
        <v>0</v>
      </c>
      <c r="S218" s="222"/>
      <c r="T218" s="224">
        <f>SUM(T219:T226)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5" t="s">
        <v>91</v>
      </c>
      <c r="AT218" s="226" t="s">
        <v>83</v>
      </c>
      <c r="AU218" s="226" t="s">
        <v>91</v>
      </c>
      <c r="AY218" s="225" t="s">
        <v>250</v>
      </c>
      <c r="BK218" s="227">
        <f>SUM(BK219:BK226)</f>
        <v>0</v>
      </c>
    </row>
    <row r="219" s="2" customFormat="1" ht="16.5" customHeight="1">
      <c r="A219" s="41"/>
      <c r="B219" s="42"/>
      <c r="C219" s="294" t="s">
        <v>554</v>
      </c>
      <c r="D219" s="294" t="s">
        <v>337</v>
      </c>
      <c r="E219" s="295" t="s">
        <v>3654</v>
      </c>
      <c r="F219" s="296" t="s">
        <v>3655</v>
      </c>
      <c r="G219" s="297" t="s">
        <v>643</v>
      </c>
      <c r="H219" s="298">
        <v>1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280</v>
      </c>
      <c r="AT219" s="242" t="s">
        <v>337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93</v>
      </c>
    </row>
    <row r="220" s="2" customFormat="1" ht="16.5" customHeight="1">
      <c r="A220" s="41"/>
      <c r="B220" s="42"/>
      <c r="C220" s="294" t="s">
        <v>823</v>
      </c>
      <c r="D220" s="294" t="s">
        <v>337</v>
      </c>
      <c r="E220" s="295" t="s">
        <v>3656</v>
      </c>
      <c r="F220" s="296" t="s">
        <v>3657</v>
      </c>
      <c r="G220" s="297" t="s">
        <v>643</v>
      </c>
      <c r="H220" s="298">
        <v>1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280</v>
      </c>
      <c r="AT220" s="242" t="s">
        <v>337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256</v>
      </c>
    </row>
    <row r="221" s="2" customFormat="1" ht="16.5" customHeight="1">
      <c r="A221" s="41"/>
      <c r="B221" s="42"/>
      <c r="C221" s="294" t="s">
        <v>559</v>
      </c>
      <c r="D221" s="294" t="s">
        <v>337</v>
      </c>
      <c r="E221" s="295" t="s">
        <v>3658</v>
      </c>
      <c r="F221" s="296" t="s">
        <v>3659</v>
      </c>
      <c r="G221" s="297" t="s">
        <v>643</v>
      </c>
      <c r="H221" s="298">
        <v>1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280</v>
      </c>
      <c r="AT221" s="242" t="s">
        <v>337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275</v>
      </c>
    </row>
    <row r="222" s="2" customFormat="1" ht="16.5" customHeight="1">
      <c r="A222" s="41"/>
      <c r="B222" s="42"/>
      <c r="C222" s="294" t="s">
        <v>850</v>
      </c>
      <c r="D222" s="294" t="s">
        <v>337</v>
      </c>
      <c r="E222" s="295" t="s">
        <v>3660</v>
      </c>
      <c r="F222" s="296" t="s">
        <v>3661</v>
      </c>
      <c r="G222" s="297" t="s">
        <v>643</v>
      </c>
      <c r="H222" s="298">
        <v>1</v>
      </c>
      <c r="I222" s="299"/>
      <c r="J222" s="300">
        <f>ROUND(I222*H222,2)</f>
        <v>0</v>
      </c>
      <c r="K222" s="301"/>
      <c r="L222" s="302"/>
      <c r="M222" s="303" t="s">
        <v>1</v>
      </c>
      <c r="N222" s="304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280</v>
      </c>
      <c r="AT222" s="242" t="s">
        <v>337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280</v>
      </c>
    </row>
    <row r="223" s="2" customFormat="1" ht="16.5" customHeight="1">
      <c r="A223" s="41"/>
      <c r="B223" s="42"/>
      <c r="C223" s="294" t="s">
        <v>571</v>
      </c>
      <c r="D223" s="294" t="s">
        <v>337</v>
      </c>
      <c r="E223" s="295" t="s">
        <v>3662</v>
      </c>
      <c r="F223" s="296" t="s">
        <v>3663</v>
      </c>
      <c r="G223" s="297" t="s">
        <v>643</v>
      </c>
      <c r="H223" s="298">
        <v>1</v>
      </c>
      <c r="I223" s="299"/>
      <c r="J223" s="300">
        <f>ROUND(I223*H223,2)</f>
        <v>0</v>
      </c>
      <c r="K223" s="301"/>
      <c r="L223" s="302"/>
      <c r="M223" s="303" t="s">
        <v>1</v>
      </c>
      <c r="N223" s="304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280</v>
      </c>
      <c r="AT223" s="242" t="s">
        <v>337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286</v>
      </c>
    </row>
    <row r="224" s="2" customFormat="1" ht="16.5" customHeight="1">
      <c r="A224" s="41"/>
      <c r="B224" s="42"/>
      <c r="C224" s="294" t="s">
        <v>860</v>
      </c>
      <c r="D224" s="294" t="s">
        <v>337</v>
      </c>
      <c r="E224" s="295" t="s">
        <v>3664</v>
      </c>
      <c r="F224" s="296" t="s">
        <v>3665</v>
      </c>
      <c r="G224" s="297" t="s">
        <v>643</v>
      </c>
      <c r="H224" s="298">
        <v>1</v>
      </c>
      <c r="I224" s="299"/>
      <c r="J224" s="300">
        <f>ROUND(I224*H224,2)</f>
        <v>0</v>
      </c>
      <c r="K224" s="301"/>
      <c r="L224" s="302"/>
      <c r="M224" s="303" t="s">
        <v>1</v>
      </c>
      <c r="N224" s="304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280</v>
      </c>
      <c r="AT224" s="242" t="s">
        <v>337</v>
      </c>
      <c r="AU224" s="242" t="s">
        <v>93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298</v>
      </c>
    </row>
    <row r="225" s="2" customFormat="1" ht="24.15" customHeight="1">
      <c r="A225" s="41"/>
      <c r="B225" s="42"/>
      <c r="C225" s="294" t="s">
        <v>576</v>
      </c>
      <c r="D225" s="294" t="s">
        <v>337</v>
      </c>
      <c r="E225" s="295" t="s">
        <v>3666</v>
      </c>
      <c r="F225" s="296" t="s">
        <v>3667</v>
      </c>
      <c r="G225" s="297" t="s">
        <v>643</v>
      </c>
      <c r="H225" s="298">
        <v>1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280</v>
      </c>
      <c r="AT225" s="242" t="s">
        <v>337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303</v>
      </c>
    </row>
    <row r="226" s="2" customFormat="1" ht="37.8" customHeight="1">
      <c r="A226" s="41"/>
      <c r="B226" s="42"/>
      <c r="C226" s="294" t="s">
        <v>871</v>
      </c>
      <c r="D226" s="294" t="s">
        <v>337</v>
      </c>
      <c r="E226" s="295" t="s">
        <v>3668</v>
      </c>
      <c r="F226" s="296" t="s">
        <v>3669</v>
      </c>
      <c r="G226" s="297" t="s">
        <v>643</v>
      </c>
      <c r="H226" s="298">
        <v>1</v>
      </c>
      <c r="I226" s="299"/>
      <c r="J226" s="300">
        <f>ROUND(I226*H226,2)</f>
        <v>0</v>
      </c>
      <c r="K226" s="301"/>
      <c r="L226" s="302"/>
      <c r="M226" s="311" t="s">
        <v>1</v>
      </c>
      <c r="N226" s="312" t="s">
        <v>49</v>
      </c>
      <c r="O226" s="308"/>
      <c r="P226" s="309">
        <f>O226*H226</f>
        <v>0</v>
      </c>
      <c r="Q226" s="309">
        <v>0</v>
      </c>
      <c r="R226" s="309">
        <f>Q226*H226</f>
        <v>0</v>
      </c>
      <c r="S226" s="309">
        <v>0</v>
      </c>
      <c r="T226" s="310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280</v>
      </c>
      <c r="AT226" s="242" t="s">
        <v>337</v>
      </c>
      <c r="AU226" s="242" t="s">
        <v>93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308</v>
      </c>
    </row>
    <row r="227" s="2" customFormat="1" ht="6.96" customHeight="1">
      <c r="A227" s="41"/>
      <c r="B227" s="69"/>
      <c r="C227" s="70"/>
      <c r="D227" s="70"/>
      <c r="E227" s="70"/>
      <c r="F227" s="70"/>
      <c r="G227" s="70"/>
      <c r="H227" s="70"/>
      <c r="I227" s="70"/>
      <c r="J227" s="70"/>
      <c r="K227" s="70"/>
      <c r="L227" s="47"/>
      <c r="M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</row>
  </sheetData>
  <sheetProtection sheet="1" autoFilter="0" formatColumns="0" formatRows="0" objects="1" scenarios="1" spinCount="100000" saltValue="XNf4NF1b2o1JW0M74juLw0KV9RaBkUZD2W8PWQKXicVVaSM4g8OoibiKrldqNqFE/NsoTNzcpJetG8SqCd/Hww==" hashValue="qZiZm9SAgfA1EKHpp7ds8YPBXszlGZTed6p6Y016tDiKuDf3nVqjBsvIye0Z/pdWKX02UxTyPS2DkLnfL+kAmA==" algorithmName="SHA-512" password="CC35"/>
  <autoFilter ref="C126:K2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81" r:id="rId1" display="https://podminky.urs.cz/item/CS_URS_2024_01/725211603"/>
    <hyperlink ref="F191" r:id="rId2" display="https://podminky.urs.cz/item/CS_URS_2024_01/72524112R"/>
    <hyperlink ref="F210" r:id="rId3" display="https://podminky.urs.cz/item/CS_URS_2024_01/726131041"/>
    <hyperlink ref="F213" r:id="rId4" display="https://podminky.urs.cz/item/CS_URS_2024_01/7261310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3670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ROUND(J130,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ROUND((SUM(BE130:BE230)),  2)</f>
        <v>0</v>
      </c>
      <c r="G35" s="41"/>
      <c r="H35" s="41"/>
      <c r="I35" s="167">
        <v>0.20999999999999999</v>
      </c>
      <c r="J35" s="166">
        <f>ROUND(((SUM(BE130:BE230))*I35),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ROUND((SUM(BF130:BF230)),  2)</f>
        <v>0</v>
      </c>
      <c r="G36" s="41"/>
      <c r="H36" s="41"/>
      <c r="I36" s="167">
        <v>0.12</v>
      </c>
      <c r="J36" s="166">
        <f>ROUND(((SUM(BF130:BF230))*I36),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ROUND((SUM(BG130:BG230)),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ROUND((SUM(BH130:BH230)),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ROUND((SUM(BI130:BI230)),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01_VZT - Vzduchotechnika a chlazení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J130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208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3671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3672</v>
      </c>
      <c r="E101" s="199"/>
      <c r="F101" s="199"/>
      <c r="G101" s="199"/>
      <c r="H101" s="199"/>
      <c r="I101" s="199"/>
      <c r="J101" s="200">
        <f>J147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3673</v>
      </c>
      <c r="E102" s="199"/>
      <c r="F102" s="199"/>
      <c r="G102" s="199"/>
      <c r="H102" s="199"/>
      <c r="I102" s="199"/>
      <c r="J102" s="200">
        <f>J168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3674</v>
      </c>
      <c r="E103" s="199"/>
      <c r="F103" s="199"/>
      <c r="G103" s="199"/>
      <c r="H103" s="199"/>
      <c r="I103" s="199"/>
      <c r="J103" s="200">
        <f>J173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3675</v>
      </c>
      <c r="E104" s="199"/>
      <c r="F104" s="199"/>
      <c r="G104" s="199"/>
      <c r="H104" s="199"/>
      <c r="I104" s="199"/>
      <c r="J104" s="200">
        <f>J177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3676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3677</v>
      </c>
      <c r="E106" s="199"/>
      <c r="F106" s="199"/>
      <c r="G106" s="199"/>
      <c r="H106" s="199"/>
      <c r="I106" s="199"/>
      <c r="J106" s="200">
        <f>J198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3678</v>
      </c>
      <c r="E107" s="199"/>
      <c r="F107" s="199"/>
      <c r="G107" s="199"/>
      <c r="H107" s="199"/>
      <c r="I107" s="199"/>
      <c r="J107" s="200">
        <f>J213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3679</v>
      </c>
      <c r="E108" s="199"/>
      <c r="F108" s="199"/>
      <c r="G108" s="199"/>
      <c r="H108" s="199"/>
      <c r="I108" s="199"/>
      <c r="J108" s="200">
        <f>J225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235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" customFormat="1" ht="12" customHeight="1">
      <c r="B119" s="23"/>
      <c r="C119" s="34" t="s">
        <v>190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1"/>
      <c r="B120" s="42"/>
      <c r="C120" s="43"/>
      <c r="D120" s="43"/>
      <c r="E120" s="186" t="s">
        <v>191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192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79" t="str">
        <f>E11</f>
        <v>SO 01_VZT - Vzduchotechnika a chlazení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4" t="s">
        <v>22</v>
      </c>
      <c r="D124" s="43"/>
      <c r="E124" s="43"/>
      <c r="F124" s="29" t="str">
        <f>F14</f>
        <v xml:space="preserve"> </v>
      </c>
      <c r="G124" s="43"/>
      <c r="H124" s="43"/>
      <c r="I124" s="34" t="s">
        <v>24</v>
      </c>
      <c r="J124" s="82" t="str">
        <f>IF(J14="","",J14)</f>
        <v>25. 11. 2022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5.15" customHeight="1">
      <c r="A126" s="41"/>
      <c r="B126" s="42"/>
      <c r="C126" s="34" t="s">
        <v>30</v>
      </c>
      <c r="D126" s="43"/>
      <c r="E126" s="43"/>
      <c r="F126" s="29" t="str">
        <f>E17</f>
        <v>Vysoká škola polytechnická Jihlava</v>
      </c>
      <c r="G126" s="43"/>
      <c r="H126" s="43"/>
      <c r="I126" s="34" t="s">
        <v>36</v>
      </c>
      <c r="J126" s="39" t="str">
        <f>E23</f>
        <v>A32 spol. s r. o.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4" t="s">
        <v>34</v>
      </c>
      <c r="D127" s="43"/>
      <c r="E127" s="43"/>
      <c r="F127" s="29" t="str">
        <f>IF(E20="","",E20)</f>
        <v>Vyplň údaj</v>
      </c>
      <c r="G127" s="43"/>
      <c r="H127" s="43"/>
      <c r="I127" s="34" t="s">
        <v>41</v>
      </c>
      <c r="J127" s="39" t="str">
        <f>E26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0.32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1" customFormat="1" ht="29.28" customHeight="1">
      <c r="A129" s="202"/>
      <c r="B129" s="203"/>
      <c r="C129" s="204" t="s">
        <v>236</v>
      </c>
      <c r="D129" s="205" t="s">
        <v>69</v>
      </c>
      <c r="E129" s="205" t="s">
        <v>65</v>
      </c>
      <c r="F129" s="205" t="s">
        <v>66</v>
      </c>
      <c r="G129" s="205" t="s">
        <v>237</v>
      </c>
      <c r="H129" s="205" t="s">
        <v>238</v>
      </c>
      <c r="I129" s="205" t="s">
        <v>239</v>
      </c>
      <c r="J129" s="206" t="s">
        <v>196</v>
      </c>
      <c r="K129" s="207" t="s">
        <v>240</v>
      </c>
      <c r="L129" s="208"/>
      <c r="M129" s="103" t="s">
        <v>1</v>
      </c>
      <c r="N129" s="104" t="s">
        <v>48</v>
      </c>
      <c r="O129" s="104" t="s">
        <v>241</v>
      </c>
      <c r="P129" s="104" t="s">
        <v>242</v>
      </c>
      <c r="Q129" s="104" t="s">
        <v>243</v>
      </c>
      <c r="R129" s="104" t="s">
        <v>244</v>
      </c>
      <c r="S129" s="104" t="s">
        <v>245</v>
      </c>
      <c r="T129" s="105" t="s">
        <v>246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1"/>
      <c r="B130" s="42"/>
      <c r="C130" s="110" t="s">
        <v>247</v>
      </c>
      <c r="D130" s="43"/>
      <c r="E130" s="43"/>
      <c r="F130" s="43"/>
      <c r="G130" s="43"/>
      <c r="H130" s="43"/>
      <c r="I130" s="43"/>
      <c r="J130" s="209">
        <f>BK130</f>
        <v>0</v>
      </c>
      <c r="K130" s="43"/>
      <c r="L130" s="47"/>
      <c r="M130" s="106"/>
      <c r="N130" s="210"/>
      <c r="O130" s="107"/>
      <c r="P130" s="211">
        <f>P131</f>
        <v>0</v>
      </c>
      <c r="Q130" s="107"/>
      <c r="R130" s="211">
        <f>R131</f>
        <v>0</v>
      </c>
      <c r="S130" s="107"/>
      <c r="T130" s="212">
        <f>T131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83</v>
      </c>
      <c r="AU130" s="19" t="s">
        <v>198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83</v>
      </c>
      <c r="E131" s="217" t="s">
        <v>1207</v>
      </c>
      <c r="F131" s="217" t="s">
        <v>1208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P132+P147+P168+P173+P177+P181+P198+P213+P225</f>
        <v>0</v>
      </c>
      <c r="Q131" s="222"/>
      <c r="R131" s="223">
        <f>R132+R147+R168+R173+R177+R181+R198+R213+R225</f>
        <v>0</v>
      </c>
      <c r="S131" s="222"/>
      <c r="T131" s="224">
        <f>T132+T147+T168+T173+T177+T181+T198+T213+T225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93</v>
      </c>
      <c r="AT131" s="226" t="s">
        <v>83</v>
      </c>
      <c r="AU131" s="226" t="s">
        <v>84</v>
      </c>
      <c r="AY131" s="225" t="s">
        <v>250</v>
      </c>
      <c r="BK131" s="227">
        <f>BK132+BK147+BK168+BK173+BK177+BK181+BK198+BK213+BK225</f>
        <v>0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3680</v>
      </c>
      <c r="F132" s="228" t="s">
        <v>3681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SUM(P133:P146)</f>
        <v>0</v>
      </c>
      <c r="Q132" s="222"/>
      <c r="R132" s="223">
        <f>SUM(R133:R146)</f>
        <v>0</v>
      </c>
      <c r="S132" s="222"/>
      <c r="T132" s="224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256</v>
      </c>
      <c r="AT132" s="226" t="s">
        <v>83</v>
      </c>
      <c r="AU132" s="226" t="s">
        <v>91</v>
      </c>
      <c r="AY132" s="225" t="s">
        <v>250</v>
      </c>
      <c r="BK132" s="227">
        <f>SUM(BK133:BK146)</f>
        <v>0</v>
      </c>
    </row>
    <row r="133" s="2" customFormat="1" ht="49.05" customHeight="1">
      <c r="A133" s="41"/>
      <c r="B133" s="42"/>
      <c r="C133" s="230" t="s">
        <v>91</v>
      </c>
      <c r="D133" s="230" t="s">
        <v>252</v>
      </c>
      <c r="E133" s="231" t="s">
        <v>3682</v>
      </c>
      <c r="F133" s="232" t="s">
        <v>3683</v>
      </c>
      <c r="G133" s="233" t="s">
        <v>570</v>
      </c>
      <c r="H133" s="234">
        <v>50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303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303</v>
      </c>
      <c r="BM133" s="242" t="s">
        <v>3684</v>
      </c>
    </row>
    <row r="134" s="2" customFormat="1">
      <c r="A134" s="41"/>
      <c r="B134" s="42"/>
      <c r="C134" s="43"/>
      <c r="D134" s="251" t="s">
        <v>288</v>
      </c>
      <c r="E134" s="43"/>
      <c r="F134" s="282" t="s">
        <v>3685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288</v>
      </c>
      <c r="AU134" s="19" t="s">
        <v>93</v>
      </c>
    </row>
    <row r="135" s="2" customFormat="1" ht="37.8" customHeight="1">
      <c r="A135" s="41"/>
      <c r="B135" s="42"/>
      <c r="C135" s="230" t="s">
        <v>93</v>
      </c>
      <c r="D135" s="230" t="s">
        <v>252</v>
      </c>
      <c r="E135" s="231" t="s">
        <v>3686</v>
      </c>
      <c r="F135" s="232" t="s">
        <v>3687</v>
      </c>
      <c r="G135" s="233" t="s">
        <v>570</v>
      </c>
      <c r="H135" s="234">
        <v>50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303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303</v>
      </c>
      <c r="BM135" s="242" t="s">
        <v>3688</v>
      </c>
    </row>
    <row r="136" s="2" customFormat="1" ht="24.15" customHeight="1">
      <c r="A136" s="41"/>
      <c r="B136" s="42"/>
      <c r="C136" s="230" t="s">
        <v>272</v>
      </c>
      <c r="D136" s="230" t="s">
        <v>252</v>
      </c>
      <c r="E136" s="231" t="s">
        <v>3689</v>
      </c>
      <c r="F136" s="232" t="s">
        <v>3690</v>
      </c>
      <c r="G136" s="233" t="s">
        <v>570</v>
      </c>
      <c r="H136" s="234">
        <v>100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303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303</v>
      </c>
      <c r="BM136" s="242" t="s">
        <v>3691</v>
      </c>
    </row>
    <row r="137" s="2" customFormat="1" ht="24.15" customHeight="1">
      <c r="A137" s="41"/>
      <c r="B137" s="42"/>
      <c r="C137" s="230" t="s">
        <v>256</v>
      </c>
      <c r="D137" s="230" t="s">
        <v>252</v>
      </c>
      <c r="E137" s="231" t="s">
        <v>3692</v>
      </c>
      <c r="F137" s="232" t="s">
        <v>3693</v>
      </c>
      <c r="G137" s="233" t="s">
        <v>570</v>
      </c>
      <c r="H137" s="234">
        <v>100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303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3694</v>
      </c>
    </row>
    <row r="138" s="2" customFormat="1" ht="24.15" customHeight="1">
      <c r="A138" s="41"/>
      <c r="B138" s="42"/>
      <c r="C138" s="230" t="s">
        <v>283</v>
      </c>
      <c r="D138" s="230" t="s">
        <v>252</v>
      </c>
      <c r="E138" s="231" t="s">
        <v>3695</v>
      </c>
      <c r="F138" s="232" t="s">
        <v>3696</v>
      </c>
      <c r="G138" s="233" t="s">
        <v>570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303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303</v>
      </c>
      <c r="BM138" s="242" t="s">
        <v>3697</v>
      </c>
    </row>
    <row r="139" s="2" customFormat="1" ht="24.15" customHeight="1">
      <c r="A139" s="41"/>
      <c r="B139" s="42"/>
      <c r="C139" s="230" t="s">
        <v>275</v>
      </c>
      <c r="D139" s="230" t="s">
        <v>252</v>
      </c>
      <c r="E139" s="231" t="s">
        <v>3698</v>
      </c>
      <c r="F139" s="232" t="s">
        <v>3699</v>
      </c>
      <c r="G139" s="233" t="s">
        <v>320</v>
      </c>
      <c r="H139" s="234">
        <v>100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303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303</v>
      </c>
      <c r="BM139" s="242" t="s">
        <v>3700</v>
      </c>
    </row>
    <row r="140" s="2" customFormat="1" ht="24.15" customHeight="1">
      <c r="A140" s="41"/>
      <c r="B140" s="42"/>
      <c r="C140" s="230" t="s">
        <v>294</v>
      </c>
      <c r="D140" s="230" t="s">
        <v>252</v>
      </c>
      <c r="E140" s="231" t="s">
        <v>3701</v>
      </c>
      <c r="F140" s="232" t="s">
        <v>3702</v>
      </c>
      <c r="G140" s="233" t="s">
        <v>320</v>
      </c>
      <c r="H140" s="234">
        <v>80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303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3703</v>
      </c>
    </row>
    <row r="141" s="2" customFormat="1" ht="24.15" customHeight="1">
      <c r="A141" s="41"/>
      <c r="B141" s="42"/>
      <c r="C141" s="230" t="s">
        <v>280</v>
      </c>
      <c r="D141" s="230" t="s">
        <v>252</v>
      </c>
      <c r="E141" s="231" t="s">
        <v>3704</v>
      </c>
      <c r="F141" s="232" t="s">
        <v>3705</v>
      </c>
      <c r="G141" s="233" t="s">
        <v>388</v>
      </c>
      <c r="H141" s="234">
        <v>720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303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303</v>
      </c>
      <c r="BM141" s="242" t="s">
        <v>3706</v>
      </c>
    </row>
    <row r="142" s="2" customFormat="1" ht="24.15" customHeight="1">
      <c r="A142" s="41"/>
      <c r="B142" s="42"/>
      <c r="C142" s="230" t="s">
        <v>305</v>
      </c>
      <c r="D142" s="230" t="s">
        <v>252</v>
      </c>
      <c r="E142" s="231" t="s">
        <v>411</v>
      </c>
      <c r="F142" s="232" t="s">
        <v>3707</v>
      </c>
      <c r="G142" s="233" t="s">
        <v>388</v>
      </c>
      <c r="H142" s="234">
        <v>42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303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3708</v>
      </c>
    </row>
    <row r="143" s="2" customFormat="1" ht="24.15" customHeight="1">
      <c r="A143" s="41"/>
      <c r="B143" s="42"/>
      <c r="C143" s="230" t="s">
        <v>286</v>
      </c>
      <c r="D143" s="230" t="s">
        <v>252</v>
      </c>
      <c r="E143" s="231" t="s">
        <v>3709</v>
      </c>
      <c r="F143" s="232" t="s">
        <v>3710</v>
      </c>
      <c r="G143" s="233" t="s">
        <v>320</v>
      </c>
      <c r="H143" s="234">
        <v>272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303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303</v>
      </c>
      <c r="BM143" s="242" t="s">
        <v>3711</v>
      </c>
    </row>
    <row r="144" s="2" customFormat="1" ht="24.15" customHeight="1">
      <c r="A144" s="41"/>
      <c r="B144" s="42"/>
      <c r="C144" s="230" t="s">
        <v>332</v>
      </c>
      <c r="D144" s="230" t="s">
        <v>252</v>
      </c>
      <c r="E144" s="231" t="s">
        <v>3712</v>
      </c>
      <c r="F144" s="232" t="s">
        <v>3713</v>
      </c>
      <c r="G144" s="233" t="s">
        <v>320</v>
      </c>
      <c r="H144" s="234">
        <v>1450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303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3714</v>
      </c>
    </row>
    <row r="145" s="2" customFormat="1" ht="24.15" customHeight="1">
      <c r="A145" s="41"/>
      <c r="B145" s="42"/>
      <c r="C145" s="230" t="s">
        <v>8</v>
      </c>
      <c r="D145" s="230" t="s">
        <v>252</v>
      </c>
      <c r="E145" s="231" t="s">
        <v>3715</v>
      </c>
      <c r="F145" s="232" t="s">
        <v>3716</v>
      </c>
      <c r="G145" s="233" t="s">
        <v>320</v>
      </c>
      <c r="H145" s="234">
        <v>330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303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303</v>
      </c>
      <c r="BM145" s="242" t="s">
        <v>3717</v>
      </c>
    </row>
    <row r="146" s="2" customFormat="1" ht="24.15" customHeight="1">
      <c r="A146" s="41"/>
      <c r="B146" s="42"/>
      <c r="C146" s="230" t="s">
        <v>348</v>
      </c>
      <c r="D146" s="230" t="s">
        <v>252</v>
      </c>
      <c r="E146" s="231" t="s">
        <v>3718</v>
      </c>
      <c r="F146" s="232" t="s">
        <v>3719</v>
      </c>
      <c r="G146" s="233" t="s">
        <v>320</v>
      </c>
      <c r="H146" s="234">
        <v>68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303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3720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3721</v>
      </c>
      <c r="F147" s="228" t="s">
        <v>3722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SUM(P148:P167)</f>
        <v>0</v>
      </c>
      <c r="Q147" s="222"/>
      <c r="R147" s="223">
        <f>SUM(R148:R167)</f>
        <v>0</v>
      </c>
      <c r="S147" s="222"/>
      <c r="T147" s="224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256</v>
      </c>
      <c r="AT147" s="226" t="s">
        <v>83</v>
      </c>
      <c r="AU147" s="226" t="s">
        <v>91</v>
      </c>
      <c r="AY147" s="225" t="s">
        <v>250</v>
      </c>
      <c r="BK147" s="227">
        <f>SUM(BK148:BK167)</f>
        <v>0</v>
      </c>
    </row>
    <row r="148" s="2" customFormat="1" ht="49.05" customHeight="1">
      <c r="A148" s="41"/>
      <c r="B148" s="42"/>
      <c r="C148" s="230" t="s">
        <v>298</v>
      </c>
      <c r="D148" s="230" t="s">
        <v>252</v>
      </c>
      <c r="E148" s="231" t="s">
        <v>3723</v>
      </c>
      <c r="F148" s="232" t="s">
        <v>3724</v>
      </c>
      <c r="G148" s="233" t="s">
        <v>570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303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303</v>
      </c>
      <c r="BM148" s="242" t="s">
        <v>3725</v>
      </c>
    </row>
    <row r="149" s="2" customFormat="1">
      <c r="A149" s="41"/>
      <c r="B149" s="42"/>
      <c r="C149" s="43"/>
      <c r="D149" s="251" t="s">
        <v>288</v>
      </c>
      <c r="E149" s="43"/>
      <c r="F149" s="282" t="s">
        <v>3726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288</v>
      </c>
      <c r="AU149" s="19" t="s">
        <v>93</v>
      </c>
    </row>
    <row r="150" s="2" customFormat="1" ht="49.05" customHeight="1">
      <c r="A150" s="41"/>
      <c r="B150" s="42"/>
      <c r="C150" s="230" t="s">
        <v>360</v>
      </c>
      <c r="D150" s="230" t="s">
        <v>252</v>
      </c>
      <c r="E150" s="231" t="s">
        <v>3727</v>
      </c>
      <c r="F150" s="232" t="s">
        <v>3728</v>
      </c>
      <c r="G150" s="233" t="s">
        <v>570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303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3729</v>
      </c>
    </row>
    <row r="151" s="2" customFormat="1">
      <c r="A151" s="41"/>
      <c r="B151" s="42"/>
      <c r="C151" s="43"/>
      <c r="D151" s="251" t="s">
        <v>288</v>
      </c>
      <c r="E151" s="43"/>
      <c r="F151" s="282" t="s">
        <v>3730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288</v>
      </c>
      <c r="AU151" s="19" t="s">
        <v>93</v>
      </c>
    </row>
    <row r="152" s="2" customFormat="1" ht="16.5" customHeight="1">
      <c r="A152" s="41"/>
      <c r="B152" s="42"/>
      <c r="C152" s="230" t="s">
        <v>303</v>
      </c>
      <c r="D152" s="230" t="s">
        <v>252</v>
      </c>
      <c r="E152" s="231" t="s">
        <v>3731</v>
      </c>
      <c r="F152" s="232" t="s">
        <v>3732</v>
      </c>
      <c r="G152" s="233" t="s">
        <v>570</v>
      </c>
      <c r="H152" s="234">
        <v>3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303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3733</v>
      </c>
    </row>
    <row r="153" s="2" customFormat="1" ht="16.5" customHeight="1">
      <c r="A153" s="41"/>
      <c r="B153" s="42"/>
      <c r="C153" s="230" t="s">
        <v>385</v>
      </c>
      <c r="D153" s="230" t="s">
        <v>252</v>
      </c>
      <c r="E153" s="231" t="s">
        <v>3734</v>
      </c>
      <c r="F153" s="232" t="s">
        <v>3735</v>
      </c>
      <c r="G153" s="233" t="s">
        <v>570</v>
      </c>
      <c r="H153" s="234">
        <v>5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303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303</v>
      </c>
      <c r="BM153" s="242" t="s">
        <v>3736</v>
      </c>
    </row>
    <row r="154" s="2" customFormat="1" ht="55.5" customHeight="1">
      <c r="A154" s="41"/>
      <c r="B154" s="42"/>
      <c r="C154" s="230" t="s">
        <v>308</v>
      </c>
      <c r="D154" s="230" t="s">
        <v>252</v>
      </c>
      <c r="E154" s="231" t="s">
        <v>3737</v>
      </c>
      <c r="F154" s="232" t="s">
        <v>3738</v>
      </c>
      <c r="G154" s="233" t="s">
        <v>570</v>
      </c>
      <c r="H154" s="234">
        <v>9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303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303</v>
      </c>
      <c r="BM154" s="242" t="s">
        <v>3739</v>
      </c>
    </row>
    <row r="155" s="2" customFormat="1" ht="55.5" customHeight="1">
      <c r="A155" s="41"/>
      <c r="B155" s="42"/>
      <c r="C155" s="230" t="s">
        <v>401</v>
      </c>
      <c r="D155" s="230" t="s">
        <v>252</v>
      </c>
      <c r="E155" s="231" t="s">
        <v>3740</v>
      </c>
      <c r="F155" s="232" t="s">
        <v>3741</v>
      </c>
      <c r="G155" s="233" t="s">
        <v>570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303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3742</v>
      </c>
    </row>
    <row r="156" s="2" customFormat="1" ht="55.5" customHeight="1">
      <c r="A156" s="41"/>
      <c r="B156" s="42"/>
      <c r="C156" s="230" t="s">
        <v>408</v>
      </c>
      <c r="D156" s="230" t="s">
        <v>252</v>
      </c>
      <c r="E156" s="231" t="s">
        <v>3743</v>
      </c>
      <c r="F156" s="232" t="s">
        <v>3744</v>
      </c>
      <c r="G156" s="233" t="s">
        <v>570</v>
      </c>
      <c r="H156" s="234">
        <v>3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303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303</v>
      </c>
      <c r="BM156" s="242" t="s">
        <v>3745</v>
      </c>
    </row>
    <row r="157" s="2" customFormat="1" ht="55.5" customHeight="1">
      <c r="A157" s="41"/>
      <c r="B157" s="42"/>
      <c r="C157" s="230" t="s">
        <v>7</v>
      </c>
      <c r="D157" s="230" t="s">
        <v>252</v>
      </c>
      <c r="E157" s="231" t="s">
        <v>3746</v>
      </c>
      <c r="F157" s="232" t="s">
        <v>3747</v>
      </c>
      <c r="G157" s="233" t="s">
        <v>570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303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303</v>
      </c>
      <c r="BM157" s="242" t="s">
        <v>3748</v>
      </c>
    </row>
    <row r="158" s="2" customFormat="1" ht="24.15" customHeight="1">
      <c r="A158" s="41"/>
      <c r="B158" s="42"/>
      <c r="C158" s="230" t="s">
        <v>321</v>
      </c>
      <c r="D158" s="230" t="s">
        <v>252</v>
      </c>
      <c r="E158" s="231" t="s">
        <v>3749</v>
      </c>
      <c r="F158" s="232" t="s">
        <v>3750</v>
      </c>
      <c r="G158" s="233" t="s">
        <v>570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303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3751</v>
      </c>
    </row>
    <row r="159" s="2" customFormat="1" ht="24.15" customHeight="1">
      <c r="A159" s="41"/>
      <c r="B159" s="42"/>
      <c r="C159" s="230" t="s">
        <v>436</v>
      </c>
      <c r="D159" s="230" t="s">
        <v>252</v>
      </c>
      <c r="E159" s="231" t="s">
        <v>3752</v>
      </c>
      <c r="F159" s="232" t="s">
        <v>3753</v>
      </c>
      <c r="G159" s="233" t="s">
        <v>570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303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3754</v>
      </c>
    </row>
    <row r="160" s="2" customFormat="1" ht="24.15" customHeight="1">
      <c r="A160" s="41"/>
      <c r="B160" s="42"/>
      <c r="C160" s="230" t="s">
        <v>335</v>
      </c>
      <c r="D160" s="230" t="s">
        <v>252</v>
      </c>
      <c r="E160" s="231" t="s">
        <v>3755</v>
      </c>
      <c r="F160" s="232" t="s">
        <v>3756</v>
      </c>
      <c r="G160" s="233" t="s">
        <v>570</v>
      </c>
      <c r="H160" s="234">
        <v>3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303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303</v>
      </c>
      <c r="BM160" s="242" t="s">
        <v>3757</v>
      </c>
    </row>
    <row r="161" s="2" customFormat="1" ht="24.15" customHeight="1">
      <c r="A161" s="41"/>
      <c r="B161" s="42"/>
      <c r="C161" s="230" t="s">
        <v>449</v>
      </c>
      <c r="D161" s="230" t="s">
        <v>252</v>
      </c>
      <c r="E161" s="231" t="s">
        <v>3758</v>
      </c>
      <c r="F161" s="232" t="s">
        <v>3702</v>
      </c>
      <c r="G161" s="233" t="s">
        <v>320</v>
      </c>
      <c r="H161" s="234">
        <v>2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303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303</v>
      </c>
      <c r="BM161" s="242" t="s">
        <v>3759</v>
      </c>
    </row>
    <row r="162" s="2" customFormat="1" ht="24.15" customHeight="1">
      <c r="A162" s="41"/>
      <c r="B162" s="42"/>
      <c r="C162" s="230" t="s">
        <v>340</v>
      </c>
      <c r="D162" s="230" t="s">
        <v>252</v>
      </c>
      <c r="E162" s="231" t="s">
        <v>3760</v>
      </c>
      <c r="F162" s="232" t="s">
        <v>3761</v>
      </c>
      <c r="G162" s="233" t="s">
        <v>320</v>
      </c>
      <c r="H162" s="234">
        <v>2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303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303</v>
      </c>
      <c r="BM162" s="242" t="s">
        <v>3762</v>
      </c>
    </row>
    <row r="163" s="2" customFormat="1" ht="24.15" customHeight="1">
      <c r="A163" s="41"/>
      <c r="B163" s="42"/>
      <c r="C163" s="230" t="s">
        <v>461</v>
      </c>
      <c r="D163" s="230" t="s">
        <v>252</v>
      </c>
      <c r="E163" s="231" t="s">
        <v>3763</v>
      </c>
      <c r="F163" s="232" t="s">
        <v>3705</v>
      </c>
      <c r="G163" s="233" t="s">
        <v>388</v>
      </c>
      <c r="H163" s="234">
        <v>15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303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303</v>
      </c>
      <c r="BM163" s="242" t="s">
        <v>3764</v>
      </c>
    </row>
    <row r="164" s="2" customFormat="1" ht="24.15" customHeight="1">
      <c r="A164" s="41"/>
      <c r="B164" s="42"/>
      <c r="C164" s="230" t="s">
        <v>351</v>
      </c>
      <c r="D164" s="230" t="s">
        <v>252</v>
      </c>
      <c r="E164" s="231" t="s">
        <v>3765</v>
      </c>
      <c r="F164" s="232" t="s">
        <v>3766</v>
      </c>
      <c r="G164" s="233" t="s">
        <v>320</v>
      </c>
      <c r="H164" s="234">
        <v>10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303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303</v>
      </c>
      <c r="BM164" s="242" t="s">
        <v>3767</v>
      </c>
    </row>
    <row r="165" s="2" customFormat="1" ht="24.15" customHeight="1">
      <c r="A165" s="41"/>
      <c r="B165" s="42"/>
      <c r="C165" s="230" t="s">
        <v>471</v>
      </c>
      <c r="D165" s="230" t="s">
        <v>252</v>
      </c>
      <c r="E165" s="231" t="s">
        <v>3768</v>
      </c>
      <c r="F165" s="232" t="s">
        <v>3769</v>
      </c>
      <c r="G165" s="233" t="s">
        <v>320</v>
      </c>
      <c r="H165" s="234">
        <v>3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303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303</v>
      </c>
      <c r="BM165" s="242" t="s">
        <v>3770</v>
      </c>
    </row>
    <row r="166" s="2" customFormat="1" ht="24.15" customHeight="1">
      <c r="A166" s="41"/>
      <c r="B166" s="42"/>
      <c r="C166" s="230" t="s">
        <v>357</v>
      </c>
      <c r="D166" s="230" t="s">
        <v>252</v>
      </c>
      <c r="E166" s="231" t="s">
        <v>3771</v>
      </c>
      <c r="F166" s="232" t="s">
        <v>3772</v>
      </c>
      <c r="G166" s="233" t="s">
        <v>320</v>
      </c>
      <c r="H166" s="234">
        <v>220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303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303</v>
      </c>
      <c r="BM166" s="242" t="s">
        <v>3773</v>
      </c>
    </row>
    <row r="167" s="2" customFormat="1" ht="24.15" customHeight="1">
      <c r="A167" s="41"/>
      <c r="B167" s="42"/>
      <c r="C167" s="230" t="s">
        <v>487</v>
      </c>
      <c r="D167" s="230" t="s">
        <v>252</v>
      </c>
      <c r="E167" s="231" t="s">
        <v>3774</v>
      </c>
      <c r="F167" s="232" t="s">
        <v>3775</v>
      </c>
      <c r="G167" s="233" t="s">
        <v>320</v>
      </c>
      <c r="H167" s="234">
        <v>25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303</v>
      </c>
      <c r="AT167" s="242" t="s">
        <v>252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303</v>
      </c>
      <c r="BM167" s="242" t="s">
        <v>3776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3777</v>
      </c>
      <c r="F168" s="228" t="s">
        <v>3778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SUM(P169:P172)</f>
        <v>0</v>
      </c>
      <c r="Q168" s="222"/>
      <c r="R168" s="223">
        <f>SUM(R169:R172)</f>
        <v>0</v>
      </c>
      <c r="S168" s="222"/>
      <c r="T168" s="224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256</v>
      </c>
      <c r="AT168" s="226" t="s">
        <v>83</v>
      </c>
      <c r="AU168" s="226" t="s">
        <v>91</v>
      </c>
      <c r="AY168" s="225" t="s">
        <v>250</v>
      </c>
      <c r="BK168" s="227">
        <f>SUM(BK169:BK172)</f>
        <v>0</v>
      </c>
    </row>
    <row r="169" s="2" customFormat="1" ht="49.05" customHeight="1">
      <c r="A169" s="41"/>
      <c r="B169" s="42"/>
      <c r="C169" s="230" t="s">
        <v>363</v>
      </c>
      <c r="D169" s="230" t="s">
        <v>252</v>
      </c>
      <c r="E169" s="231" t="s">
        <v>3779</v>
      </c>
      <c r="F169" s="232" t="s">
        <v>3780</v>
      </c>
      <c r="G169" s="233" t="s">
        <v>570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303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303</v>
      </c>
      <c r="BM169" s="242" t="s">
        <v>3781</v>
      </c>
    </row>
    <row r="170" s="2" customFormat="1" ht="24.15" customHeight="1">
      <c r="A170" s="41"/>
      <c r="B170" s="42"/>
      <c r="C170" s="230" t="s">
        <v>521</v>
      </c>
      <c r="D170" s="230" t="s">
        <v>252</v>
      </c>
      <c r="E170" s="231" t="s">
        <v>3782</v>
      </c>
      <c r="F170" s="232" t="s">
        <v>3783</v>
      </c>
      <c r="G170" s="233" t="s">
        <v>570</v>
      </c>
      <c r="H170" s="234">
        <v>4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303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303</v>
      </c>
      <c r="BM170" s="242" t="s">
        <v>3784</v>
      </c>
    </row>
    <row r="171" s="2" customFormat="1" ht="24.15" customHeight="1">
      <c r="A171" s="41"/>
      <c r="B171" s="42"/>
      <c r="C171" s="230" t="s">
        <v>374</v>
      </c>
      <c r="D171" s="230" t="s">
        <v>252</v>
      </c>
      <c r="E171" s="231" t="s">
        <v>3785</v>
      </c>
      <c r="F171" s="232" t="s">
        <v>3786</v>
      </c>
      <c r="G171" s="233" t="s">
        <v>570</v>
      </c>
      <c r="H171" s="234">
        <v>4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303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303</v>
      </c>
      <c r="BM171" s="242" t="s">
        <v>3787</v>
      </c>
    </row>
    <row r="172" s="2" customFormat="1" ht="24.15" customHeight="1">
      <c r="A172" s="41"/>
      <c r="B172" s="42"/>
      <c r="C172" s="230" t="s">
        <v>545</v>
      </c>
      <c r="D172" s="230" t="s">
        <v>252</v>
      </c>
      <c r="E172" s="231" t="s">
        <v>3788</v>
      </c>
      <c r="F172" s="232" t="s">
        <v>3789</v>
      </c>
      <c r="G172" s="233" t="s">
        <v>320</v>
      </c>
      <c r="H172" s="234">
        <v>10.5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303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303</v>
      </c>
      <c r="BM172" s="242" t="s">
        <v>3790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3791</v>
      </c>
      <c r="F173" s="228" t="s">
        <v>3792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SUM(P174:P176)</f>
        <v>0</v>
      </c>
      <c r="Q173" s="222"/>
      <c r="R173" s="223">
        <f>SUM(R174:R176)</f>
        <v>0</v>
      </c>
      <c r="S173" s="222"/>
      <c r="T173" s="224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256</v>
      </c>
      <c r="AT173" s="226" t="s">
        <v>83</v>
      </c>
      <c r="AU173" s="226" t="s">
        <v>91</v>
      </c>
      <c r="AY173" s="225" t="s">
        <v>250</v>
      </c>
      <c r="BK173" s="227">
        <f>SUM(BK174:BK176)</f>
        <v>0</v>
      </c>
    </row>
    <row r="174" s="2" customFormat="1" ht="62.7" customHeight="1">
      <c r="A174" s="41"/>
      <c r="B174" s="42"/>
      <c r="C174" s="230" t="s">
        <v>389</v>
      </c>
      <c r="D174" s="230" t="s">
        <v>252</v>
      </c>
      <c r="E174" s="231" t="s">
        <v>3793</v>
      </c>
      <c r="F174" s="232" t="s">
        <v>3794</v>
      </c>
      <c r="G174" s="233" t="s">
        <v>570</v>
      </c>
      <c r="H174" s="234">
        <v>2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303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303</v>
      </c>
      <c r="BM174" s="242" t="s">
        <v>3795</v>
      </c>
    </row>
    <row r="175" s="2" customFormat="1" ht="62.7" customHeight="1">
      <c r="A175" s="41"/>
      <c r="B175" s="42"/>
      <c r="C175" s="230" t="s">
        <v>556</v>
      </c>
      <c r="D175" s="230" t="s">
        <v>252</v>
      </c>
      <c r="E175" s="231" t="s">
        <v>3796</v>
      </c>
      <c r="F175" s="232" t="s">
        <v>3797</v>
      </c>
      <c r="G175" s="233" t="s">
        <v>570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303</v>
      </c>
      <c r="AT175" s="242" t="s">
        <v>252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303</v>
      </c>
      <c r="BM175" s="242" t="s">
        <v>3798</v>
      </c>
    </row>
    <row r="176" s="2" customFormat="1" ht="24.15" customHeight="1">
      <c r="A176" s="41"/>
      <c r="B176" s="42"/>
      <c r="C176" s="230" t="s">
        <v>399</v>
      </c>
      <c r="D176" s="230" t="s">
        <v>252</v>
      </c>
      <c r="E176" s="231" t="s">
        <v>3799</v>
      </c>
      <c r="F176" s="232" t="s">
        <v>3800</v>
      </c>
      <c r="G176" s="233" t="s">
        <v>320</v>
      </c>
      <c r="H176" s="234">
        <v>8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303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303</v>
      </c>
      <c r="BM176" s="242" t="s">
        <v>3801</v>
      </c>
    </row>
    <row r="177" s="12" customFormat="1" ht="22.8" customHeight="1">
      <c r="A177" s="12"/>
      <c r="B177" s="214"/>
      <c r="C177" s="215"/>
      <c r="D177" s="216" t="s">
        <v>83</v>
      </c>
      <c r="E177" s="228" t="s">
        <v>3802</v>
      </c>
      <c r="F177" s="228" t="s">
        <v>3803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SUM(P178:P180)</f>
        <v>0</v>
      </c>
      <c r="Q177" s="222"/>
      <c r="R177" s="223">
        <f>SUM(R178:R180)</f>
        <v>0</v>
      </c>
      <c r="S177" s="222"/>
      <c r="T177" s="224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256</v>
      </c>
      <c r="AT177" s="226" t="s">
        <v>83</v>
      </c>
      <c r="AU177" s="226" t="s">
        <v>91</v>
      </c>
      <c r="AY177" s="225" t="s">
        <v>250</v>
      </c>
      <c r="BK177" s="227">
        <f>SUM(BK178:BK180)</f>
        <v>0</v>
      </c>
    </row>
    <row r="178" s="2" customFormat="1" ht="62.7" customHeight="1">
      <c r="A178" s="41"/>
      <c r="B178" s="42"/>
      <c r="C178" s="230" t="s">
        <v>573</v>
      </c>
      <c r="D178" s="230" t="s">
        <v>252</v>
      </c>
      <c r="E178" s="231" t="s">
        <v>3804</v>
      </c>
      <c r="F178" s="232" t="s">
        <v>3805</v>
      </c>
      <c r="G178" s="233" t="s">
        <v>570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303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303</v>
      </c>
      <c r="BM178" s="242" t="s">
        <v>3806</v>
      </c>
    </row>
    <row r="179" s="2" customFormat="1" ht="62.7" customHeight="1">
      <c r="A179" s="41"/>
      <c r="B179" s="42"/>
      <c r="C179" s="230" t="s">
        <v>404</v>
      </c>
      <c r="D179" s="230" t="s">
        <v>252</v>
      </c>
      <c r="E179" s="231" t="s">
        <v>3807</v>
      </c>
      <c r="F179" s="232" t="s">
        <v>3808</v>
      </c>
      <c r="G179" s="233" t="s">
        <v>570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303</v>
      </c>
      <c r="AT179" s="242" t="s">
        <v>252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303</v>
      </c>
      <c r="BM179" s="242" t="s">
        <v>3809</v>
      </c>
    </row>
    <row r="180" s="2" customFormat="1" ht="24.15" customHeight="1">
      <c r="A180" s="41"/>
      <c r="B180" s="42"/>
      <c r="C180" s="230" t="s">
        <v>586</v>
      </c>
      <c r="D180" s="230" t="s">
        <v>252</v>
      </c>
      <c r="E180" s="231" t="s">
        <v>3810</v>
      </c>
      <c r="F180" s="232" t="s">
        <v>3811</v>
      </c>
      <c r="G180" s="233" t="s">
        <v>320</v>
      </c>
      <c r="H180" s="234">
        <v>28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303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303</v>
      </c>
      <c r="BM180" s="242" t="s">
        <v>3812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3813</v>
      </c>
      <c r="F181" s="228" t="s">
        <v>3814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SUM(P182:P197)</f>
        <v>0</v>
      </c>
      <c r="Q181" s="222"/>
      <c r="R181" s="223">
        <f>SUM(R182:R197)</f>
        <v>0</v>
      </c>
      <c r="S181" s="222"/>
      <c r="T181" s="224">
        <f>SUM(T182:T197)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256</v>
      </c>
      <c r="AT181" s="226" t="s">
        <v>83</v>
      </c>
      <c r="AU181" s="226" t="s">
        <v>91</v>
      </c>
      <c r="AY181" s="225" t="s">
        <v>250</v>
      </c>
      <c r="BK181" s="227">
        <f>SUM(BK182:BK197)</f>
        <v>0</v>
      </c>
    </row>
    <row r="182" s="2" customFormat="1" ht="49.05" customHeight="1">
      <c r="A182" s="41"/>
      <c r="B182" s="42"/>
      <c r="C182" s="230" t="s">
        <v>411</v>
      </c>
      <c r="D182" s="230" t="s">
        <v>252</v>
      </c>
      <c r="E182" s="231" t="s">
        <v>3815</v>
      </c>
      <c r="F182" s="232" t="s">
        <v>3816</v>
      </c>
      <c r="G182" s="233" t="s">
        <v>570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303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303</v>
      </c>
      <c r="BM182" s="242" t="s">
        <v>3817</v>
      </c>
    </row>
    <row r="183" s="2" customFormat="1">
      <c r="A183" s="41"/>
      <c r="B183" s="42"/>
      <c r="C183" s="43"/>
      <c r="D183" s="251" t="s">
        <v>288</v>
      </c>
      <c r="E183" s="43"/>
      <c r="F183" s="282" t="s">
        <v>3818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288</v>
      </c>
      <c r="AU183" s="19" t="s">
        <v>93</v>
      </c>
    </row>
    <row r="184" s="2" customFormat="1" ht="16.5" customHeight="1">
      <c r="A184" s="41"/>
      <c r="B184" s="42"/>
      <c r="C184" s="230" t="s">
        <v>598</v>
      </c>
      <c r="D184" s="230" t="s">
        <v>252</v>
      </c>
      <c r="E184" s="231" t="s">
        <v>3819</v>
      </c>
      <c r="F184" s="232" t="s">
        <v>3820</v>
      </c>
      <c r="G184" s="233" t="s">
        <v>570</v>
      </c>
      <c r="H184" s="234">
        <v>2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303</v>
      </c>
      <c r="AT184" s="242" t="s">
        <v>252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303</v>
      </c>
      <c r="BM184" s="242" t="s">
        <v>3821</v>
      </c>
    </row>
    <row r="185" s="2" customFormat="1" ht="16.5" customHeight="1">
      <c r="A185" s="41"/>
      <c r="B185" s="42"/>
      <c r="C185" s="230" t="s">
        <v>423</v>
      </c>
      <c r="D185" s="230" t="s">
        <v>252</v>
      </c>
      <c r="E185" s="231" t="s">
        <v>3822</v>
      </c>
      <c r="F185" s="232" t="s">
        <v>3823</v>
      </c>
      <c r="G185" s="233" t="s">
        <v>570</v>
      </c>
      <c r="H185" s="234">
        <v>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303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303</v>
      </c>
      <c r="BM185" s="242" t="s">
        <v>3824</v>
      </c>
    </row>
    <row r="186" s="2" customFormat="1" ht="24.15" customHeight="1">
      <c r="A186" s="41"/>
      <c r="B186" s="42"/>
      <c r="C186" s="230" t="s">
        <v>610</v>
      </c>
      <c r="D186" s="230" t="s">
        <v>252</v>
      </c>
      <c r="E186" s="231" t="s">
        <v>3825</v>
      </c>
      <c r="F186" s="232" t="s">
        <v>3826</v>
      </c>
      <c r="G186" s="233" t="s">
        <v>570</v>
      </c>
      <c r="H186" s="234">
        <v>4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303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303</v>
      </c>
      <c r="BM186" s="242" t="s">
        <v>3827</v>
      </c>
    </row>
    <row r="187" s="2" customFormat="1" ht="55.5" customHeight="1">
      <c r="A187" s="41"/>
      <c r="B187" s="42"/>
      <c r="C187" s="230" t="s">
        <v>432</v>
      </c>
      <c r="D187" s="230" t="s">
        <v>252</v>
      </c>
      <c r="E187" s="231" t="s">
        <v>3828</v>
      </c>
      <c r="F187" s="232" t="s">
        <v>3829</v>
      </c>
      <c r="G187" s="233" t="s">
        <v>570</v>
      </c>
      <c r="H187" s="234">
        <v>12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303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303</v>
      </c>
      <c r="BM187" s="242" t="s">
        <v>3830</v>
      </c>
    </row>
    <row r="188" s="2" customFormat="1" ht="62.7" customHeight="1">
      <c r="A188" s="41"/>
      <c r="B188" s="42"/>
      <c r="C188" s="230" t="s">
        <v>631</v>
      </c>
      <c r="D188" s="230" t="s">
        <v>252</v>
      </c>
      <c r="E188" s="231" t="s">
        <v>3831</v>
      </c>
      <c r="F188" s="232" t="s">
        <v>3832</v>
      </c>
      <c r="G188" s="233" t="s">
        <v>570</v>
      </c>
      <c r="H188" s="234">
        <v>2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303</v>
      </c>
      <c r="AT188" s="242" t="s">
        <v>252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303</v>
      </c>
      <c r="BM188" s="242" t="s">
        <v>3833</v>
      </c>
    </row>
    <row r="189" s="2" customFormat="1" ht="24.15" customHeight="1">
      <c r="A189" s="41"/>
      <c r="B189" s="42"/>
      <c r="C189" s="230" t="s">
        <v>439</v>
      </c>
      <c r="D189" s="230" t="s">
        <v>252</v>
      </c>
      <c r="E189" s="231" t="s">
        <v>3834</v>
      </c>
      <c r="F189" s="232" t="s">
        <v>3699</v>
      </c>
      <c r="G189" s="233" t="s">
        <v>320</v>
      </c>
      <c r="H189" s="234">
        <v>6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303</v>
      </c>
      <c r="AT189" s="242" t="s">
        <v>252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303</v>
      </c>
      <c r="BM189" s="242" t="s">
        <v>3835</v>
      </c>
    </row>
    <row r="190" s="2" customFormat="1" ht="24.15" customHeight="1">
      <c r="A190" s="41"/>
      <c r="B190" s="42"/>
      <c r="C190" s="230" t="s">
        <v>646</v>
      </c>
      <c r="D190" s="230" t="s">
        <v>252</v>
      </c>
      <c r="E190" s="231" t="s">
        <v>3836</v>
      </c>
      <c r="F190" s="232" t="s">
        <v>3837</v>
      </c>
      <c r="G190" s="233" t="s">
        <v>388</v>
      </c>
      <c r="H190" s="234">
        <v>37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303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303</v>
      </c>
      <c r="BM190" s="242" t="s">
        <v>3838</v>
      </c>
    </row>
    <row r="191" s="2" customFormat="1" ht="24.15" customHeight="1">
      <c r="A191" s="41"/>
      <c r="B191" s="42"/>
      <c r="C191" s="230" t="s">
        <v>447</v>
      </c>
      <c r="D191" s="230" t="s">
        <v>252</v>
      </c>
      <c r="E191" s="231" t="s">
        <v>3839</v>
      </c>
      <c r="F191" s="232" t="s">
        <v>3840</v>
      </c>
      <c r="G191" s="233" t="s">
        <v>388</v>
      </c>
      <c r="H191" s="234">
        <v>37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303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303</v>
      </c>
      <c r="BM191" s="242" t="s">
        <v>3841</v>
      </c>
    </row>
    <row r="192" s="2" customFormat="1" ht="24.15" customHeight="1">
      <c r="A192" s="41"/>
      <c r="B192" s="42"/>
      <c r="C192" s="230" t="s">
        <v>674</v>
      </c>
      <c r="D192" s="230" t="s">
        <v>252</v>
      </c>
      <c r="E192" s="231" t="s">
        <v>598</v>
      </c>
      <c r="F192" s="232" t="s">
        <v>3707</v>
      </c>
      <c r="G192" s="233" t="s">
        <v>388</v>
      </c>
      <c r="H192" s="234">
        <v>10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303</v>
      </c>
      <c r="AT192" s="242" t="s">
        <v>252</v>
      </c>
      <c r="AU192" s="242" t="s">
        <v>93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303</v>
      </c>
      <c r="BM192" s="242" t="s">
        <v>3842</v>
      </c>
    </row>
    <row r="193" s="2" customFormat="1" ht="33" customHeight="1">
      <c r="A193" s="41"/>
      <c r="B193" s="42"/>
      <c r="C193" s="230" t="s">
        <v>452</v>
      </c>
      <c r="D193" s="230" t="s">
        <v>252</v>
      </c>
      <c r="E193" s="231" t="s">
        <v>3843</v>
      </c>
      <c r="F193" s="232" t="s">
        <v>3844</v>
      </c>
      <c r="G193" s="233" t="s">
        <v>388</v>
      </c>
      <c r="H193" s="234">
        <v>2.5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303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303</v>
      </c>
      <c r="BM193" s="242" t="s">
        <v>3845</v>
      </c>
    </row>
    <row r="194" s="2" customFormat="1" ht="33" customHeight="1">
      <c r="A194" s="41"/>
      <c r="B194" s="42"/>
      <c r="C194" s="230" t="s">
        <v>691</v>
      </c>
      <c r="D194" s="230" t="s">
        <v>252</v>
      </c>
      <c r="E194" s="231" t="s">
        <v>3846</v>
      </c>
      <c r="F194" s="232" t="s">
        <v>3847</v>
      </c>
      <c r="G194" s="233" t="s">
        <v>388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303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303</v>
      </c>
      <c r="BM194" s="242" t="s">
        <v>3848</v>
      </c>
    </row>
    <row r="195" s="2" customFormat="1" ht="24.15" customHeight="1">
      <c r="A195" s="41"/>
      <c r="B195" s="42"/>
      <c r="C195" s="230" t="s">
        <v>457</v>
      </c>
      <c r="D195" s="230" t="s">
        <v>252</v>
      </c>
      <c r="E195" s="231" t="s">
        <v>3849</v>
      </c>
      <c r="F195" s="232" t="s">
        <v>3769</v>
      </c>
      <c r="G195" s="233" t="s">
        <v>320</v>
      </c>
      <c r="H195" s="234">
        <v>64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303</v>
      </c>
      <c r="AT195" s="242" t="s">
        <v>252</v>
      </c>
      <c r="AU195" s="242" t="s">
        <v>93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303</v>
      </c>
      <c r="BM195" s="242" t="s">
        <v>3850</v>
      </c>
    </row>
    <row r="196" s="2" customFormat="1" ht="24.15" customHeight="1">
      <c r="A196" s="41"/>
      <c r="B196" s="42"/>
      <c r="C196" s="230" t="s">
        <v>708</v>
      </c>
      <c r="D196" s="230" t="s">
        <v>252</v>
      </c>
      <c r="E196" s="231" t="s">
        <v>3851</v>
      </c>
      <c r="F196" s="232" t="s">
        <v>3716</v>
      </c>
      <c r="G196" s="233" t="s">
        <v>320</v>
      </c>
      <c r="H196" s="234">
        <v>35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303</v>
      </c>
      <c r="AT196" s="242" t="s">
        <v>252</v>
      </c>
      <c r="AU196" s="242" t="s">
        <v>93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303</v>
      </c>
      <c r="BM196" s="242" t="s">
        <v>3852</v>
      </c>
    </row>
    <row r="197" s="2" customFormat="1" ht="24.15" customHeight="1">
      <c r="A197" s="41"/>
      <c r="B197" s="42"/>
      <c r="C197" s="230" t="s">
        <v>464</v>
      </c>
      <c r="D197" s="230" t="s">
        <v>252</v>
      </c>
      <c r="E197" s="231" t="s">
        <v>3853</v>
      </c>
      <c r="F197" s="232" t="s">
        <v>3854</v>
      </c>
      <c r="G197" s="233" t="s">
        <v>320</v>
      </c>
      <c r="H197" s="234">
        <v>8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303</v>
      </c>
      <c r="AT197" s="242" t="s">
        <v>252</v>
      </c>
      <c r="AU197" s="242" t="s">
        <v>93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303</v>
      </c>
      <c r="BM197" s="242" t="s">
        <v>3855</v>
      </c>
    </row>
    <row r="198" s="12" customFormat="1" ht="22.8" customHeight="1">
      <c r="A198" s="12"/>
      <c r="B198" s="214"/>
      <c r="C198" s="215"/>
      <c r="D198" s="216" t="s">
        <v>83</v>
      </c>
      <c r="E198" s="228" t="s">
        <v>3856</v>
      </c>
      <c r="F198" s="228" t="s">
        <v>3857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SUM(P199:P212)</f>
        <v>0</v>
      </c>
      <c r="Q198" s="222"/>
      <c r="R198" s="223">
        <f>SUM(R199:R212)</f>
        <v>0</v>
      </c>
      <c r="S198" s="222"/>
      <c r="T198" s="224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256</v>
      </c>
      <c r="AT198" s="226" t="s">
        <v>83</v>
      </c>
      <c r="AU198" s="226" t="s">
        <v>91</v>
      </c>
      <c r="AY198" s="225" t="s">
        <v>250</v>
      </c>
      <c r="BK198" s="227">
        <f>SUM(BK199:BK212)</f>
        <v>0</v>
      </c>
    </row>
    <row r="199" s="2" customFormat="1" ht="37.8" customHeight="1">
      <c r="A199" s="41"/>
      <c r="B199" s="42"/>
      <c r="C199" s="230" t="s">
        <v>724</v>
      </c>
      <c r="D199" s="230" t="s">
        <v>252</v>
      </c>
      <c r="E199" s="231" t="s">
        <v>3858</v>
      </c>
      <c r="F199" s="232" t="s">
        <v>3859</v>
      </c>
      <c r="G199" s="233" t="s">
        <v>570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303</v>
      </c>
      <c r="AT199" s="242" t="s">
        <v>252</v>
      </c>
      <c r="AU199" s="242" t="s">
        <v>93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303</v>
      </c>
      <c r="BM199" s="242" t="s">
        <v>3860</v>
      </c>
    </row>
    <row r="200" s="2" customFormat="1" ht="24.15" customHeight="1">
      <c r="A200" s="41"/>
      <c r="B200" s="42"/>
      <c r="C200" s="230" t="s">
        <v>469</v>
      </c>
      <c r="D200" s="230" t="s">
        <v>252</v>
      </c>
      <c r="E200" s="231" t="s">
        <v>3861</v>
      </c>
      <c r="F200" s="232" t="s">
        <v>3862</v>
      </c>
      <c r="G200" s="233" t="s">
        <v>570</v>
      </c>
      <c r="H200" s="234">
        <v>2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303</v>
      </c>
      <c r="AT200" s="242" t="s">
        <v>252</v>
      </c>
      <c r="AU200" s="242" t="s">
        <v>93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303</v>
      </c>
      <c r="BM200" s="242" t="s">
        <v>3863</v>
      </c>
    </row>
    <row r="201" s="2" customFormat="1" ht="24.15" customHeight="1">
      <c r="A201" s="41"/>
      <c r="B201" s="42"/>
      <c r="C201" s="230" t="s">
        <v>739</v>
      </c>
      <c r="D201" s="230" t="s">
        <v>252</v>
      </c>
      <c r="E201" s="231" t="s">
        <v>3864</v>
      </c>
      <c r="F201" s="232" t="s">
        <v>3865</v>
      </c>
      <c r="G201" s="233" t="s">
        <v>570</v>
      </c>
      <c r="H201" s="234">
        <v>2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303</v>
      </c>
      <c r="AT201" s="242" t="s">
        <v>252</v>
      </c>
      <c r="AU201" s="242" t="s">
        <v>93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303</v>
      </c>
      <c r="BM201" s="242" t="s">
        <v>3866</v>
      </c>
    </row>
    <row r="202" s="2" customFormat="1" ht="33" customHeight="1">
      <c r="A202" s="41"/>
      <c r="B202" s="42"/>
      <c r="C202" s="230" t="s">
        <v>474</v>
      </c>
      <c r="D202" s="230" t="s">
        <v>252</v>
      </c>
      <c r="E202" s="231" t="s">
        <v>3867</v>
      </c>
      <c r="F202" s="232" t="s">
        <v>3868</v>
      </c>
      <c r="G202" s="233" t="s">
        <v>570</v>
      </c>
      <c r="H202" s="234">
        <v>2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303</v>
      </c>
      <c r="AT202" s="242" t="s">
        <v>252</v>
      </c>
      <c r="AU202" s="242" t="s">
        <v>93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303</v>
      </c>
      <c r="BM202" s="242" t="s">
        <v>3869</v>
      </c>
    </row>
    <row r="203" s="2" customFormat="1" ht="24.15" customHeight="1">
      <c r="A203" s="41"/>
      <c r="B203" s="42"/>
      <c r="C203" s="230" t="s">
        <v>754</v>
      </c>
      <c r="D203" s="230" t="s">
        <v>252</v>
      </c>
      <c r="E203" s="231" t="s">
        <v>3870</v>
      </c>
      <c r="F203" s="232" t="s">
        <v>3871</v>
      </c>
      <c r="G203" s="233" t="s">
        <v>570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303</v>
      </c>
      <c r="AT203" s="242" t="s">
        <v>252</v>
      </c>
      <c r="AU203" s="242" t="s">
        <v>93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303</v>
      </c>
      <c r="BM203" s="242" t="s">
        <v>3872</v>
      </c>
    </row>
    <row r="204" s="2" customFormat="1" ht="24.15" customHeight="1">
      <c r="A204" s="41"/>
      <c r="B204" s="42"/>
      <c r="C204" s="230" t="s">
        <v>479</v>
      </c>
      <c r="D204" s="230" t="s">
        <v>252</v>
      </c>
      <c r="E204" s="231" t="s">
        <v>3873</v>
      </c>
      <c r="F204" s="232" t="s">
        <v>3874</v>
      </c>
      <c r="G204" s="233" t="s">
        <v>570</v>
      </c>
      <c r="H204" s="234">
        <v>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303</v>
      </c>
      <c r="AT204" s="242" t="s">
        <v>252</v>
      </c>
      <c r="AU204" s="242" t="s">
        <v>93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303</v>
      </c>
      <c r="BM204" s="242" t="s">
        <v>3875</v>
      </c>
    </row>
    <row r="205" s="2" customFormat="1" ht="66.75" customHeight="1">
      <c r="A205" s="41"/>
      <c r="B205" s="42"/>
      <c r="C205" s="230" t="s">
        <v>763</v>
      </c>
      <c r="D205" s="230" t="s">
        <v>252</v>
      </c>
      <c r="E205" s="231" t="s">
        <v>3876</v>
      </c>
      <c r="F205" s="232" t="s">
        <v>3877</v>
      </c>
      <c r="G205" s="233" t="s">
        <v>570</v>
      </c>
      <c r="H205" s="234">
        <v>4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303</v>
      </c>
      <c r="AT205" s="242" t="s">
        <v>252</v>
      </c>
      <c r="AU205" s="242" t="s">
        <v>93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303</v>
      </c>
      <c r="BM205" s="242" t="s">
        <v>3878</v>
      </c>
    </row>
    <row r="206" s="2" customFormat="1" ht="37.8" customHeight="1">
      <c r="A206" s="41"/>
      <c r="B206" s="42"/>
      <c r="C206" s="230" t="s">
        <v>490</v>
      </c>
      <c r="D206" s="230" t="s">
        <v>252</v>
      </c>
      <c r="E206" s="231" t="s">
        <v>3879</v>
      </c>
      <c r="F206" s="232" t="s">
        <v>3880</v>
      </c>
      <c r="G206" s="233" t="s">
        <v>388</v>
      </c>
      <c r="H206" s="234">
        <v>27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303</v>
      </c>
      <c r="AT206" s="242" t="s">
        <v>252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303</v>
      </c>
      <c r="BM206" s="242" t="s">
        <v>3881</v>
      </c>
    </row>
    <row r="207" s="2" customFormat="1" ht="24.15" customHeight="1">
      <c r="A207" s="41"/>
      <c r="B207" s="42"/>
      <c r="C207" s="230" t="s">
        <v>773</v>
      </c>
      <c r="D207" s="230" t="s">
        <v>252</v>
      </c>
      <c r="E207" s="231" t="s">
        <v>423</v>
      </c>
      <c r="F207" s="232" t="s">
        <v>3707</v>
      </c>
      <c r="G207" s="233" t="s">
        <v>388</v>
      </c>
      <c r="H207" s="234">
        <v>12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303</v>
      </c>
      <c r="AT207" s="242" t="s">
        <v>252</v>
      </c>
      <c r="AU207" s="242" t="s">
        <v>93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303</v>
      </c>
      <c r="BM207" s="242" t="s">
        <v>3882</v>
      </c>
    </row>
    <row r="208" s="2" customFormat="1" ht="33" customHeight="1">
      <c r="A208" s="41"/>
      <c r="B208" s="42"/>
      <c r="C208" s="230" t="s">
        <v>496</v>
      </c>
      <c r="D208" s="230" t="s">
        <v>252</v>
      </c>
      <c r="E208" s="231" t="s">
        <v>3883</v>
      </c>
      <c r="F208" s="232" t="s">
        <v>3884</v>
      </c>
      <c r="G208" s="233" t="s">
        <v>388</v>
      </c>
      <c r="H208" s="234">
        <v>6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303</v>
      </c>
      <c r="AT208" s="242" t="s">
        <v>252</v>
      </c>
      <c r="AU208" s="242" t="s">
        <v>93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303</v>
      </c>
      <c r="BM208" s="242" t="s">
        <v>3885</v>
      </c>
    </row>
    <row r="209" s="2" customFormat="1" ht="33" customHeight="1">
      <c r="A209" s="41"/>
      <c r="B209" s="42"/>
      <c r="C209" s="230" t="s">
        <v>782</v>
      </c>
      <c r="D209" s="230" t="s">
        <v>252</v>
      </c>
      <c r="E209" s="231" t="s">
        <v>3886</v>
      </c>
      <c r="F209" s="232" t="s">
        <v>3887</v>
      </c>
      <c r="G209" s="233" t="s">
        <v>388</v>
      </c>
      <c r="H209" s="234">
        <v>7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303</v>
      </c>
      <c r="AT209" s="242" t="s">
        <v>252</v>
      </c>
      <c r="AU209" s="242" t="s">
        <v>93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303</v>
      </c>
      <c r="BM209" s="242" t="s">
        <v>3888</v>
      </c>
    </row>
    <row r="210" s="2" customFormat="1" ht="33" customHeight="1">
      <c r="A210" s="41"/>
      <c r="B210" s="42"/>
      <c r="C210" s="230" t="s">
        <v>524</v>
      </c>
      <c r="D210" s="230" t="s">
        <v>252</v>
      </c>
      <c r="E210" s="231" t="s">
        <v>3889</v>
      </c>
      <c r="F210" s="232" t="s">
        <v>3844</v>
      </c>
      <c r="G210" s="233" t="s">
        <v>388</v>
      </c>
      <c r="H210" s="234">
        <v>4.5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303</v>
      </c>
      <c r="AT210" s="242" t="s">
        <v>252</v>
      </c>
      <c r="AU210" s="242" t="s">
        <v>93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303</v>
      </c>
      <c r="BM210" s="242" t="s">
        <v>3890</v>
      </c>
    </row>
    <row r="211" s="2" customFormat="1" ht="33" customHeight="1">
      <c r="A211" s="41"/>
      <c r="B211" s="42"/>
      <c r="C211" s="230" t="s">
        <v>790</v>
      </c>
      <c r="D211" s="230" t="s">
        <v>252</v>
      </c>
      <c r="E211" s="231" t="s">
        <v>3891</v>
      </c>
      <c r="F211" s="232" t="s">
        <v>3847</v>
      </c>
      <c r="G211" s="233" t="s">
        <v>388</v>
      </c>
      <c r="H211" s="234">
        <v>14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303</v>
      </c>
      <c r="AT211" s="242" t="s">
        <v>252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303</v>
      </c>
      <c r="BM211" s="242" t="s">
        <v>3892</v>
      </c>
    </row>
    <row r="212" s="2" customFormat="1" ht="24.15" customHeight="1">
      <c r="A212" s="41"/>
      <c r="B212" s="42"/>
      <c r="C212" s="230" t="s">
        <v>543</v>
      </c>
      <c r="D212" s="230" t="s">
        <v>252</v>
      </c>
      <c r="E212" s="231" t="s">
        <v>3893</v>
      </c>
      <c r="F212" s="232" t="s">
        <v>3894</v>
      </c>
      <c r="G212" s="233" t="s">
        <v>320</v>
      </c>
      <c r="H212" s="234">
        <v>2.5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303</v>
      </c>
      <c r="AT212" s="242" t="s">
        <v>252</v>
      </c>
      <c r="AU212" s="242" t="s">
        <v>93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303</v>
      </c>
      <c r="BM212" s="242" t="s">
        <v>3895</v>
      </c>
    </row>
    <row r="213" s="12" customFormat="1" ht="22.8" customHeight="1">
      <c r="A213" s="12"/>
      <c r="B213" s="214"/>
      <c r="C213" s="215"/>
      <c r="D213" s="216" t="s">
        <v>83</v>
      </c>
      <c r="E213" s="228" t="s">
        <v>3896</v>
      </c>
      <c r="F213" s="228" t="s">
        <v>3897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SUM(P214:P224)</f>
        <v>0</v>
      </c>
      <c r="Q213" s="222"/>
      <c r="R213" s="223">
        <f>SUM(R214:R224)</f>
        <v>0</v>
      </c>
      <c r="S213" s="222"/>
      <c r="T213" s="224">
        <f>SUM(T214:T224)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256</v>
      </c>
      <c r="AT213" s="226" t="s">
        <v>83</v>
      </c>
      <c r="AU213" s="226" t="s">
        <v>91</v>
      </c>
      <c r="AY213" s="225" t="s">
        <v>250</v>
      </c>
      <c r="BK213" s="227">
        <f>SUM(BK214:BK224)</f>
        <v>0</v>
      </c>
    </row>
    <row r="214" s="2" customFormat="1" ht="37.8" customHeight="1">
      <c r="A214" s="41"/>
      <c r="B214" s="42"/>
      <c r="C214" s="230" t="s">
        <v>798</v>
      </c>
      <c r="D214" s="230" t="s">
        <v>252</v>
      </c>
      <c r="E214" s="231" t="s">
        <v>3898</v>
      </c>
      <c r="F214" s="232" t="s">
        <v>3899</v>
      </c>
      <c r="G214" s="233" t="s">
        <v>570</v>
      </c>
      <c r="H214" s="234">
        <v>1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303</v>
      </c>
      <c r="AT214" s="242" t="s">
        <v>252</v>
      </c>
      <c r="AU214" s="242" t="s">
        <v>93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303</v>
      </c>
      <c r="BM214" s="242" t="s">
        <v>3900</v>
      </c>
    </row>
    <row r="215" s="2" customFormat="1" ht="24.15" customHeight="1">
      <c r="A215" s="41"/>
      <c r="B215" s="42"/>
      <c r="C215" s="230" t="s">
        <v>548</v>
      </c>
      <c r="D215" s="230" t="s">
        <v>252</v>
      </c>
      <c r="E215" s="231" t="s">
        <v>3901</v>
      </c>
      <c r="F215" s="232" t="s">
        <v>3902</v>
      </c>
      <c r="G215" s="233" t="s">
        <v>570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303</v>
      </c>
      <c r="AT215" s="242" t="s">
        <v>252</v>
      </c>
      <c r="AU215" s="242" t="s">
        <v>93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303</v>
      </c>
      <c r="BM215" s="242" t="s">
        <v>3903</v>
      </c>
    </row>
    <row r="216" s="2" customFormat="1" ht="24.15" customHeight="1">
      <c r="A216" s="41"/>
      <c r="B216" s="42"/>
      <c r="C216" s="230" t="s">
        <v>814</v>
      </c>
      <c r="D216" s="230" t="s">
        <v>252</v>
      </c>
      <c r="E216" s="231" t="s">
        <v>3904</v>
      </c>
      <c r="F216" s="232" t="s">
        <v>3865</v>
      </c>
      <c r="G216" s="233" t="s">
        <v>570</v>
      </c>
      <c r="H216" s="234">
        <v>2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303</v>
      </c>
      <c r="AT216" s="242" t="s">
        <v>252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303</v>
      </c>
      <c r="BM216" s="242" t="s">
        <v>3905</v>
      </c>
    </row>
    <row r="217" s="2" customFormat="1" ht="33" customHeight="1">
      <c r="A217" s="41"/>
      <c r="B217" s="42"/>
      <c r="C217" s="230" t="s">
        <v>554</v>
      </c>
      <c r="D217" s="230" t="s">
        <v>252</v>
      </c>
      <c r="E217" s="231" t="s">
        <v>3906</v>
      </c>
      <c r="F217" s="232" t="s">
        <v>3907</v>
      </c>
      <c r="G217" s="233" t="s">
        <v>570</v>
      </c>
      <c r="H217" s="234">
        <v>1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303</v>
      </c>
      <c r="AT217" s="242" t="s">
        <v>252</v>
      </c>
      <c r="AU217" s="242" t="s">
        <v>93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303</v>
      </c>
      <c r="BM217" s="242" t="s">
        <v>3908</v>
      </c>
    </row>
    <row r="218" s="2" customFormat="1" ht="37.8" customHeight="1">
      <c r="A218" s="41"/>
      <c r="B218" s="42"/>
      <c r="C218" s="230" t="s">
        <v>823</v>
      </c>
      <c r="D218" s="230" t="s">
        <v>252</v>
      </c>
      <c r="E218" s="231" t="s">
        <v>3909</v>
      </c>
      <c r="F218" s="232" t="s">
        <v>3880</v>
      </c>
      <c r="G218" s="233" t="s">
        <v>388</v>
      </c>
      <c r="H218" s="234">
        <v>19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303</v>
      </c>
      <c r="AT218" s="242" t="s">
        <v>252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303</v>
      </c>
      <c r="BM218" s="242" t="s">
        <v>3910</v>
      </c>
    </row>
    <row r="219" s="2" customFormat="1" ht="24.15" customHeight="1">
      <c r="A219" s="41"/>
      <c r="B219" s="42"/>
      <c r="C219" s="230" t="s">
        <v>559</v>
      </c>
      <c r="D219" s="230" t="s">
        <v>252</v>
      </c>
      <c r="E219" s="231" t="s">
        <v>610</v>
      </c>
      <c r="F219" s="232" t="s">
        <v>3707</v>
      </c>
      <c r="G219" s="233" t="s">
        <v>388</v>
      </c>
      <c r="H219" s="234">
        <v>16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303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303</v>
      </c>
      <c r="BM219" s="242" t="s">
        <v>3911</v>
      </c>
    </row>
    <row r="220" s="2" customFormat="1" ht="33" customHeight="1">
      <c r="A220" s="41"/>
      <c r="B220" s="42"/>
      <c r="C220" s="230" t="s">
        <v>850</v>
      </c>
      <c r="D220" s="230" t="s">
        <v>252</v>
      </c>
      <c r="E220" s="231" t="s">
        <v>3912</v>
      </c>
      <c r="F220" s="232" t="s">
        <v>3913</v>
      </c>
      <c r="G220" s="233" t="s">
        <v>388</v>
      </c>
      <c r="H220" s="234">
        <v>8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303</v>
      </c>
      <c r="AT220" s="242" t="s">
        <v>252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303</v>
      </c>
      <c r="BM220" s="242" t="s">
        <v>3914</v>
      </c>
    </row>
    <row r="221" s="2" customFormat="1" ht="33" customHeight="1">
      <c r="A221" s="41"/>
      <c r="B221" s="42"/>
      <c r="C221" s="230" t="s">
        <v>571</v>
      </c>
      <c r="D221" s="230" t="s">
        <v>252</v>
      </c>
      <c r="E221" s="231" t="s">
        <v>3915</v>
      </c>
      <c r="F221" s="232" t="s">
        <v>3916</v>
      </c>
      <c r="G221" s="233" t="s">
        <v>388</v>
      </c>
      <c r="H221" s="234">
        <v>5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303</v>
      </c>
      <c r="AT221" s="242" t="s">
        <v>252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303</v>
      </c>
      <c r="BM221" s="242" t="s">
        <v>3917</v>
      </c>
    </row>
    <row r="222" s="2" customFormat="1" ht="33" customHeight="1">
      <c r="A222" s="41"/>
      <c r="B222" s="42"/>
      <c r="C222" s="230" t="s">
        <v>860</v>
      </c>
      <c r="D222" s="230" t="s">
        <v>252</v>
      </c>
      <c r="E222" s="231" t="s">
        <v>3918</v>
      </c>
      <c r="F222" s="232" t="s">
        <v>3844</v>
      </c>
      <c r="G222" s="233" t="s">
        <v>388</v>
      </c>
      <c r="H222" s="234">
        <v>6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303</v>
      </c>
      <c r="AT222" s="242" t="s">
        <v>252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303</v>
      </c>
      <c r="BM222" s="242" t="s">
        <v>3919</v>
      </c>
    </row>
    <row r="223" s="2" customFormat="1" ht="33" customHeight="1">
      <c r="A223" s="41"/>
      <c r="B223" s="42"/>
      <c r="C223" s="230" t="s">
        <v>576</v>
      </c>
      <c r="D223" s="230" t="s">
        <v>252</v>
      </c>
      <c r="E223" s="231" t="s">
        <v>3920</v>
      </c>
      <c r="F223" s="232" t="s">
        <v>3847</v>
      </c>
      <c r="G223" s="233" t="s">
        <v>388</v>
      </c>
      <c r="H223" s="234">
        <v>7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303</v>
      </c>
      <c r="AT223" s="242" t="s">
        <v>252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303</v>
      </c>
      <c r="BM223" s="242" t="s">
        <v>3921</v>
      </c>
    </row>
    <row r="224" s="2" customFormat="1" ht="24.15" customHeight="1">
      <c r="A224" s="41"/>
      <c r="B224" s="42"/>
      <c r="C224" s="230" t="s">
        <v>871</v>
      </c>
      <c r="D224" s="230" t="s">
        <v>252</v>
      </c>
      <c r="E224" s="231" t="s">
        <v>3922</v>
      </c>
      <c r="F224" s="232" t="s">
        <v>3923</v>
      </c>
      <c r="G224" s="233" t="s">
        <v>320</v>
      </c>
      <c r="H224" s="234">
        <v>3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303</v>
      </c>
      <c r="AT224" s="242" t="s">
        <v>252</v>
      </c>
      <c r="AU224" s="242" t="s">
        <v>93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303</v>
      </c>
      <c r="BM224" s="242" t="s">
        <v>3924</v>
      </c>
    </row>
    <row r="225" s="12" customFormat="1" ht="22.8" customHeight="1">
      <c r="A225" s="12"/>
      <c r="B225" s="214"/>
      <c r="C225" s="215"/>
      <c r="D225" s="216" t="s">
        <v>83</v>
      </c>
      <c r="E225" s="228" t="s">
        <v>3925</v>
      </c>
      <c r="F225" s="228" t="s">
        <v>3926</v>
      </c>
      <c r="G225" s="215"/>
      <c r="H225" s="215"/>
      <c r="I225" s="218"/>
      <c r="J225" s="229">
        <f>BK225</f>
        <v>0</v>
      </c>
      <c r="K225" s="215"/>
      <c r="L225" s="220"/>
      <c r="M225" s="221"/>
      <c r="N225" s="222"/>
      <c r="O225" s="222"/>
      <c r="P225" s="223">
        <f>SUM(P226:P230)</f>
        <v>0</v>
      </c>
      <c r="Q225" s="222"/>
      <c r="R225" s="223">
        <f>SUM(R226:R230)</f>
        <v>0</v>
      </c>
      <c r="S225" s="222"/>
      <c r="T225" s="224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256</v>
      </c>
      <c r="AT225" s="226" t="s">
        <v>83</v>
      </c>
      <c r="AU225" s="226" t="s">
        <v>91</v>
      </c>
      <c r="AY225" s="225" t="s">
        <v>250</v>
      </c>
      <c r="BK225" s="227">
        <f>SUM(BK226:BK230)</f>
        <v>0</v>
      </c>
    </row>
    <row r="226" s="2" customFormat="1" ht="24.15" customHeight="1">
      <c r="A226" s="41"/>
      <c r="B226" s="42"/>
      <c r="C226" s="230" t="s">
        <v>583</v>
      </c>
      <c r="D226" s="230" t="s">
        <v>252</v>
      </c>
      <c r="E226" s="231" t="s">
        <v>3927</v>
      </c>
      <c r="F226" s="232" t="s">
        <v>3928</v>
      </c>
      <c r="G226" s="233" t="s">
        <v>643</v>
      </c>
      <c r="H226" s="234">
        <v>1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303</v>
      </c>
      <c r="AT226" s="242" t="s">
        <v>252</v>
      </c>
      <c r="AU226" s="242" t="s">
        <v>93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303</v>
      </c>
      <c r="BM226" s="242" t="s">
        <v>3929</v>
      </c>
    </row>
    <row r="227" s="2" customFormat="1" ht="62.7" customHeight="1">
      <c r="A227" s="41"/>
      <c r="B227" s="42"/>
      <c r="C227" s="230" t="s">
        <v>888</v>
      </c>
      <c r="D227" s="230" t="s">
        <v>252</v>
      </c>
      <c r="E227" s="231" t="s">
        <v>3930</v>
      </c>
      <c r="F227" s="232" t="s">
        <v>3931</v>
      </c>
      <c r="G227" s="233" t="s">
        <v>643</v>
      </c>
      <c r="H227" s="234">
        <v>1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303</v>
      </c>
      <c r="AT227" s="242" t="s">
        <v>252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303</v>
      </c>
      <c r="BM227" s="242" t="s">
        <v>3932</v>
      </c>
    </row>
    <row r="228" s="2" customFormat="1" ht="55.5" customHeight="1">
      <c r="A228" s="41"/>
      <c r="B228" s="42"/>
      <c r="C228" s="230" t="s">
        <v>589</v>
      </c>
      <c r="D228" s="230" t="s">
        <v>252</v>
      </c>
      <c r="E228" s="231" t="s">
        <v>3933</v>
      </c>
      <c r="F228" s="232" t="s">
        <v>3934</v>
      </c>
      <c r="G228" s="233" t="s">
        <v>643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303</v>
      </c>
      <c r="AT228" s="242" t="s">
        <v>252</v>
      </c>
      <c r="AU228" s="242" t="s">
        <v>93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303</v>
      </c>
      <c r="BM228" s="242" t="s">
        <v>3935</v>
      </c>
    </row>
    <row r="229" s="2" customFormat="1" ht="24.15" customHeight="1">
      <c r="A229" s="41"/>
      <c r="B229" s="42"/>
      <c r="C229" s="230" t="s">
        <v>899</v>
      </c>
      <c r="D229" s="230" t="s">
        <v>252</v>
      </c>
      <c r="E229" s="231" t="s">
        <v>3936</v>
      </c>
      <c r="F229" s="232" t="s">
        <v>3937</v>
      </c>
      <c r="G229" s="233" t="s">
        <v>643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303</v>
      </c>
      <c r="AT229" s="242" t="s">
        <v>252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303</v>
      </c>
      <c r="BM229" s="242" t="s">
        <v>3938</v>
      </c>
    </row>
    <row r="230" s="2" customFormat="1" ht="16.5" customHeight="1">
      <c r="A230" s="41"/>
      <c r="B230" s="42"/>
      <c r="C230" s="230" t="s">
        <v>593</v>
      </c>
      <c r="D230" s="230" t="s">
        <v>252</v>
      </c>
      <c r="E230" s="231" t="s">
        <v>3939</v>
      </c>
      <c r="F230" s="232" t="s">
        <v>3940</v>
      </c>
      <c r="G230" s="233" t="s">
        <v>643</v>
      </c>
      <c r="H230" s="234">
        <v>1</v>
      </c>
      <c r="I230" s="235"/>
      <c r="J230" s="236">
        <f>ROUND(I230*H230,2)</f>
        <v>0</v>
      </c>
      <c r="K230" s="237"/>
      <c r="L230" s="47"/>
      <c r="M230" s="306" t="s">
        <v>1</v>
      </c>
      <c r="N230" s="307" t="s">
        <v>49</v>
      </c>
      <c r="O230" s="308"/>
      <c r="P230" s="309">
        <f>O230*H230</f>
        <v>0</v>
      </c>
      <c r="Q230" s="309">
        <v>0</v>
      </c>
      <c r="R230" s="309">
        <f>Q230*H230</f>
        <v>0</v>
      </c>
      <c r="S230" s="309">
        <v>0</v>
      </c>
      <c r="T230" s="310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303</v>
      </c>
      <c r="AT230" s="242" t="s">
        <v>252</v>
      </c>
      <c r="AU230" s="242" t="s">
        <v>93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303</v>
      </c>
      <c r="BM230" s="242" t="s">
        <v>3941</v>
      </c>
    </row>
    <row r="231" s="2" customFormat="1" ht="6.96" customHeight="1">
      <c r="A231" s="41"/>
      <c r="B231" s="69"/>
      <c r="C231" s="70"/>
      <c r="D231" s="70"/>
      <c r="E231" s="70"/>
      <c r="F231" s="70"/>
      <c r="G231" s="70"/>
      <c r="H231" s="70"/>
      <c r="I231" s="70"/>
      <c r="J231" s="70"/>
      <c r="K231" s="70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QAiQIsOZhXmbnSROZEXrSqvKiCafE6kPvDnTm1o45jN42xgYxq0zIvoSeeTeoCtZYOYbiq4xrMnwih1yFSHAPQ==" hashValue="EyEepiywWpvNAycd6lDhc9yGdr5ouk4bntlj5xhSGwR4PjP/wjaTIu2LHWUcpcf3ihpkGBzgaobFuVy7MN4GVg==" algorithmName="SHA-512" password="CC35"/>
  <autoFilter ref="C129:K2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3942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ROUND(J128,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ROUND((SUM(BE128:BE257)),  2)</f>
        <v>0</v>
      </c>
      <c r="G35" s="41"/>
      <c r="H35" s="41"/>
      <c r="I35" s="167">
        <v>0.20999999999999999</v>
      </c>
      <c r="J35" s="166">
        <f>ROUND(((SUM(BE128:BE257))*I35),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ROUND((SUM(BF128:BF257)),  2)</f>
        <v>0</v>
      </c>
      <c r="G36" s="41"/>
      <c r="H36" s="41"/>
      <c r="I36" s="167">
        <v>0.12</v>
      </c>
      <c r="J36" s="166">
        <f>ROUND(((SUM(BF128:BF257))*I36),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ROUND((SUM(BG128:BG257)),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ROUND((SUM(BH128:BH257)),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ROUND((SUM(BI128:BI257)),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01_ÚT - Vytápění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J128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3943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3944</v>
      </c>
      <c r="E100" s="194"/>
      <c r="F100" s="194"/>
      <c r="G100" s="194"/>
      <c r="H100" s="194"/>
      <c r="I100" s="194"/>
      <c r="J100" s="195">
        <f>J188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3945</v>
      </c>
      <c r="E101" s="194"/>
      <c r="F101" s="194"/>
      <c r="G101" s="194"/>
      <c r="H101" s="194"/>
      <c r="I101" s="194"/>
      <c r="J101" s="195">
        <f>J198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3946</v>
      </c>
      <c r="E102" s="194"/>
      <c r="F102" s="194"/>
      <c r="G102" s="194"/>
      <c r="H102" s="194"/>
      <c r="I102" s="194"/>
      <c r="J102" s="195">
        <f>J221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3947</v>
      </c>
      <c r="E103" s="194"/>
      <c r="F103" s="194"/>
      <c r="G103" s="194"/>
      <c r="H103" s="194"/>
      <c r="I103" s="194"/>
      <c r="J103" s="195">
        <f>J226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3948</v>
      </c>
      <c r="E104" s="194"/>
      <c r="F104" s="194"/>
      <c r="G104" s="194"/>
      <c r="H104" s="194"/>
      <c r="I104" s="194"/>
      <c r="J104" s="195">
        <f>J230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3949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3950</v>
      </c>
      <c r="E106" s="194"/>
      <c r="F106" s="194"/>
      <c r="G106" s="194"/>
      <c r="H106" s="194"/>
      <c r="I106" s="194"/>
      <c r="J106" s="195">
        <f>J244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235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3"/>
      <c r="C117" s="34" t="s">
        <v>190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1"/>
      <c r="B118" s="42"/>
      <c r="C118" s="43"/>
      <c r="D118" s="43"/>
      <c r="E118" s="186" t="s">
        <v>191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192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E11</f>
        <v>SO 01_ÚT - Vytápění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F14</f>
        <v xml:space="preserve"> </v>
      </c>
      <c r="G122" s="43"/>
      <c r="H122" s="43"/>
      <c r="I122" s="34" t="s">
        <v>24</v>
      </c>
      <c r="J122" s="82" t="str">
        <f>IF(J14="","",J14)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E17</f>
        <v>Vysoká škola polytechnická Jihlava</v>
      </c>
      <c r="G124" s="43"/>
      <c r="H124" s="43"/>
      <c r="I124" s="34" t="s">
        <v>36</v>
      </c>
      <c r="J124" s="39" t="str">
        <f>E23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IF(E20="","",E20)</f>
        <v>Vyplň údaj</v>
      </c>
      <c r="G125" s="43"/>
      <c r="H125" s="43"/>
      <c r="I125" s="34" t="s">
        <v>41</v>
      </c>
      <c r="J125" s="39" t="str">
        <f>E26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236</v>
      </c>
      <c r="D127" s="205" t="s">
        <v>69</v>
      </c>
      <c r="E127" s="205" t="s">
        <v>65</v>
      </c>
      <c r="F127" s="205" t="s">
        <v>66</v>
      </c>
      <c r="G127" s="205" t="s">
        <v>237</v>
      </c>
      <c r="H127" s="205" t="s">
        <v>238</v>
      </c>
      <c r="I127" s="205" t="s">
        <v>239</v>
      </c>
      <c r="J127" s="206" t="s">
        <v>196</v>
      </c>
      <c r="K127" s="207" t="s">
        <v>240</v>
      </c>
      <c r="L127" s="208"/>
      <c r="M127" s="103" t="s">
        <v>1</v>
      </c>
      <c r="N127" s="104" t="s">
        <v>48</v>
      </c>
      <c r="O127" s="104" t="s">
        <v>241</v>
      </c>
      <c r="P127" s="104" t="s">
        <v>242</v>
      </c>
      <c r="Q127" s="104" t="s">
        <v>243</v>
      </c>
      <c r="R127" s="104" t="s">
        <v>244</v>
      </c>
      <c r="S127" s="104" t="s">
        <v>245</v>
      </c>
      <c r="T127" s="105" t="s">
        <v>246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247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P129+P188+P198+P221+P226+P230+P234+P244</f>
        <v>0</v>
      </c>
      <c r="Q128" s="107"/>
      <c r="R128" s="211">
        <f>R129+R188+R198+R221+R226+R230+R234+R244</f>
        <v>0</v>
      </c>
      <c r="S128" s="107"/>
      <c r="T128" s="212">
        <f>T129+T188+T198+T221+T226+T230+T234+T244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BK129+BK188+BK198+BK221+BK226+BK230+BK234+BK244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3484</v>
      </c>
      <c r="F129" s="217" t="s">
        <v>3951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SUM(P130:P187)</f>
        <v>0</v>
      </c>
      <c r="Q129" s="222"/>
      <c r="R129" s="223">
        <f>SUM(R130:R187)</f>
        <v>0</v>
      </c>
      <c r="S129" s="222"/>
      <c r="T129" s="224">
        <f>SUM(T130:T187)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93</v>
      </c>
      <c r="AT129" s="226" t="s">
        <v>83</v>
      </c>
      <c r="AU129" s="226" t="s">
        <v>84</v>
      </c>
      <c r="AY129" s="225" t="s">
        <v>250</v>
      </c>
      <c r="BK129" s="227">
        <f>SUM(BK130:BK187)</f>
        <v>0</v>
      </c>
    </row>
    <row r="130" s="2" customFormat="1" ht="24.15" customHeight="1">
      <c r="A130" s="41"/>
      <c r="B130" s="42"/>
      <c r="C130" s="294" t="s">
        <v>91</v>
      </c>
      <c r="D130" s="294" t="s">
        <v>337</v>
      </c>
      <c r="E130" s="295" t="s">
        <v>3952</v>
      </c>
      <c r="F130" s="296" t="s">
        <v>3953</v>
      </c>
      <c r="G130" s="297" t="s">
        <v>3524</v>
      </c>
      <c r="H130" s="298">
        <v>2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363</v>
      </c>
      <c r="AT130" s="242" t="s">
        <v>337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303</v>
      </c>
      <c r="BM130" s="242" t="s">
        <v>93</v>
      </c>
    </row>
    <row r="131" s="2" customFormat="1" ht="24.15" customHeight="1">
      <c r="A131" s="41"/>
      <c r="B131" s="42"/>
      <c r="C131" s="294" t="s">
        <v>93</v>
      </c>
      <c r="D131" s="294" t="s">
        <v>337</v>
      </c>
      <c r="E131" s="295" t="s">
        <v>3954</v>
      </c>
      <c r="F131" s="296" t="s">
        <v>3955</v>
      </c>
      <c r="G131" s="297" t="s">
        <v>3524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363</v>
      </c>
      <c r="AT131" s="242" t="s">
        <v>337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303</v>
      </c>
      <c r="BM131" s="242" t="s">
        <v>256</v>
      </c>
    </row>
    <row r="132" s="2" customFormat="1" ht="16.5" customHeight="1">
      <c r="A132" s="41"/>
      <c r="B132" s="42"/>
      <c r="C132" s="294" t="s">
        <v>272</v>
      </c>
      <c r="D132" s="294" t="s">
        <v>337</v>
      </c>
      <c r="E132" s="295" t="s">
        <v>3956</v>
      </c>
      <c r="F132" s="296" t="s">
        <v>3957</v>
      </c>
      <c r="G132" s="297" t="s">
        <v>3524</v>
      </c>
      <c r="H132" s="298">
        <v>2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363</v>
      </c>
      <c r="AT132" s="242" t="s">
        <v>337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303</v>
      </c>
      <c r="BM132" s="242" t="s">
        <v>275</v>
      </c>
    </row>
    <row r="133" s="2" customFormat="1">
      <c r="A133" s="41"/>
      <c r="B133" s="42"/>
      <c r="C133" s="43"/>
      <c r="D133" s="251" t="s">
        <v>288</v>
      </c>
      <c r="E133" s="43"/>
      <c r="F133" s="282" t="s">
        <v>3958</v>
      </c>
      <c r="G133" s="43"/>
      <c r="H133" s="43"/>
      <c r="I133" s="246"/>
      <c r="J133" s="43"/>
      <c r="K133" s="43"/>
      <c r="L133" s="47"/>
      <c r="M133" s="247"/>
      <c r="N133" s="248"/>
      <c r="O133" s="94"/>
      <c r="P133" s="94"/>
      <c r="Q133" s="94"/>
      <c r="R133" s="94"/>
      <c r="S133" s="94"/>
      <c r="T133" s="95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288</v>
      </c>
      <c r="AU133" s="19" t="s">
        <v>91</v>
      </c>
    </row>
    <row r="134" s="2" customFormat="1" ht="24.15" customHeight="1">
      <c r="A134" s="41"/>
      <c r="B134" s="42"/>
      <c r="C134" s="294" t="s">
        <v>256</v>
      </c>
      <c r="D134" s="294" t="s">
        <v>337</v>
      </c>
      <c r="E134" s="295" t="s">
        <v>3959</v>
      </c>
      <c r="F134" s="296" t="s">
        <v>3960</v>
      </c>
      <c r="G134" s="297" t="s">
        <v>3524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363</v>
      </c>
      <c r="AT134" s="242" t="s">
        <v>337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303</v>
      </c>
      <c r="BM134" s="242" t="s">
        <v>280</v>
      </c>
    </row>
    <row r="135" s="2" customFormat="1" ht="24.15" customHeight="1">
      <c r="A135" s="41"/>
      <c r="B135" s="42"/>
      <c r="C135" s="294" t="s">
        <v>283</v>
      </c>
      <c r="D135" s="294" t="s">
        <v>337</v>
      </c>
      <c r="E135" s="295" t="s">
        <v>3961</v>
      </c>
      <c r="F135" s="296" t="s">
        <v>3962</v>
      </c>
      <c r="G135" s="297" t="s">
        <v>3524</v>
      </c>
      <c r="H135" s="298">
        <v>8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363</v>
      </c>
      <c r="AT135" s="242" t="s">
        <v>337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303</v>
      </c>
      <c r="BM135" s="242" t="s">
        <v>286</v>
      </c>
    </row>
    <row r="136" s="2" customFormat="1">
      <c r="A136" s="41"/>
      <c r="B136" s="42"/>
      <c r="C136" s="43"/>
      <c r="D136" s="251" t="s">
        <v>288</v>
      </c>
      <c r="E136" s="43"/>
      <c r="F136" s="282" t="s">
        <v>3963</v>
      </c>
      <c r="G136" s="43"/>
      <c r="H136" s="43"/>
      <c r="I136" s="246"/>
      <c r="J136" s="43"/>
      <c r="K136" s="43"/>
      <c r="L136" s="47"/>
      <c r="M136" s="247"/>
      <c r="N136" s="248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288</v>
      </c>
      <c r="AU136" s="19" t="s">
        <v>91</v>
      </c>
    </row>
    <row r="137" s="2" customFormat="1" ht="24.15" customHeight="1">
      <c r="A137" s="41"/>
      <c r="B137" s="42"/>
      <c r="C137" s="294" t="s">
        <v>275</v>
      </c>
      <c r="D137" s="294" t="s">
        <v>337</v>
      </c>
      <c r="E137" s="295" t="s">
        <v>3964</v>
      </c>
      <c r="F137" s="296" t="s">
        <v>3965</v>
      </c>
      <c r="G137" s="297" t="s">
        <v>3524</v>
      </c>
      <c r="H137" s="298">
        <v>8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363</v>
      </c>
      <c r="AT137" s="242" t="s">
        <v>337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8</v>
      </c>
    </row>
    <row r="138" s="2" customFormat="1" ht="24.15" customHeight="1">
      <c r="A138" s="41"/>
      <c r="B138" s="42"/>
      <c r="C138" s="294" t="s">
        <v>294</v>
      </c>
      <c r="D138" s="294" t="s">
        <v>337</v>
      </c>
      <c r="E138" s="295" t="s">
        <v>3966</v>
      </c>
      <c r="F138" s="296" t="s">
        <v>3967</v>
      </c>
      <c r="G138" s="297" t="s">
        <v>3524</v>
      </c>
      <c r="H138" s="298">
        <v>8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363</v>
      </c>
      <c r="AT138" s="242" t="s">
        <v>337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303</v>
      </c>
      <c r="BM138" s="242" t="s">
        <v>298</v>
      </c>
    </row>
    <row r="139" s="2" customFormat="1">
      <c r="A139" s="41"/>
      <c r="B139" s="42"/>
      <c r="C139" s="43"/>
      <c r="D139" s="251" t="s">
        <v>288</v>
      </c>
      <c r="E139" s="43"/>
      <c r="F139" s="282" t="s">
        <v>3968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288</v>
      </c>
      <c r="AU139" s="19" t="s">
        <v>91</v>
      </c>
    </row>
    <row r="140" s="2" customFormat="1" ht="37.8" customHeight="1">
      <c r="A140" s="41"/>
      <c r="B140" s="42"/>
      <c r="C140" s="294" t="s">
        <v>280</v>
      </c>
      <c r="D140" s="294" t="s">
        <v>337</v>
      </c>
      <c r="E140" s="295" t="s">
        <v>3969</v>
      </c>
      <c r="F140" s="296" t="s">
        <v>3970</v>
      </c>
      <c r="G140" s="297" t="s">
        <v>3524</v>
      </c>
      <c r="H140" s="298">
        <v>2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363</v>
      </c>
      <c r="AT140" s="242" t="s">
        <v>337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303</v>
      </c>
    </row>
    <row r="141" s="2" customFormat="1">
      <c r="A141" s="41"/>
      <c r="B141" s="42"/>
      <c r="C141" s="43"/>
      <c r="D141" s="251" t="s">
        <v>288</v>
      </c>
      <c r="E141" s="43"/>
      <c r="F141" s="282" t="s">
        <v>3971</v>
      </c>
      <c r="G141" s="43"/>
      <c r="H141" s="43"/>
      <c r="I141" s="246"/>
      <c r="J141" s="43"/>
      <c r="K141" s="43"/>
      <c r="L141" s="47"/>
      <c r="M141" s="247"/>
      <c r="N141" s="248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288</v>
      </c>
      <c r="AU141" s="19" t="s">
        <v>91</v>
      </c>
    </row>
    <row r="142" s="2" customFormat="1" ht="24.15" customHeight="1">
      <c r="A142" s="41"/>
      <c r="B142" s="42"/>
      <c r="C142" s="294" t="s">
        <v>305</v>
      </c>
      <c r="D142" s="294" t="s">
        <v>337</v>
      </c>
      <c r="E142" s="295" t="s">
        <v>3972</v>
      </c>
      <c r="F142" s="296" t="s">
        <v>3973</v>
      </c>
      <c r="G142" s="297" t="s">
        <v>3524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363</v>
      </c>
      <c r="AT142" s="242" t="s">
        <v>337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308</v>
      </c>
    </row>
    <row r="143" s="2" customFormat="1">
      <c r="A143" s="41"/>
      <c r="B143" s="42"/>
      <c r="C143" s="43"/>
      <c r="D143" s="251" t="s">
        <v>288</v>
      </c>
      <c r="E143" s="43"/>
      <c r="F143" s="282" t="s">
        <v>3974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288</v>
      </c>
      <c r="AU143" s="19" t="s">
        <v>91</v>
      </c>
    </row>
    <row r="144" s="2" customFormat="1" ht="24.15" customHeight="1">
      <c r="A144" s="41"/>
      <c r="B144" s="42"/>
      <c r="C144" s="294" t="s">
        <v>286</v>
      </c>
      <c r="D144" s="294" t="s">
        <v>337</v>
      </c>
      <c r="E144" s="295" t="s">
        <v>3975</v>
      </c>
      <c r="F144" s="296" t="s">
        <v>3976</v>
      </c>
      <c r="G144" s="297" t="s">
        <v>3524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363</v>
      </c>
      <c r="AT144" s="242" t="s">
        <v>337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408</v>
      </c>
    </row>
    <row r="145" s="2" customFormat="1">
      <c r="A145" s="41"/>
      <c r="B145" s="42"/>
      <c r="C145" s="43"/>
      <c r="D145" s="251" t="s">
        <v>288</v>
      </c>
      <c r="E145" s="43"/>
      <c r="F145" s="282" t="s">
        <v>3977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288</v>
      </c>
      <c r="AU145" s="19" t="s">
        <v>91</v>
      </c>
    </row>
    <row r="146" s="2" customFormat="1" ht="33" customHeight="1">
      <c r="A146" s="41"/>
      <c r="B146" s="42"/>
      <c r="C146" s="294" t="s">
        <v>332</v>
      </c>
      <c r="D146" s="294" t="s">
        <v>337</v>
      </c>
      <c r="E146" s="295" t="s">
        <v>3978</v>
      </c>
      <c r="F146" s="296" t="s">
        <v>3979</v>
      </c>
      <c r="G146" s="297" t="s">
        <v>3524</v>
      </c>
      <c r="H146" s="298">
        <v>2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363</v>
      </c>
      <c r="AT146" s="242" t="s">
        <v>337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321</v>
      </c>
    </row>
    <row r="147" s="2" customFormat="1">
      <c r="A147" s="41"/>
      <c r="B147" s="42"/>
      <c r="C147" s="43"/>
      <c r="D147" s="251" t="s">
        <v>288</v>
      </c>
      <c r="E147" s="43"/>
      <c r="F147" s="282" t="s">
        <v>3980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288</v>
      </c>
      <c r="AU147" s="19" t="s">
        <v>91</v>
      </c>
    </row>
    <row r="148" s="2" customFormat="1" ht="24.15" customHeight="1">
      <c r="A148" s="41"/>
      <c r="B148" s="42"/>
      <c r="C148" s="294" t="s">
        <v>8</v>
      </c>
      <c r="D148" s="294" t="s">
        <v>337</v>
      </c>
      <c r="E148" s="295" t="s">
        <v>3981</v>
      </c>
      <c r="F148" s="296" t="s">
        <v>3982</v>
      </c>
      <c r="G148" s="297" t="s">
        <v>3524</v>
      </c>
      <c r="H148" s="298">
        <v>2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363</v>
      </c>
      <c r="AT148" s="242" t="s">
        <v>337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303</v>
      </c>
      <c r="BM148" s="242" t="s">
        <v>335</v>
      </c>
    </row>
    <row r="149" s="2" customFormat="1" ht="24.15" customHeight="1">
      <c r="A149" s="41"/>
      <c r="B149" s="42"/>
      <c r="C149" s="294" t="s">
        <v>348</v>
      </c>
      <c r="D149" s="294" t="s">
        <v>337</v>
      </c>
      <c r="E149" s="295" t="s">
        <v>3983</v>
      </c>
      <c r="F149" s="296" t="s">
        <v>3984</v>
      </c>
      <c r="G149" s="297" t="s">
        <v>3524</v>
      </c>
      <c r="H149" s="298">
        <v>2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363</v>
      </c>
      <c r="AT149" s="242" t="s">
        <v>337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303</v>
      </c>
      <c r="BM149" s="242" t="s">
        <v>340</v>
      </c>
    </row>
    <row r="150" s="2" customFormat="1" ht="33" customHeight="1">
      <c r="A150" s="41"/>
      <c r="B150" s="42"/>
      <c r="C150" s="294" t="s">
        <v>298</v>
      </c>
      <c r="D150" s="294" t="s">
        <v>337</v>
      </c>
      <c r="E150" s="295" t="s">
        <v>3985</v>
      </c>
      <c r="F150" s="296" t="s">
        <v>3986</v>
      </c>
      <c r="G150" s="297" t="s">
        <v>3524</v>
      </c>
      <c r="H150" s="298">
        <v>2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363</v>
      </c>
      <c r="AT150" s="242" t="s">
        <v>337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351</v>
      </c>
    </row>
    <row r="151" s="2" customFormat="1">
      <c r="A151" s="41"/>
      <c r="B151" s="42"/>
      <c r="C151" s="43"/>
      <c r="D151" s="251" t="s">
        <v>288</v>
      </c>
      <c r="E151" s="43"/>
      <c r="F151" s="282" t="s">
        <v>3987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288</v>
      </c>
      <c r="AU151" s="19" t="s">
        <v>91</v>
      </c>
    </row>
    <row r="152" s="2" customFormat="1" ht="24.15" customHeight="1">
      <c r="A152" s="41"/>
      <c r="B152" s="42"/>
      <c r="C152" s="294" t="s">
        <v>360</v>
      </c>
      <c r="D152" s="294" t="s">
        <v>337</v>
      </c>
      <c r="E152" s="295" t="s">
        <v>3988</v>
      </c>
      <c r="F152" s="296" t="s">
        <v>3989</v>
      </c>
      <c r="G152" s="297" t="s">
        <v>3524</v>
      </c>
      <c r="H152" s="298">
        <v>2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363</v>
      </c>
      <c r="AT152" s="242" t="s">
        <v>337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357</v>
      </c>
    </row>
    <row r="153" s="2" customFormat="1">
      <c r="A153" s="41"/>
      <c r="B153" s="42"/>
      <c r="C153" s="43"/>
      <c r="D153" s="251" t="s">
        <v>288</v>
      </c>
      <c r="E153" s="43"/>
      <c r="F153" s="282" t="s">
        <v>3990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288</v>
      </c>
      <c r="AU153" s="19" t="s">
        <v>91</v>
      </c>
    </row>
    <row r="154" s="2" customFormat="1" ht="24.15" customHeight="1">
      <c r="A154" s="41"/>
      <c r="B154" s="42"/>
      <c r="C154" s="294" t="s">
        <v>303</v>
      </c>
      <c r="D154" s="294" t="s">
        <v>337</v>
      </c>
      <c r="E154" s="295" t="s">
        <v>3991</v>
      </c>
      <c r="F154" s="296" t="s">
        <v>3992</v>
      </c>
      <c r="G154" s="297" t="s">
        <v>3524</v>
      </c>
      <c r="H154" s="298">
        <v>2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363</v>
      </c>
      <c r="AT154" s="242" t="s">
        <v>337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303</v>
      </c>
      <c r="BM154" s="242" t="s">
        <v>363</v>
      </c>
    </row>
    <row r="155" s="2" customFormat="1" ht="24.15" customHeight="1">
      <c r="A155" s="41"/>
      <c r="B155" s="42"/>
      <c r="C155" s="294" t="s">
        <v>385</v>
      </c>
      <c r="D155" s="294" t="s">
        <v>337</v>
      </c>
      <c r="E155" s="295" t="s">
        <v>3993</v>
      </c>
      <c r="F155" s="296" t="s">
        <v>3994</v>
      </c>
      <c r="G155" s="297" t="s">
        <v>3524</v>
      </c>
      <c r="H155" s="298">
        <v>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363</v>
      </c>
      <c r="AT155" s="242" t="s">
        <v>337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374</v>
      </c>
    </row>
    <row r="156" s="2" customFormat="1">
      <c r="A156" s="41"/>
      <c r="B156" s="42"/>
      <c r="C156" s="43"/>
      <c r="D156" s="251" t="s">
        <v>288</v>
      </c>
      <c r="E156" s="43"/>
      <c r="F156" s="282" t="s">
        <v>3995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288</v>
      </c>
      <c r="AU156" s="19" t="s">
        <v>91</v>
      </c>
    </row>
    <row r="157" s="2" customFormat="1" ht="24.15" customHeight="1">
      <c r="A157" s="41"/>
      <c r="B157" s="42"/>
      <c r="C157" s="294" t="s">
        <v>308</v>
      </c>
      <c r="D157" s="294" t="s">
        <v>337</v>
      </c>
      <c r="E157" s="295" t="s">
        <v>3996</v>
      </c>
      <c r="F157" s="296" t="s">
        <v>3997</v>
      </c>
      <c r="G157" s="297" t="s">
        <v>3524</v>
      </c>
      <c r="H157" s="298">
        <v>2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363</v>
      </c>
      <c r="AT157" s="242" t="s">
        <v>337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303</v>
      </c>
      <c r="BM157" s="242" t="s">
        <v>389</v>
      </c>
    </row>
    <row r="158" s="2" customFormat="1" ht="16.5" customHeight="1">
      <c r="A158" s="41"/>
      <c r="B158" s="42"/>
      <c r="C158" s="294" t="s">
        <v>401</v>
      </c>
      <c r="D158" s="294" t="s">
        <v>337</v>
      </c>
      <c r="E158" s="295" t="s">
        <v>3998</v>
      </c>
      <c r="F158" s="296" t="s">
        <v>3999</v>
      </c>
      <c r="G158" s="297" t="s">
        <v>3524</v>
      </c>
      <c r="H158" s="298">
        <v>12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363</v>
      </c>
      <c r="AT158" s="242" t="s">
        <v>337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399</v>
      </c>
    </row>
    <row r="159" s="2" customFormat="1" ht="24.15" customHeight="1">
      <c r="A159" s="41"/>
      <c r="B159" s="42"/>
      <c r="C159" s="294" t="s">
        <v>408</v>
      </c>
      <c r="D159" s="294" t="s">
        <v>337</v>
      </c>
      <c r="E159" s="295" t="s">
        <v>4000</v>
      </c>
      <c r="F159" s="296" t="s">
        <v>4001</v>
      </c>
      <c r="G159" s="297" t="s">
        <v>3524</v>
      </c>
      <c r="H159" s="298">
        <v>8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363</v>
      </c>
      <c r="AT159" s="242" t="s">
        <v>337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404</v>
      </c>
    </row>
    <row r="160" s="2" customFormat="1" ht="16.5" customHeight="1">
      <c r="A160" s="41"/>
      <c r="B160" s="42"/>
      <c r="C160" s="294" t="s">
        <v>7</v>
      </c>
      <c r="D160" s="294" t="s">
        <v>337</v>
      </c>
      <c r="E160" s="295" t="s">
        <v>4002</v>
      </c>
      <c r="F160" s="296" t="s">
        <v>4003</v>
      </c>
      <c r="G160" s="297" t="s">
        <v>3524</v>
      </c>
      <c r="H160" s="298">
        <v>20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363</v>
      </c>
      <c r="AT160" s="242" t="s">
        <v>337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303</v>
      </c>
      <c r="BM160" s="242" t="s">
        <v>411</v>
      </c>
    </row>
    <row r="161" s="2" customFormat="1" ht="16.5" customHeight="1">
      <c r="A161" s="41"/>
      <c r="B161" s="42"/>
      <c r="C161" s="294" t="s">
        <v>321</v>
      </c>
      <c r="D161" s="294" t="s">
        <v>337</v>
      </c>
      <c r="E161" s="295" t="s">
        <v>4004</v>
      </c>
      <c r="F161" s="296" t="s">
        <v>4005</v>
      </c>
      <c r="G161" s="297" t="s">
        <v>3524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363</v>
      </c>
      <c r="AT161" s="242" t="s">
        <v>337</v>
      </c>
      <c r="AU161" s="242" t="s">
        <v>91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303</v>
      </c>
      <c r="BM161" s="242" t="s">
        <v>423</v>
      </c>
    </row>
    <row r="162" s="2" customFormat="1" ht="16.5" customHeight="1">
      <c r="A162" s="41"/>
      <c r="B162" s="42"/>
      <c r="C162" s="294" t="s">
        <v>436</v>
      </c>
      <c r="D162" s="294" t="s">
        <v>337</v>
      </c>
      <c r="E162" s="295" t="s">
        <v>4006</v>
      </c>
      <c r="F162" s="296" t="s">
        <v>4007</v>
      </c>
      <c r="G162" s="297" t="s">
        <v>3524</v>
      </c>
      <c r="H162" s="298">
        <v>4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363</v>
      </c>
      <c r="AT162" s="242" t="s">
        <v>337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303</v>
      </c>
      <c r="BM162" s="242" t="s">
        <v>432</v>
      </c>
    </row>
    <row r="163" s="2" customFormat="1" ht="16.5" customHeight="1">
      <c r="A163" s="41"/>
      <c r="B163" s="42"/>
      <c r="C163" s="294" t="s">
        <v>335</v>
      </c>
      <c r="D163" s="294" t="s">
        <v>337</v>
      </c>
      <c r="E163" s="295" t="s">
        <v>4008</v>
      </c>
      <c r="F163" s="296" t="s">
        <v>4009</v>
      </c>
      <c r="G163" s="297" t="s">
        <v>3524</v>
      </c>
      <c r="H163" s="298">
        <v>4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363</v>
      </c>
      <c r="AT163" s="242" t="s">
        <v>337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303</v>
      </c>
      <c r="BM163" s="242" t="s">
        <v>439</v>
      </c>
    </row>
    <row r="164" s="2" customFormat="1" ht="24.15" customHeight="1">
      <c r="A164" s="41"/>
      <c r="B164" s="42"/>
      <c r="C164" s="294" t="s">
        <v>449</v>
      </c>
      <c r="D164" s="294" t="s">
        <v>337</v>
      </c>
      <c r="E164" s="295" t="s">
        <v>4010</v>
      </c>
      <c r="F164" s="296" t="s">
        <v>4011</v>
      </c>
      <c r="G164" s="297" t="s">
        <v>3524</v>
      </c>
      <c r="H164" s="298">
        <v>10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363</v>
      </c>
      <c r="AT164" s="242" t="s">
        <v>337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303</v>
      </c>
      <c r="BM164" s="242" t="s">
        <v>447</v>
      </c>
    </row>
    <row r="165" s="2" customFormat="1">
      <c r="A165" s="41"/>
      <c r="B165" s="42"/>
      <c r="C165" s="43"/>
      <c r="D165" s="251" t="s">
        <v>288</v>
      </c>
      <c r="E165" s="43"/>
      <c r="F165" s="282" t="s">
        <v>4012</v>
      </c>
      <c r="G165" s="43"/>
      <c r="H165" s="43"/>
      <c r="I165" s="246"/>
      <c r="J165" s="43"/>
      <c r="K165" s="43"/>
      <c r="L165" s="47"/>
      <c r="M165" s="247"/>
      <c r="N165" s="248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288</v>
      </c>
      <c r="AU165" s="19" t="s">
        <v>91</v>
      </c>
    </row>
    <row r="166" s="2" customFormat="1" ht="16.5" customHeight="1">
      <c r="A166" s="41"/>
      <c r="B166" s="42"/>
      <c r="C166" s="294" t="s">
        <v>340</v>
      </c>
      <c r="D166" s="294" t="s">
        <v>337</v>
      </c>
      <c r="E166" s="295" t="s">
        <v>4013</v>
      </c>
      <c r="F166" s="296" t="s">
        <v>4014</v>
      </c>
      <c r="G166" s="297" t="s">
        <v>3524</v>
      </c>
      <c r="H166" s="298">
        <v>2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363</v>
      </c>
      <c r="AT166" s="242" t="s">
        <v>337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303</v>
      </c>
      <c r="BM166" s="242" t="s">
        <v>452</v>
      </c>
    </row>
    <row r="167" s="2" customFormat="1" ht="21.75" customHeight="1">
      <c r="A167" s="41"/>
      <c r="B167" s="42"/>
      <c r="C167" s="294" t="s">
        <v>461</v>
      </c>
      <c r="D167" s="294" t="s">
        <v>337</v>
      </c>
      <c r="E167" s="295" t="s">
        <v>4015</v>
      </c>
      <c r="F167" s="296" t="s">
        <v>4016</v>
      </c>
      <c r="G167" s="297" t="s">
        <v>3524</v>
      </c>
      <c r="H167" s="298">
        <v>16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363</v>
      </c>
      <c r="AT167" s="242" t="s">
        <v>337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303</v>
      </c>
      <c r="BM167" s="242" t="s">
        <v>457</v>
      </c>
    </row>
    <row r="168" s="2" customFormat="1" ht="16.5" customHeight="1">
      <c r="A168" s="41"/>
      <c r="B168" s="42"/>
      <c r="C168" s="294" t="s">
        <v>351</v>
      </c>
      <c r="D168" s="294" t="s">
        <v>337</v>
      </c>
      <c r="E168" s="295" t="s">
        <v>4017</v>
      </c>
      <c r="F168" s="296" t="s">
        <v>4018</v>
      </c>
      <c r="G168" s="297" t="s">
        <v>3524</v>
      </c>
      <c r="H168" s="298">
        <v>16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363</v>
      </c>
      <c r="AT168" s="242" t="s">
        <v>337</v>
      </c>
      <c r="AU168" s="242" t="s">
        <v>91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303</v>
      </c>
      <c r="BM168" s="242" t="s">
        <v>464</v>
      </c>
    </row>
    <row r="169" s="2" customFormat="1" ht="16.5" customHeight="1">
      <c r="A169" s="41"/>
      <c r="B169" s="42"/>
      <c r="C169" s="294" t="s">
        <v>471</v>
      </c>
      <c r="D169" s="294" t="s">
        <v>337</v>
      </c>
      <c r="E169" s="295" t="s">
        <v>4019</v>
      </c>
      <c r="F169" s="296" t="s">
        <v>4020</v>
      </c>
      <c r="G169" s="297" t="s">
        <v>3524</v>
      </c>
      <c r="H169" s="298">
        <v>8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363</v>
      </c>
      <c r="AT169" s="242" t="s">
        <v>337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303</v>
      </c>
      <c r="BM169" s="242" t="s">
        <v>469</v>
      </c>
    </row>
    <row r="170" s="2" customFormat="1" ht="16.5" customHeight="1">
      <c r="A170" s="41"/>
      <c r="B170" s="42"/>
      <c r="C170" s="294" t="s">
        <v>357</v>
      </c>
      <c r="D170" s="294" t="s">
        <v>337</v>
      </c>
      <c r="E170" s="295" t="s">
        <v>4021</v>
      </c>
      <c r="F170" s="296" t="s">
        <v>4022</v>
      </c>
      <c r="G170" s="297" t="s">
        <v>3524</v>
      </c>
      <c r="H170" s="298">
        <v>2</v>
      </c>
      <c r="I170" s="299"/>
      <c r="J170" s="300">
        <f>ROUND(I170*H170,2)</f>
        <v>0</v>
      </c>
      <c r="K170" s="301"/>
      <c r="L170" s="302"/>
      <c r="M170" s="303" t="s">
        <v>1</v>
      </c>
      <c r="N170" s="304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363</v>
      </c>
      <c r="AT170" s="242" t="s">
        <v>337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303</v>
      </c>
      <c r="BM170" s="242" t="s">
        <v>474</v>
      </c>
    </row>
    <row r="171" s="2" customFormat="1" ht="21.75" customHeight="1">
      <c r="A171" s="41"/>
      <c r="B171" s="42"/>
      <c r="C171" s="294" t="s">
        <v>487</v>
      </c>
      <c r="D171" s="294" t="s">
        <v>337</v>
      </c>
      <c r="E171" s="295" t="s">
        <v>4023</v>
      </c>
      <c r="F171" s="296" t="s">
        <v>4024</v>
      </c>
      <c r="G171" s="297" t="s">
        <v>3524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363</v>
      </c>
      <c r="AT171" s="242" t="s">
        <v>337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303</v>
      </c>
      <c r="BM171" s="242" t="s">
        <v>479</v>
      </c>
    </row>
    <row r="172" s="2" customFormat="1">
      <c r="A172" s="41"/>
      <c r="B172" s="42"/>
      <c r="C172" s="43"/>
      <c r="D172" s="251" t="s">
        <v>288</v>
      </c>
      <c r="E172" s="43"/>
      <c r="F172" s="282" t="s">
        <v>4025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288</v>
      </c>
      <c r="AU172" s="19" t="s">
        <v>91</v>
      </c>
    </row>
    <row r="173" s="2" customFormat="1" ht="33" customHeight="1">
      <c r="A173" s="41"/>
      <c r="B173" s="42"/>
      <c r="C173" s="294" t="s">
        <v>363</v>
      </c>
      <c r="D173" s="294" t="s">
        <v>337</v>
      </c>
      <c r="E173" s="295" t="s">
        <v>4026</v>
      </c>
      <c r="F173" s="296" t="s">
        <v>4027</v>
      </c>
      <c r="G173" s="297" t="s">
        <v>3524</v>
      </c>
      <c r="H173" s="298">
        <v>2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363</v>
      </c>
      <c r="AT173" s="242" t="s">
        <v>337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303</v>
      </c>
      <c r="BM173" s="242" t="s">
        <v>490</v>
      </c>
    </row>
    <row r="174" s="2" customFormat="1">
      <c r="A174" s="41"/>
      <c r="B174" s="42"/>
      <c r="C174" s="43"/>
      <c r="D174" s="251" t="s">
        <v>288</v>
      </c>
      <c r="E174" s="43"/>
      <c r="F174" s="282" t="s">
        <v>4028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288</v>
      </c>
      <c r="AU174" s="19" t="s">
        <v>91</v>
      </c>
    </row>
    <row r="175" s="2" customFormat="1" ht="33" customHeight="1">
      <c r="A175" s="41"/>
      <c r="B175" s="42"/>
      <c r="C175" s="294" t="s">
        <v>521</v>
      </c>
      <c r="D175" s="294" t="s">
        <v>337</v>
      </c>
      <c r="E175" s="295" t="s">
        <v>4029</v>
      </c>
      <c r="F175" s="296" t="s">
        <v>4030</v>
      </c>
      <c r="G175" s="297" t="s">
        <v>3524</v>
      </c>
      <c r="H175" s="298">
        <v>2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363</v>
      </c>
      <c r="AT175" s="242" t="s">
        <v>337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303</v>
      </c>
      <c r="BM175" s="242" t="s">
        <v>496</v>
      </c>
    </row>
    <row r="176" s="2" customFormat="1">
      <c r="A176" s="41"/>
      <c r="B176" s="42"/>
      <c r="C176" s="43"/>
      <c r="D176" s="251" t="s">
        <v>288</v>
      </c>
      <c r="E176" s="43"/>
      <c r="F176" s="282" t="s">
        <v>4031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288</v>
      </c>
      <c r="AU176" s="19" t="s">
        <v>91</v>
      </c>
    </row>
    <row r="177" s="2" customFormat="1" ht="24.15" customHeight="1">
      <c r="A177" s="41"/>
      <c r="B177" s="42"/>
      <c r="C177" s="294" t="s">
        <v>374</v>
      </c>
      <c r="D177" s="294" t="s">
        <v>337</v>
      </c>
      <c r="E177" s="295" t="s">
        <v>4032</v>
      </c>
      <c r="F177" s="296" t="s">
        <v>4033</v>
      </c>
      <c r="G177" s="297" t="s">
        <v>3524</v>
      </c>
      <c r="H177" s="298">
        <v>2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363</v>
      </c>
      <c r="AT177" s="242" t="s">
        <v>337</v>
      </c>
      <c r="AU177" s="242" t="s">
        <v>91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303</v>
      </c>
      <c r="BM177" s="242" t="s">
        <v>524</v>
      </c>
    </row>
    <row r="178" s="2" customFormat="1" ht="24.15" customHeight="1">
      <c r="A178" s="41"/>
      <c r="B178" s="42"/>
      <c r="C178" s="294" t="s">
        <v>545</v>
      </c>
      <c r="D178" s="294" t="s">
        <v>337</v>
      </c>
      <c r="E178" s="295" t="s">
        <v>4034</v>
      </c>
      <c r="F178" s="296" t="s">
        <v>4035</v>
      </c>
      <c r="G178" s="297" t="s">
        <v>3524</v>
      </c>
      <c r="H178" s="298">
        <v>2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363</v>
      </c>
      <c r="AT178" s="242" t="s">
        <v>337</v>
      </c>
      <c r="AU178" s="242" t="s">
        <v>91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303</v>
      </c>
      <c r="BM178" s="242" t="s">
        <v>543</v>
      </c>
    </row>
    <row r="179" s="2" customFormat="1">
      <c r="A179" s="41"/>
      <c r="B179" s="42"/>
      <c r="C179" s="43"/>
      <c r="D179" s="251" t="s">
        <v>288</v>
      </c>
      <c r="E179" s="43"/>
      <c r="F179" s="282" t="s">
        <v>4036</v>
      </c>
      <c r="G179" s="43"/>
      <c r="H179" s="43"/>
      <c r="I179" s="246"/>
      <c r="J179" s="43"/>
      <c r="K179" s="43"/>
      <c r="L179" s="47"/>
      <c r="M179" s="247"/>
      <c r="N179" s="248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288</v>
      </c>
      <c r="AU179" s="19" t="s">
        <v>91</v>
      </c>
    </row>
    <row r="180" s="2" customFormat="1" ht="16.5" customHeight="1">
      <c r="A180" s="41"/>
      <c r="B180" s="42"/>
      <c r="C180" s="294" t="s">
        <v>389</v>
      </c>
      <c r="D180" s="294" t="s">
        <v>337</v>
      </c>
      <c r="E180" s="295" t="s">
        <v>4002</v>
      </c>
      <c r="F180" s="296" t="s">
        <v>4003</v>
      </c>
      <c r="G180" s="297" t="s">
        <v>3524</v>
      </c>
      <c r="H180" s="298">
        <v>6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363</v>
      </c>
      <c r="AT180" s="242" t="s">
        <v>337</v>
      </c>
      <c r="AU180" s="242" t="s">
        <v>91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303</v>
      </c>
      <c r="BM180" s="242" t="s">
        <v>548</v>
      </c>
    </row>
    <row r="181" s="2" customFormat="1" ht="16.5" customHeight="1">
      <c r="A181" s="41"/>
      <c r="B181" s="42"/>
      <c r="C181" s="294" t="s">
        <v>556</v>
      </c>
      <c r="D181" s="294" t="s">
        <v>337</v>
      </c>
      <c r="E181" s="295" t="s">
        <v>4037</v>
      </c>
      <c r="F181" s="296" t="s">
        <v>4038</v>
      </c>
      <c r="G181" s="297" t="s">
        <v>3524</v>
      </c>
      <c r="H181" s="298">
        <v>12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363</v>
      </c>
      <c r="AT181" s="242" t="s">
        <v>337</v>
      </c>
      <c r="AU181" s="242" t="s">
        <v>91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303</v>
      </c>
      <c r="BM181" s="242" t="s">
        <v>554</v>
      </c>
    </row>
    <row r="182" s="2" customFormat="1" ht="16.5" customHeight="1">
      <c r="A182" s="41"/>
      <c r="B182" s="42"/>
      <c r="C182" s="294" t="s">
        <v>399</v>
      </c>
      <c r="D182" s="294" t="s">
        <v>337</v>
      </c>
      <c r="E182" s="295" t="s">
        <v>4039</v>
      </c>
      <c r="F182" s="296" t="s">
        <v>4040</v>
      </c>
      <c r="G182" s="297" t="s">
        <v>3524</v>
      </c>
      <c r="H182" s="298">
        <v>16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363</v>
      </c>
      <c r="AT182" s="242" t="s">
        <v>337</v>
      </c>
      <c r="AU182" s="242" t="s">
        <v>91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303</v>
      </c>
      <c r="BM182" s="242" t="s">
        <v>559</v>
      </c>
    </row>
    <row r="183" s="2" customFormat="1" ht="16.5" customHeight="1">
      <c r="A183" s="41"/>
      <c r="B183" s="42"/>
      <c r="C183" s="294" t="s">
        <v>573</v>
      </c>
      <c r="D183" s="294" t="s">
        <v>337</v>
      </c>
      <c r="E183" s="295" t="s">
        <v>4041</v>
      </c>
      <c r="F183" s="296" t="s">
        <v>4042</v>
      </c>
      <c r="G183" s="297" t="s">
        <v>3524</v>
      </c>
      <c r="H183" s="298">
        <v>4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363</v>
      </c>
      <c r="AT183" s="242" t="s">
        <v>337</v>
      </c>
      <c r="AU183" s="242" t="s">
        <v>91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303</v>
      </c>
      <c r="BM183" s="242" t="s">
        <v>571</v>
      </c>
    </row>
    <row r="184" s="2" customFormat="1" ht="16.5" customHeight="1">
      <c r="A184" s="41"/>
      <c r="B184" s="42"/>
      <c r="C184" s="294" t="s">
        <v>404</v>
      </c>
      <c r="D184" s="294" t="s">
        <v>337</v>
      </c>
      <c r="E184" s="295" t="s">
        <v>4043</v>
      </c>
      <c r="F184" s="296" t="s">
        <v>4044</v>
      </c>
      <c r="G184" s="297" t="s">
        <v>3524</v>
      </c>
      <c r="H184" s="298">
        <v>4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363</v>
      </c>
      <c r="AT184" s="242" t="s">
        <v>337</v>
      </c>
      <c r="AU184" s="242" t="s">
        <v>91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303</v>
      </c>
      <c r="BM184" s="242" t="s">
        <v>576</v>
      </c>
    </row>
    <row r="185" s="2" customFormat="1" ht="21.75" customHeight="1">
      <c r="A185" s="41"/>
      <c r="B185" s="42"/>
      <c r="C185" s="294" t="s">
        <v>586</v>
      </c>
      <c r="D185" s="294" t="s">
        <v>337</v>
      </c>
      <c r="E185" s="295" t="s">
        <v>4045</v>
      </c>
      <c r="F185" s="296" t="s">
        <v>4046</v>
      </c>
      <c r="G185" s="297" t="s">
        <v>3524</v>
      </c>
      <c r="H185" s="298">
        <v>8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363</v>
      </c>
      <c r="AT185" s="242" t="s">
        <v>337</v>
      </c>
      <c r="AU185" s="242" t="s">
        <v>91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303</v>
      </c>
      <c r="BM185" s="242" t="s">
        <v>583</v>
      </c>
    </row>
    <row r="186" s="2" customFormat="1" ht="21.75" customHeight="1">
      <c r="A186" s="41"/>
      <c r="B186" s="42"/>
      <c r="C186" s="294" t="s">
        <v>411</v>
      </c>
      <c r="D186" s="294" t="s">
        <v>337</v>
      </c>
      <c r="E186" s="295" t="s">
        <v>4047</v>
      </c>
      <c r="F186" s="296" t="s">
        <v>4048</v>
      </c>
      <c r="G186" s="297" t="s">
        <v>3524</v>
      </c>
      <c r="H186" s="298">
        <v>2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363</v>
      </c>
      <c r="AT186" s="242" t="s">
        <v>337</v>
      </c>
      <c r="AU186" s="242" t="s">
        <v>91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303</v>
      </c>
      <c r="BM186" s="242" t="s">
        <v>589</v>
      </c>
    </row>
    <row r="187" s="2" customFormat="1" ht="16.5" customHeight="1">
      <c r="A187" s="41"/>
      <c r="B187" s="42"/>
      <c r="C187" s="294" t="s">
        <v>598</v>
      </c>
      <c r="D187" s="294" t="s">
        <v>337</v>
      </c>
      <c r="E187" s="295" t="s">
        <v>4049</v>
      </c>
      <c r="F187" s="296" t="s">
        <v>4050</v>
      </c>
      <c r="G187" s="297" t="s">
        <v>3524</v>
      </c>
      <c r="H187" s="298">
        <v>4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363</v>
      </c>
      <c r="AT187" s="242" t="s">
        <v>337</v>
      </c>
      <c r="AU187" s="242" t="s">
        <v>91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303</v>
      </c>
      <c r="BM187" s="242" t="s">
        <v>593</v>
      </c>
    </row>
    <row r="188" s="12" customFormat="1" ht="25.92" customHeight="1">
      <c r="A188" s="12"/>
      <c r="B188" s="214"/>
      <c r="C188" s="215"/>
      <c r="D188" s="216" t="s">
        <v>83</v>
      </c>
      <c r="E188" s="217" t="s">
        <v>3486</v>
      </c>
      <c r="F188" s="217" t="s">
        <v>4051</v>
      </c>
      <c r="G188" s="215"/>
      <c r="H188" s="215"/>
      <c r="I188" s="218"/>
      <c r="J188" s="219">
        <f>BK188</f>
        <v>0</v>
      </c>
      <c r="K188" s="215"/>
      <c r="L188" s="220"/>
      <c r="M188" s="221"/>
      <c r="N188" s="222"/>
      <c r="O188" s="222"/>
      <c r="P188" s="223">
        <f>SUM(P189:P197)</f>
        <v>0</v>
      </c>
      <c r="Q188" s="222"/>
      <c r="R188" s="223">
        <f>SUM(R189:R197)</f>
        <v>0</v>
      </c>
      <c r="S188" s="222"/>
      <c r="T188" s="224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93</v>
      </c>
      <c r="AT188" s="226" t="s">
        <v>83</v>
      </c>
      <c r="AU188" s="226" t="s">
        <v>84</v>
      </c>
      <c r="AY188" s="225" t="s">
        <v>250</v>
      </c>
      <c r="BK188" s="227">
        <f>SUM(BK189:BK197)</f>
        <v>0</v>
      </c>
    </row>
    <row r="189" s="2" customFormat="1" ht="16.5" customHeight="1">
      <c r="A189" s="41"/>
      <c r="B189" s="42"/>
      <c r="C189" s="294" t="s">
        <v>423</v>
      </c>
      <c r="D189" s="294" t="s">
        <v>337</v>
      </c>
      <c r="E189" s="295" t="s">
        <v>4002</v>
      </c>
      <c r="F189" s="296" t="s">
        <v>4003</v>
      </c>
      <c r="G189" s="297" t="s">
        <v>3524</v>
      </c>
      <c r="H189" s="298">
        <v>134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363</v>
      </c>
      <c r="AT189" s="242" t="s">
        <v>337</v>
      </c>
      <c r="AU189" s="242" t="s">
        <v>91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303</v>
      </c>
      <c r="BM189" s="242" t="s">
        <v>601</v>
      </c>
    </row>
    <row r="190" s="2" customFormat="1" ht="16.5" customHeight="1">
      <c r="A190" s="41"/>
      <c r="B190" s="42"/>
      <c r="C190" s="294" t="s">
        <v>610</v>
      </c>
      <c r="D190" s="294" t="s">
        <v>337</v>
      </c>
      <c r="E190" s="295" t="s">
        <v>4052</v>
      </c>
      <c r="F190" s="296" t="s">
        <v>4053</v>
      </c>
      <c r="G190" s="297" t="s">
        <v>3524</v>
      </c>
      <c r="H190" s="298">
        <v>106</v>
      </c>
      <c r="I190" s="299"/>
      <c r="J190" s="300">
        <f>ROUND(I190*H190,2)</f>
        <v>0</v>
      </c>
      <c r="K190" s="301"/>
      <c r="L190" s="302"/>
      <c r="M190" s="303" t="s">
        <v>1</v>
      </c>
      <c r="N190" s="304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363</v>
      </c>
      <c r="AT190" s="242" t="s">
        <v>337</v>
      </c>
      <c r="AU190" s="242" t="s">
        <v>91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303</v>
      </c>
      <c r="BM190" s="242" t="s">
        <v>608</v>
      </c>
    </row>
    <row r="191" s="2" customFormat="1" ht="16.5" customHeight="1">
      <c r="A191" s="41"/>
      <c r="B191" s="42"/>
      <c r="C191" s="294" t="s">
        <v>432</v>
      </c>
      <c r="D191" s="294" t="s">
        <v>337</v>
      </c>
      <c r="E191" s="295" t="s">
        <v>4054</v>
      </c>
      <c r="F191" s="296" t="s">
        <v>4055</v>
      </c>
      <c r="G191" s="297" t="s">
        <v>3524</v>
      </c>
      <c r="H191" s="298">
        <v>6</v>
      </c>
      <c r="I191" s="299"/>
      <c r="J191" s="300">
        <f>ROUND(I191*H191,2)</f>
        <v>0</v>
      </c>
      <c r="K191" s="301"/>
      <c r="L191" s="302"/>
      <c r="M191" s="303" t="s">
        <v>1</v>
      </c>
      <c r="N191" s="304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363</v>
      </c>
      <c r="AT191" s="242" t="s">
        <v>337</v>
      </c>
      <c r="AU191" s="242" t="s">
        <v>91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303</v>
      </c>
      <c r="BM191" s="242" t="s">
        <v>937</v>
      </c>
    </row>
    <row r="192" s="2" customFormat="1" ht="16.5" customHeight="1">
      <c r="A192" s="41"/>
      <c r="B192" s="42"/>
      <c r="C192" s="294" t="s">
        <v>631</v>
      </c>
      <c r="D192" s="294" t="s">
        <v>337</v>
      </c>
      <c r="E192" s="295" t="s">
        <v>4056</v>
      </c>
      <c r="F192" s="296" t="s">
        <v>4038</v>
      </c>
      <c r="G192" s="297" t="s">
        <v>3524</v>
      </c>
      <c r="H192" s="298">
        <v>4</v>
      </c>
      <c r="I192" s="299"/>
      <c r="J192" s="300">
        <f>ROUND(I192*H192,2)</f>
        <v>0</v>
      </c>
      <c r="K192" s="301"/>
      <c r="L192" s="302"/>
      <c r="M192" s="303" t="s">
        <v>1</v>
      </c>
      <c r="N192" s="304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363</v>
      </c>
      <c r="AT192" s="242" t="s">
        <v>337</v>
      </c>
      <c r="AU192" s="242" t="s">
        <v>91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303</v>
      </c>
      <c r="BM192" s="242" t="s">
        <v>955</v>
      </c>
    </row>
    <row r="193" s="2" customFormat="1" ht="24.15" customHeight="1">
      <c r="A193" s="41"/>
      <c r="B193" s="42"/>
      <c r="C193" s="294" t="s">
        <v>439</v>
      </c>
      <c r="D193" s="294" t="s">
        <v>337</v>
      </c>
      <c r="E193" s="295" t="s">
        <v>4057</v>
      </c>
      <c r="F193" s="296" t="s">
        <v>4058</v>
      </c>
      <c r="G193" s="297" t="s">
        <v>3524</v>
      </c>
      <c r="H193" s="298">
        <v>5</v>
      </c>
      <c r="I193" s="299"/>
      <c r="J193" s="300">
        <f>ROUND(I193*H193,2)</f>
        <v>0</v>
      </c>
      <c r="K193" s="301"/>
      <c r="L193" s="302"/>
      <c r="M193" s="303" t="s">
        <v>1</v>
      </c>
      <c r="N193" s="304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363</v>
      </c>
      <c r="AT193" s="242" t="s">
        <v>337</v>
      </c>
      <c r="AU193" s="242" t="s">
        <v>91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303</v>
      </c>
      <c r="BM193" s="242" t="s">
        <v>970</v>
      </c>
    </row>
    <row r="194" s="2" customFormat="1" ht="24.15" customHeight="1">
      <c r="A194" s="41"/>
      <c r="B194" s="42"/>
      <c r="C194" s="294" t="s">
        <v>646</v>
      </c>
      <c r="D194" s="294" t="s">
        <v>337</v>
      </c>
      <c r="E194" s="295" t="s">
        <v>4059</v>
      </c>
      <c r="F194" s="296" t="s">
        <v>4060</v>
      </c>
      <c r="G194" s="297" t="s">
        <v>3524</v>
      </c>
      <c r="H194" s="298">
        <v>6</v>
      </c>
      <c r="I194" s="299"/>
      <c r="J194" s="300">
        <f>ROUND(I194*H194,2)</f>
        <v>0</v>
      </c>
      <c r="K194" s="301"/>
      <c r="L194" s="302"/>
      <c r="M194" s="303" t="s">
        <v>1</v>
      </c>
      <c r="N194" s="304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363</v>
      </c>
      <c r="AT194" s="242" t="s">
        <v>337</v>
      </c>
      <c r="AU194" s="242" t="s">
        <v>91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303</v>
      </c>
      <c r="BM194" s="242" t="s">
        <v>982</v>
      </c>
    </row>
    <row r="195" s="2" customFormat="1" ht="24.15" customHeight="1">
      <c r="A195" s="41"/>
      <c r="B195" s="42"/>
      <c r="C195" s="294" t="s">
        <v>447</v>
      </c>
      <c r="D195" s="294" t="s">
        <v>337</v>
      </c>
      <c r="E195" s="295" t="s">
        <v>4061</v>
      </c>
      <c r="F195" s="296" t="s">
        <v>4062</v>
      </c>
      <c r="G195" s="297" t="s">
        <v>3524</v>
      </c>
      <c r="H195" s="298">
        <v>10</v>
      </c>
      <c r="I195" s="299"/>
      <c r="J195" s="300">
        <f>ROUND(I195*H195,2)</f>
        <v>0</v>
      </c>
      <c r="K195" s="301"/>
      <c r="L195" s="302"/>
      <c r="M195" s="303" t="s">
        <v>1</v>
      </c>
      <c r="N195" s="304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363</v>
      </c>
      <c r="AT195" s="242" t="s">
        <v>337</v>
      </c>
      <c r="AU195" s="242" t="s">
        <v>91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303</v>
      </c>
      <c r="BM195" s="242" t="s">
        <v>644</v>
      </c>
    </row>
    <row r="196" s="2" customFormat="1" ht="24.15" customHeight="1">
      <c r="A196" s="41"/>
      <c r="B196" s="42"/>
      <c r="C196" s="294" t="s">
        <v>674</v>
      </c>
      <c r="D196" s="294" t="s">
        <v>337</v>
      </c>
      <c r="E196" s="295" t="s">
        <v>4063</v>
      </c>
      <c r="F196" s="296" t="s">
        <v>4064</v>
      </c>
      <c r="G196" s="297" t="s">
        <v>3524</v>
      </c>
      <c r="H196" s="298">
        <v>1</v>
      </c>
      <c r="I196" s="299"/>
      <c r="J196" s="300">
        <f>ROUND(I196*H196,2)</f>
        <v>0</v>
      </c>
      <c r="K196" s="301"/>
      <c r="L196" s="302"/>
      <c r="M196" s="303" t="s">
        <v>1</v>
      </c>
      <c r="N196" s="304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363</v>
      </c>
      <c r="AT196" s="242" t="s">
        <v>337</v>
      </c>
      <c r="AU196" s="242" t="s">
        <v>91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303</v>
      </c>
      <c r="BM196" s="242" t="s">
        <v>664</v>
      </c>
    </row>
    <row r="197" s="2" customFormat="1" ht="16.5" customHeight="1">
      <c r="A197" s="41"/>
      <c r="B197" s="42"/>
      <c r="C197" s="294" t="s">
        <v>452</v>
      </c>
      <c r="D197" s="294" t="s">
        <v>337</v>
      </c>
      <c r="E197" s="295" t="s">
        <v>4065</v>
      </c>
      <c r="F197" s="296" t="s">
        <v>4022</v>
      </c>
      <c r="G197" s="297" t="s">
        <v>3524</v>
      </c>
      <c r="H197" s="298">
        <v>1</v>
      </c>
      <c r="I197" s="299"/>
      <c r="J197" s="300">
        <f>ROUND(I197*H197,2)</f>
        <v>0</v>
      </c>
      <c r="K197" s="301"/>
      <c r="L197" s="302"/>
      <c r="M197" s="303" t="s">
        <v>1</v>
      </c>
      <c r="N197" s="304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363</v>
      </c>
      <c r="AT197" s="242" t="s">
        <v>337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303</v>
      </c>
      <c r="BM197" s="242" t="s">
        <v>677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3652</v>
      </c>
      <c r="F198" s="217" t="s">
        <v>4066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SUM(P199:P220)</f>
        <v>0</v>
      </c>
      <c r="Q198" s="222"/>
      <c r="R198" s="223">
        <f>SUM(R199:R220)</f>
        <v>0</v>
      </c>
      <c r="S198" s="222"/>
      <c r="T198" s="224">
        <f>SUM(T199:T220)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93</v>
      </c>
      <c r="AT198" s="226" t="s">
        <v>83</v>
      </c>
      <c r="AU198" s="226" t="s">
        <v>84</v>
      </c>
      <c r="AY198" s="225" t="s">
        <v>250</v>
      </c>
      <c r="BK198" s="227">
        <f>SUM(BK199:BK220)</f>
        <v>0</v>
      </c>
    </row>
    <row r="199" s="2" customFormat="1" ht="21.75" customHeight="1">
      <c r="A199" s="41"/>
      <c r="B199" s="42"/>
      <c r="C199" s="294" t="s">
        <v>691</v>
      </c>
      <c r="D199" s="294" t="s">
        <v>337</v>
      </c>
      <c r="E199" s="295" t="s">
        <v>4067</v>
      </c>
      <c r="F199" s="296" t="s">
        <v>4068</v>
      </c>
      <c r="G199" s="297" t="s">
        <v>3524</v>
      </c>
      <c r="H199" s="298">
        <v>4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363</v>
      </c>
      <c r="AT199" s="242" t="s">
        <v>337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303</v>
      </c>
      <c r="BM199" s="242" t="s">
        <v>689</v>
      </c>
    </row>
    <row r="200" s="2" customFormat="1" ht="21.75" customHeight="1">
      <c r="A200" s="41"/>
      <c r="B200" s="42"/>
      <c r="C200" s="294" t="s">
        <v>457</v>
      </c>
      <c r="D200" s="294" t="s">
        <v>337</v>
      </c>
      <c r="E200" s="295" t="s">
        <v>4069</v>
      </c>
      <c r="F200" s="296" t="s">
        <v>4070</v>
      </c>
      <c r="G200" s="297" t="s">
        <v>3524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363</v>
      </c>
      <c r="AT200" s="242" t="s">
        <v>337</v>
      </c>
      <c r="AU200" s="242" t="s">
        <v>91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303</v>
      </c>
      <c r="BM200" s="242" t="s">
        <v>694</v>
      </c>
    </row>
    <row r="201" s="2" customFormat="1" ht="21.75" customHeight="1">
      <c r="A201" s="41"/>
      <c r="B201" s="42"/>
      <c r="C201" s="294" t="s">
        <v>708</v>
      </c>
      <c r="D201" s="294" t="s">
        <v>337</v>
      </c>
      <c r="E201" s="295" t="s">
        <v>4071</v>
      </c>
      <c r="F201" s="296" t="s">
        <v>4072</v>
      </c>
      <c r="G201" s="297" t="s">
        <v>3524</v>
      </c>
      <c r="H201" s="298">
        <v>3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363</v>
      </c>
      <c r="AT201" s="242" t="s">
        <v>337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303</v>
      </c>
      <c r="BM201" s="242" t="s">
        <v>698</v>
      </c>
    </row>
    <row r="202" s="2" customFormat="1" ht="21.75" customHeight="1">
      <c r="A202" s="41"/>
      <c r="B202" s="42"/>
      <c r="C202" s="294" t="s">
        <v>464</v>
      </c>
      <c r="D202" s="294" t="s">
        <v>337</v>
      </c>
      <c r="E202" s="295" t="s">
        <v>4073</v>
      </c>
      <c r="F202" s="296" t="s">
        <v>4074</v>
      </c>
      <c r="G202" s="297" t="s">
        <v>3524</v>
      </c>
      <c r="H202" s="298">
        <v>5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363</v>
      </c>
      <c r="AT202" s="242" t="s">
        <v>337</v>
      </c>
      <c r="AU202" s="242" t="s">
        <v>91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303</v>
      </c>
      <c r="BM202" s="242" t="s">
        <v>711</v>
      </c>
    </row>
    <row r="203" s="2" customFormat="1" ht="21.75" customHeight="1">
      <c r="A203" s="41"/>
      <c r="B203" s="42"/>
      <c r="C203" s="294" t="s">
        <v>724</v>
      </c>
      <c r="D203" s="294" t="s">
        <v>337</v>
      </c>
      <c r="E203" s="295" t="s">
        <v>4075</v>
      </c>
      <c r="F203" s="296" t="s">
        <v>4076</v>
      </c>
      <c r="G203" s="297" t="s">
        <v>3524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363</v>
      </c>
      <c r="AT203" s="242" t="s">
        <v>337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303</v>
      </c>
      <c r="BM203" s="242" t="s">
        <v>721</v>
      </c>
    </row>
    <row r="204" s="2" customFormat="1" ht="21.75" customHeight="1">
      <c r="A204" s="41"/>
      <c r="B204" s="42"/>
      <c r="C204" s="294" t="s">
        <v>469</v>
      </c>
      <c r="D204" s="294" t="s">
        <v>337</v>
      </c>
      <c r="E204" s="295" t="s">
        <v>4077</v>
      </c>
      <c r="F204" s="296" t="s">
        <v>4078</v>
      </c>
      <c r="G204" s="297" t="s">
        <v>3524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363</v>
      </c>
      <c r="AT204" s="242" t="s">
        <v>337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303</v>
      </c>
      <c r="BM204" s="242" t="s">
        <v>727</v>
      </c>
    </row>
    <row r="205" s="2" customFormat="1" ht="21.75" customHeight="1">
      <c r="A205" s="41"/>
      <c r="B205" s="42"/>
      <c r="C205" s="294" t="s">
        <v>739</v>
      </c>
      <c r="D205" s="294" t="s">
        <v>337</v>
      </c>
      <c r="E205" s="295" t="s">
        <v>4079</v>
      </c>
      <c r="F205" s="296" t="s">
        <v>4080</v>
      </c>
      <c r="G205" s="297" t="s">
        <v>3524</v>
      </c>
      <c r="H205" s="298">
        <v>2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363</v>
      </c>
      <c r="AT205" s="242" t="s">
        <v>337</v>
      </c>
      <c r="AU205" s="242" t="s">
        <v>91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303</v>
      </c>
      <c r="BM205" s="242" t="s">
        <v>737</v>
      </c>
    </row>
    <row r="206" s="2" customFormat="1" ht="21.75" customHeight="1">
      <c r="A206" s="41"/>
      <c r="B206" s="42"/>
      <c r="C206" s="294" t="s">
        <v>474</v>
      </c>
      <c r="D206" s="294" t="s">
        <v>337</v>
      </c>
      <c r="E206" s="295" t="s">
        <v>4081</v>
      </c>
      <c r="F206" s="296" t="s">
        <v>4082</v>
      </c>
      <c r="G206" s="297" t="s">
        <v>3524</v>
      </c>
      <c r="H206" s="298">
        <v>2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363</v>
      </c>
      <c r="AT206" s="242" t="s">
        <v>337</v>
      </c>
      <c r="AU206" s="242" t="s">
        <v>91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303</v>
      </c>
      <c r="BM206" s="242" t="s">
        <v>742</v>
      </c>
    </row>
    <row r="207" s="2" customFormat="1" ht="21.75" customHeight="1">
      <c r="A207" s="41"/>
      <c r="B207" s="42"/>
      <c r="C207" s="294" t="s">
        <v>754</v>
      </c>
      <c r="D207" s="294" t="s">
        <v>337</v>
      </c>
      <c r="E207" s="295" t="s">
        <v>4083</v>
      </c>
      <c r="F207" s="296" t="s">
        <v>4084</v>
      </c>
      <c r="G207" s="297" t="s">
        <v>3524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363</v>
      </c>
      <c r="AT207" s="242" t="s">
        <v>337</v>
      </c>
      <c r="AU207" s="242" t="s">
        <v>91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303</v>
      </c>
      <c r="BM207" s="242" t="s">
        <v>4085</v>
      </c>
    </row>
    <row r="208" s="2" customFormat="1" ht="21.75" customHeight="1">
      <c r="A208" s="41"/>
      <c r="B208" s="42"/>
      <c r="C208" s="294" t="s">
        <v>479</v>
      </c>
      <c r="D208" s="294" t="s">
        <v>337</v>
      </c>
      <c r="E208" s="295" t="s">
        <v>4086</v>
      </c>
      <c r="F208" s="296" t="s">
        <v>4087</v>
      </c>
      <c r="G208" s="297" t="s">
        <v>3524</v>
      </c>
      <c r="H208" s="298">
        <v>1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363</v>
      </c>
      <c r="AT208" s="242" t="s">
        <v>337</v>
      </c>
      <c r="AU208" s="242" t="s">
        <v>91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303</v>
      </c>
      <c r="BM208" s="242" t="s">
        <v>752</v>
      </c>
    </row>
    <row r="209" s="2" customFormat="1" ht="21.75" customHeight="1">
      <c r="A209" s="41"/>
      <c r="B209" s="42"/>
      <c r="C209" s="294" t="s">
        <v>763</v>
      </c>
      <c r="D209" s="294" t="s">
        <v>337</v>
      </c>
      <c r="E209" s="295" t="s">
        <v>4088</v>
      </c>
      <c r="F209" s="296" t="s">
        <v>4089</v>
      </c>
      <c r="G209" s="297" t="s">
        <v>3524</v>
      </c>
      <c r="H209" s="298">
        <v>68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363</v>
      </c>
      <c r="AT209" s="242" t="s">
        <v>337</v>
      </c>
      <c r="AU209" s="242" t="s">
        <v>91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303</v>
      </c>
      <c r="BM209" s="242" t="s">
        <v>757</v>
      </c>
    </row>
    <row r="210" s="2" customFormat="1" ht="21.75" customHeight="1">
      <c r="A210" s="41"/>
      <c r="B210" s="42"/>
      <c r="C210" s="294" t="s">
        <v>490</v>
      </c>
      <c r="D210" s="294" t="s">
        <v>337</v>
      </c>
      <c r="E210" s="295" t="s">
        <v>4090</v>
      </c>
      <c r="F210" s="296" t="s">
        <v>4091</v>
      </c>
      <c r="G210" s="297" t="s">
        <v>3524</v>
      </c>
      <c r="H210" s="298">
        <v>31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363</v>
      </c>
      <c r="AT210" s="242" t="s">
        <v>337</v>
      </c>
      <c r="AU210" s="242" t="s">
        <v>91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303</v>
      </c>
      <c r="BM210" s="242" t="s">
        <v>761</v>
      </c>
    </row>
    <row r="211" s="2" customFormat="1" ht="21.75" customHeight="1">
      <c r="A211" s="41"/>
      <c r="B211" s="42"/>
      <c r="C211" s="294" t="s">
        <v>773</v>
      </c>
      <c r="D211" s="294" t="s">
        <v>337</v>
      </c>
      <c r="E211" s="295" t="s">
        <v>4092</v>
      </c>
      <c r="F211" s="296" t="s">
        <v>4093</v>
      </c>
      <c r="G211" s="297" t="s">
        <v>3524</v>
      </c>
      <c r="H211" s="298">
        <v>5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363</v>
      </c>
      <c r="AT211" s="242" t="s">
        <v>337</v>
      </c>
      <c r="AU211" s="242" t="s">
        <v>91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303</v>
      </c>
      <c r="BM211" s="242" t="s">
        <v>766</v>
      </c>
    </row>
    <row r="212" s="2" customFormat="1" ht="21.75" customHeight="1">
      <c r="A212" s="41"/>
      <c r="B212" s="42"/>
      <c r="C212" s="294" t="s">
        <v>496</v>
      </c>
      <c r="D212" s="294" t="s">
        <v>337</v>
      </c>
      <c r="E212" s="295" t="s">
        <v>4094</v>
      </c>
      <c r="F212" s="296" t="s">
        <v>4095</v>
      </c>
      <c r="G212" s="297" t="s">
        <v>3524</v>
      </c>
      <c r="H212" s="298">
        <v>1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363</v>
      </c>
      <c r="AT212" s="242" t="s">
        <v>337</v>
      </c>
      <c r="AU212" s="242" t="s">
        <v>91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303</v>
      </c>
      <c r="BM212" s="242" t="s">
        <v>770</v>
      </c>
    </row>
    <row r="213" s="2" customFormat="1" ht="21.75" customHeight="1">
      <c r="A213" s="41"/>
      <c r="B213" s="42"/>
      <c r="C213" s="294" t="s">
        <v>782</v>
      </c>
      <c r="D213" s="294" t="s">
        <v>337</v>
      </c>
      <c r="E213" s="295" t="s">
        <v>4096</v>
      </c>
      <c r="F213" s="296" t="s">
        <v>4097</v>
      </c>
      <c r="G213" s="297" t="s">
        <v>3524</v>
      </c>
      <c r="H213" s="298">
        <v>1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363</v>
      </c>
      <c r="AT213" s="242" t="s">
        <v>337</v>
      </c>
      <c r="AU213" s="242" t="s">
        <v>91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303</v>
      </c>
      <c r="BM213" s="242" t="s">
        <v>1165</v>
      </c>
    </row>
    <row r="214" s="2" customFormat="1" ht="21.75" customHeight="1">
      <c r="A214" s="41"/>
      <c r="B214" s="42"/>
      <c r="C214" s="294" t="s">
        <v>524</v>
      </c>
      <c r="D214" s="294" t="s">
        <v>337</v>
      </c>
      <c r="E214" s="295" t="s">
        <v>4098</v>
      </c>
      <c r="F214" s="296" t="s">
        <v>4099</v>
      </c>
      <c r="G214" s="297" t="s">
        <v>3524</v>
      </c>
      <c r="H214" s="298">
        <v>68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363</v>
      </c>
      <c r="AT214" s="242" t="s">
        <v>337</v>
      </c>
      <c r="AU214" s="242" t="s">
        <v>91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303</v>
      </c>
      <c r="BM214" s="242" t="s">
        <v>1175</v>
      </c>
    </row>
    <row r="215" s="2" customFormat="1" ht="21.75" customHeight="1">
      <c r="A215" s="41"/>
      <c r="B215" s="42"/>
      <c r="C215" s="294" t="s">
        <v>790</v>
      </c>
      <c r="D215" s="294" t="s">
        <v>337</v>
      </c>
      <c r="E215" s="295" t="s">
        <v>4100</v>
      </c>
      <c r="F215" s="296" t="s">
        <v>4101</v>
      </c>
      <c r="G215" s="297" t="s">
        <v>3524</v>
      </c>
      <c r="H215" s="298">
        <v>21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363</v>
      </c>
      <c r="AT215" s="242" t="s">
        <v>337</v>
      </c>
      <c r="AU215" s="242" t="s">
        <v>91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303</v>
      </c>
      <c r="BM215" s="242" t="s">
        <v>793</v>
      </c>
    </row>
    <row r="216" s="2" customFormat="1" ht="21.75" customHeight="1">
      <c r="A216" s="41"/>
      <c r="B216" s="42"/>
      <c r="C216" s="294" t="s">
        <v>543</v>
      </c>
      <c r="D216" s="294" t="s">
        <v>337</v>
      </c>
      <c r="E216" s="295" t="s">
        <v>4102</v>
      </c>
      <c r="F216" s="296" t="s">
        <v>4103</v>
      </c>
      <c r="G216" s="297" t="s">
        <v>3524</v>
      </c>
      <c r="H216" s="298">
        <v>1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363</v>
      </c>
      <c r="AT216" s="242" t="s">
        <v>337</v>
      </c>
      <c r="AU216" s="242" t="s">
        <v>91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303</v>
      </c>
      <c r="BM216" s="242" t="s">
        <v>796</v>
      </c>
    </row>
    <row r="217" s="2" customFormat="1" ht="21.75" customHeight="1">
      <c r="A217" s="41"/>
      <c r="B217" s="42"/>
      <c r="C217" s="294" t="s">
        <v>798</v>
      </c>
      <c r="D217" s="294" t="s">
        <v>337</v>
      </c>
      <c r="E217" s="295" t="s">
        <v>4104</v>
      </c>
      <c r="F217" s="296" t="s">
        <v>4105</v>
      </c>
      <c r="G217" s="297" t="s">
        <v>3524</v>
      </c>
      <c r="H217" s="298">
        <v>1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363</v>
      </c>
      <c r="AT217" s="242" t="s">
        <v>337</v>
      </c>
      <c r="AU217" s="242" t="s">
        <v>91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303</v>
      </c>
      <c r="BM217" s="242" t="s">
        <v>801</v>
      </c>
    </row>
    <row r="218" s="2" customFormat="1" ht="21.75" customHeight="1">
      <c r="A218" s="41"/>
      <c r="B218" s="42"/>
      <c r="C218" s="294" t="s">
        <v>548</v>
      </c>
      <c r="D218" s="294" t="s">
        <v>337</v>
      </c>
      <c r="E218" s="295" t="s">
        <v>4106</v>
      </c>
      <c r="F218" s="296" t="s">
        <v>4107</v>
      </c>
      <c r="G218" s="297" t="s">
        <v>3524</v>
      </c>
      <c r="H218" s="298">
        <v>6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363</v>
      </c>
      <c r="AT218" s="242" t="s">
        <v>337</v>
      </c>
      <c r="AU218" s="242" t="s">
        <v>91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303</v>
      </c>
      <c r="BM218" s="242" t="s">
        <v>806</v>
      </c>
    </row>
    <row r="219" s="2" customFormat="1" ht="21.75" customHeight="1">
      <c r="A219" s="41"/>
      <c r="B219" s="42"/>
      <c r="C219" s="294" t="s">
        <v>814</v>
      </c>
      <c r="D219" s="294" t="s">
        <v>337</v>
      </c>
      <c r="E219" s="295" t="s">
        <v>4108</v>
      </c>
      <c r="F219" s="296" t="s">
        <v>4109</v>
      </c>
      <c r="G219" s="297" t="s">
        <v>3524</v>
      </c>
      <c r="H219" s="298">
        <v>2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363</v>
      </c>
      <c r="AT219" s="242" t="s">
        <v>337</v>
      </c>
      <c r="AU219" s="242" t="s">
        <v>91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303</v>
      </c>
      <c r="BM219" s="242" t="s">
        <v>817</v>
      </c>
    </row>
    <row r="220" s="2" customFormat="1" ht="24.15" customHeight="1">
      <c r="A220" s="41"/>
      <c r="B220" s="42"/>
      <c r="C220" s="294" t="s">
        <v>554</v>
      </c>
      <c r="D220" s="294" t="s">
        <v>337</v>
      </c>
      <c r="E220" s="295" t="s">
        <v>4110</v>
      </c>
      <c r="F220" s="296" t="s">
        <v>4111</v>
      </c>
      <c r="G220" s="297" t="s">
        <v>3524</v>
      </c>
      <c r="H220" s="298">
        <v>226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363</v>
      </c>
      <c r="AT220" s="242" t="s">
        <v>337</v>
      </c>
      <c r="AU220" s="242" t="s">
        <v>91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303</v>
      </c>
      <c r="BM220" s="242" t="s">
        <v>821</v>
      </c>
    </row>
    <row r="221" s="12" customFormat="1" ht="25.92" customHeight="1">
      <c r="A221" s="12"/>
      <c r="B221" s="214"/>
      <c r="C221" s="215"/>
      <c r="D221" s="216" t="s">
        <v>83</v>
      </c>
      <c r="E221" s="217" t="s">
        <v>3554</v>
      </c>
      <c r="F221" s="217" t="s">
        <v>4112</v>
      </c>
      <c r="G221" s="215"/>
      <c r="H221" s="215"/>
      <c r="I221" s="218"/>
      <c r="J221" s="219">
        <f>BK221</f>
        <v>0</v>
      </c>
      <c r="K221" s="215"/>
      <c r="L221" s="220"/>
      <c r="M221" s="221"/>
      <c r="N221" s="222"/>
      <c r="O221" s="222"/>
      <c r="P221" s="223">
        <f>SUM(P222:P225)</f>
        <v>0</v>
      </c>
      <c r="Q221" s="222"/>
      <c r="R221" s="223">
        <f>SUM(R222:R225)</f>
        <v>0</v>
      </c>
      <c r="S221" s="222"/>
      <c r="T221" s="224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93</v>
      </c>
      <c r="AT221" s="226" t="s">
        <v>83</v>
      </c>
      <c r="AU221" s="226" t="s">
        <v>84</v>
      </c>
      <c r="AY221" s="225" t="s">
        <v>250</v>
      </c>
      <c r="BK221" s="227">
        <f>SUM(BK222:BK225)</f>
        <v>0</v>
      </c>
    </row>
    <row r="222" s="2" customFormat="1" ht="21.75" customHeight="1">
      <c r="A222" s="41"/>
      <c r="B222" s="42"/>
      <c r="C222" s="230" t="s">
        <v>823</v>
      </c>
      <c r="D222" s="230" t="s">
        <v>252</v>
      </c>
      <c r="E222" s="231" t="s">
        <v>4113</v>
      </c>
      <c r="F222" s="232" t="s">
        <v>4114</v>
      </c>
      <c r="G222" s="233" t="s">
        <v>3524</v>
      </c>
      <c r="H222" s="234">
        <v>4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303</v>
      </c>
      <c r="AT222" s="242" t="s">
        <v>252</v>
      </c>
      <c r="AU222" s="242" t="s">
        <v>91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303</v>
      </c>
      <c r="BM222" s="242" t="s">
        <v>826</v>
      </c>
    </row>
    <row r="223" s="2" customFormat="1" ht="21.75" customHeight="1">
      <c r="A223" s="41"/>
      <c r="B223" s="42"/>
      <c r="C223" s="230" t="s">
        <v>559</v>
      </c>
      <c r="D223" s="230" t="s">
        <v>252</v>
      </c>
      <c r="E223" s="231" t="s">
        <v>4115</v>
      </c>
      <c r="F223" s="232" t="s">
        <v>4116</v>
      </c>
      <c r="G223" s="233" t="s">
        <v>3524</v>
      </c>
      <c r="H223" s="234">
        <v>6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303</v>
      </c>
      <c r="AT223" s="242" t="s">
        <v>252</v>
      </c>
      <c r="AU223" s="242" t="s">
        <v>91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303</v>
      </c>
      <c r="BM223" s="242" t="s">
        <v>830</v>
      </c>
    </row>
    <row r="224" s="2" customFormat="1" ht="21.75" customHeight="1">
      <c r="A224" s="41"/>
      <c r="B224" s="42"/>
      <c r="C224" s="230" t="s">
        <v>850</v>
      </c>
      <c r="D224" s="230" t="s">
        <v>252</v>
      </c>
      <c r="E224" s="231" t="s">
        <v>4117</v>
      </c>
      <c r="F224" s="232" t="s">
        <v>4118</v>
      </c>
      <c r="G224" s="233" t="s">
        <v>3524</v>
      </c>
      <c r="H224" s="234">
        <v>7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303</v>
      </c>
      <c r="AT224" s="242" t="s">
        <v>252</v>
      </c>
      <c r="AU224" s="242" t="s">
        <v>91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303</v>
      </c>
      <c r="BM224" s="242" t="s">
        <v>853</v>
      </c>
    </row>
    <row r="225" s="2" customFormat="1" ht="24.15" customHeight="1">
      <c r="A225" s="41"/>
      <c r="B225" s="42"/>
      <c r="C225" s="230" t="s">
        <v>571</v>
      </c>
      <c r="D225" s="230" t="s">
        <v>252</v>
      </c>
      <c r="E225" s="231" t="s">
        <v>4119</v>
      </c>
      <c r="F225" s="232" t="s">
        <v>4120</v>
      </c>
      <c r="G225" s="233" t="s">
        <v>3524</v>
      </c>
      <c r="H225" s="234">
        <v>17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303</v>
      </c>
      <c r="AT225" s="242" t="s">
        <v>252</v>
      </c>
      <c r="AU225" s="242" t="s">
        <v>91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303</v>
      </c>
      <c r="BM225" s="242" t="s">
        <v>857</v>
      </c>
    </row>
    <row r="226" s="12" customFormat="1" ht="25.92" customHeight="1">
      <c r="A226" s="12"/>
      <c r="B226" s="214"/>
      <c r="C226" s="215"/>
      <c r="D226" s="216" t="s">
        <v>83</v>
      </c>
      <c r="E226" s="217" t="s">
        <v>3632</v>
      </c>
      <c r="F226" s="217" t="s">
        <v>4121</v>
      </c>
      <c r="G226" s="215"/>
      <c r="H226" s="215"/>
      <c r="I226" s="218"/>
      <c r="J226" s="219">
        <f>BK226</f>
        <v>0</v>
      </c>
      <c r="K226" s="215"/>
      <c r="L226" s="220"/>
      <c r="M226" s="221"/>
      <c r="N226" s="222"/>
      <c r="O226" s="222"/>
      <c r="P226" s="223">
        <f>SUM(P227:P229)</f>
        <v>0</v>
      </c>
      <c r="Q226" s="222"/>
      <c r="R226" s="223">
        <f>SUM(R227:R229)</f>
        <v>0</v>
      </c>
      <c r="S226" s="222"/>
      <c r="T226" s="22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93</v>
      </c>
      <c r="AT226" s="226" t="s">
        <v>83</v>
      </c>
      <c r="AU226" s="226" t="s">
        <v>84</v>
      </c>
      <c r="AY226" s="225" t="s">
        <v>250</v>
      </c>
      <c r="BK226" s="227">
        <f>SUM(BK227:BK229)</f>
        <v>0</v>
      </c>
    </row>
    <row r="227" s="2" customFormat="1" ht="16.5" customHeight="1">
      <c r="A227" s="41"/>
      <c r="B227" s="42"/>
      <c r="C227" s="230" t="s">
        <v>860</v>
      </c>
      <c r="D227" s="230" t="s">
        <v>252</v>
      </c>
      <c r="E227" s="231" t="s">
        <v>4122</v>
      </c>
      <c r="F227" s="232" t="s">
        <v>4123</v>
      </c>
      <c r="G227" s="233" t="s">
        <v>3524</v>
      </c>
      <c r="H227" s="234">
        <v>96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303</v>
      </c>
      <c r="AT227" s="242" t="s">
        <v>252</v>
      </c>
      <c r="AU227" s="242" t="s">
        <v>91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303</v>
      </c>
      <c r="BM227" s="242" t="s">
        <v>863</v>
      </c>
    </row>
    <row r="228" s="2" customFormat="1" ht="16.5" customHeight="1">
      <c r="A228" s="41"/>
      <c r="B228" s="42"/>
      <c r="C228" s="230" t="s">
        <v>576</v>
      </c>
      <c r="D228" s="230" t="s">
        <v>252</v>
      </c>
      <c r="E228" s="231" t="s">
        <v>4124</v>
      </c>
      <c r="F228" s="232" t="s">
        <v>4125</v>
      </c>
      <c r="G228" s="233" t="s">
        <v>3524</v>
      </c>
      <c r="H228" s="234">
        <v>5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303</v>
      </c>
      <c r="AT228" s="242" t="s">
        <v>252</v>
      </c>
      <c r="AU228" s="242" t="s">
        <v>91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303</v>
      </c>
      <c r="BM228" s="242" t="s">
        <v>867</v>
      </c>
    </row>
    <row r="229" s="2" customFormat="1" ht="24.15" customHeight="1">
      <c r="A229" s="41"/>
      <c r="B229" s="42"/>
      <c r="C229" s="230" t="s">
        <v>871</v>
      </c>
      <c r="D229" s="230" t="s">
        <v>252</v>
      </c>
      <c r="E229" s="231" t="s">
        <v>4126</v>
      </c>
      <c r="F229" s="232" t="s">
        <v>4127</v>
      </c>
      <c r="G229" s="233" t="s">
        <v>3524</v>
      </c>
      <c r="H229" s="234">
        <v>101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303</v>
      </c>
      <c r="AT229" s="242" t="s">
        <v>252</v>
      </c>
      <c r="AU229" s="242" t="s">
        <v>91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303</v>
      </c>
      <c r="BM229" s="242" t="s">
        <v>874</v>
      </c>
    </row>
    <row r="230" s="12" customFormat="1" ht="25.92" customHeight="1">
      <c r="A230" s="12"/>
      <c r="B230" s="214"/>
      <c r="C230" s="215"/>
      <c r="D230" s="216" t="s">
        <v>83</v>
      </c>
      <c r="E230" s="217" t="s">
        <v>4128</v>
      </c>
      <c r="F230" s="217" t="s">
        <v>4129</v>
      </c>
      <c r="G230" s="215"/>
      <c r="H230" s="215"/>
      <c r="I230" s="218"/>
      <c r="J230" s="219">
        <f>BK230</f>
        <v>0</v>
      </c>
      <c r="K230" s="215"/>
      <c r="L230" s="220"/>
      <c r="M230" s="221"/>
      <c r="N230" s="222"/>
      <c r="O230" s="222"/>
      <c r="P230" s="223">
        <f>SUM(P231:P233)</f>
        <v>0</v>
      </c>
      <c r="Q230" s="222"/>
      <c r="R230" s="223">
        <f>SUM(R231:R233)</f>
        <v>0</v>
      </c>
      <c r="S230" s="222"/>
      <c r="T230" s="224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93</v>
      </c>
      <c r="AT230" s="226" t="s">
        <v>83</v>
      </c>
      <c r="AU230" s="226" t="s">
        <v>84</v>
      </c>
      <c r="AY230" s="225" t="s">
        <v>250</v>
      </c>
      <c r="BK230" s="227">
        <f>SUM(BK231:BK233)</f>
        <v>0</v>
      </c>
    </row>
    <row r="231" s="2" customFormat="1" ht="16.5" customHeight="1">
      <c r="A231" s="41"/>
      <c r="B231" s="42"/>
      <c r="C231" s="230" t="s">
        <v>583</v>
      </c>
      <c r="D231" s="230" t="s">
        <v>252</v>
      </c>
      <c r="E231" s="231" t="s">
        <v>4130</v>
      </c>
      <c r="F231" s="232" t="s">
        <v>4131</v>
      </c>
      <c r="G231" s="233" t="s">
        <v>320</v>
      </c>
      <c r="H231" s="234">
        <v>2120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303</v>
      </c>
      <c r="AT231" s="242" t="s">
        <v>252</v>
      </c>
      <c r="AU231" s="242" t="s">
        <v>91</v>
      </c>
      <c r="AY231" s="19" t="s">
        <v>250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303</v>
      </c>
      <c r="BM231" s="242" t="s">
        <v>878</v>
      </c>
    </row>
    <row r="232" s="2" customFormat="1" ht="16.5" customHeight="1">
      <c r="A232" s="41"/>
      <c r="B232" s="42"/>
      <c r="C232" s="230" t="s">
        <v>888</v>
      </c>
      <c r="D232" s="230" t="s">
        <v>252</v>
      </c>
      <c r="E232" s="231" t="s">
        <v>4132</v>
      </c>
      <c r="F232" s="232" t="s">
        <v>4133</v>
      </c>
      <c r="G232" s="233" t="s">
        <v>320</v>
      </c>
      <c r="H232" s="234">
        <v>390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303</v>
      </c>
      <c r="AT232" s="242" t="s">
        <v>252</v>
      </c>
      <c r="AU232" s="242" t="s">
        <v>91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303</v>
      </c>
      <c r="BM232" s="242" t="s">
        <v>891</v>
      </c>
    </row>
    <row r="233" s="2" customFormat="1" ht="16.5" customHeight="1">
      <c r="A233" s="41"/>
      <c r="B233" s="42"/>
      <c r="C233" s="230" t="s">
        <v>589</v>
      </c>
      <c r="D233" s="230" t="s">
        <v>252</v>
      </c>
      <c r="E233" s="231" t="s">
        <v>4134</v>
      </c>
      <c r="F233" s="232" t="s">
        <v>4135</v>
      </c>
      <c r="G233" s="233" t="s">
        <v>320</v>
      </c>
      <c r="H233" s="234">
        <v>100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303</v>
      </c>
      <c r="AT233" s="242" t="s">
        <v>252</v>
      </c>
      <c r="AU233" s="242" t="s">
        <v>91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303</v>
      </c>
      <c r="BM233" s="242" t="s">
        <v>897</v>
      </c>
    </row>
    <row r="234" s="12" customFormat="1" ht="25.92" customHeight="1">
      <c r="A234" s="12"/>
      <c r="B234" s="214"/>
      <c r="C234" s="215"/>
      <c r="D234" s="216" t="s">
        <v>83</v>
      </c>
      <c r="E234" s="217" t="s">
        <v>4136</v>
      </c>
      <c r="F234" s="217" t="s">
        <v>4137</v>
      </c>
      <c r="G234" s="215"/>
      <c r="H234" s="215"/>
      <c r="I234" s="218"/>
      <c r="J234" s="219">
        <f>BK234</f>
        <v>0</v>
      </c>
      <c r="K234" s="215"/>
      <c r="L234" s="220"/>
      <c r="M234" s="221"/>
      <c r="N234" s="222"/>
      <c r="O234" s="222"/>
      <c r="P234" s="223">
        <f>SUM(P235:P243)</f>
        <v>0</v>
      </c>
      <c r="Q234" s="222"/>
      <c r="R234" s="223">
        <f>SUM(R235:R243)</f>
        <v>0</v>
      </c>
      <c r="S234" s="222"/>
      <c r="T234" s="224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93</v>
      </c>
      <c r="AT234" s="226" t="s">
        <v>83</v>
      </c>
      <c r="AU234" s="226" t="s">
        <v>84</v>
      </c>
      <c r="AY234" s="225" t="s">
        <v>250</v>
      </c>
      <c r="BK234" s="227">
        <f>SUM(BK235:BK243)</f>
        <v>0</v>
      </c>
    </row>
    <row r="235" s="2" customFormat="1" ht="16.5" customHeight="1">
      <c r="A235" s="41"/>
      <c r="B235" s="42"/>
      <c r="C235" s="230" t="s">
        <v>899</v>
      </c>
      <c r="D235" s="230" t="s">
        <v>252</v>
      </c>
      <c r="E235" s="231" t="s">
        <v>4138</v>
      </c>
      <c r="F235" s="232" t="s">
        <v>4139</v>
      </c>
      <c r="G235" s="233" t="s">
        <v>320</v>
      </c>
      <c r="H235" s="234">
        <v>113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303</v>
      </c>
      <c r="AT235" s="242" t="s">
        <v>252</v>
      </c>
      <c r="AU235" s="242" t="s">
        <v>91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303</v>
      </c>
      <c r="BM235" s="242" t="s">
        <v>902</v>
      </c>
    </row>
    <row r="236" s="2" customFormat="1" ht="16.5" customHeight="1">
      <c r="A236" s="41"/>
      <c r="B236" s="42"/>
      <c r="C236" s="230" t="s">
        <v>593</v>
      </c>
      <c r="D236" s="230" t="s">
        <v>252</v>
      </c>
      <c r="E236" s="231" t="s">
        <v>4140</v>
      </c>
      <c r="F236" s="232" t="s">
        <v>4141</v>
      </c>
      <c r="G236" s="233" t="s">
        <v>320</v>
      </c>
      <c r="H236" s="234">
        <v>418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303</v>
      </c>
      <c r="AT236" s="242" t="s">
        <v>252</v>
      </c>
      <c r="AU236" s="242" t="s">
        <v>91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303</v>
      </c>
      <c r="BM236" s="242" t="s">
        <v>1384</v>
      </c>
    </row>
    <row r="237" s="2" customFormat="1" ht="16.5" customHeight="1">
      <c r="A237" s="41"/>
      <c r="B237" s="42"/>
      <c r="C237" s="230" t="s">
        <v>908</v>
      </c>
      <c r="D237" s="230" t="s">
        <v>252</v>
      </c>
      <c r="E237" s="231" t="s">
        <v>4142</v>
      </c>
      <c r="F237" s="232" t="s">
        <v>4143</v>
      </c>
      <c r="G237" s="233" t="s">
        <v>320</v>
      </c>
      <c r="H237" s="234">
        <v>133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303</v>
      </c>
      <c r="AT237" s="242" t="s">
        <v>252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303</v>
      </c>
      <c r="BM237" s="242" t="s">
        <v>911</v>
      </c>
    </row>
    <row r="238" s="2" customFormat="1" ht="16.5" customHeight="1">
      <c r="A238" s="41"/>
      <c r="B238" s="42"/>
      <c r="C238" s="230" t="s">
        <v>601</v>
      </c>
      <c r="D238" s="230" t="s">
        <v>252</v>
      </c>
      <c r="E238" s="231" t="s">
        <v>4144</v>
      </c>
      <c r="F238" s="232" t="s">
        <v>4145</v>
      </c>
      <c r="G238" s="233" t="s">
        <v>320</v>
      </c>
      <c r="H238" s="234">
        <v>90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303</v>
      </c>
      <c r="AT238" s="242" t="s">
        <v>252</v>
      </c>
      <c r="AU238" s="242" t="s">
        <v>91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303</v>
      </c>
      <c r="BM238" s="242" t="s">
        <v>915</v>
      </c>
    </row>
    <row r="239" s="2" customFormat="1" ht="24.15" customHeight="1">
      <c r="A239" s="41"/>
      <c r="B239" s="42"/>
      <c r="C239" s="230" t="s">
        <v>917</v>
      </c>
      <c r="D239" s="230" t="s">
        <v>252</v>
      </c>
      <c r="E239" s="231" t="s">
        <v>4146</v>
      </c>
      <c r="F239" s="232" t="s">
        <v>4147</v>
      </c>
      <c r="G239" s="233" t="s">
        <v>320</v>
      </c>
      <c r="H239" s="234">
        <v>18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303</v>
      </c>
      <c r="AT239" s="242" t="s">
        <v>252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303</v>
      </c>
      <c r="BM239" s="242" t="s">
        <v>920</v>
      </c>
    </row>
    <row r="240" s="2" customFormat="1" ht="24.15" customHeight="1">
      <c r="A240" s="41"/>
      <c r="B240" s="42"/>
      <c r="C240" s="230" t="s">
        <v>608</v>
      </c>
      <c r="D240" s="230" t="s">
        <v>252</v>
      </c>
      <c r="E240" s="231" t="s">
        <v>4148</v>
      </c>
      <c r="F240" s="232" t="s">
        <v>4149</v>
      </c>
      <c r="G240" s="233" t="s">
        <v>3524</v>
      </c>
      <c r="H240" s="234">
        <v>1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303</v>
      </c>
      <c r="AT240" s="242" t="s">
        <v>252</v>
      </c>
      <c r="AU240" s="242" t="s">
        <v>91</v>
      </c>
      <c r="AY240" s="19" t="s">
        <v>250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303</v>
      </c>
      <c r="BM240" s="242" t="s">
        <v>924</v>
      </c>
    </row>
    <row r="241" s="2" customFormat="1" ht="24.15" customHeight="1">
      <c r="A241" s="41"/>
      <c r="B241" s="42"/>
      <c r="C241" s="230" t="s">
        <v>932</v>
      </c>
      <c r="D241" s="230" t="s">
        <v>252</v>
      </c>
      <c r="E241" s="231" t="s">
        <v>4150</v>
      </c>
      <c r="F241" s="232" t="s">
        <v>4151</v>
      </c>
      <c r="G241" s="233" t="s">
        <v>3524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303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303</v>
      </c>
      <c r="BM241" s="242" t="s">
        <v>935</v>
      </c>
    </row>
    <row r="242" s="2" customFormat="1" ht="24.15" customHeight="1">
      <c r="A242" s="41"/>
      <c r="B242" s="42"/>
      <c r="C242" s="230" t="s">
        <v>937</v>
      </c>
      <c r="D242" s="230" t="s">
        <v>252</v>
      </c>
      <c r="E242" s="231" t="s">
        <v>4152</v>
      </c>
      <c r="F242" s="232" t="s">
        <v>4153</v>
      </c>
      <c r="G242" s="233" t="s">
        <v>3524</v>
      </c>
      <c r="H242" s="234">
        <v>22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303</v>
      </c>
      <c r="AT242" s="242" t="s">
        <v>252</v>
      </c>
      <c r="AU242" s="242" t="s">
        <v>91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303</v>
      </c>
      <c r="BM242" s="242" t="s">
        <v>963</v>
      </c>
    </row>
    <row r="243" s="2" customFormat="1" ht="21.75" customHeight="1">
      <c r="A243" s="41"/>
      <c r="B243" s="42"/>
      <c r="C243" s="230" t="s">
        <v>949</v>
      </c>
      <c r="D243" s="230" t="s">
        <v>252</v>
      </c>
      <c r="E243" s="231" t="s">
        <v>4154</v>
      </c>
      <c r="F243" s="232" t="s">
        <v>4155</v>
      </c>
      <c r="G243" s="233" t="s">
        <v>3524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303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303</v>
      </c>
      <c r="BM243" s="242" t="s">
        <v>973</v>
      </c>
    </row>
    <row r="244" s="12" customFormat="1" ht="25.92" customHeight="1">
      <c r="A244" s="12"/>
      <c r="B244" s="214"/>
      <c r="C244" s="215"/>
      <c r="D244" s="216" t="s">
        <v>83</v>
      </c>
      <c r="E244" s="217" t="s">
        <v>1012</v>
      </c>
      <c r="F244" s="217" t="s">
        <v>4156</v>
      </c>
      <c r="G244" s="215"/>
      <c r="H244" s="215"/>
      <c r="I244" s="218"/>
      <c r="J244" s="219">
        <f>BK244</f>
        <v>0</v>
      </c>
      <c r="K244" s="215"/>
      <c r="L244" s="220"/>
      <c r="M244" s="221"/>
      <c r="N244" s="222"/>
      <c r="O244" s="222"/>
      <c r="P244" s="223">
        <f>SUM(P245:P257)</f>
        <v>0</v>
      </c>
      <c r="Q244" s="222"/>
      <c r="R244" s="223">
        <f>SUM(R245:R257)</f>
        <v>0</v>
      </c>
      <c r="S244" s="222"/>
      <c r="T244" s="224">
        <f>SUM(T245:T257)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93</v>
      </c>
      <c r="AT244" s="226" t="s">
        <v>83</v>
      </c>
      <c r="AU244" s="226" t="s">
        <v>84</v>
      </c>
      <c r="AY244" s="225" t="s">
        <v>250</v>
      </c>
      <c r="BK244" s="227">
        <f>SUM(BK245:BK257)</f>
        <v>0</v>
      </c>
    </row>
    <row r="245" s="2" customFormat="1" ht="16.5" customHeight="1">
      <c r="A245" s="41"/>
      <c r="B245" s="42"/>
      <c r="C245" s="230" t="s">
        <v>955</v>
      </c>
      <c r="D245" s="230" t="s">
        <v>252</v>
      </c>
      <c r="E245" s="231" t="s">
        <v>4157</v>
      </c>
      <c r="F245" s="232" t="s">
        <v>4158</v>
      </c>
      <c r="G245" s="233" t="s">
        <v>3524</v>
      </c>
      <c r="H245" s="234">
        <v>344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303</v>
      </c>
      <c r="AT245" s="242" t="s">
        <v>252</v>
      </c>
      <c r="AU245" s="242" t="s">
        <v>91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303</v>
      </c>
      <c r="BM245" s="242" t="s">
        <v>1465</v>
      </c>
    </row>
    <row r="246" s="2" customFormat="1" ht="16.5" customHeight="1">
      <c r="A246" s="41"/>
      <c r="B246" s="42"/>
      <c r="C246" s="230" t="s">
        <v>960</v>
      </c>
      <c r="D246" s="230" t="s">
        <v>252</v>
      </c>
      <c r="E246" s="231" t="s">
        <v>4159</v>
      </c>
      <c r="F246" s="232" t="s">
        <v>4160</v>
      </c>
      <c r="G246" s="233" t="s">
        <v>3524</v>
      </c>
      <c r="H246" s="234">
        <v>2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303</v>
      </c>
      <c r="AT246" s="242" t="s">
        <v>252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303</v>
      </c>
      <c r="BM246" s="242" t="s">
        <v>1473</v>
      </c>
    </row>
    <row r="247" s="2" customFormat="1" ht="16.5" customHeight="1">
      <c r="A247" s="41"/>
      <c r="B247" s="42"/>
      <c r="C247" s="230" t="s">
        <v>970</v>
      </c>
      <c r="D247" s="230" t="s">
        <v>252</v>
      </c>
      <c r="E247" s="231" t="s">
        <v>4161</v>
      </c>
      <c r="F247" s="232" t="s">
        <v>4162</v>
      </c>
      <c r="G247" s="233" t="s">
        <v>3524</v>
      </c>
      <c r="H247" s="234">
        <v>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303</v>
      </c>
      <c r="AT247" s="242" t="s">
        <v>252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303</v>
      </c>
      <c r="BM247" s="242" t="s">
        <v>1033</v>
      </c>
    </row>
    <row r="248" s="2" customFormat="1" ht="16.5" customHeight="1">
      <c r="A248" s="41"/>
      <c r="B248" s="42"/>
      <c r="C248" s="230" t="s">
        <v>975</v>
      </c>
      <c r="D248" s="230" t="s">
        <v>252</v>
      </c>
      <c r="E248" s="231" t="s">
        <v>4163</v>
      </c>
      <c r="F248" s="232" t="s">
        <v>4164</v>
      </c>
      <c r="G248" s="233" t="s">
        <v>3524</v>
      </c>
      <c r="H248" s="234">
        <v>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303</v>
      </c>
      <c r="AT248" s="242" t="s">
        <v>252</v>
      </c>
      <c r="AU248" s="242" t="s">
        <v>91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303</v>
      </c>
      <c r="BM248" s="242" t="s">
        <v>1043</v>
      </c>
    </row>
    <row r="249" s="2" customFormat="1" ht="24.15" customHeight="1">
      <c r="A249" s="41"/>
      <c r="B249" s="42"/>
      <c r="C249" s="230" t="s">
        <v>982</v>
      </c>
      <c r="D249" s="230" t="s">
        <v>252</v>
      </c>
      <c r="E249" s="231" t="s">
        <v>4165</v>
      </c>
      <c r="F249" s="232" t="s">
        <v>4166</v>
      </c>
      <c r="G249" s="233" t="s">
        <v>3524</v>
      </c>
      <c r="H249" s="234">
        <v>8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303</v>
      </c>
      <c r="AT249" s="242" t="s">
        <v>252</v>
      </c>
      <c r="AU249" s="242" t="s">
        <v>91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303</v>
      </c>
      <c r="BM249" s="242" t="s">
        <v>1506</v>
      </c>
    </row>
    <row r="250" s="2" customFormat="1" ht="16.5" customHeight="1">
      <c r="A250" s="41"/>
      <c r="B250" s="42"/>
      <c r="C250" s="230" t="s">
        <v>997</v>
      </c>
      <c r="D250" s="230" t="s">
        <v>252</v>
      </c>
      <c r="E250" s="231" t="s">
        <v>4167</v>
      </c>
      <c r="F250" s="232" t="s">
        <v>4168</v>
      </c>
      <c r="G250" s="233" t="s">
        <v>3524</v>
      </c>
      <c r="H250" s="234">
        <v>2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303</v>
      </c>
      <c r="AT250" s="242" t="s">
        <v>252</v>
      </c>
      <c r="AU250" s="242" t="s">
        <v>91</v>
      </c>
      <c r="AY250" s="19" t="s">
        <v>250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303</v>
      </c>
      <c r="BM250" s="242" t="s">
        <v>1518</v>
      </c>
    </row>
    <row r="251" s="2" customFormat="1" ht="16.5" customHeight="1">
      <c r="A251" s="41"/>
      <c r="B251" s="42"/>
      <c r="C251" s="230" t="s">
        <v>644</v>
      </c>
      <c r="D251" s="230" t="s">
        <v>252</v>
      </c>
      <c r="E251" s="231" t="s">
        <v>4169</v>
      </c>
      <c r="F251" s="232" t="s">
        <v>4170</v>
      </c>
      <c r="G251" s="233" t="s">
        <v>3524</v>
      </c>
      <c r="H251" s="234">
        <v>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303</v>
      </c>
      <c r="AT251" s="242" t="s">
        <v>252</v>
      </c>
      <c r="AU251" s="242" t="s">
        <v>91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303</v>
      </c>
      <c r="BM251" s="242" t="s">
        <v>1542</v>
      </c>
    </row>
    <row r="252" s="2" customFormat="1" ht="16.5" customHeight="1">
      <c r="A252" s="41"/>
      <c r="B252" s="42"/>
      <c r="C252" s="230" t="s">
        <v>1014</v>
      </c>
      <c r="D252" s="230" t="s">
        <v>252</v>
      </c>
      <c r="E252" s="231" t="s">
        <v>4171</v>
      </c>
      <c r="F252" s="232" t="s">
        <v>4172</v>
      </c>
      <c r="G252" s="233" t="s">
        <v>3524</v>
      </c>
      <c r="H252" s="234">
        <v>2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303</v>
      </c>
      <c r="AT252" s="242" t="s">
        <v>252</v>
      </c>
      <c r="AU252" s="242" t="s">
        <v>91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303</v>
      </c>
      <c r="BM252" s="242" t="s">
        <v>1048</v>
      </c>
    </row>
    <row r="253" s="2" customFormat="1" ht="16.5" customHeight="1">
      <c r="A253" s="41"/>
      <c r="B253" s="42"/>
      <c r="C253" s="230" t="s">
        <v>664</v>
      </c>
      <c r="D253" s="230" t="s">
        <v>252</v>
      </c>
      <c r="E253" s="231" t="s">
        <v>4173</v>
      </c>
      <c r="F253" s="232" t="s">
        <v>4174</v>
      </c>
      <c r="G253" s="233" t="s">
        <v>3524</v>
      </c>
      <c r="H253" s="234">
        <v>2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303</v>
      </c>
      <c r="AT253" s="242" t="s">
        <v>252</v>
      </c>
      <c r="AU253" s="242" t="s">
        <v>91</v>
      </c>
      <c r="AY253" s="19" t="s">
        <v>250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303</v>
      </c>
      <c r="BM253" s="242" t="s">
        <v>1052</v>
      </c>
    </row>
    <row r="254" s="2" customFormat="1" ht="16.5" customHeight="1">
      <c r="A254" s="41"/>
      <c r="B254" s="42"/>
      <c r="C254" s="230" t="s">
        <v>1021</v>
      </c>
      <c r="D254" s="230" t="s">
        <v>252</v>
      </c>
      <c r="E254" s="231" t="s">
        <v>4175</v>
      </c>
      <c r="F254" s="232" t="s">
        <v>4176</v>
      </c>
      <c r="G254" s="233" t="s">
        <v>3524</v>
      </c>
      <c r="H254" s="234">
        <v>1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303</v>
      </c>
      <c r="AT254" s="242" t="s">
        <v>252</v>
      </c>
      <c r="AU254" s="242" t="s">
        <v>91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303</v>
      </c>
      <c r="BM254" s="242" t="s">
        <v>1057</v>
      </c>
    </row>
    <row r="255" s="2" customFormat="1" ht="16.5" customHeight="1">
      <c r="A255" s="41"/>
      <c r="B255" s="42"/>
      <c r="C255" s="230" t="s">
        <v>677</v>
      </c>
      <c r="D255" s="230" t="s">
        <v>252</v>
      </c>
      <c r="E255" s="231" t="s">
        <v>4177</v>
      </c>
      <c r="F255" s="232" t="s">
        <v>4178</v>
      </c>
      <c r="G255" s="233" t="s">
        <v>3524</v>
      </c>
      <c r="H255" s="234">
        <v>1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303</v>
      </c>
      <c r="AT255" s="242" t="s">
        <v>252</v>
      </c>
      <c r="AU255" s="242" t="s">
        <v>91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303</v>
      </c>
      <c r="BM255" s="242" t="s">
        <v>1062</v>
      </c>
    </row>
    <row r="256" s="2" customFormat="1" ht="24.15" customHeight="1">
      <c r="A256" s="41"/>
      <c r="B256" s="42"/>
      <c r="C256" s="230" t="s">
        <v>1030</v>
      </c>
      <c r="D256" s="230" t="s">
        <v>252</v>
      </c>
      <c r="E256" s="231" t="s">
        <v>4179</v>
      </c>
      <c r="F256" s="232" t="s">
        <v>4180</v>
      </c>
      <c r="G256" s="233" t="s">
        <v>3524</v>
      </c>
      <c r="H256" s="234">
        <v>1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303</v>
      </c>
      <c r="AT256" s="242" t="s">
        <v>252</v>
      </c>
      <c r="AU256" s="242" t="s">
        <v>91</v>
      </c>
      <c r="AY256" s="19" t="s">
        <v>250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303</v>
      </c>
      <c r="BM256" s="242" t="s">
        <v>1066</v>
      </c>
    </row>
    <row r="257" s="2" customFormat="1" ht="16.5" customHeight="1">
      <c r="A257" s="41"/>
      <c r="B257" s="42"/>
      <c r="C257" s="230" t="s">
        <v>689</v>
      </c>
      <c r="D257" s="230" t="s">
        <v>252</v>
      </c>
      <c r="E257" s="231" t="s">
        <v>4181</v>
      </c>
      <c r="F257" s="232" t="s">
        <v>4182</v>
      </c>
      <c r="G257" s="233" t="s">
        <v>1329</v>
      </c>
      <c r="H257" s="305"/>
      <c r="I257" s="235"/>
      <c r="J257" s="236">
        <f>ROUND(I257*H257,2)</f>
        <v>0</v>
      </c>
      <c r="K257" s="237"/>
      <c r="L257" s="47"/>
      <c r="M257" s="306" t="s">
        <v>1</v>
      </c>
      <c r="N257" s="307" t="s">
        <v>49</v>
      </c>
      <c r="O257" s="308"/>
      <c r="P257" s="309">
        <f>O257*H257</f>
        <v>0</v>
      </c>
      <c r="Q257" s="309">
        <v>0</v>
      </c>
      <c r="R257" s="309">
        <f>Q257*H257</f>
        <v>0</v>
      </c>
      <c r="S257" s="309">
        <v>0</v>
      </c>
      <c r="T257" s="310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303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303</v>
      </c>
      <c r="BM257" s="242" t="s">
        <v>1074</v>
      </c>
    </row>
    <row r="258" s="2" customFormat="1" ht="6.96" customHeight="1">
      <c r="A258" s="41"/>
      <c r="B258" s="69"/>
      <c r="C258" s="70"/>
      <c r="D258" s="70"/>
      <c r="E258" s="70"/>
      <c r="F258" s="70"/>
      <c r="G258" s="70"/>
      <c r="H258" s="70"/>
      <c r="I258" s="70"/>
      <c r="J258" s="70"/>
      <c r="K258" s="70"/>
      <c r="L258" s="47"/>
      <c r="M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</row>
  </sheetData>
  <sheetProtection sheet="1" autoFilter="0" formatColumns="0" formatRows="0" objects="1" scenarios="1" spinCount="100000" saltValue="EgnfqRPKsPr1MrfJgsfHYrjBqMIB3AY5gFI7ISL2Qa0PBI7M8DUXX2TUVC9OPYEQw6wp2jE7n7g6xtkXj/XAuQ==" hashValue="wT+pL6U3h/9Xn+gwKwixLlLb91BAWtYzMb4nUPSbBozlj6c5HmlMQJAuuLiSBToVKQlp8hMi0ucYG6ii0RSQdA==" algorithmName="SHA-512" password="CC35"/>
  <autoFilter ref="C127:K2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4183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ROUND((SUM(BE127:BE157)),  2)</f>
        <v>0</v>
      </c>
      <c r="G35" s="41"/>
      <c r="H35" s="41"/>
      <c r="I35" s="167">
        <v>0.20999999999999999</v>
      </c>
      <c r="J35" s="166">
        <f>ROUND(((SUM(BE127:BE157))*I35),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ROUND((SUM(BF127:BF157)),  2)</f>
        <v>0</v>
      </c>
      <c r="G36" s="41"/>
      <c r="H36" s="41"/>
      <c r="I36" s="167">
        <v>0.12</v>
      </c>
      <c r="J36" s="166">
        <f>ROUND(((SUM(BF127:BF157))*I36),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ROUND((SUM(BG127:BG157)),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ROUND((SUM(BH127:BH157)),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ROUND((SUM(BI127:BI157)),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01_PLYN - Vnitřní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4184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4185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4186</v>
      </c>
      <c r="E101" s="199"/>
      <c r="F101" s="199"/>
      <c r="G101" s="199"/>
      <c r="H101" s="199"/>
      <c r="I101" s="199"/>
      <c r="J101" s="200">
        <f>J130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97"/>
      <c r="C102" s="136"/>
      <c r="D102" s="198" t="s">
        <v>4187</v>
      </c>
      <c r="E102" s="199"/>
      <c r="F102" s="199"/>
      <c r="G102" s="199"/>
      <c r="H102" s="199"/>
      <c r="I102" s="199"/>
      <c r="J102" s="200">
        <f>J133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4188</v>
      </c>
      <c r="E103" s="199"/>
      <c r="F103" s="199"/>
      <c r="G103" s="199"/>
      <c r="H103" s="199"/>
      <c r="I103" s="199"/>
      <c r="J103" s="200">
        <f>J137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4189</v>
      </c>
      <c r="E104" s="199"/>
      <c r="F104" s="199"/>
      <c r="G104" s="199"/>
      <c r="H104" s="199"/>
      <c r="I104" s="199"/>
      <c r="J104" s="200">
        <f>J142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4190</v>
      </c>
      <c r="E105" s="199"/>
      <c r="F105" s="199"/>
      <c r="G105" s="199"/>
      <c r="H105" s="199"/>
      <c r="I105" s="199"/>
      <c r="J105" s="200">
        <f>J149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235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191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01_PLYN - Vnitřní plynovod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236</v>
      </c>
      <c r="D126" s="205" t="s">
        <v>69</v>
      </c>
      <c r="E126" s="205" t="s">
        <v>65</v>
      </c>
      <c r="F126" s="205" t="s">
        <v>66</v>
      </c>
      <c r="G126" s="205" t="s">
        <v>237</v>
      </c>
      <c r="H126" s="205" t="s">
        <v>238</v>
      </c>
      <c r="I126" s="205" t="s">
        <v>239</v>
      </c>
      <c r="J126" s="206" t="s">
        <v>196</v>
      </c>
      <c r="K126" s="207" t="s">
        <v>240</v>
      </c>
      <c r="L126" s="208"/>
      <c r="M126" s="103" t="s">
        <v>1</v>
      </c>
      <c r="N126" s="104" t="s">
        <v>48</v>
      </c>
      <c r="O126" s="104" t="s">
        <v>241</v>
      </c>
      <c r="P126" s="104" t="s">
        <v>242</v>
      </c>
      <c r="Q126" s="104" t="s">
        <v>243</v>
      </c>
      <c r="R126" s="104" t="s">
        <v>244</v>
      </c>
      <c r="S126" s="104" t="s">
        <v>245</v>
      </c>
      <c r="T126" s="105" t="s">
        <v>246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247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</f>
        <v>0</v>
      </c>
      <c r="Q127" s="107"/>
      <c r="R127" s="211">
        <f>R128</f>
        <v>0</v>
      </c>
      <c r="S127" s="107"/>
      <c r="T127" s="212">
        <f>T128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3652</v>
      </c>
      <c r="F128" s="217" t="s">
        <v>109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</f>
        <v>0</v>
      </c>
      <c r="Q128" s="222"/>
      <c r="R128" s="223">
        <f>R129</f>
        <v>0</v>
      </c>
      <c r="S128" s="222"/>
      <c r="T128" s="22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250</v>
      </c>
      <c r="BK128" s="227">
        <f>BK129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3488</v>
      </c>
      <c r="F129" s="228" t="s">
        <v>88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P130+P137+P142+P149</f>
        <v>0</v>
      </c>
      <c r="Q129" s="222"/>
      <c r="R129" s="223">
        <f>R130+R137+R142+R149</f>
        <v>0</v>
      </c>
      <c r="S129" s="222"/>
      <c r="T129" s="224">
        <f>T130+T137+T142+T149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250</v>
      </c>
      <c r="BK129" s="227">
        <f>BK130+BK137+BK142+BK149</f>
        <v>0</v>
      </c>
    </row>
    <row r="130" s="12" customFormat="1" ht="20.88" customHeight="1">
      <c r="A130" s="12"/>
      <c r="B130" s="214"/>
      <c r="C130" s="215"/>
      <c r="D130" s="216" t="s">
        <v>83</v>
      </c>
      <c r="E130" s="228" t="s">
        <v>3554</v>
      </c>
      <c r="F130" s="228" t="s">
        <v>4191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P131+P132+P133</f>
        <v>0</v>
      </c>
      <c r="Q130" s="222"/>
      <c r="R130" s="223">
        <f>R131+R132+R133</f>
        <v>0</v>
      </c>
      <c r="S130" s="222"/>
      <c r="T130" s="224">
        <f>T131+T132+T133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93</v>
      </c>
      <c r="AY130" s="225" t="s">
        <v>250</v>
      </c>
      <c r="BK130" s="227">
        <f>BK131+BK132+BK133</f>
        <v>0</v>
      </c>
    </row>
    <row r="131" s="2" customFormat="1" ht="16.5" customHeight="1">
      <c r="A131" s="41"/>
      <c r="B131" s="42"/>
      <c r="C131" s="230" t="s">
        <v>91</v>
      </c>
      <c r="D131" s="230" t="s">
        <v>252</v>
      </c>
      <c r="E131" s="231" t="s">
        <v>4192</v>
      </c>
      <c r="F131" s="232" t="s">
        <v>4193</v>
      </c>
      <c r="G131" s="233" t="s">
        <v>320</v>
      </c>
      <c r="H131" s="234">
        <v>121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272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308</v>
      </c>
    </row>
    <row r="132" s="2" customFormat="1" ht="16.5" customHeight="1">
      <c r="A132" s="41"/>
      <c r="B132" s="42"/>
      <c r="C132" s="230" t="s">
        <v>93</v>
      </c>
      <c r="D132" s="230" t="s">
        <v>252</v>
      </c>
      <c r="E132" s="231" t="s">
        <v>4194</v>
      </c>
      <c r="F132" s="232" t="s">
        <v>4195</v>
      </c>
      <c r="G132" s="233" t="s">
        <v>320</v>
      </c>
      <c r="H132" s="234">
        <v>37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272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408</v>
      </c>
    </row>
    <row r="133" s="17" customFormat="1" ht="20.88" customHeight="1">
      <c r="A133" s="17"/>
      <c r="B133" s="313"/>
      <c r="C133" s="314"/>
      <c r="D133" s="315" t="s">
        <v>83</v>
      </c>
      <c r="E133" s="315" t="s">
        <v>3577</v>
      </c>
      <c r="F133" s="315" t="s">
        <v>4196</v>
      </c>
      <c r="G133" s="314"/>
      <c r="H133" s="314"/>
      <c r="I133" s="316"/>
      <c r="J133" s="317">
        <f>BK133</f>
        <v>0</v>
      </c>
      <c r="K133" s="314"/>
      <c r="L133" s="318"/>
      <c r="M133" s="319"/>
      <c r="N133" s="320"/>
      <c r="O133" s="320"/>
      <c r="P133" s="321">
        <f>SUM(P134:P136)</f>
        <v>0</v>
      </c>
      <c r="Q133" s="320"/>
      <c r="R133" s="321">
        <f>SUM(R134:R136)</f>
        <v>0</v>
      </c>
      <c r="S133" s="320"/>
      <c r="T133" s="322">
        <f>SUM(T134:T136)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323" t="s">
        <v>91</v>
      </c>
      <c r="AT133" s="324" t="s">
        <v>83</v>
      </c>
      <c r="AU133" s="324" t="s">
        <v>272</v>
      </c>
      <c r="AY133" s="323" t="s">
        <v>250</v>
      </c>
      <c r="BK133" s="325">
        <f>SUM(BK134:BK136)</f>
        <v>0</v>
      </c>
    </row>
    <row r="134" s="2" customFormat="1" ht="16.5" customHeight="1">
      <c r="A134" s="41"/>
      <c r="B134" s="42"/>
      <c r="C134" s="230" t="s">
        <v>272</v>
      </c>
      <c r="D134" s="230" t="s">
        <v>252</v>
      </c>
      <c r="E134" s="231" t="s">
        <v>4197</v>
      </c>
      <c r="F134" s="232" t="s">
        <v>4198</v>
      </c>
      <c r="G134" s="233" t="s">
        <v>320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256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321</v>
      </c>
    </row>
    <row r="135" s="2" customFormat="1" ht="16.5" customHeight="1">
      <c r="A135" s="41"/>
      <c r="B135" s="42"/>
      <c r="C135" s="230" t="s">
        <v>256</v>
      </c>
      <c r="D135" s="230" t="s">
        <v>252</v>
      </c>
      <c r="E135" s="231" t="s">
        <v>4199</v>
      </c>
      <c r="F135" s="232" t="s">
        <v>4200</v>
      </c>
      <c r="G135" s="233" t="s">
        <v>320</v>
      </c>
      <c r="H135" s="234">
        <v>11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256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335</v>
      </c>
    </row>
    <row r="136" s="2" customFormat="1" ht="16.5" customHeight="1">
      <c r="A136" s="41"/>
      <c r="B136" s="42"/>
      <c r="C136" s="230" t="s">
        <v>283</v>
      </c>
      <c r="D136" s="230" t="s">
        <v>252</v>
      </c>
      <c r="E136" s="231" t="s">
        <v>4201</v>
      </c>
      <c r="F136" s="232" t="s">
        <v>4202</v>
      </c>
      <c r="G136" s="233" t="s">
        <v>643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256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340</v>
      </c>
    </row>
    <row r="137" s="12" customFormat="1" ht="20.88" customHeight="1">
      <c r="A137" s="12"/>
      <c r="B137" s="214"/>
      <c r="C137" s="215"/>
      <c r="D137" s="216" t="s">
        <v>83</v>
      </c>
      <c r="E137" s="228" t="s">
        <v>3632</v>
      </c>
      <c r="F137" s="228" t="s">
        <v>4203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SUM(P138:P141)</f>
        <v>0</v>
      </c>
      <c r="Q137" s="222"/>
      <c r="R137" s="223">
        <f>SUM(R138:R141)</f>
        <v>0</v>
      </c>
      <c r="S137" s="222"/>
      <c r="T137" s="22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93</v>
      </c>
      <c r="AY137" s="225" t="s">
        <v>250</v>
      </c>
      <c r="BK137" s="227">
        <f>SUM(BK138:BK141)</f>
        <v>0</v>
      </c>
    </row>
    <row r="138" s="2" customFormat="1" ht="16.5" customHeight="1">
      <c r="A138" s="41"/>
      <c r="B138" s="42"/>
      <c r="C138" s="230" t="s">
        <v>275</v>
      </c>
      <c r="D138" s="230" t="s">
        <v>252</v>
      </c>
      <c r="E138" s="231" t="s">
        <v>4204</v>
      </c>
      <c r="F138" s="232" t="s">
        <v>4205</v>
      </c>
      <c r="G138" s="233" t="s">
        <v>3524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272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351</v>
      </c>
    </row>
    <row r="139" s="2" customFormat="1" ht="16.5" customHeight="1">
      <c r="A139" s="41"/>
      <c r="B139" s="42"/>
      <c r="C139" s="230" t="s">
        <v>294</v>
      </c>
      <c r="D139" s="230" t="s">
        <v>252</v>
      </c>
      <c r="E139" s="231" t="s">
        <v>4206</v>
      </c>
      <c r="F139" s="232" t="s">
        <v>4207</v>
      </c>
      <c r="G139" s="233" t="s">
        <v>3524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272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357</v>
      </c>
    </row>
    <row r="140" s="2" customFormat="1" ht="24.15" customHeight="1">
      <c r="A140" s="41"/>
      <c r="B140" s="42"/>
      <c r="C140" s="230" t="s">
        <v>280</v>
      </c>
      <c r="D140" s="230" t="s">
        <v>252</v>
      </c>
      <c r="E140" s="231" t="s">
        <v>4208</v>
      </c>
      <c r="F140" s="232" t="s">
        <v>4209</v>
      </c>
      <c r="G140" s="233" t="s">
        <v>3524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272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363</v>
      </c>
    </row>
    <row r="141" s="2" customFormat="1" ht="16.5" customHeight="1">
      <c r="A141" s="41"/>
      <c r="B141" s="42"/>
      <c r="C141" s="230" t="s">
        <v>305</v>
      </c>
      <c r="D141" s="230" t="s">
        <v>252</v>
      </c>
      <c r="E141" s="231" t="s">
        <v>4210</v>
      </c>
      <c r="F141" s="232" t="s">
        <v>4202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272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374</v>
      </c>
    </row>
    <row r="142" s="12" customFormat="1" ht="20.88" customHeight="1">
      <c r="A142" s="12"/>
      <c r="B142" s="214"/>
      <c r="C142" s="215"/>
      <c r="D142" s="216" t="s">
        <v>83</v>
      </c>
      <c r="E142" s="228" t="s">
        <v>4128</v>
      </c>
      <c r="F142" s="228" t="s">
        <v>4211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SUM(P143:P148)</f>
        <v>0</v>
      </c>
      <c r="Q142" s="222"/>
      <c r="R142" s="223">
        <f>SUM(R143:R148)</f>
        <v>0</v>
      </c>
      <c r="S142" s="222"/>
      <c r="T142" s="224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93</v>
      </c>
      <c r="AY142" s="225" t="s">
        <v>250</v>
      </c>
      <c r="BK142" s="227">
        <f>SUM(BK143:BK148)</f>
        <v>0</v>
      </c>
    </row>
    <row r="143" s="2" customFormat="1" ht="16.5" customHeight="1">
      <c r="A143" s="41"/>
      <c r="B143" s="42"/>
      <c r="C143" s="230" t="s">
        <v>286</v>
      </c>
      <c r="D143" s="230" t="s">
        <v>252</v>
      </c>
      <c r="E143" s="231" t="s">
        <v>4212</v>
      </c>
      <c r="F143" s="232" t="s">
        <v>4213</v>
      </c>
      <c r="G143" s="233" t="s">
        <v>320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272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389</v>
      </c>
    </row>
    <row r="144" s="2" customFormat="1" ht="16.5" customHeight="1">
      <c r="A144" s="41"/>
      <c r="B144" s="42"/>
      <c r="C144" s="230" t="s">
        <v>332</v>
      </c>
      <c r="D144" s="230" t="s">
        <v>252</v>
      </c>
      <c r="E144" s="231" t="s">
        <v>4214</v>
      </c>
      <c r="F144" s="232" t="s">
        <v>4215</v>
      </c>
      <c r="G144" s="233" t="s">
        <v>3524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272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399</v>
      </c>
    </row>
    <row r="145" s="2" customFormat="1" ht="16.5" customHeight="1">
      <c r="A145" s="41"/>
      <c r="B145" s="42"/>
      <c r="C145" s="230" t="s">
        <v>8</v>
      </c>
      <c r="D145" s="230" t="s">
        <v>252</v>
      </c>
      <c r="E145" s="231" t="s">
        <v>4206</v>
      </c>
      <c r="F145" s="232" t="s">
        <v>4207</v>
      </c>
      <c r="G145" s="233" t="s">
        <v>3524</v>
      </c>
      <c r="H145" s="234">
        <v>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272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404</v>
      </c>
    </row>
    <row r="146" s="2" customFormat="1" ht="16.5" customHeight="1">
      <c r="A146" s="41"/>
      <c r="B146" s="42"/>
      <c r="C146" s="230" t="s">
        <v>348</v>
      </c>
      <c r="D146" s="230" t="s">
        <v>252</v>
      </c>
      <c r="E146" s="231" t="s">
        <v>4216</v>
      </c>
      <c r="F146" s="232" t="s">
        <v>4217</v>
      </c>
      <c r="G146" s="233" t="s">
        <v>3524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272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411</v>
      </c>
    </row>
    <row r="147" s="2" customFormat="1" ht="16.5" customHeight="1">
      <c r="A147" s="41"/>
      <c r="B147" s="42"/>
      <c r="C147" s="230" t="s">
        <v>298</v>
      </c>
      <c r="D147" s="230" t="s">
        <v>252</v>
      </c>
      <c r="E147" s="231" t="s">
        <v>4218</v>
      </c>
      <c r="F147" s="232" t="s">
        <v>4219</v>
      </c>
      <c r="G147" s="233" t="s">
        <v>3524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272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423</v>
      </c>
    </row>
    <row r="148" s="2" customFormat="1" ht="16.5" customHeight="1">
      <c r="A148" s="41"/>
      <c r="B148" s="42"/>
      <c r="C148" s="230" t="s">
        <v>360</v>
      </c>
      <c r="D148" s="230" t="s">
        <v>252</v>
      </c>
      <c r="E148" s="231" t="s">
        <v>4210</v>
      </c>
      <c r="F148" s="232" t="s">
        <v>4202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272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432</v>
      </c>
    </row>
    <row r="149" s="12" customFormat="1" ht="20.88" customHeight="1">
      <c r="A149" s="12"/>
      <c r="B149" s="214"/>
      <c r="C149" s="215"/>
      <c r="D149" s="216" t="s">
        <v>83</v>
      </c>
      <c r="E149" s="228" t="s">
        <v>1012</v>
      </c>
      <c r="F149" s="228" t="s">
        <v>4220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SUM(P150:P157)</f>
        <v>0</v>
      </c>
      <c r="Q149" s="222"/>
      <c r="R149" s="223">
        <f>SUM(R150:R157)</f>
        <v>0</v>
      </c>
      <c r="S149" s="222"/>
      <c r="T149" s="224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93</v>
      </c>
      <c r="AY149" s="225" t="s">
        <v>250</v>
      </c>
      <c r="BK149" s="227">
        <f>SUM(BK150:BK157)</f>
        <v>0</v>
      </c>
    </row>
    <row r="150" s="2" customFormat="1" ht="16.5" customHeight="1">
      <c r="A150" s="41"/>
      <c r="B150" s="42"/>
      <c r="C150" s="230" t="s">
        <v>303</v>
      </c>
      <c r="D150" s="230" t="s">
        <v>252</v>
      </c>
      <c r="E150" s="231" t="s">
        <v>4221</v>
      </c>
      <c r="F150" s="232" t="s">
        <v>4222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272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439</v>
      </c>
    </row>
    <row r="151" s="2" customFormat="1" ht="16.5" customHeight="1">
      <c r="A151" s="41"/>
      <c r="B151" s="42"/>
      <c r="C151" s="230" t="s">
        <v>385</v>
      </c>
      <c r="D151" s="230" t="s">
        <v>252</v>
      </c>
      <c r="E151" s="231" t="s">
        <v>4223</v>
      </c>
      <c r="F151" s="232" t="s">
        <v>4224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272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447</v>
      </c>
    </row>
    <row r="152" s="2" customFormat="1" ht="16.5" customHeight="1">
      <c r="A152" s="41"/>
      <c r="B152" s="42"/>
      <c r="C152" s="230" t="s">
        <v>308</v>
      </c>
      <c r="D152" s="230" t="s">
        <v>252</v>
      </c>
      <c r="E152" s="231" t="s">
        <v>4225</v>
      </c>
      <c r="F152" s="232" t="s">
        <v>4226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272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452</v>
      </c>
    </row>
    <row r="153" s="2" customFormat="1" ht="16.5" customHeight="1">
      <c r="A153" s="41"/>
      <c r="B153" s="42"/>
      <c r="C153" s="230" t="s">
        <v>401</v>
      </c>
      <c r="D153" s="230" t="s">
        <v>252</v>
      </c>
      <c r="E153" s="231" t="s">
        <v>4227</v>
      </c>
      <c r="F153" s="232" t="s">
        <v>4228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272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457</v>
      </c>
    </row>
    <row r="154" s="2" customFormat="1" ht="16.5" customHeight="1">
      <c r="A154" s="41"/>
      <c r="B154" s="42"/>
      <c r="C154" s="230" t="s">
        <v>408</v>
      </c>
      <c r="D154" s="230" t="s">
        <v>252</v>
      </c>
      <c r="E154" s="231" t="s">
        <v>4229</v>
      </c>
      <c r="F154" s="232" t="s">
        <v>4230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272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464</v>
      </c>
    </row>
    <row r="155" s="2" customFormat="1" ht="24.15" customHeight="1">
      <c r="A155" s="41"/>
      <c r="B155" s="42"/>
      <c r="C155" s="230" t="s">
        <v>7</v>
      </c>
      <c r="D155" s="230" t="s">
        <v>252</v>
      </c>
      <c r="E155" s="231" t="s">
        <v>4231</v>
      </c>
      <c r="F155" s="232" t="s">
        <v>4232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272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469</v>
      </c>
    </row>
    <row r="156" s="2" customFormat="1" ht="16.5" customHeight="1">
      <c r="A156" s="41"/>
      <c r="B156" s="42"/>
      <c r="C156" s="230" t="s">
        <v>321</v>
      </c>
      <c r="D156" s="230" t="s">
        <v>252</v>
      </c>
      <c r="E156" s="231" t="s">
        <v>4233</v>
      </c>
      <c r="F156" s="232" t="s">
        <v>4234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272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474</v>
      </c>
    </row>
    <row r="157" s="2" customFormat="1" ht="24.15" customHeight="1">
      <c r="A157" s="41"/>
      <c r="B157" s="42"/>
      <c r="C157" s="230" t="s">
        <v>436</v>
      </c>
      <c r="D157" s="230" t="s">
        <v>252</v>
      </c>
      <c r="E157" s="231" t="s">
        <v>4235</v>
      </c>
      <c r="F157" s="232" t="s">
        <v>4236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306" t="s">
        <v>1</v>
      </c>
      <c r="N157" s="307" t="s">
        <v>49</v>
      </c>
      <c r="O157" s="308"/>
      <c r="P157" s="309">
        <f>O157*H157</f>
        <v>0</v>
      </c>
      <c r="Q157" s="309">
        <v>0</v>
      </c>
      <c r="R157" s="309">
        <f>Q157*H157</f>
        <v>0</v>
      </c>
      <c r="S157" s="309">
        <v>0</v>
      </c>
      <c r="T157" s="310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272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479</v>
      </c>
    </row>
    <row r="158" s="2" customFormat="1" ht="6.96" customHeight="1">
      <c r="A158" s="41"/>
      <c r="B158" s="69"/>
      <c r="C158" s="70"/>
      <c r="D158" s="70"/>
      <c r="E158" s="70"/>
      <c r="F158" s="70"/>
      <c r="G158" s="70"/>
      <c r="H158" s="70"/>
      <c r="I158" s="70"/>
      <c r="J158" s="70"/>
      <c r="K158" s="70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H7FJMeE9aYR/lLF7aFJcifMkaayVpSANFloek2mdG4hqT/PWyCzEWaSi2sYl2NnJxqKG2jcIU0HdC10u3GGk1A==" hashValue="tzeiO6w5vJAuiV6B1/k86VaDsOTNU3LVoaqpEtWLmhNJEZDK5+vFWQ5CXmjVkzWe/k1yM2uEeJdkzZeUC+pMhg==" algorithmName="SHA-512" password="CC35"/>
  <autoFilter ref="C126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4237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42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ROUND(J139,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ROUND((SUM(BE139:BE273)),  2)</f>
        <v>0</v>
      </c>
      <c r="G35" s="41"/>
      <c r="H35" s="41"/>
      <c r="I35" s="167">
        <v>0.20999999999999999</v>
      </c>
      <c r="J35" s="166">
        <f>ROUND(((SUM(BE139:BE273))*I35),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ROUND((SUM(BF139:BF273)),  2)</f>
        <v>0</v>
      </c>
      <c r="G36" s="41"/>
      <c r="H36" s="41"/>
      <c r="I36" s="167">
        <v>0.12</v>
      </c>
      <c r="J36" s="166">
        <f>ROUND(((SUM(BF139:BF273))*I36),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ROUND((SUM(BG139:BG273)),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ROUND((SUM(BH139:BH273)),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ROUND((SUM(BI139:BI273)),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01_SIL - Elektro silnoproud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J139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4238</v>
      </c>
      <c r="E99" s="194"/>
      <c r="F99" s="194"/>
      <c r="G99" s="194"/>
      <c r="H99" s="194"/>
      <c r="I99" s="194"/>
      <c r="J99" s="195">
        <f>J140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4239</v>
      </c>
      <c r="E100" s="194"/>
      <c r="F100" s="194"/>
      <c r="G100" s="194"/>
      <c r="H100" s="194"/>
      <c r="I100" s="194"/>
      <c r="J100" s="195">
        <f>J145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6"/>
      <c r="D101" s="198" t="s">
        <v>4240</v>
      </c>
      <c r="E101" s="199"/>
      <c r="F101" s="199"/>
      <c r="G101" s="199"/>
      <c r="H101" s="199"/>
      <c r="I101" s="199"/>
      <c r="J101" s="200">
        <f>J146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4241</v>
      </c>
      <c r="E102" s="199"/>
      <c r="F102" s="199"/>
      <c r="G102" s="199"/>
      <c r="H102" s="199"/>
      <c r="I102" s="199"/>
      <c r="J102" s="200">
        <f>J162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4242</v>
      </c>
      <c r="E103" s="199"/>
      <c r="F103" s="199"/>
      <c r="G103" s="199"/>
      <c r="H103" s="199"/>
      <c r="I103" s="199"/>
      <c r="J103" s="200">
        <f>J170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4243</v>
      </c>
      <c r="E104" s="199"/>
      <c r="F104" s="199"/>
      <c r="G104" s="199"/>
      <c r="H104" s="199"/>
      <c r="I104" s="199"/>
      <c r="J104" s="200">
        <f>J173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4244</v>
      </c>
      <c r="E105" s="194"/>
      <c r="F105" s="194"/>
      <c r="G105" s="194"/>
      <c r="H105" s="194"/>
      <c r="I105" s="194"/>
      <c r="J105" s="195">
        <f>J180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4245</v>
      </c>
      <c r="E106" s="199"/>
      <c r="F106" s="199"/>
      <c r="G106" s="199"/>
      <c r="H106" s="199"/>
      <c r="I106" s="199"/>
      <c r="J106" s="200">
        <f>J181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4246</v>
      </c>
      <c r="E107" s="199"/>
      <c r="F107" s="199"/>
      <c r="G107" s="199"/>
      <c r="H107" s="199"/>
      <c r="I107" s="199"/>
      <c r="J107" s="200">
        <f>J187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4247</v>
      </c>
      <c r="E108" s="194"/>
      <c r="F108" s="194"/>
      <c r="G108" s="194"/>
      <c r="H108" s="194"/>
      <c r="I108" s="194"/>
      <c r="J108" s="195">
        <f>J195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4239</v>
      </c>
      <c r="E109" s="194"/>
      <c r="F109" s="194"/>
      <c r="G109" s="194"/>
      <c r="H109" s="194"/>
      <c r="I109" s="194"/>
      <c r="J109" s="195">
        <f>J205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6"/>
      <c r="D110" s="198" t="s">
        <v>4240</v>
      </c>
      <c r="E110" s="199"/>
      <c r="F110" s="199"/>
      <c r="G110" s="199"/>
      <c r="H110" s="199"/>
      <c r="I110" s="199"/>
      <c r="J110" s="200">
        <f>J206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4241</v>
      </c>
      <c r="E111" s="199"/>
      <c r="F111" s="199"/>
      <c r="G111" s="199"/>
      <c r="H111" s="199"/>
      <c r="I111" s="199"/>
      <c r="J111" s="200">
        <f>J220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4242</v>
      </c>
      <c r="E112" s="199"/>
      <c r="F112" s="199"/>
      <c r="G112" s="199"/>
      <c r="H112" s="199"/>
      <c r="I112" s="199"/>
      <c r="J112" s="200">
        <f>J228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4243</v>
      </c>
      <c r="E113" s="199"/>
      <c r="F113" s="199"/>
      <c r="G113" s="199"/>
      <c r="H113" s="199"/>
      <c r="I113" s="199"/>
      <c r="J113" s="200">
        <f>J233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1"/>
      <c r="C114" s="192"/>
      <c r="D114" s="193" t="s">
        <v>4244</v>
      </c>
      <c r="E114" s="194"/>
      <c r="F114" s="194"/>
      <c r="G114" s="194"/>
      <c r="H114" s="194"/>
      <c r="I114" s="194"/>
      <c r="J114" s="195">
        <f>J240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7"/>
      <c r="C115" s="136"/>
      <c r="D115" s="198" t="s">
        <v>4245</v>
      </c>
      <c r="E115" s="199"/>
      <c r="F115" s="199"/>
      <c r="G115" s="199"/>
      <c r="H115" s="199"/>
      <c r="I115" s="199"/>
      <c r="J115" s="200">
        <f>J241</f>
        <v>0</v>
      </c>
      <c r="K115" s="136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6"/>
      <c r="D116" s="198" t="s">
        <v>4246</v>
      </c>
      <c r="E116" s="199"/>
      <c r="F116" s="199"/>
      <c r="G116" s="199"/>
      <c r="H116" s="199"/>
      <c r="I116" s="199"/>
      <c r="J116" s="200">
        <f>J247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1"/>
      <c r="C117" s="192"/>
      <c r="D117" s="193" t="s">
        <v>4248</v>
      </c>
      <c r="E117" s="194"/>
      <c r="F117" s="194"/>
      <c r="G117" s="194"/>
      <c r="H117" s="194"/>
      <c r="I117" s="194"/>
      <c r="J117" s="195">
        <f>J253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3" s="2" customFormat="1" ht="6.96" customHeight="1">
      <c r="A123" s="41"/>
      <c r="B123" s="71"/>
      <c r="C123" s="72"/>
      <c r="D123" s="72"/>
      <c r="E123" s="72"/>
      <c r="F123" s="72"/>
      <c r="G123" s="72"/>
      <c r="H123" s="72"/>
      <c r="I123" s="72"/>
      <c r="J123" s="72"/>
      <c r="K123" s="72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4.96" customHeight="1">
      <c r="A124" s="41"/>
      <c r="B124" s="42"/>
      <c r="C124" s="25" t="s">
        <v>235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16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26.25" customHeight="1">
      <c r="A127" s="41"/>
      <c r="B127" s="42"/>
      <c r="C127" s="43"/>
      <c r="D127" s="43"/>
      <c r="E127" s="186" t="str">
        <f>E7</f>
        <v>STUDENTSKÉ KOLEJE VYSOKÉ ŠKOLY POLYTECHNICKÉ JIHLAVA</v>
      </c>
      <c r="F127" s="34"/>
      <c r="G127" s="34"/>
      <c r="H127" s="34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1" customFormat="1" ht="12" customHeight="1">
      <c r="B128" s="23"/>
      <c r="C128" s="34" t="s">
        <v>190</v>
      </c>
      <c r="D128" s="24"/>
      <c r="E128" s="24"/>
      <c r="F128" s="24"/>
      <c r="G128" s="24"/>
      <c r="H128" s="24"/>
      <c r="I128" s="24"/>
      <c r="J128" s="24"/>
      <c r="K128" s="24"/>
      <c r="L128" s="22"/>
    </row>
    <row r="129" s="2" customFormat="1" ht="16.5" customHeight="1">
      <c r="A129" s="41"/>
      <c r="B129" s="42"/>
      <c r="C129" s="43"/>
      <c r="D129" s="43"/>
      <c r="E129" s="186" t="s">
        <v>191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4" t="s">
        <v>192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79" t="str">
        <f>E11</f>
        <v>SO 01_SIL - Elektro silnoproud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4" t="s">
        <v>22</v>
      </c>
      <c r="D133" s="43"/>
      <c r="E133" s="43"/>
      <c r="F133" s="29" t="str">
        <f>F14</f>
        <v xml:space="preserve"> </v>
      </c>
      <c r="G133" s="43"/>
      <c r="H133" s="43"/>
      <c r="I133" s="34" t="s">
        <v>24</v>
      </c>
      <c r="J133" s="82" t="str">
        <f>IF(J14="","",J14)</f>
        <v>25. 11. 2022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4" t="s">
        <v>30</v>
      </c>
      <c r="D135" s="43"/>
      <c r="E135" s="43"/>
      <c r="F135" s="29" t="str">
        <f>E17</f>
        <v>Vysoká škola polytechnická Jihlava</v>
      </c>
      <c r="G135" s="43"/>
      <c r="H135" s="43"/>
      <c r="I135" s="34" t="s">
        <v>36</v>
      </c>
      <c r="J135" s="39" t="str">
        <f>E23</f>
        <v>A32 spol. s r. o.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5.15" customHeight="1">
      <c r="A136" s="41"/>
      <c r="B136" s="42"/>
      <c r="C136" s="34" t="s">
        <v>34</v>
      </c>
      <c r="D136" s="43"/>
      <c r="E136" s="43"/>
      <c r="F136" s="29" t="str">
        <f>IF(E20="","",E20)</f>
        <v>Vyplň údaj</v>
      </c>
      <c r="G136" s="43"/>
      <c r="H136" s="43"/>
      <c r="I136" s="34" t="s">
        <v>41</v>
      </c>
      <c r="J136" s="39" t="str">
        <f>E26</f>
        <v xml:space="preserve"> 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0.32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11" customFormat="1" ht="29.28" customHeight="1">
      <c r="A138" s="202"/>
      <c r="B138" s="203"/>
      <c r="C138" s="204" t="s">
        <v>236</v>
      </c>
      <c r="D138" s="205" t="s">
        <v>69</v>
      </c>
      <c r="E138" s="205" t="s">
        <v>65</v>
      </c>
      <c r="F138" s="205" t="s">
        <v>66</v>
      </c>
      <c r="G138" s="205" t="s">
        <v>237</v>
      </c>
      <c r="H138" s="205" t="s">
        <v>238</v>
      </c>
      <c r="I138" s="205" t="s">
        <v>239</v>
      </c>
      <c r="J138" s="206" t="s">
        <v>196</v>
      </c>
      <c r="K138" s="207" t="s">
        <v>240</v>
      </c>
      <c r="L138" s="208"/>
      <c r="M138" s="103" t="s">
        <v>1</v>
      </c>
      <c r="N138" s="104" t="s">
        <v>48</v>
      </c>
      <c r="O138" s="104" t="s">
        <v>241</v>
      </c>
      <c r="P138" s="104" t="s">
        <v>242</v>
      </c>
      <c r="Q138" s="104" t="s">
        <v>243</v>
      </c>
      <c r="R138" s="104" t="s">
        <v>244</v>
      </c>
      <c r="S138" s="104" t="s">
        <v>245</v>
      </c>
      <c r="T138" s="105" t="s">
        <v>246</v>
      </c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</row>
    <row r="139" s="2" customFormat="1" ht="22.8" customHeight="1">
      <c r="A139" s="41"/>
      <c r="B139" s="42"/>
      <c r="C139" s="110" t="s">
        <v>247</v>
      </c>
      <c r="D139" s="43"/>
      <c r="E139" s="43"/>
      <c r="F139" s="43"/>
      <c r="G139" s="43"/>
      <c r="H139" s="43"/>
      <c r="I139" s="43"/>
      <c r="J139" s="209">
        <f>BK139</f>
        <v>0</v>
      </c>
      <c r="K139" s="43"/>
      <c r="L139" s="47"/>
      <c r="M139" s="106"/>
      <c r="N139" s="210"/>
      <c r="O139" s="107"/>
      <c r="P139" s="211">
        <f>P140+P145+P180+P195+P205+P240+P253</f>
        <v>0</v>
      </c>
      <c r="Q139" s="107"/>
      <c r="R139" s="211">
        <f>R140+R145+R180+R195+R205+R240+R253</f>
        <v>0</v>
      </c>
      <c r="S139" s="107"/>
      <c r="T139" s="212">
        <f>T140+T145+T180+T195+T205+T240+T253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83</v>
      </c>
      <c r="AU139" s="19" t="s">
        <v>198</v>
      </c>
      <c r="BK139" s="213">
        <f>BK140+BK145+BK180+BK195+BK205+BK240+BK253</f>
        <v>0</v>
      </c>
    </row>
    <row r="140" s="12" customFormat="1" ht="25.92" customHeight="1">
      <c r="A140" s="12"/>
      <c r="B140" s="214"/>
      <c r="C140" s="215"/>
      <c r="D140" s="216" t="s">
        <v>83</v>
      </c>
      <c r="E140" s="217" t="s">
        <v>4249</v>
      </c>
      <c r="F140" s="217" t="s">
        <v>4250</v>
      </c>
      <c r="G140" s="215"/>
      <c r="H140" s="215"/>
      <c r="I140" s="218"/>
      <c r="J140" s="219">
        <f>BK140</f>
        <v>0</v>
      </c>
      <c r="K140" s="215"/>
      <c r="L140" s="220"/>
      <c r="M140" s="221"/>
      <c r="N140" s="222"/>
      <c r="O140" s="222"/>
      <c r="P140" s="223">
        <f>SUM(P141:P144)</f>
        <v>0</v>
      </c>
      <c r="Q140" s="222"/>
      <c r="R140" s="223">
        <f>SUM(R141:R144)</f>
        <v>0</v>
      </c>
      <c r="S140" s="222"/>
      <c r="T140" s="224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272</v>
      </c>
      <c r="AT140" s="226" t="s">
        <v>83</v>
      </c>
      <c r="AU140" s="226" t="s">
        <v>84</v>
      </c>
      <c r="AY140" s="225" t="s">
        <v>250</v>
      </c>
      <c r="BK140" s="227">
        <f>SUM(BK141:BK144)</f>
        <v>0</v>
      </c>
    </row>
    <row r="141" s="2" customFormat="1" ht="16.5" customHeight="1">
      <c r="A141" s="41"/>
      <c r="B141" s="42"/>
      <c r="C141" s="230" t="s">
        <v>91</v>
      </c>
      <c r="D141" s="230" t="s">
        <v>252</v>
      </c>
      <c r="E141" s="231" t="s">
        <v>4251</v>
      </c>
      <c r="F141" s="232" t="s">
        <v>4252</v>
      </c>
      <c r="G141" s="233" t="s">
        <v>3524</v>
      </c>
      <c r="H141" s="234">
        <v>58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490</v>
      </c>
      <c r="AT141" s="242" t="s">
        <v>252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490</v>
      </c>
      <c r="BM141" s="242" t="s">
        <v>93</v>
      </c>
    </row>
    <row r="142" s="2" customFormat="1" ht="16.5" customHeight="1">
      <c r="A142" s="41"/>
      <c r="B142" s="42"/>
      <c r="C142" s="230" t="s">
        <v>93</v>
      </c>
      <c r="D142" s="230" t="s">
        <v>252</v>
      </c>
      <c r="E142" s="231" t="s">
        <v>4253</v>
      </c>
      <c r="F142" s="232" t="s">
        <v>4252</v>
      </c>
      <c r="G142" s="233" t="s">
        <v>3524</v>
      </c>
      <c r="H142" s="234">
        <v>58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490</v>
      </c>
      <c r="AT142" s="242" t="s">
        <v>252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490</v>
      </c>
      <c r="BM142" s="242" t="s">
        <v>256</v>
      </c>
    </row>
    <row r="143" s="2" customFormat="1" ht="16.5" customHeight="1">
      <c r="A143" s="41"/>
      <c r="B143" s="42"/>
      <c r="C143" s="230" t="s">
        <v>272</v>
      </c>
      <c r="D143" s="230" t="s">
        <v>252</v>
      </c>
      <c r="E143" s="231" t="s">
        <v>4254</v>
      </c>
      <c r="F143" s="232" t="s">
        <v>4255</v>
      </c>
      <c r="G143" s="233" t="s">
        <v>3524</v>
      </c>
      <c r="H143" s="234">
        <v>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490</v>
      </c>
      <c r="AT143" s="242" t="s">
        <v>252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490</v>
      </c>
      <c r="BM143" s="242" t="s">
        <v>275</v>
      </c>
    </row>
    <row r="144" s="2" customFormat="1" ht="16.5" customHeight="1">
      <c r="A144" s="41"/>
      <c r="B144" s="42"/>
      <c r="C144" s="230" t="s">
        <v>256</v>
      </c>
      <c r="D144" s="230" t="s">
        <v>252</v>
      </c>
      <c r="E144" s="231" t="s">
        <v>4256</v>
      </c>
      <c r="F144" s="232" t="s">
        <v>4257</v>
      </c>
      <c r="G144" s="233" t="s">
        <v>3524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490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490</v>
      </c>
      <c r="BM144" s="242" t="s">
        <v>280</v>
      </c>
    </row>
    <row r="145" s="12" customFormat="1" ht="25.92" customHeight="1">
      <c r="A145" s="12"/>
      <c r="B145" s="214"/>
      <c r="C145" s="215"/>
      <c r="D145" s="216" t="s">
        <v>83</v>
      </c>
      <c r="E145" s="217" t="s">
        <v>3484</v>
      </c>
      <c r="F145" s="217" t="s">
        <v>4258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f>P146+P162+P170+P173</f>
        <v>0</v>
      </c>
      <c r="Q145" s="222"/>
      <c r="R145" s="223">
        <f>R146+R162+R170+R173</f>
        <v>0</v>
      </c>
      <c r="S145" s="222"/>
      <c r="T145" s="224">
        <f>T146+T162+T170+T173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84</v>
      </c>
      <c r="AY145" s="225" t="s">
        <v>250</v>
      </c>
      <c r="BK145" s="227">
        <f>BK146+BK162+BK170+BK173</f>
        <v>0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3486</v>
      </c>
      <c r="F146" s="228" t="s">
        <v>4259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SUM(P147:P161)</f>
        <v>0</v>
      </c>
      <c r="Q146" s="222"/>
      <c r="R146" s="223">
        <f>SUM(R147:R161)</f>
        <v>0</v>
      </c>
      <c r="S146" s="222"/>
      <c r="T146" s="224">
        <f>SUM(T147:T161)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250</v>
      </c>
      <c r="BK146" s="227">
        <f>SUM(BK147:BK161)</f>
        <v>0</v>
      </c>
    </row>
    <row r="147" s="2" customFormat="1" ht="16.5" customHeight="1">
      <c r="A147" s="41"/>
      <c r="B147" s="42"/>
      <c r="C147" s="230" t="s">
        <v>283</v>
      </c>
      <c r="D147" s="230" t="s">
        <v>252</v>
      </c>
      <c r="E147" s="231" t="s">
        <v>4260</v>
      </c>
      <c r="F147" s="232" t="s">
        <v>4261</v>
      </c>
      <c r="G147" s="233" t="s">
        <v>320</v>
      </c>
      <c r="H147" s="234">
        <v>1200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286</v>
      </c>
    </row>
    <row r="148" s="2" customFormat="1" ht="16.5" customHeight="1">
      <c r="A148" s="41"/>
      <c r="B148" s="42"/>
      <c r="C148" s="230" t="s">
        <v>275</v>
      </c>
      <c r="D148" s="230" t="s">
        <v>252</v>
      </c>
      <c r="E148" s="231" t="s">
        <v>4262</v>
      </c>
      <c r="F148" s="232" t="s">
        <v>4263</v>
      </c>
      <c r="G148" s="233" t="s">
        <v>320</v>
      </c>
      <c r="H148" s="234">
        <v>5800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8</v>
      </c>
    </row>
    <row r="149" s="2" customFormat="1" ht="16.5" customHeight="1">
      <c r="A149" s="41"/>
      <c r="B149" s="42"/>
      <c r="C149" s="230" t="s">
        <v>294</v>
      </c>
      <c r="D149" s="230" t="s">
        <v>252</v>
      </c>
      <c r="E149" s="231" t="s">
        <v>4264</v>
      </c>
      <c r="F149" s="232" t="s">
        <v>4265</v>
      </c>
      <c r="G149" s="233" t="s">
        <v>320</v>
      </c>
      <c r="H149" s="234">
        <v>5600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298</v>
      </c>
    </row>
    <row r="150" s="2" customFormat="1" ht="16.5" customHeight="1">
      <c r="A150" s="41"/>
      <c r="B150" s="42"/>
      <c r="C150" s="230" t="s">
        <v>280</v>
      </c>
      <c r="D150" s="230" t="s">
        <v>252</v>
      </c>
      <c r="E150" s="231" t="s">
        <v>4266</v>
      </c>
      <c r="F150" s="232" t="s">
        <v>4267</v>
      </c>
      <c r="G150" s="233" t="s">
        <v>320</v>
      </c>
      <c r="H150" s="234">
        <v>2300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303</v>
      </c>
    </row>
    <row r="151" s="2" customFormat="1" ht="16.5" customHeight="1">
      <c r="A151" s="41"/>
      <c r="B151" s="42"/>
      <c r="C151" s="230" t="s">
        <v>305</v>
      </c>
      <c r="D151" s="230" t="s">
        <v>252</v>
      </c>
      <c r="E151" s="231" t="s">
        <v>4268</v>
      </c>
      <c r="F151" s="232" t="s">
        <v>4269</v>
      </c>
      <c r="G151" s="233" t="s">
        <v>320</v>
      </c>
      <c r="H151" s="234">
        <v>1500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308</v>
      </c>
    </row>
    <row r="152" s="2" customFormat="1" ht="16.5" customHeight="1">
      <c r="A152" s="41"/>
      <c r="B152" s="42"/>
      <c r="C152" s="230" t="s">
        <v>286</v>
      </c>
      <c r="D152" s="230" t="s">
        <v>252</v>
      </c>
      <c r="E152" s="231" t="s">
        <v>4270</v>
      </c>
      <c r="F152" s="232" t="s">
        <v>4271</v>
      </c>
      <c r="G152" s="233" t="s">
        <v>320</v>
      </c>
      <c r="H152" s="234">
        <v>40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408</v>
      </c>
    </row>
    <row r="153" s="2" customFormat="1" ht="16.5" customHeight="1">
      <c r="A153" s="41"/>
      <c r="B153" s="42"/>
      <c r="C153" s="230" t="s">
        <v>332</v>
      </c>
      <c r="D153" s="230" t="s">
        <v>252</v>
      </c>
      <c r="E153" s="231" t="s">
        <v>4272</v>
      </c>
      <c r="F153" s="232" t="s">
        <v>4273</v>
      </c>
      <c r="G153" s="233" t="s">
        <v>320</v>
      </c>
      <c r="H153" s="234">
        <v>50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321</v>
      </c>
    </row>
    <row r="154" s="2" customFormat="1" ht="16.5" customHeight="1">
      <c r="A154" s="41"/>
      <c r="B154" s="42"/>
      <c r="C154" s="230" t="s">
        <v>8</v>
      </c>
      <c r="D154" s="230" t="s">
        <v>252</v>
      </c>
      <c r="E154" s="231" t="s">
        <v>4274</v>
      </c>
      <c r="F154" s="232" t="s">
        <v>4275</v>
      </c>
      <c r="G154" s="233" t="s">
        <v>320</v>
      </c>
      <c r="H154" s="234">
        <v>350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335</v>
      </c>
    </row>
    <row r="155" s="2" customFormat="1" ht="16.5" customHeight="1">
      <c r="A155" s="41"/>
      <c r="B155" s="42"/>
      <c r="C155" s="230" t="s">
        <v>348</v>
      </c>
      <c r="D155" s="230" t="s">
        <v>252</v>
      </c>
      <c r="E155" s="231" t="s">
        <v>4276</v>
      </c>
      <c r="F155" s="232" t="s">
        <v>4277</v>
      </c>
      <c r="G155" s="233" t="s">
        <v>320</v>
      </c>
      <c r="H155" s="234">
        <v>200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340</v>
      </c>
    </row>
    <row r="156" s="2" customFormat="1" ht="16.5" customHeight="1">
      <c r="A156" s="41"/>
      <c r="B156" s="42"/>
      <c r="C156" s="230" t="s">
        <v>298</v>
      </c>
      <c r="D156" s="230" t="s">
        <v>252</v>
      </c>
      <c r="E156" s="231" t="s">
        <v>4278</v>
      </c>
      <c r="F156" s="232" t="s">
        <v>4279</v>
      </c>
      <c r="G156" s="233" t="s">
        <v>320</v>
      </c>
      <c r="H156" s="234">
        <v>180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351</v>
      </c>
    </row>
    <row r="157" s="2" customFormat="1" ht="16.5" customHeight="1">
      <c r="A157" s="41"/>
      <c r="B157" s="42"/>
      <c r="C157" s="230" t="s">
        <v>360</v>
      </c>
      <c r="D157" s="230" t="s">
        <v>252</v>
      </c>
      <c r="E157" s="231" t="s">
        <v>4280</v>
      </c>
      <c r="F157" s="232" t="s">
        <v>4281</v>
      </c>
      <c r="G157" s="233" t="s">
        <v>320</v>
      </c>
      <c r="H157" s="234">
        <v>30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357</v>
      </c>
    </row>
    <row r="158" s="2" customFormat="1" ht="16.5" customHeight="1">
      <c r="A158" s="41"/>
      <c r="B158" s="42"/>
      <c r="C158" s="230" t="s">
        <v>303</v>
      </c>
      <c r="D158" s="230" t="s">
        <v>252</v>
      </c>
      <c r="E158" s="231" t="s">
        <v>4282</v>
      </c>
      <c r="F158" s="232" t="s">
        <v>4283</v>
      </c>
      <c r="G158" s="233" t="s">
        <v>320</v>
      </c>
      <c r="H158" s="234">
        <v>30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363</v>
      </c>
    </row>
    <row r="159" s="2" customFormat="1" ht="16.5" customHeight="1">
      <c r="A159" s="41"/>
      <c r="B159" s="42"/>
      <c r="C159" s="230" t="s">
        <v>385</v>
      </c>
      <c r="D159" s="230" t="s">
        <v>252</v>
      </c>
      <c r="E159" s="231" t="s">
        <v>4284</v>
      </c>
      <c r="F159" s="232" t="s">
        <v>4285</v>
      </c>
      <c r="G159" s="233" t="s">
        <v>320</v>
      </c>
      <c r="H159" s="234">
        <v>5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374</v>
      </c>
    </row>
    <row r="160" s="2" customFormat="1" ht="16.5" customHeight="1">
      <c r="A160" s="41"/>
      <c r="B160" s="42"/>
      <c r="C160" s="230" t="s">
        <v>308</v>
      </c>
      <c r="D160" s="230" t="s">
        <v>252</v>
      </c>
      <c r="E160" s="231" t="s">
        <v>4286</v>
      </c>
      <c r="F160" s="232" t="s">
        <v>4287</v>
      </c>
      <c r="G160" s="233" t="s">
        <v>3524</v>
      </c>
      <c r="H160" s="234">
        <v>1750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389</v>
      </c>
    </row>
    <row r="161" s="2" customFormat="1" ht="16.5" customHeight="1">
      <c r="A161" s="41"/>
      <c r="B161" s="42"/>
      <c r="C161" s="230" t="s">
        <v>401</v>
      </c>
      <c r="D161" s="230" t="s">
        <v>252</v>
      </c>
      <c r="E161" s="231" t="s">
        <v>4288</v>
      </c>
      <c r="F161" s="232" t="s">
        <v>4289</v>
      </c>
      <c r="G161" s="233" t="s">
        <v>3524</v>
      </c>
      <c r="H161" s="234">
        <v>220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399</v>
      </c>
    </row>
    <row r="162" s="12" customFormat="1" ht="22.8" customHeight="1">
      <c r="A162" s="12"/>
      <c r="B162" s="214"/>
      <c r="C162" s="215"/>
      <c r="D162" s="216" t="s">
        <v>83</v>
      </c>
      <c r="E162" s="228" t="s">
        <v>3652</v>
      </c>
      <c r="F162" s="228" t="s">
        <v>4290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SUM(P163:P169)</f>
        <v>0</v>
      </c>
      <c r="Q162" s="222"/>
      <c r="R162" s="223">
        <f>SUM(R163:R169)</f>
        <v>0</v>
      </c>
      <c r="S162" s="222"/>
      <c r="T162" s="224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91</v>
      </c>
      <c r="AT162" s="226" t="s">
        <v>83</v>
      </c>
      <c r="AU162" s="226" t="s">
        <v>91</v>
      </c>
      <c r="AY162" s="225" t="s">
        <v>250</v>
      </c>
      <c r="BK162" s="227">
        <f>SUM(BK163:BK169)</f>
        <v>0</v>
      </c>
    </row>
    <row r="163" s="2" customFormat="1" ht="16.5" customHeight="1">
      <c r="A163" s="41"/>
      <c r="B163" s="42"/>
      <c r="C163" s="230" t="s">
        <v>408</v>
      </c>
      <c r="D163" s="230" t="s">
        <v>252</v>
      </c>
      <c r="E163" s="231" t="s">
        <v>4291</v>
      </c>
      <c r="F163" s="232" t="s">
        <v>4292</v>
      </c>
      <c r="G163" s="233" t="s">
        <v>3524</v>
      </c>
      <c r="H163" s="234">
        <v>227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404</v>
      </c>
    </row>
    <row r="164" s="2" customFormat="1" ht="16.5" customHeight="1">
      <c r="A164" s="41"/>
      <c r="B164" s="42"/>
      <c r="C164" s="230" t="s">
        <v>7</v>
      </c>
      <c r="D164" s="230" t="s">
        <v>252</v>
      </c>
      <c r="E164" s="231" t="s">
        <v>4293</v>
      </c>
      <c r="F164" s="232" t="s">
        <v>4294</v>
      </c>
      <c r="G164" s="233" t="s">
        <v>3524</v>
      </c>
      <c r="H164" s="234">
        <v>11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411</v>
      </c>
    </row>
    <row r="165" s="2" customFormat="1" ht="16.5" customHeight="1">
      <c r="A165" s="41"/>
      <c r="B165" s="42"/>
      <c r="C165" s="230" t="s">
        <v>321</v>
      </c>
      <c r="D165" s="230" t="s">
        <v>252</v>
      </c>
      <c r="E165" s="231" t="s">
        <v>4295</v>
      </c>
      <c r="F165" s="232" t="s">
        <v>4296</v>
      </c>
      <c r="G165" s="233" t="s">
        <v>3524</v>
      </c>
      <c r="H165" s="234">
        <v>324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423</v>
      </c>
    </row>
    <row r="166" s="2" customFormat="1" ht="24.15" customHeight="1">
      <c r="A166" s="41"/>
      <c r="B166" s="42"/>
      <c r="C166" s="230" t="s">
        <v>436</v>
      </c>
      <c r="D166" s="230" t="s">
        <v>252</v>
      </c>
      <c r="E166" s="231" t="s">
        <v>4297</v>
      </c>
      <c r="F166" s="232" t="s">
        <v>4298</v>
      </c>
      <c r="G166" s="233" t="s">
        <v>3524</v>
      </c>
      <c r="H166" s="234">
        <v>2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432</v>
      </c>
    </row>
    <row r="167" s="2" customFormat="1" ht="16.5" customHeight="1">
      <c r="A167" s="41"/>
      <c r="B167" s="42"/>
      <c r="C167" s="230" t="s">
        <v>335</v>
      </c>
      <c r="D167" s="230" t="s">
        <v>252</v>
      </c>
      <c r="E167" s="231" t="s">
        <v>4299</v>
      </c>
      <c r="F167" s="232" t="s">
        <v>4300</v>
      </c>
      <c r="G167" s="233" t="s">
        <v>3524</v>
      </c>
      <c r="H167" s="234">
        <v>1087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439</v>
      </c>
    </row>
    <row r="168" s="2" customFormat="1" ht="16.5" customHeight="1">
      <c r="A168" s="41"/>
      <c r="B168" s="42"/>
      <c r="C168" s="230" t="s">
        <v>449</v>
      </c>
      <c r="D168" s="230" t="s">
        <v>252</v>
      </c>
      <c r="E168" s="231" t="s">
        <v>4301</v>
      </c>
      <c r="F168" s="232" t="s">
        <v>4302</v>
      </c>
      <c r="G168" s="233" t="s">
        <v>3524</v>
      </c>
      <c r="H168" s="234">
        <v>10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447</v>
      </c>
    </row>
    <row r="169" s="2" customFormat="1" ht="16.5" customHeight="1">
      <c r="A169" s="41"/>
      <c r="B169" s="42"/>
      <c r="C169" s="230" t="s">
        <v>340</v>
      </c>
      <c r="D169" s="230" t="s">
        <v>252</v>
      </c>
      <c r="E169" s="231" t="s">
        <v>4303</v>
      </c>
      <c r="F169" s="232" t="s">
        <v>4304</v>
      </c>
      <c r="G169" s="233" t="s">
        <v>3524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452</v>
      </c>
    </row>
    <row r="170" s="12" customFormat="1" ht="22.8" customHeight="1">
      <c r="A170" s="12"/>
      <c r="B170" s="214"/>
      <c r="C170" s="215"/>
      <c r="D170" s="216" t="s">
        <v>83</v>
      </c>
      <c r="E170" s="228" t="s">
        <v>3488</v>
      </c>
      <c r="F170" s="228" t="s">
        <v>4305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SUM(P171:P172)</f>
        <v>0</v>
      </c>
      <c r="Q170" s="222"/>
      <c r="R170" s="223">
        <f>SUM(R171:R172)</f>
        <v>0</v>
      </c>
      <c r="S170" s="222"/>
      <c r="T170" s="224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91</v>
      </c>
      <c r="AT170" s="226" t="s">
        <v>83</v>
      </c>
      <c r="AU170" s="226" t="s">
        <v>91</v>
      </c>
      <c r="AY170" s="225" t="s">
        <v>250</v>
      </c>
      <c r="BK170" s="227">
        <f>SUM(BK171:BK172)</f>
        <v>0</v>
      </c>
    </row>
    <row r="171" s="2" customFormat="1" ht="16.5" customHeight="1">
      <c r="A171" s="41"/>
      <c r="B171" s="42"/>
      <c r="C171" s="230" t="s">
        <v>461</v>
      </c>
      <c r="D171" s="230" t="s">
        <v>252</v>
      </c>
      <c r="E171" s="231" t="s">
        <v>4306</v>
      </c>
      <c r="F171" s="232" t="s">
        <v>4307</v>
      </c>
      <c r="G171" s="233" t="s">
        <v>320</v>
      </c>
      <c r="H171" s="234">
        <v>1390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457</v>
      </c>
    </row>
    <row r="172" s="2" customFormat="1" ht="16.5" customHeight="1">
      <c r="A172" s="41"/>
      <c r="B172" s="42"/>
      <c r="C172" s="230" t="s">
        <v>351</v>
      </c>
      <c r="D172" s="230" t="s">
        <v>252</v>
      </c>
      <c r="E172" s="231" t="s">
        <v>4308</v>
      </c>
      <c r="F172" s="232" t="s">
        <v>4309</v>
      </c>
      <c r="G172" s="233" t="s">
        <v>3524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464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3554</v>
      </c>
      <c r="F173" s="228" t="s">
        <v>4310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SUM(P174:P179)</f>
        <v>0</v>
      </c>
      <c r="Q173" s="222"/>
      <c r="R173" s="223">
        <f>SUM(R174:R179)</f>
        <v>0</v>
      </c>
      <c r="S173" s="222"/>
      <c r="T173" s="224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91</v>
      </c>
      <c r="AY173" s="225" t="s">
        <v>250</v>
      </c>
      <c r="BK173" s="227">
        <f>SUM(BK174:BK179)</f>
        <v>0</v>
      </c>
    </row>
    <row r="174" s="2" customFormat="1" ht="16.5" customHeight="1">
      <c r="A174" s="41"/>
      <c r="B174" s="42"/>
      <c r="C174" s="230" t="s">
        <v>471</v>
      </c>
      <c r="D174" s="230" t="s">
        <v>252</v>
      </c>
      <c r="E174" s="231" t="s">
        <v>4311</v>
      </c>
      <c r="F174" s="232" t="s">
        <v>4312</v>
      </c>
      <c r="G174" s="233" t="s">
        <v>320</v>
      </c>
      <c r="H174" s="234">
        <v>400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469</v>
      </c>
    </row>
    <row r="175" s="2" customFormat="1" ht="16.5" customHeight="1">
      <c r="A175" s="41"/>
      <c r="B175" s="42"/>
      <c r="C175" s="230" t="s">
        <v>357</v>
      </c>
      <c r="D175" s="230" t="s">
        <v>252</v>
      </c>
      <c r="E175" s="231" t="s">
        <v>4313</v>
      </c>
      <c r="F175" s="232" t="s">
        <v>4314</v>
      </c>
      <c r="G175" s="233" t="s">
        <v>320</v>
      </c>
      <c r="H175" s="234">
        <v>600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474</v>
      </c>
    </row>
    <row r="176" s="2" customFormat="1" ht="16.5" customHeight="1">
      <c r="A176" s="41"/>
      <c r="B176" s="42"/>
      <c r="C176" s="230" t="s">
        <v>487</v>
      </c>
      <c r="D176" s="230" t="s">
        <v>252</v>
      </c>
      <c r="E176" s="231" t="s">
        <v>4315</v>
      </c>
      <c r="F176" s="232" t="s">
        <v>4316</v>
      </c>
      <c r="G176" s="233" t="s">
        <v>320</v>
      </c>
      <c r="H176" s="234">
        <v>60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479</v>
      </c>
    </row>
    <row r="177" s="2" customFormat="1" ht="16.5" customHeight="1">
      <c r="A177" s="41"/>
      <c r="B177" s="42"/>
      <c r="C177" s="230" t="s">
        <v>363</v>
      </c>
      <c r="D177" s="230" t="s">
        <v>252</v>
      </c>
      <c r="E177" s="231" t="s">
        <v>4317</v>
      </c>
      <c r="F177" s="232" t="s">
        <v>4318</v>
      </c>
      <c r="G177" s="233" t="s">
        <v>3524</v>
      </c>
      <c r="H177" s="234">
        <v>18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256</v>
      </c>
      <c r="AT177" s="242" t="s">
        <v>252</v>
      </c>
      <c r="AU177" s="242" t="s">
        <v>93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490</v>
      </c>
    </row>
    <row r="178" s="2" customFormat="1" ht="16.5" customHeight="1">
      <c r="A178" s="41"/>
      <c r="B178" s="42"/>
      <c r="C178" s="230" t="s">
        <v>521</v>
      </c>
      <c r="D178" s="230" t="s">
        <v>252</v>
      </c>
      <c r="E178" s="231" t="s">
        <v>4319</v>
      </c>
      <c r="F178" s="232" t="s">
        <v>4320</v>
      </c>
      <c r="G178" s="233" t="s">
        <v>3524</v>
      </c>
      <c r="H178" s="234">
        <v>18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496</v>
      </c>
    </row>
    <row r="179" s="2" customFormat="1" ht="16.5" customHeight="1">
      <c r="A179" s="41"/>
      <c r="B179" s="42"/>
      <c r="C179" s="230" t="s">
        <v>374</v>
      </c>
      <c r="D179" s="230" t="s">
        <v>252</v>
      </c>
      <c r="E179" s="231" t="s">
        <v>4321</v>
      </c>
      <c r="F179" s="232" t="s">
        <v>4322</v>
      </c>
      <c r="G179" s="233" t="s">
        <v>3524</v>
      </c>
      <c r="H179" s="234">
        <v>10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524</v>
      </c>
    </row>
    <row r="180" s="12" customFormat="1" ht="25.92" customHeight="1">
      <c r="A180" s="12"/>
      <c r="B180" s="214"/>
      <c r="C180" s="215"/>
      <c r="D180" s="216" t="s">
        <v>83</v>
      </c>
      <c r="E180" s="217" t="s">
        <v>3577</v>
      </c>
      <c r="F180" s="217" t="s">
        <v>4323</v>
      </c>
      <c r="G180" s="215"/>
      <c r="H180" s="215"/>
      <c r="I180" s="218"/>
      <c r="J180" s="219">
        <f>BK180</f>
        <v>0</v>
      </c>
      <c r="K180" s="215"/>
      <c r="L180" s="220"/>
      <c r="M180" s="221"/>
      <c r="N180" s="222"/>
      <c r="O180" s="222"/>
      <c r="P180" s="223">
        <f>P181+P187</f>
        <v>0</v>
      </c>
      <c r="Q180" s="222"/>
      <c r="R180" s="223">
        <f>R181+R187</f>
        <v>0</v>
      </c>
      <c r="S180" s="222"/>
      <c r="T180" s="224">
        <f>T181+T187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91</v>
      </c>
      <c r="AT180" s="226" t="s">
        <v>83</v>
      </c>
      <c r="AU180" s="226" t="s">
        <v>84</v>
      </c>
      <c r="AY180" s="225" t="s">
        <v>250</v>
      </c>
      <c r="BK180" s="227">
        <f>BK181+BK187</f>
        <v>0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3632</v>
      </c>
      <c r="F181" s="228" t="s">
        <v>4324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SUM(P182:P186)</f>
        <v>0</v>
      </c>
      <c r="Q181" s="222"/>
      <c r="R181" s="223">
        <f>SUM(R182:R186)</f>
        <v>0</v>
      </c>
      <c r="S181" s="222"/>
      <c r="T181" s="224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91</v>
      </c>
      <c r="AT181" s="226" t="s">
        <v>83</v>
      </c>
      <c r="AU181" s="226" t="s">
        <v>91</v>
      </c>
      <c r="AY181" s="225" t="s">
        <v>250</v>
      </c>
      <c r="BK181" s="227">
        <f>SUM(BK182:BK186)</f>
        <v>0</v>
      </c>
    </row>
    <row r="182" s="2" customFormat="1" ht="21.75" customHeight="1">
      <c r="A182" s="41"/>
      <c r="B182" s="42"/>
      <c r="C182" s="230" t="s">
        <v>545</v>
      </c>
      <c r="D182" s="230" t="s">
        <v>252</v>
      </c>
      <c r="E182" s="231" t="s">
        <v>4325</v>
      </c>
      <c r="F182" s="232" t="s">
        <v>4326</v>
      </c>
      <c r="G182" s="233" t="s">
        <v>643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543</v>
      </c>
    </row>
    <row r="183" s="2" customFormat="1" ht="16.5" customHeight="1">
      <c r="A183" s="41"/>
      <c r="B183" s="42"/>
      <c r="C183" s="230" t="s">
        <v>389</v>
      </c>
      <c r="D183" s="230" t="s">
        <v>252</v>
      </c>
      <c r="E183" s="231" t="s">
        <v>4327</v>
      </c>
      <c r="F183" s="232" t="s">
        <v>4328</v>
      </c>
      <c r="G183" s="233" t="s">
        <v>3524</v>
      </c>
      <c r="H183" s="234">
        <v>150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548</v>
      </c>
    </row>
    <row r="184" s="2" customFormat="1" ht="16.5" customHeight="1">
      <c r="A184" s="41"/>
      <c r="B184" s="42"/>
      <c r="C184" s="230" t="s">
        <v>556</v>
      </c>
      <c r="D184" s="230" t="s">
        <v>252</v>
      </c>
      <c r="E184" s="231" t="s">
        <v>4329</v>
      </c>
      <c r="F184" s="232" t="s">
        <v>4330</v>
      </c>
      <c r="G184" s="233" t="s">
        <v>3524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256</v>
      </c>
      <c r="AT184" s="242" t="s">
        <v>252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554</v>
      </c>
    </row>
    <row r="185" s="2" customFormat="1" ht="16.5" customHeight="1">
      <c r="A185" s="41"/>
      <c r="B185" s="42"/>
      <c r="C185" s="230" t="s">
        <v>399</v>
      </c>
      <c r="D185" s="230" t="s">
        <v>252</v>
      </c>
      <c r="E185" s="231" t="s">
        <v>4331</v>
      </c>
      <c r="F185" s="232" t="s">
        <v>4332</v>
      </c>
      <c r="G185" s="233" t="s">
        <v>3524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559</v>
      </c>
    </row>
    <row r="186" s="2" customFormat="1" ht="16.5" customHeight="1">
      <c r="A186" s="41"/>
      <c r="B186" s="42"/>
      <c r="C186" s="230" t="s">
        <v>573</v>
      </c>
      <c r="D186" s="230" t="s">
        <v>252</v>
      </c>
      <c r="E186" s="231" t="s">
        <v>4333</v>
      </c>
      <c r="F186" s="232" t="s">
        <v>4334</v>
      </c>
      <c r="G186" s="233" t="s">
        <v>3524</v>
      </c>
      <c r="H186" s="234">
        <v>1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571</v>
      </c>
    </row>
    <row r="187" s="12" customFormat="1" ht="22.8" customHeight="1">
      <c r="A187" s="12"/>
      <c r="B187" s="214"/>
      <c r="C187" s="215"/>
      <c r="D187" s="216" t="s">
        <v>83</v>
      </c>
      <c r="E187" s="228" t="s">
        <v>4128</v>
      </c>
      <c r="F187" s="228" t="s">
        <v>4335</v>
      </c>
      <c r="G187" s="215"/>
      <c r="H187" s="215"/>
      <c r="I187" s="218"/>
      <c r="J187" s="229">
        <f>BK187</f>
        <v>0</v>
      </c>
      <c r="K187" s="215"/>
      <c r="L187" s="220"/>
      <c r="M187" s="221"/>
      <c r="N187" s="222"/>
      <c r="O187" s="222"/>
      <c r="P187" s="223">
        <f>SUM(P188:P194)</f>
        <v>0</v>
      </c>
      <c r="Q187" s="222"/>
      <c r="R187" s="223">
        <f>SUM(R188:R194)</f>
        <v>0</v>
      </c>
      <c r="S187" s="222"/>
      <c r="T187" s="224">
        <f>SUM(T188:T194)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5" t="s">
        <v>91</v>
      </c>
      <c r="AT187" s="226" t="s">
        <v>83</v>
      </c>
      <c r="AU187" s="226" t="s">
        <v>91</v>
      </c>
      <c r="AY187" s="225" t="s">
        <v>250</v>
      </c>
      <c r="BK187" s="227">
        <f>SUM(BK188:BK194)</f>
        <v>0</v>
      </c>
    </row>
    <row r="188" s="2" customFormat="1" ht="16.5" customHeight="1">
      <c r="A188" s="41"/>
      <c r="B188" s="42"/>
      <c r="C188" s="230" t="s">
        <v>404</v>
      </c>
      <c r="D188" s="230" t="s">
        <v>252</v>
      </c>
      <c r="E188" s="231" t="s">
        <v>4336</v>
      </c>
      <c r="F188" s="232" t="s">
        <v>4337</v>
      </c>
      <c r="G188" s="233" t="s">
        <v>320</v>
      </c>
      <c r="H188" s="234">
        <v>800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576</v>
      </c>
    </row>
    <row r="189" s="2" customFormat="1" ht="16.5" customHeight="1">
      <c r="A189" s="41"/>
      <c r="B189" s="42"/>
      <c r="C189" s="230" t="s">
        <v>586</v>
      </c>
      <c r="D189" s="230" t="s">
        <v>252</v>
      </c>
      <c r="E189" s="231" t="s">
        <v>4338</v>
      </c>
      <c r="F189" s="232" t="s">
        <v>4339</v>
      </c>
      <c r="G189" s="233" t="s">
        <v>320</v>
      </c>
      <c r="H189" s="234">
        <v>40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583</v>
      </c>
    </row>
    <row r="190" s="2" customFormat="1" ht="16.5" customHeight="1">
      <c r="A190" s="41"/>
      <c r="B190" s="42"/>
      <c r="C190" s="230" t="s">
        <v>411</v>
      </c>
      <c r="D190" s="230" t="s">
        <v>252</v>
      </c>
      <c r="E190" s="231" t="s">
        <v>4340</v>
      </c>
      <c r="F190" s="232" t="s">
        <v>4341</v>
      </c>
      <c r="G190" s="233" t="s">
        <v>320</v>
      </c>
      <c r="H190" s="234">
        <v>3500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589</v>
      </c>
    </row>
    <row r="191" s="2" customFormat="1" ht="16.5" customHeight="1">
      <c r="A191" s="41"/>
      <c r="B191" s="42"/>
      <c r="C191" s="230" t="s">
        <v>598</v>
      </c>
      <c r="D191" s="230" t="s">
        <v>252</v>
      </c>
      <c r="E191" s="231" t="s">
        <v>4342</v>
      </c>
      <c r="F191" s="232" t="s">
        <v>4343</v>
      </c>
      <c r="G191" s="233" t="s">
        <v>3524</v>
      </c>
      <c r="H191" s="234">
        <v>2000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593</v>
      </c>
    </row>
    <row r="192" s="2" customFormat="1" ht="16.5" customHeight="1">
      <c r="A192" s="41"/>
      <c r="B192" s="42"/>
      <c r="C192" s="230" t="s">
        <v>423</v>
      </c>
      <c r="D192" s="230" t="s">
        <v>252</v>
      </c>
      <c r="E192" s="231" t="s">
        <v>4344</v>
      </c>
      <c r="F192" s="232" t="s">
        <v>4345</v>
      </c>
      <c r="G192" s="233" t="s">
        <v>3524</v>
      </c>
      <c r="H192" s="234">
        <v>1649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256</v>
      </c>
      <c r="AT192" s="242" t="s">
        <v>252</v>
      </c>
      <c r="AU192" s="242" t="s">
        <v>93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256</v>
      </c>
      <c r="BM192" s="242" t="s">
        <v>601</v>
      </c>
    </row>
    <row r="193" s="2" customFormat="1" ht="16.5" customHeight="1">
      <c r="A193" s="41"/>
      <c r="B193" s="42"/>
      <c r="C193" s="230" t="s">
        <v>610</v>
      </c>
      <c r="D193" s="230" t="s">
        <v>252</v>
      </c>
      <c r="E193" s="231" t="s">
        <v>4346</v>
      </c>
      <c r="F193" s="232" t="s">
        <v>4347</v>
      </c>
      <c r="G193" s="233" t="s">
        <v>3524</v>
      </c>
      <c r="H193" s="234">
        <v>1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608</v>
      </c>
    </row>
    <row r="194" s="2" customFormat="1" ht="16.5" customHeight="1">
      <c r="A194" s="41"/>
      <c r="B194" s="42"/>
      <c r="C194" s="230" t="s">
        <v>432</v>
      </c>
      <c r="D194" s="230" t="s">
        <v>252</v>
      </c>
      <c r="E194" s="231" t="s">
        <v>4348</v>
      </c>
      <c r="F194" s="232" t="s">
        <v>4349</v>
      </c>
      <c r="G194" s="233" t="s">
        <v>3524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937</v>
      </c>
    </row>
    <row r="195" s="12" customFormat="1" ht="25.92" customHeight="1">
      <c r="A195" s="12"/>
      <c r="B195" s="214"/>
      <c r="C195" s="215"/>
      <c r="D195" s="216" t="s">
        <v>83</v>
      </c>
      <c r="E195" s="217" t="s">
        <v>4350</v>
      </c>
      <c r="F195" s="217" t="s">
        <v>4250</v>
      </c>
      <c r="G195" s="215"/>
      <c r="H195" s="215"/>
      <c r="I195" s="218"/>
      <c r="J195" s="219">
        <f>BK195</f>
        <v>0</v>
      </c>
      <c r="K195" s="215"/>
      <c r="L195" s="220"/>
      <c r="M195" s="221"/>
      <c r="N195" s="222"/>
      <c r="O195" s="222"/>
      <c r="P195" s="223">
        <f>SUM(P196:P204)</f>
        <v>0</v>
      </c>
      <c r="Q195" s="222"/>
      <c r="R195" s="223">
        <f>SUM(R196:R204)</f>
        <v>0</v>
      </c>
      <c r="S195" s="222"/>
      <c r="T195" s="224">
        <f>SUM(T196:T204)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5" t="s">
        <v>91</v>
      </c>
      <c r="AT195" s="226" t="s">
        <v>83</v>
      </c>
      <c r="AU195" s="226" t="s">
        <v>84</v>
      </c>
      <c r="AY195" s="225" t="s">
        <v>250</v>
      </c>
      <c r="BK195" s="227">
        <f>SUM(BK196:BK204)</f>
        <v>0</v>
      </c>
    </row>
    <row r="196" s="2" customFormat="1" ht="16.5" customHeight="1">
      <c r="A196" s="41"/>
      <c r="B196" s="42"/>
      <c r="C196" s="294" t="s">
        <v>631</v>
      </c>
      <c r="D196" s="294" t="s">
        <v>337</v>
      </c>
      <c r="E196" s="295" t="s">
        <v>4351</v>
      </c>
      <c r="F196" s="296" t="s">
        <v>4352</v>
      </c>
      <c r="G196" s="297" t="s">
        <v>3524</v>
      </c>
      <c r="H196" s="298">
        <v>1</v>
      </c>
      <c r="I196" s="299"/>
      <c r="J196" s="300">
        <f>ROUND(I196*H196,2)</f>
        <v>0</v>
      </c>
      <c r="K196" s="301"/>
      <c r="L196" s="302"/>
      <c r="M196" s="303" t="s">
        <v>1</v>
      </c>
      <c r="N196" s="304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280</v>
      </c>
      <c r="AT196" s="242" t="s">
        <v>337</v>
      </c>
      <c r="AU196" s="242" t="s">
        <v>91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256</v>
      </c>
      <c r="BM196" s="242" t="s">
        <v>955</v>
      </c>
    </row>
    <row r="197" s="2" customFormat="1" ht="16.5" customHeight="1">
      <c r="A197" s="41"/>
      <c r="B197" s="42"/>
      <c r="C197" s="294" t="s">
        <v>439</v>
      </c>
      <c r="D197" s="294" t="s">
        <v>337</v>
      </c>
      <c r="E197" s="295" t="s">
        <v>4353</v>
      </c>
      <c r="F197" s="296" t="s">
        <v>4354</v>
      </c>
      <c r="G197" s="297" t="s">
        <v>3524</v>
      </c>
      <c r="H197" s="298">
        <v>1</v>
      </c>
      <c r="I197" s="299"/>
      <c r="J197" s="300">
        <f>ROUND(I197*H197,2)</f>
        <v>0</v>
      </c>
      <c r="K197" s="301"/>
      <c r="L197" s="302"/>
      <c r="M197" s="303" t="s">
        <v>1</v>
      </c>
      <c r="N197" s="304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280</v>
      </c>
      <c r="AT197" s="242" t="s">
        <v>337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970</v>
      </c>
    </row>
    <row r="198" s="2" customFormat="1" ht="16.5" customHeight="1">
      <c r="A198" s="41"/>
      <c r="B198" s="42"/>
      <c r="C198" s="294" t="s">
        <v>646</v>
      </c>
      <c r="D198" s="294" t="s">
        <v>337</v>
      </c>
      <c r="E198" s="295" t="s">
        <v>4355</v>
      </c>
      <c r="F198" s="296" t="s">
        <v>4356</v>
      </c>
      <c r="G198" s="297" t="s">
        <v>3524</v>
      </c>
      <c r="H198" s="298">
        <v>1</v>
      </c>
      <c r="I198" s="299"/>
      <c r="J198" s="300">
        <f>ROUND(I198*H198,2)</f>
        <v>0</v>
      </c>
      <c r="K198" s="301"/>
      <c r="L198" s="302"/>
      <c r="M198" s="303" t="s">
        <v>1</v>
      </c>
      <c r="N198" s="304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280</v>
      </c>
      <c r="AT198" s="242" t="s">
        <v>337</v>
      </c>
      <c r="AU198" s="242" t="s">
        <v>91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982</v>
      </c>
    </row>
    <row r="199" s="2" customFormat="1" ht="16.5" customHeight="1">
      <c r="A199" s="41"/>
      <c r="B199" s="42"/>
      <c r="C199" s="294" t="s">
        <v>447</v>
      </c>
      <c r="D199" s="294" t="s">
        <v>337</v>
      </c>
      <c r="E199" s="295" t="s">
        <v>4357</v>
      </c>
      <c r="F199" s="296" t="s">
        <v>4358</v>
      </c>
      <c r="G199" s="297" t="s">
        <v>3524</v>
      </c>
      <c r="H199" s="298">
        <v>4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280</v>
      </c>
      <c r="AT199" s="242" t="s">
        <v>337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644</v>
      </c>
    </row>
    <row r="200" s="2" customFormat="1" ht="16.5" customHeight="1">
      <c r="A200" s="41"/>
      <c r="B200" s="42"/>
      <c r="C200" s="294" t="s">
        <v>674</v>
      </c>
      <c r="D200" s="294" t="s">
        <v>337</v>
      </c>
      <c r="E200" s="295" t="s">
        <v>4359</v>
      </c>
      <c r="F200" s="296" t="s">
        <v>4360</v>
      </c>
      <c r="G200" s="297" t="s">
        <v>3524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280</v>
      </c>
      <c r="AT200" s="242" t="s">
        <v>337</v>
      </c>
      <c r="AU200" s="242" t="s">
        <v>91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256</v>
      </c>
      <c r="BM200" s="242" t="s">
        <v>664</v>
      </c>
    </row>
    <row r="201" s="2" customFormat="1" ht="16.5" customHeight="1">
      <c r="A201" s="41"/>
      <c r="B201" s="42"/>
      <c r="C201" s="294" t="s">
        <v>452</v>
      </c>
      <c r="D201" s="294" t="s">
        <v>337</v>
      </c>
      <c r="E201" s="295" t="s">
        <v>4361</v>
      </c>
      <c r="F201" s="296" t="s">
        <v>4362</v>
      </c>
      <c r="G201" s="297" t="s">
        <v>3524</v>
      </c>
      <c r="H201" s="298">
        <v>1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280</v>
      </c>
      <c r="AT201" s="242" t="s">
        <v>337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677</v>
      </c>
    </row>
    <row r="202" s="2" customFormat="1" ht="16.5" customHeight="1">
      <c r="A202" s="41"/>
      <c r="B202" s="42"/>
      <c r="C202" s="294" t="s">
        <v>691</v>
      </c>
      <c r="D202" s="294" t="s">
        <v>337</v>
      </c>
      <c r="E202" s="295" t="s">
        <v>4363</v>
      </c>
      <c r="F202" s="296" t="s">
        <v>4364</v>
      </c>
      <c r="G202" s="297" t="s">
        <v>3524</v>
      </c>
      <c r="H202" s="298">
        <v>50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280</v>
      </c>
      <c r="AT202" s="242" t="s">
        <v>337</v>
      </c>
      <c r="AU202" s="242" t="s">
        <v>91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689</v>
      </c>
    </row>
    <row r="203" s="2" customFormat="1" ht="16.5" customHeight="1">
      <c r="A203" s="41"/>
      <c r="B203" s="42"/>
      <c r="C203" s="294" t="s">
        <v>457</v>
      </c>
      <c r="D203" s="294" t="s">
        <v>337</v>
      </c>
      <c r="E203" s="295" t="s">
        <v>4365</v>
      </c>
      <c r="F203" s="296" t="s">
        <v>4366</v>
      </c>
      <c r="G203" s="297" t="s">
        <v>3524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280</v>
      </c>
      <c r="AT203" s="242" t="s">
        <v>337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694</v>
      </c>
    </row>
    <row r="204" s="2" customFormat="1" ht="16.5" customHeight="1">
      <c r="A204" s="41"/>
      <c r="B204" s="42"/>
      <c r="C204" s="294" t="s">
        <v>708</v>
      </c>
      <c r="D204" s="294" t="s">
        <v>337</v>
      </c>
      <c r="E204" s="295" t="s">
        <v>4367</v>
      </c>
      <c r="F204" s="296" t="s">
        <v>4368</v>
      </c>
      <c r="G204" s="297" t="s">
        <v>3524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280</v>
      </c>
      <c r="AT204" s="242" t="s">
        <v>337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698</v>
      </c>
    </row>
    <row r="205" s="12" customFormat="1" ht="25.92" customHeight="1">
      <c r="A205" s="12"/>
      <c r="B205" s="214"/>
      <c r="C205" s="215"/>
      <c r="D205" s="216" t="s">
        <v>83</v>
      </c>
      <c r="E205" s="217" t="s">
        <v>3484</v>
      </c>
      <c r="F205" s="217" t="s">
        <v>4258</v>
      </c>
      <c r="G205" s="215"/>
      <c r="H205" s="215"/>
      <c r="I205" s="218"/>
      <c r="J205" s="219">
        <f>BK205</f>
        <v>0</v>
      </c>
      <c r="K205" s="215"/>
      <c r="L205" s="220"/>
      <c r="M205" s="221"/>
      <c r="N205" s="222"/>
      <c r="O205" s="222"/>
      <c r="P205" s="223">
        <f>P206+P220+P228+P233</f>
        <v>0</v>
      </c>
      <c r="Q205" s="222"/>
      <c r="R205" s="223">
        <f>R206+R220+R228+R233</f>
        <v>0</v>
      </c>
      <c r="S205" s="222"/>
      <c r="T205" s="224">
        <f>T206+T220+T228+T233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5" t="s">
        <v>91</v>
      </c>
      <c r="AT205" s="226" t="s">
        <v>83</v>
      </c>
      <c r="AU205" s="226" t="s">
        <v>84</v>
      </c>
      <c r="AY205" s="225" t="s">
        <v>250</v>
      </c>
      <c r="BK205" s="227">
        <f>BK206+BK220+BK228+BK233</f>
        <v>0</v>
      </c>
    </row>
    <row r="206" s="12" customFormat="1" ht="22.8" customHeight="1">
      <c r="A206" s="12"/>
      <c r="B206" s="214"/>
      <c r="C206" s="215"/>
      <c r="D206" s="216" t="s">
        <v>83</v>
      </c>
      <c r="E206" s="228" t="s">
        <v>3486</v>
      </c>
      <c r="F206" s="228" t="s">
        <v>4259</v>
      </c>
      <c r="G206" s="215"/>
      <c r="H206" s="215"/>
      <c r="I206" s="218"/>
      <c r="J206" s="229">
        <f>BK206</f>
        <v>0</v>
      </c>
      <c r="K206" s="215"/>
      <c r="L206" s="220"/>
      <c r="M206" s="221"/>
      <c r="N206" s="222"/>
      <c r="O206" s="222"/>
      <c r="P206" s="223">
        <f>SUM(P207:P219)</f>
        <v>0</v>
      </c>
      <c r="Q206" s="222"/>
      <c r="R206" s="223">
        <f>SUM(R207:R219)</f>
        <v>0</v>
      </c>
      <c r="S206" s="222"/>
      <c r="T206" s="224">
        <f>SUM(T207:T219)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91</v>
      </c>
      <c r="AT206" s="226" t="s">
        <v>83</v>
      </c>
      <c r="AU206" s="226" t="s">
        <v>91</v>
      </c>
      <c r="AY206" s="225" t="s">
        <v>250</v>
      </c>
      <c r="BK206" s="227">
        <f>SUM(BK207:BK219)</f>
        <v>0</v>
      </c>
    </row>
    <row r="207" s="2" customFormat="1" ht="16.5" customHeight="1">
      <c r="A207" s="41"/>
      <c r="B207" s="42"/>
      <c r="C207" s="294" t="s">
        <v>464</v>
      </c>
      <c r="D207" s="294" t="s">
        <v>337</v>
      </c>
      <c r="E207" s="295" t="s">
        <v>4369</v>
      </c>
      <c r="F207" s="296" t="s">
        <v>4261</v>
      </c>
      <c r="G207" s="297" t="s">
        <v>320</v>
      </c>
      <c r="H207" s="298">
        <v>1200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280</v>
      </c>
      <c r="AT207" s="242" t="s">
        <v>337</v>
      </c>
      <c r="AU207" s="242" t="s">
        <v>93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256</v>
      </c>
      <c r="BM207" s="242" t="s">
        <v>711</v>
      </c>
    </row>
    <row r="208" s="2" customFormat="1" ht="16.5" customHeight="1">
      <c r="A208" s="41"/>
      <c r="B208" s="42"/>
      <c r="C208" s="294" t="s">
        <v>724</v>
      </c>
      <c r="D208" s="294" t="s">
        <v>337</v>
      </c>
      <c r="E208" s="295" t="s">
        <v>4370</v>
      </c>
      <c r="F208" s="296" t="s">
        <v>4263</v>
      </c>
      <c r="G208" s="297" t="s">
        <v>320</v>
      </c>
      <c r="H208" s="298">
        <v>5800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280</v>
      </c>
      <c r="AT208" s="242" t="s">
        <v>337</v>
      </c>
      <c r="AU208" s="242" t="s">
        <v>93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721</v>
      </c>
    </row>
    <row r="209" s="2" customFormat="1" ht="16.5" customHeight="1">
      <c r="A209" s="41"/>
      <c r="B209" s="42"/>
      <c r="C209" s="294" t="s">
        <v>469</v>
      </c>
      <c r="D209" s="294" t="s">
        <v>337</v>
      </c>
      <c r="E209" s="295" t="s">
        <v>4371</v>
      </c>
      <c r="F209" s="296" t="s">
        <v>4265</v>
      </c>
      <c r="G209" s="297" t="s">
        <v>320</v>
      </c>
      <c r="H209" s="298">
        <v>5600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280</v>
      </c>
      <c r="AT209" s="242" t="s">
        <v>337</v>
      </c>
      <c r="AU209" s="242" t="s">
        <v>93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727</v>
      </c>
    </row>
    <row r="210" s="2" customFormat="1" ht="16.5" customHeight="1">
      <c r="A210" s="41"/>
      <c r="B210" s="42"/>
      <c r="C210" s="294" t="s">
        <v>739</v>
      </c>
      <c r="D210" s="294" t="s">
        <v>337</v>
      </c>
      <c r="E210" s="295" t="s">
        <v>4372</v>
      </c>
      <c r="F210" s="296" t="s">
        <v>4267</v>
      </c>
      <c r="G210" s="297" t="s">
        <v>320</v>
      </c>
      <c r="H210" s="298">
        <v>2300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280</v>
      </c>
      <c r="AT210" s="242" t="s">
        <v>337</v>
      </c>
      <c r="AU210" s="242" t="s">
        <v>93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737</v>
      </c>
    </row>
    <row r="211" s="2" customFormat="1" ht="16.5" customHeight="1">
      <c r="A211" s="41"/>
      <c r="B211" s="42"/>
      <c r="C211" s="294" t="s">
        <v>474</v>
      </c>
      <c r="D211" s="294" t="s">
        <v>337</v>
      </c>
      <c r="E211" s="295" t="s">
        <v>4373</v>
      </c>
      <c r="F211" s="296" t="s">
        <v>4269</v>
      </c>
      <c r="G211" s="297" t="s">
        <v>320</v>
      </c>
      <c r="H211" s="298">
        <v>1500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280</v>
      </c>
      <c r="AT211" s="242" t="s">
        <v>337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742</v>
      </c>
    </row>
    <row r="212" s="2" customFormat="1" ht="16.5" customHeight="1">
      <c r="A212" s="41"/>
      <c r="B212" s="42"/>
      <c r="C212" s="294" t="s">
        <v>754</v>
      </c>
      <c r="D212" s="294" t="s">
        <v>337</v>
      </c>
      <c r="E212" s="295" t="s">
        <v>4374</v>
      </c>
      <c r="F212" s="296" t="s">
        <v>4271</v>
      </c>
      <c r="G212" s="297" t="s">
        <v>320</v>
      </c>
      <c r="H212" s="298">
        <v>40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280</v>
      </c>
      <c r="AT212" s="242" t="s">
        <v>337</v>
      </c>
      <c r="AU212" s="242" t="s">
        <v>93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256</v>
      </c>
      <c r="BM212" s="242" t="s">
        <v>752</v>
      </c>
    </row>
    <row r="213" s="2" customFormat="1" ht="16.5" customHeight="1">
      <c r="A213" s="41"/>
      <c r="B213" s="42"/>
      <c r="C213" s="294" t="s">
        <v>479</v>
      </c>
      <c r="D213" s="294" t="s">
        <v>337</v>
      </c>
      <c r="E213" s="295" t="s">
        <v>4375</v>
      </c>
      <c r="F213" s="296" t="s">
        <v>4273</v>
      </c>
      <c r="G213" s="297" t="s">
        <v>320</v>
      </c>
      <c r="H213" s="298">
        <v>50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280</v>
      </c>
      <c r="AT213" s="242" t="s">
        <v>337</v>
      </c>
      <c r="AU213" s="242" t="s">
        <v>93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757</v>
      </c>
    </row>
    <row r="214" s="2" customFormat="1" ht="16.5" customHeight="1">
      <c r="A214" s="41"/>
      <c r="B214" s="42"/>
      <c r="C214" s="294" t="s">
        <v>763</v>
      </c>
      <c r="D214" s="294" t="s">
        <v>337</v>
      </c>
      <c r="E214" s="295" t="s">
        <v>4376</v>
      </c>
      <c r="F214" s="296" t="s">
        <v>4275</v>
      </c>
      <c r="G214" s="297" t="s">
        <v>320</v>
      </c>
      <c r="H214" s="298">
        <v>350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280</v>
      </c>
      <c r="AT214" s="242" t="s">
        <v>337</v>
      </c>
      <c r="AU214" s="242" t="s">
        <v>93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761</v>
      </c>
    </row>
    <row r="215" s="2" customFormat="1" ht="16.5" customHeight="1">
      <c r="A215" s="41"/>
      <c r="B215" s="42"/>
      <c r="C215" s="294" t="s">
        <v>490</v>
      </c>
      <c r="D215" s="294" t="s">
        <v>337</v>
      </c>
      <c r="E215" s="295" t="s">
        <v>4377</v>
      </c>
      <c r="F215" s="296" t="s">
        <v>4277</v>
      </c>
      <c r="G215" s="297" t="s">
        <v>320</v>
      </c>
      <c r="H215" s="298">
        <v>200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280</v>
      </c>
      <c r="AT215" s="242" t="s">
        <v>337</v>
      </c>
      <c r="AU215" s="242" t="s">
        <v>93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766</v>
      </c>
    </row>
    <row r="216" s="2" customFormat="1" ht="16.5" customHeight="1">
      <c r="A216" s="41"/>
      <c r="B216" s="42"/>
      <c r="C216" s="294" t="s">
        <v>773</v>
      </c>
      <c r="D216" s="294" t="s">
        <v>337</v>
      </c>
      <c r="E216" s="295" t="s">
        <v>4378</v>
      </c>
      <c r="F216" s="296" t="s">
        <v>4279</v>
      </c>
      <c r="G216" s="297" t="s">
        <v>320</v>
      </c>
      <c r="H216" s="298">
        <v>180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280</v>
      </c>
      <c r="AT216" s="242" t="s">
        <v>337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770</v>
      </c>
    </row>
    <row r="217" s="2" customFormat="1" ht="16.5" customHeight="1">
      <c r="A217" s="41"/>
      <c r="B217" s="42"/>
      <c r="C217" s="294" t="s">
        <v>496</v>
      </c>
      <c r="D217" s="294" t="s">
        <v>337</v>
      </c>
      <c r="E217" s="295" t="s">
        <v>4379</v>
      </c>
      <c r="F217" s="296" t="s">
        <v>4281</v>
      </c>
      <c r="G217" s="297" t="s">
        <v>320</v>
      </c>
      <c r="H217" s="298">
        <v>30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280</v>
      </c>
      <c r="AT217" s="242" t="s">
        <v>337</v>
      </c>
      <c r="AU217" s="242" t="s">
        <v>93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1165</v>
      </c>
    </row>
    <row r="218" s="2" customFormat="1" ht="16.5" customHeight="1">
      <c r="A218" s="41"/>
      <c r="B218" s="42"/>
      <c r="C218" s="294" t="s">
        <v>782</v>
      </c>
      <c r="D218" s="294" t="s">
        <v>337</v>
      </c>
      <c r="E218" s="295" t="s">
        <v>4380</v>
      </c>
      <c r="F218" s="296" t="s">
        <v>4283</v>
      </c>
      <c r="G218" s="297" t="s">
        <v>320</v>
      </c>
      <c r="H218" s="298">
        <v>30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280</v>
      </c>
      <c r="AT218" s="242" t="s">
        <v>337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1175</v>
      </c>
    </row>
    <row r="219" s="2" customFormat="1" ht="16.5" customHeight="1">
      <c r="A219" s="41"/>
      <c r="B219" s="42"/>
      <c r="C219" s="294" t="s">
        <v>524</v>
      </c>
      <c r="D219" s="294" t="s">
        <v>337</v>
      </c>
      <c r="E219" s="295" t="s">
        <v>4381</v>
      </c>
      <c r="F219" s="296" t="s">
        <v>4285</v>
      </c>
      <c r="G219" s="297" t="s">
        <v>320</v>
      </c>
      <c r="H219" s="298">
        <v>5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280</v>
      </c>
      <c r="AT219" s="242" t="s">
        <v>337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793</v>
      </c>
    </row>
    <row r="220" s="12" customFormat="1" ht="22.8" customHeight="1">
      <c r="A220" s="12"/>
      <c r="B220" s="214"/>
      <c r="C220" s="215"/>
      <c r="D220" s="216" t="s">
        <v>83</v>
      </c>
      <c r="E220" s="228" t="s">
        <v>3652</v>
      </c>
      <c r="F220" s="228" t="s">
        <v>4290</v>
      </c>
      <c r="G220" s="215"/>
      <c r="H220" s="215"/>
      <c r="I220" s="218"/>
      <c r="J220" s="229">
        <f>BK220</f>
        <v>0</v>
      </c>
      <c r="K220" s="215"/>
      <c r="L220" s="220"/>
      <c r="M220" s="221"/>
      <c r="N220" s="222"/>
      <c r="O220" s="222"/>
      <c r="P220" s="223">
        <f>SUM(P221:P227)</f>
        <v>0</v>
      </c>
      <c r="Q220" s="222"/>
      <c r="R220" s="223">
        <f>SUM(R221:R227)</f>
        <v>0</v>
      </c>
      <c r="S220" s="222"/>
      <c r="T220" s="224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5" t="s">
        <v>91</v>
      </c>
      <c r="AT220" s="226" t="s">
        <v>83</v>
      </c>
      <c r="AU220" s="226" t="s">
        <v>91</v>
      </c>
      <c r="AY220" s="225" t="s">
        <v>250</v>
      </c>
      <c r="BK220" s="227">
        <f>SUM(BK221:BK227)</f>
        <v>0</v>
      </c>
    </row>
    <row r="221" s="2" customFormat="1" ht="16.5" customHeight="1">
      <c r="A221" s="41"/>
      <c r="B221" s="42"/>
      <c r="C221" s="294" t="s">
        <v>790</v>
      </c>
      <c r="D221" s="294" t="s">
        <v>337</v>
      </c>
      <c r="E221" s="295" t="s">
        <v>4382</v>
      </c>
      <c r="F221" s="296" t="s">
        <v>4292</v>
      </c>
      <c r="G221" s="297" t="s">
        <v>3524</v>
      </c>
      <c r="H221" s="298">
        <v>227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280</v>
      </c>
      <c r="AT221" s="242" t="s">
        <v>337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796</v>
      </c>
    </row>
    <row r="222" s="2" customFormat="1" ht="16.5" customHeight="1">
      <c r="A222" s="41"/>
      <c r="B222" s="42"/>
      <c r="C222" s="294" t="s">
        <v>543</v>
      </c>
      <c r="D222" s="294" t="s">
        <v>337</v>
      </c>
      <c r="E222" s="295" t="s">
        <v>4383</v>
      </c>
      <c r="F222" s="296" t="s">
        <v>4294</v>
      </c>
      <c r="G222" s="297" t="s">
        <v>3524</v>
      </c>
      <c r="H222" s="298">
        <v>11</v>
      </c>
      <c r="I222" s="299"/>
      <c r="J222" s="300">
        <f>ROUND(I222*H222,2)</f>
        <v>0</v>
      </c>
      <c r="K222" s="301"/>
      <c r="L222" s="302"/>
      <c r="M222" s="303" t="s">
        <v>1</v>
      </c>
      <c r="N222" s="304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280</v>
      </c>
      <c r="AT222" s="242" t="s">
        <v>337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801</v>
      </c>
    </row>
    <row r="223" s="2" customFormat="1" ht="16.5" customHeight="1">
      <c r="A223" s="41"/>
      <c r="B223" s="42"/>
      <c r="C223" s="294" t="s">
        <v>798</v>
      </c>
      <c r="D223" s="294" t="s">
        <v>337</v>
      </c>
      <c r="E223" s="295" t="s">
        <v>4384</v>
      </c>
      <c r="F223" s="296" t="s">
        <v>4296</v>
      </c>
      <c r="G223" s="297" t="s">
        <v>3524</v>
      </c>
      <c r="H223" s="298">
        <v>324</v>
      </c>
      <c r="I223" s="299"/>
      <c r="J223" s="300">
        <f>ROUND(I223*H223,2)</f>
        <v>0</v>
      </c>
      <c r="K223" s="301"/>
      <c r="L223" s="302"/>
      <c r="M223" s="303" t="s">
        <v>1</v>
      </c>
      <c r="N223" s="304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280</v>
      </c>
      <c r="AT223" s="242" t="s">
        <v>337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806</v>
      </c>
    </row>
    <row r="224" s="2" customFormat="1" ht="24.15" customHeight="1">
      <c r="A224" s="41"/>
      <c r="B224" s="42"/>
      <c r="C224" s="294" t="s">
        <v>548</v>
      </c>
      <c r="D224" s="294" t="s">
        <v>337</v>
      </c>
      <c r="E224" s="295" t="s">
        <v>4385</v>
      </c>
      <c r="F224" s="296" t="s">
        <v>4298</v>
      </c>
      <c r="G224" s="297" t="s">
        <v>3524</v>
      </c>
      <c r="H224" s="298">
        <v>2</v>
      </c>
      <c r="I224" s="299"/>
      <c r="J224" s="300">
        <f>ROUND(I224*H224,2)</f>
        <v>0</v>
      </c>
      <c r="K224" s="301"/>
      <c r="L224" s="302"/>
      <c r="M224" s="303" t="s">
        <v>1</v>
      </c>
      <c r="N224" s="304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280</v>
      </c>
      <c r="AT224" s="242" t="s">
        <v>337</v>
      </c>
      <c r="AU224" s="242" t="s">
        <v>93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817</v>
      </c>
    </row>
    <row r="225" s="2" customFormat="1" ht="21.75" customHeight="1">
      <c r="A225" s="41"/>
      <c r="B225" s="42"/>
      <c r="C225" s="294" t="s">
        <v>814</v>
      </c>
      <c r="D225" s="294" t="s">
        <v>337</v>
      </c>
      <c r="E225" s="295" t="s">
        <v>4386</v>
      </c>
      <c r="F225" s="296" t="s">
        <v>4387</v>
      </c>
      <c r="G225" s="297" t="s">
        <v>3524</v>
      </c>
      <c r="H225" s="298">
        <v>1087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280</v>
      </c>
      <c r="AT225" s="242" t="s">
        <v>337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821</v>
      </c>
    </row>
    <row r="226" s="2" customFormat="1" ht="16.5" customHeight="1">
      <c r="A226" s="41"/>
      <c r="B226" s="42"/>
      <c r="C226" s="294" t="s">
        <v>554</v>
      </c>
      <c r="D226" s="294" t="s">
        <v>337</v>
      </c>
      <c r="E226" s="295" t="s">
        <v>4388</v>
      </c>
      <c r="F226" s="296" t="s">
        <v>4302</v>
      </c>
      <c r="G226" s="297" t="s">
        <v>3524</v>
      </c>
      <c r="H226" s="298">
        <v>10</v>
      </c>
      <c r="I226" s="299"/>
      <c r="J226" s="300">
        <f>ROUND(I226*H226,2)</f>
        <v>0</v>
      </c>
      <c r="K226" s="301"/>
      <c r="L226" s="302"/>
      <c r="M226" s="303" t="s">
        <v>1</v>
      </c>
      <c r="N226" s="304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280</v>
      </c>
      <c r="AT226" s="242" t="s">
        <v>337</v>
      </c>
      <c r="AU226" s="242" t="s">
        <v>93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826</v>
      </c>
    </row>
    <row r="227" s="2" customFormat="1" ht="16.5" customHeight="1">
      <c r="A227" s="41"/>
      <c r="B227" s="42"/>
      <c r="C227" s="294" t="s">
        <v>823</v>
      </c>
      <c r="D227" s="294" t="s">
        <v>337</v>
      </c>
      <c r="E227" s="295" t="s">
        <v>4389</v>
      </c>
      <c r="F227" s="296" t="s">
        <v>4304</v>
      </c>
      <c r="G227" s="297" t="s">
        <v>3524</v>
      </c>
      <c r="H227" s="298">
        <v>1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280</v>
      </c>
      <c r="AT227" s="242" t="s">
        <v>337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830</v>
      </c>
    </row>
    <row r="228" s="12" customFormat="1" ht="22.8" customHeight="1">
      <c r="A228" s="12"/>
      <c r="B228" s="214"/>
      <c r="C228" s="215"/>
      <c r="D228" s="216" t="s">
        <v>83</v>
      </c>
      <c r="E228" s="228" t="s">
        <v>3488</v>
      </c>
      <c r="F228" s="228" t="s">
        <v>4305</v>
      </c>
      <c r="G228" s="215"/>
      <c r="H228" s="215"/>
      <c r="I228" s="218"/>
      <c r="J228" s="229">
        <f>BK228</f>
        <v>0</v>
      </c>
      <c r="K228" s="215"/>
      <c r="L228" s="220"/>
      <c r="M228" s="221"/>
      <c r="N228" s="222"/>
      <c r="O228" s="222"/>
      <c r="P228" s="223">
        <f>SUM(P229:P232)</f>
        <v>0</v>
      </c>
      <c r="Q228" s="222"/>
      <c r="R228" s="223">
        <f>SUM(R229:R232)</f>
        <v>0</v>
      </c>
      <c r="S228" s="222"/>
      <c r="T228" s="224">
        <f>SUM(T229:T232)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5" t="s">
        <v>91</v>
      </c>
      <c r="AT228" s="226" t="s">
        <v>83</v>
      </c>
      <c r="AU228" s="226" t="s">
        <v>91</v>
      </c>
      <c r="AY228" s="225" t="s">
        <v>250</v>
      </c>
      <c r="BK228" s="227">
        <f>SUM(BK229:BK232)</f>
        <v>0</v>
      </c>
    </row>
    <row r="229" s="2" customFormat="1" ht="16.5" customHeight="1">
      <c r="A229" s="41"/>
      <c r="B229" s="42"/>
      <c r="C229" s="294" t="s">
        <v>559</v>
      </c>
      <c r="D229" s="294" t="s">
        <v>337</v>
      </c>
      <c r="E229" s="295" t="s">
        <v>4390</v>
      </c>
      <c r="F229" s="296" t="s">
        <v>4391</v>
      </c>
      <c r="G229" s="297" t="s">
        <v>320</v>
      </c>
      <c r="H229" s="298">
        <v>1250</v>
      </c>
      <c r="I229" s="299"/>
      <c r="J229" s="300">
        <f>ROUND(I229*H229,2)</f>
        <v>0</v>
      </c>
      <c r="K229" s="301"/>
      <c r="L229" s="302"/>
      <c r="M229" s="303" t="s">
        <v>1</v>
      </c>
      <c r="N229" s="304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280</v>
      </c>
      <c r="AT229" s="242" t="s">
        <v>337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853</v>
      </c>
    </row>
    <row r="230" s="2" customFormat="1" ht="16.5" customHeight="1">
      <c r="A230" s="41"/>
      <c r="B230" s="42"/>
      <c r="C230" s="294" t="s">
        <v>850</v>
      </c>
      <c r="D230" s="294" t="s">
        <v>337</v>
      </c>
      <c r="E230" s="295" t="s">
        <v>4392</v>
      </c>
      <c r="F230" s="296" t="s">
        <v>4393</v>
      </c>
      <c r="G230" s="297" t="s">
        <v>320</v>
      </c>
      <c r="H230" s="298">
        <v>100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280</v>
      </c>
      <c r="AT230" s="242" t="s">
        <v>337</v>
      </c>
      <c r="AU230" s="242" t="s">
        <v>93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857</v>
      </c>
    </row>
    <row r="231" s="2" customFormat="1" ht="16.5" customHeight="1">
      <c r="A231" s="41"/>
      <c r="B231" s="42"/>
      <c r="C231" s="294" t="s">
        <v>571</v>
      </c>
      <c r="D231" s="294" t="s">
        <v>337</v>
      </c>
      <c r="E231" s="295" t="s">
        <v>4394</v>
      </c>
      <c r="F231" s="296" t="s">
        <v>4395</v>
      </c>
      <c r="G231" s="297" t="s">
        <v>320</v>
      </c>
      <c r="H231" s="298">
        <v>40</v>
      </c>
      <c r="I231" s="299"/>
      <c r="J231" s="300">
        <f>ROUND(I231*H231,2)</f>
        <v>0</v>
      </c>
      <c r="K231" s="301"/>
      <c r="L231" s="302"/>
      <c r="M231" s="303" t="s">
        <v>1</v>
      </c>
      <c r="N231" s="304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280</v>
      </c>
      <c r="AT231" s="242" t="s">
        <v>337</v>
      </c>
      <c r="AU231" s="242" t="s">
        <v>93</v>
      </c>
      <c r="AY231" s="19" t="s">
        <v>250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256</v>
      </c>
      <c r="BM231" s="242" t="s">
        <v>863</v>
      </c>
    </row>
    <row r="232" s="2" customFormat="1" ht="16.5" customHeight="1">
      <c r="A232" s="41"/>
      <c r="B232" s="42"/>
      <c r="C232" s="294" t="s">
        <v>860</v>
      </c>
      <c r="D232" s="294" t="s">
        <v>337</v>
      </c>
      <c r="E232" s="295" t="s">
        <v>4396</v>
      </c>
      <c r="F232" s="296" t="s">
        <v>4397</v>
      </c>
      <c r="G232" s="297" t="s">
        <v>3524</v>
      </c>
      <c r="H232" s="298">
        <v>1</v>
      </c>
      <c r="I232" s="299"/>
      <c r="J232" s="300">
        <f>ROUND(I232*H232,2)</f>
        <v>0</v>
      </c>
      <c r="K232" s="301"/>
      <c r="L232" s="302"/>
      <c r="M232" s="303" t="s">
        <v>1</v>
      </c>
      <c r="N232" s="304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280</v>
      </c>
      <c r="AT232" s="242" t="s">
        <v>337</v>
      </c>
      <c r="AU232" s="242" t="s">
        <v>93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867</v>
      </c>
    </row>
    <row r="233" s="12" customFormat="1" ht="22.8" customHeight="1">
      <c r="A233" s="12"/>
      <c r="B233" s="214"/>
      <c r="C233" s="215"/>
      <c r="D233" s="216" t="s">
        <v>83</v>
      </c>
      <c r="E233" s="228" t="s">
        <v>3554</v>
      </c>
      <c r="F233" s="228" t="s">
        <v>4310</v>
      </c>
      <c r="G233" s="215"/>
      <c r="H233" s="215"/>
      <c r="I233" s="218"/>
      <c r="J233" s="229">
        <f>BK233</f>
        <v>0</v>
      </c>
      <c r="K233" s="215"/>
      <c r="L233" s="220"/>
      <c r="M233" s="221"/>
      <c r="N233" s="222"/>
      <c r="O233" s="222"/>
      <c r="P233" s="223">
        <f>SUM(P234:P239)</f>
        <v>0</v>
      </c>
      <c r="Q233" s="222"/>
      <c r="R233" s="223">
        <f>SUM(R234:R239)</f>
        <v>0</v>
      </c>
      <c r="S233" s="222"/>
      <c r="T233" s="224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5" t="s">
        <v>91</v>
      </c>
      <c r="AT233" s="226" t="s">
        <v>83</v>
      </c>
      <c r="AU233" s="226" t="s">
        <v>91</v>
      </c>
      <c r="AY233" s="225" t="s">
        <v>250</v>
      </c>
      <c r="BK233" s="227">
        <f>SUM(BK234:BK239)</f>
        <v>0</v>
      </c>
    </row>
    <row r="234" s="2" customFormat="1" ht="16.5" customHeight="1">
      <c r="A234" s="41"/>
      <c r="B234" s="42"/>
      <c r="C234" s="294" t="s">
        <v>576</v>
      </c>
      <c r="D234" s="294" t="s">
        <v>337</v>
      </c>
      <c r="E234" s="295" t="s">
        <v>4398</v>
      </c>
      <c r="F234" s="296" t="s">
        <v>4312</v>
      </c>
      <c r="G234" s="297" t="s">
        <v>320</v>
      </c>
      <c r="H234" s="298">
        <v>400</v>
      </c>
      <c r="I234" s="299"/>
      <c r="J234" s="300">
        <f>ROUND(I234*H234,2)</f>
        <v>0</v>
      </c>
      <c r="K234" s="301"/>
      <c r="L234" s="302"/>
      <c r="M234" s="303" t="s">
        <v>1</v>
      </c>
      <c r="N234" s="304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280</v>
      </c>
      <c r="AT234" s="242" t="s">
        <v>337</v>
      </c>
      <c r="AU234" s="242" t="s">
        <v>93</v>
      </c>
      <c r="AY234" s="19" t="s">
        <v>250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256</v>
      </c>
      <c r="BM234" s="242" t="s">
        <v>874</v>
      </c>
    </row>
    <row r="235" s="2" customFormat="1" ht="16.5" customHeight="1">
      <c r="A235" s="41"/>
      <c r="B235" s="42"/>
      <c r="C235" s="294" t="s">
        <v>871</v>
      </c>
      <c r="D235" s="294" t="s">
        <v>337</v>
      </c>
      <c r="E235" s="295" t="s">
        <v>4399</v>
      </c>
      <c r="F235" s="296" t="s">
        <v>4314</v>
      </c>
      <c r="G235" s="297" t="s">
        <v>320</v>
      </c>
      <c r="H235" s="298">
        <v>600</v>
      </c>
      <c r="I235" s="299"/>
      <c r="J235" s="300">
        <f>ROUND(I235*H235,2)</f>
        <v>0</v>
      </c>
      <c r="K235" s="301"/>
      <c r="L235" s="302"/>
      <c r="M235" s="303" t="s">
        <v>1</v>
      </c>
      <c r="N235" s="304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280</v>
      </c>
      <c r="AT235" s="242" t="s">
        <v>337</v>
      </c>
      <c r="AU235" s="242" t="s">
        <v>93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878</v>
      </c>
    </row>
    <row r="236" s="2" customFormat="1" ht="16.5" customHeight="1">
      <c r="A236" s="41"/>
      <c r="B236" s="42"/>
      <c r="C236" s="294" t="s">
        <v>583</v>
      </c>
      <c r="D236" s="294" t="s">
        <v>337</v>
      </c>
      <c r="E236" s="295" t="s">
        <v>4400</v>
      </c>
      <c r="F236" s="296" t="s">
        <v>4316</v>
      </c>
      <c r="G236" s="297" t="s">
        <v>320</v>
      </c>
      <c r="H236" s="298">
        <v>60</v>
      </c>
      <c r="I236" s="299"/>
      <c r="J236" s="300">
        <f>ROUND(I236*H236,2)</f>
        <v>0</v>
      </c>
      <c r="K236" s="301"/>
      <c r="L236" s="302"/>
      <c r="M236" s="303" t="s">
        <v>1</v>
      </c>
      <c r="N236" s="304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280</v>
      </c>
      <c r="AT236" s="242" t="s">
        <v>337</v>
      </c>
      <c r="AU236" s="242" t="s">
        <v>93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256</v>
      </c>
      <c r="BM236" s="242" t="s">
        <v>891</v>
      </c>
    </row>
    <row r="237" s="2" customFormat="1" ht="16.5" customHeight="1">
      <c r="A237" s="41"/>
      <c r="B237" s="42"/>
      <c r="C237" s="294" t="s">
        <v>888</v>
      </c>
      <c r="D237" s="294" t="s">
        <v>337</v>
      </c>
      <c r="E237" s="295" t="s">
        <v>4401</v>
      </c>
      <c r="F237" s="296" t="s">
        <v>4318</v>
      </c>
      <c r="G237" s="297" t="s">
        <v>3524</v>
      </c>
      <c r="H237" s="298">
        <v>18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280</v>
      </c>
      <c r="AT237" s="242" t="s">
        <v>337</v>
      </c>
      <c r="AU237" s="242" t="s">
        <v>93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897</v>
      </c>
    </row>
    <row r="238" s="2" customFormat="1" ht="16.5" customHeight="1">
      <c r="A238" s="41"/>
      <c r="B238" s="42"/>
      <c r="C238" s="294" t="s">
        <v>589</v>
      </c>
      <c r="D238" s="294" t="s">
        <v>337</v>
      </c>
      <c r="E238" s="295" t="s">
        <v>4402</v>
      </c>
      <c r="F238" s="296" t="s">
        <v>4320</v>
      </c>
      <c r="G238" s="297" t="s">
        <v>3524</v>
      </c>
      <c r="H238" s="298">
        <v>18</v>
      </c>
      <c r="I238" s="299"/>
      <c r="J238" s="300">
        <f>ROUND(I238*H238,2)</f>
        <v>0</v>
      </c>
      <c r="K238" s="301"/>
      <c r="L238" s="302"/>
      <c r="M238" s="303" t="s">
        <v>1</v>
      </c>
      <c r="N238" s="304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280</v>
      </c>
      <c r="AT238" s="242" t="s">
        <v>337</v>
      </c>
      <c r="AU238" s="242" t="s">
        <v>93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902</v>
      </c>
    </row>
    <row r="239" s="2" customFormat="1" ht="16.5" customHeight="1">
      <c r="A239" s="41"/>
      <c r="B239" s="42"/>
      <c r="C239" s="294" t="s">
        <v>899</v>
      </c>
      <c r="D239" s="294" t="s">
        <v>337</v>
      </c>
      <c r="E239" s="295" t="s">
        <v>4403</v>
      </c>
      <c r="F239" s="296" t="s">
        <v>4322</v>
      </c>
      <c r="G239" s="297" t="s">
        <v>3524</v>
      </c>
      <c r="H239" s="298">
        <v>10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280</v>
      </c>
      <c r="AT239" s="242" t="s">
        <v>337</v>
      </c>
      <c r="AU239" s="242" t="s">
        <v>93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1384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3577</v>
      </c>
      <c r="F240" s="217" t="s">
        <v>4323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P241+P247</f>
        <v>0</v>
      </c>
      <c r="Q240" s="222"/>
      <c r="R240" s="223">
        <f>R241+R247</f>
        <v>0</v>
      </c>
      <c r="S240" s="222"/>
      <c r="T240" s="224">
        <f>T241+T247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250</v>
      </c>
      <c r="BK240" s="227">
        <f>BK241+BK247</f>
        <v>0</v>
      </c>
    </row>
    <row r="241" s="12" customFormat="1" ht="22.8" customHeight="1">
      <c r="A241" s="12"/>
      <c r="B241" s="214"/>
      <c r="C241" s="215"/>
      <c r="D241" s="216" t="s">
        <v>83</v>
      </c>
      <c r="E241" s="228" t="s">
        <v>3632</v>
      </c>
      <c r="F241" s="228" t="s">
        <v>4324</v>
      </c>
      <c r="G241" s="215"/>
      <c r="H241" s="215"/>
      <c r="I241" s="218"/>
      <c r="J241" s="229">
        <f>BK241</f>
        <v>0</v>
      </c>
      <c r="K241" s="215"/>
      <c r="L241" s="220"/>
      <c r="M241" s="221"/>
      <c r="N241" s="222"/>
      <c r="O241" s="222"/>
      <c r="P241" s="223">
        <f>SUM(P242:P246)</f>
        <v>0</v>
      </c>
      <c r="Q241" s="222"/>
      <c r="R241" s="223">
        <f>SUM(R242:R246)</f>
        <v>0</v>
      </c>
      <c r="S241" s="222"/>
      <c r="T241" s="224">
        <f>SUM(T242:T246)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5" t="s">
        <v>91</v>
      </c>
      <c r="AT241" s="226" t="s">
        <v>83</v>
      </c>
      <c r="AU241" s="226" t="s">
        <v>91</v>
      </c>
      <c r="AY241" s="225" t="s">
        <v>250</v>
      </c>
      <c r="BK241" s="227">
        <f>SUM(BK242:BK246)</f>
        <v>0</v>
      </c>
    </row>
    <row r="242" s="2" customFormat="1" ht="21.75" customHeight="1">
      <c r="A242" s="41"/>
      <c r="B242" s="42"/>
      <c r="C242" s="294" t="s">
        <v>593</v>
      </c>
      <c r="D242" s="294" t="s">
        <v>337</v>
      </c>
      <c r="E242" s="295" t="s">
        <v>4404</v>
      </c>
      <c r="F242" s="296" t="s">
        <v>4326</v>
      </c>
      <c r="G242" s="297" t="s">
        <v>643</v>
      </c>
      <c r="H242" s="298">
        <v>1</v>
      </c>
      <c r="I242" s="299"/>
      <c r="J242" s="300">
        <f>ROUND(I242*H242,2)</f>
        <v>0</v>
      </c>
      <c r="K242" s="301"/>
      <c r="L242" s="302"/>
      <c r="M242" s="303" t="s">
        <v>1</v>
      </c>
      <c r="N242" s="304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280</v>
      </c>
      <c r="AT242" s="242" t="s">
        <v>337</v>
      </c>
      <c r="AU242" s="242" t="s">
        <v>93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911</v>
      </c>
    </row>
    <row r="243" s="2" customFormat="1" ht="16.5" customHeight="1">
      <c r="A243" s="41"/>
      <c r="B243" s="42"/>
      <c r="C243" s="294" t="s">
        <v>908</v>
      </c>
      <c r="D243" s="294" t="s">
        <v>337</v>
      </c>
      <c r="E243" s="295" t="s">
        <v>4405</v>
      </c>
      <c r="F243" s="296" t="s">
        <v>4328</v>
      </c>
      <c r="G243" s="297" t="s">
        <v>3524</v>
      </c>
      <c r="H243" s="298">
        <v>150</v>
      </c>
      <c r="I243" s="299"/>
      <c r="J243" s="300">
        <f>ROUND(I243*H243,2)</f>
        <v>0</v>
      </c>
      <c r="K243" s="301"/>
      <c r="L243" s="302"/>
      <c r="M243" s="303" t="s">
        <v>1</v>
      </c>
      <c r="N243" s="304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280</v>
      </c>
      <c r="AT243" s="242" t="s">
        <v>337</v>
      </c>
      <c r="AU243" s="242" t="s">
        <v>93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915</v>
      </c>
    </row>
    <row r="244" s="2" customFormat="1" ht="16.5" customHeight="1">
      <c r="A244" s="41"/>
      <c r="B244" s="42"/>
      <c r="C244" s="294" t="s">
        <v>601</v>
      </c>
      <c r="D244" s="294" t="s">
        <v>337</v>
      </c>
      <c r="E244" s="295" t="s">
        <v>4406</v>
      </c>
      <c r="F244" s="296" t="s">
        <v>4330</v>
      </c>
      <c r="G244" s="297" t="s">
        <v>3524</v>
      </c>
      <c r="H244" s="298">
        <v>1</v>
      </c>
      <c r="I244" s="299"/>
      <c r="J244" s="300">
        <f>ROUND(I244*H244,2)</f>
        <v>0</v>
      </c>
      <c r="K244" s="301"/>
      <c r="L244" s="302"/>
      <c r="M244" s="303" t="s">
        <v>1</v>
      </c>
      <c r="N244" s="304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280</v>
      </c>
      <c r="AT244" s="242" t="s">
        <v>337</v>
      </c>
      <c r="AU244" s="242" t="s">
        <v>93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920</v>
      </c>
    </row>
    <row r="245" s="2" customFormat="1" ht="16.5" customHeight="1">
      <c r="A245" s="41"/>
      <c r="B245" s="42"/>
      <c r="C245" s="294" t="s">
        <v>917</v>
      </c>
      <c r="D245" s="294" t="s">
        <v>337</v>
      </c>
      <c r="E245" s="295" t="s">
        <v>4407</v>
      </c>
      <c r="F245" s="296" t="s">
        <v>4332</v>
      </c>
      <c r="G245" s="297" t="s">
        <v>3524</v>
      </c>
      <c r="H245" s="298">
        <v>1</v>
      </c>
      <c r="I245" s="299"/>
      <c r="J245" s="300">
        <f>ROUND(I245*H245,2)</f>
        <v>0</v>
      </c>
      <c r="K245" s="301"/>
      <c r="L245" s="302"/>
      <c r="M245" s="303" t="s">
        <v>1</v>
      </c>
      <c r="N245" s="304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280</v>
      </c>
      <c r="AT245" s="242" t="s">
        <v>337</v>
      </c>
      <c r="AU245" s="242" t="s">
        <v>93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924</v>
      </c>
    </row>
    <row r="246" s="2" customFormat="1" ht="16.5" customHeight="1">
      <c r="A246" s="41"/>
      <c r="B246" s="42"/>
      <c r="C246" s="294" t="s">
        <v>608</v>
      </c>
      <c r="D246" s="294" t="s">
        <v>337</v>
      </c>
      <c r="E246" s="295" t="s">
        <v>4408</v>
      </c>
      <c r="F246" s="296" t="s">
        <v>4334</v>
      </c>
      <c r="G246" s="297" t="s">
        <v>3524</v>
      </c>
      <c r="H246" s="298">
        <v>1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280</v>
      </c>
      <c r="AT246" s="242" t="s">
        <v>337</v>
      </c>
      <c r="AU246" s="242" t="s">
        <v>93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935</v>
      </c>
    </row>
    <row r="247" s="12" customFormat="1" ht="22.8" customHeight="1">
      <c r="A247" s="12"/>
      <c r="B247" s="214"/>
      <c r="C247" s="215"/>
      <c r="D247" s="216" t="s">
        <v>83</v>
      </c>
      <c r="E247" s="228" t="s">
        <v>4128</v>
      </c>
      <c r="F247" s="228" t="s">
        <v>4335</v>
      </c>
      <c r="G247" s="215"/>
      <c r="H247" s="215"/>
      <c r="I247" s="218"/>
      <c r="J247" s="229">
        <f>BK247</f>
        <v>0</v>
      </c>
      <c r="K247" s="215"/>
      <c r="L247" s="220"/>
      <c r="M247" s="221"/>
      <c r="N247" s="222"/>
      <c r="O247" s="222"/>
      <c r="P247" s="223">
        <f>SUM(P248:P252)</f>
        <v>0</v>
      </c>
      <c r="Q247" s="222"/>
      <c r="R247" s="223">
        <f>SUM(R248:R252)</f>
        <v>0</v>
      </c>
      <c r="S247" s="222"/>
      <c r="T247" s="224">
        <f>SUM(T248:T252)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5" t="s">
        <v>91</v>
      </c>
      <c r="AT247" s="226" t="s">
        <v>83</v>
      </c>
      <c r="AU247" s="226" t="s">
        <v>91</v>
      </c>
      <c r="AY247" s="225" t="s">
        <v>250</v>
      </c>
      <c r="BK247" s="227">
        <f>SUM(BK248:BK252)</f>
        <v>0</v>
      </c>
    </row>
    <row r="248" s="2" customFormat="1" ht="16.5" customHeight="1">
      <c r="A248" s="41"/>
      <c r="B248" s="42"/>
      <c r="C248" s="294" t="s">
        <v>932</v>
      </c>
      <c r="D248" s="294" t="s">
        <v>337</v>
      </c>
      <c r="E248" s="295" t="s">
        <v>4409</v>
      </c>
      <c r="F248" s="296" t="s">
        <v>4337</v>
      </c>
      <c r="G248" s="297" t="s">
        <v>320</v>
      </c>
      <c r="H248" s="298">
        <v>800</v>
      </c>
      <c r="I248" s="299"/>
      <c r="J248" s="300">
        <f>ROUND(I248*H248,2)</f>
        <v>0</v>
      </c>
      <c r="K248" s="301"/>
      <c r="L248" s="302"/>
      <c r="M248" s="303" t="s">
        <v>1</v>
      </c>
      <c r="N248" s="304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280</v>
      </c>
      <c r="AT248" s="242" t="s">
        <v>337</v>
      </c>
      <c r="AU248" s="242" t="s">
        <v>93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256</v>
      </c>
      <c r="BM248" s="242" t="s">
        <v>963</v>
      </c>
    </row>
    <row r="249" s="2" customFormat="1" ht="16.5" customHeight="1">
      <c r="A249" s="41"/>
      <c r="B249" s="42"/>
      <c r="C249" s="294" t="s">
        <v>937</v>
      </c>
      <c r="D249" s="294" t="s">
        <v>337</v>
      </c>
      <c r="E249" s="295" t="s">
        <v>4410</v>
      </c>
      <c r="F249" s="296" t="s">
        <v>4339</v>
      </c>
      <c r="G249" s="297" t="s">
        <v>320</v>
      </c>
      <c r="H249" s="298">
        <v>40</v>
      </c>
      <c r="I249" s="299"/>
      <c r="J249" s="300">
        <f>ROUND(I249*H249,2)</f>
        <v>0</v>
      </c>
      <c r="K249" s="301"/>
      <c r="L249" s="302"/>
      <c r="M249" s="303" t="s">
        <v>1</v>
      </c>
      <c r="N249" s="304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280</v>
      </c>
      <c r="AT249" s="242" t="s">
        <v>337</v>
      </c>
      <c r="AU249" s="242" t="s">
        <v>93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973</v>
      </c>
    </row>
    <row r="250" s="2" customFormat="1" ht="16.5" customHeight="1">
      <c r="A250" s="41"/>
      <c r="B250" s="42"/>
      <c r="C250" s="294" t="s">
        <v>949</v>
      </c>
      <c r="D250" s="294" t="s">
        <v>337</v>
      </c>
      <c r="E250" s="295" t="s">
        <v>4411</v>
      </c>
      <c r="F250" s="296" t="s">
        <v>4341</v>
      </c>
      <c r="G250" s="297" t="s">
        <v>320</v>
      </c>
      <c r="H250" s="298">
        <v>3500</v>
      </c>
      <c r="I250" s="299"/>
      <c r="J250" s="300">
        <f>ROUND(I250*H250,2)</f>
        <v>0</v>
      </c>
      <c r="K250" s="301"/>
      <c r="L250" s="302"/>
      <c r="M250" s="303" t="s">
        <v>1</v>
      </c>
      <c r="N250" s="304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280</v>
      </c>
      <c r="AT250" s="242" t="s">
        <v>337</v>
      </c>
      <c r="AU250" s="242" t="s">
        <v>93</v>
      </c>
      <c r="AY250" s="19" t="s">
        <v>250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256</v>
      </c>
      <c r="BM250" s="242" t="s">
        <v>1465</v>
      </c>
    </row>
    <row r="251" s="2" customFormat="1" ht="16.5" customHeight="1">
      <c r="A251" s="41"/>
      <c r="B251" s="42"/>
      <c r="C251" s="294" t="s">
        <v>955</v>
      </c>
      <c r="D251" s="294" t="s">
        <v>337</v>
      </c>
      <c r="E251" s="295" t="s">
        <v>4412</v>
      </c>
      <c r="F251" s="296" t="s">
        <v>4343</v>
      </c>
      <c r="G251" s="297" t="s">
        <v>3524</v>
      </c>
      <c r="H251" s="298">
        <v>2000</v>
      </c>
      <c r="I251" s="299"/>
      <c r="J251" s="300">
        <f>ROUND(I251*H251,2)</f>
        <v>0</v>
      </c>
      <c r="K251" s="301"/>
      <c r="L251" s="302"/>
      <c r="M251" s="303" t="s">
        <v>1</v>
      </c>
      <c r="N251" s="304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280</v>
      </c>
      <c r="AT251" s="242" t="s">
        <v>337</v>
      </c>
      <c r="AU251" s="242" t="s">
        <v>93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256</v>
      </c>
      <c r="BM251" s="242" t="s">
        <v>1473</v>
      </c>
    </row>
    <row r="252" s="2" customFormat="1" ht="16.5" customHeight="1">
      <c r="A252" s="41"/>
      <c r="B252" s="42"/>
      <c r="C252" s="294" t="s">
        <v>960</v>
      </c>
      <c r="D252" s="294" t="s">
        <v>337</v>
      </c>
      <c r="E252" s="295" t="s">
        <v>4413</v>
      </c>
      <c r="F252" s="296" t="s">
        <v>4345</v>
      </c>
      <c r="G252" s="297" t="s">
        <v>3524</v>
      </c>
      <c r="H252" s="298">
        <v>1649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280</v>
      </c>
      <c r="AT252" s="242" t="s">
        <v>337</v>
      </c>
      <c r="AU252" s="242" t="s">
        <v>93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256</v>
      </c>
      <c r="BM252" s="242" t="s">
        <v>1033</v>
      </c>
    </row>
    <row r="253" s="12" customFormat="1" ht="25.92" customHeight="1">
      <c r="A253" s="12"/>
      <c r="B253" s="214"/>
      <c r="C253" s="215"/>
      <c r="D253" s="216" t="s">
        <v>83</v>
      </c>
      <c r="E253" s="217" t="s">
        <v>4136</v>
      </c>
      <c r="F253" s="217" t="s">
        <v>4414</v>
      </c>
      <c r="G253" s="215"/>
      <c r="H253" s="215"/>
      <c r="I253" s="218"/>
      <c r="J253" s="219">
        <f>BK253</f>
        <v>0</v>
      </c>
      <c r="K253" s="215"/>
      <c r="L253" s="220"/>
      <c r="M253" s="221"/>
      <c r="N253" s="222"/>
      <c r="O253" s="222"/>
      <c r="P253" s="223">
        <f>SUM(P254:P273)</f>
        <v>0</v>
      </c>
      <c r="Q253" s="222"/>
      <c r="R253" s="223">
        <f>SUM(R254:R273)</f>
        <v>0</v>
      </c>
      <c r="S253" s="222"/>
      <c r="T253" s="224">
        <f>SUM(T254:T273)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5" t="s">
        <v>91</v>
      </c>
      <c r="AT253" s="226" t="s">
        <v>83</v>
      </c>
      <c r="AU253" s="226" t="s">
        <v>84</v>
      </c>
      <c r="AY253" s="225" t="s">
        <v>250</v>
      </c>
      <c r="BK253" s="227">
        <f>SUM(BK254:BK273)</f>
        <v>0</v>
      </c>
    </row>
    <row r="254" s="2" customFormat="1" ht="16.5" customHeight="1">
      <c r="A254" s="41"/>
      <c r="B254" s="42"/>
      <c r="C254" s="230" t="s">
        <v>970</v>
      </c>
      <c r="D254" s="230" t="s">
        <v>252</v>
      </c>
      <c r="E254" s="231" t="s">
        <v>4415</v>
      </c>
      <c r="F254" s="232" t="s">
        <v>4416</v>
      </c>
      <c r="G254" s="233" t="s">
        <v>570</v>
      </c>
      <c r="H254" s="234">
        <v>17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256</v>
      </c>
      <c r="AT254" s="242" t="s">
        <v>252</v>
      </c>
      <c r="AU254" s="242" t="s">
        <v>91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256</v>
      </c>
      <c r="BM254" s="242" t="s">
        <v>4417</v>
      </c>
    </row>
    <row r="255" s="2" customFormat="1" ht="16.5" customHeight="1">
      <c r="A255" s="41"/>
      <c r="B255" s="42"/>
      <c r="C255" s="230" t="s">
        <v>975</v>
      </c>
      <c r="D255" s="230" t="s">
        <v>252</v>
      </c>
      <c r="E255" s="231" t="s">
        <v>4418</v>
      </c>
      <c r="F255" s="232" t="s">
        <v>4419</v>
      </c>
      <c r="G255" s="233" t="s">
        <v>570</v>
      </c>
      <c r="H255" s="234">
        <v>7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256</v>
      </c>
      <c r="AT255" s="242" t="s">
        <v>252</v>
      </c>
      <c r="AU255" s="242" t="s">
        <v>91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256</v>
      </c>
      <c r="BM255" s="242" t="s">
        <v>4420</v>
      </c>
    </row>
    <row r="256" s="2" customFormat="1" ht="16.5" customHeight="1">
      <c r="A256" s="41"/>
      <c r="B256" s="42"/>
      <c r="C256" s="230" t="s">
        <v>982</v>
      </c>
      <c r="D256" s="230" t="s">
        <v>252</v>
      </c>
      <c r="E256" s="231" t="s">
        <v>4421</v>
      </c>
      <c r="F256" s="232" t="s">
        <v>4422</v>
      </c>
      <c r="G256" s="233" t="s">
        <v>570</v>
      </c>
      <c r="H256" s="234">
        <v>5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256</v>
      </c>
      <c r="AT256" s="242" t="s">
        <v>252</v>
      </c>
      <c r="AU256" s="242" t="s">
        <v>91</v>
      </c>
      <c r="AY256" s="19" t="s">
        <v>250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256</v>
      </c>
      <c r="BM256" s="242" t="s">
        <v>4423</v>
      </c>
    </row>
    <row r="257" s="2" customFormat="1" ht="16.5" customHeight="1">
      <c r="A257" s="41"/>
      <c r="B257" s="42"/>
      <c r="C257" s="230" t="s">
        <v>997</v>
      </c>
      <c r="D257" s="230" t="s">
        <v>252</v>
      </c>
      <c r="E257" s="231" t="s">
        <v>4424</v>
      </c>
      <c r="F257" s="232" t="s">
        <v>4425</v>
      </c>
      <c r="G257" s="233" t="s">
        <v>570</v>
      </c>
      <c r="H257" s="234">
        <v>41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256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256</v>
      </c>
      <c r="BM257" s="242" t="s">
        <v>4426</v>
      </c>
    </row>
    <row r="258" s="2" customFormat="1" ht="16.5" customHeight="1">
      <c r="A258" s="41"/>
      <c r="B258" s="42"/>
      <c r="C258" s="230" t="s">
        <v>644</v>
      </c>
      <c r="D258" s="230" t="s">
        <v>252</v>
      </c>
      <c r="E258" s="231" t="s">
        <v>4427</v>
      </c>
      <c r="F258" s="232" t="s">
        <v>4428</v>
      </c>
      <c r="G258" s="233" t="s">
        <v>570</v>
      </c>
      <c r="H258" s="234">
        <v>4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256</v>
      </c>
      <c r="AT258" s="242" t="s">
        <v>252</v>
      </c>
      <c r="AU258" s="242" t="s">
        <v>91</v>
      </c>
      <c r="AY258" s="19" t="s">
        <v>250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256</v>
      </c>
      <c r="BM258" s="242" t="s">
        <v>4429</v>
      </c>
    </row>
    <row r="259" s="2" customFormat="1" ht="16.5" customHeight="1">
      <c r="A259" s="41"/>
      <c r="B259" s="42"/>
      <c r="C259" s="230" t="s">
        <v>1014</v>
      </c>
      <c r="D259" s="230" t="s">
        <v>252</v>
      </c>
      <c r="E259" s="231" t="s">
        <v>4430</v>
      </c>
      <c r="F259" s="232" t="s">
        <v>4431</v>
      </c>
      <c r="G259" s="233" t="s">
        <v>570</v>
      </c>
      <c r="H259" s="234">
        <v>13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256</v>
      </c>
      <c r="AT259" s="242" t="s">
        <v>252</v>
      </c>
      <c r="AU259" s="242" t="s">
        <v>91</v>
      </c>
      <c r="AY259" s="19" t="s">
        <v>250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256</v>
      </c>
      <c r="BM259" s="242" t="s">
        <v>4432</v>
      </c>
    </row>
    <row r="260" s="2" customFormat="1" ht="16.5" customHeight="1">
      <c r="A260" s="41"/>
      <c r="B260" s="42"/>
      <c r="C260" s="230" t="s">
        <v>664</v>
      </c>
      <c r="D260" s="230" t="s">
        <v>252</v>
      </c>
      <c r="E260" s="231" t="s">
        <v>4433</v>
      </c>
      <c r="F260" s="232" t="s">
        <v>4434</v>
      </c>
      <c r="G260" s="233" t="s">
        <v>570</v>
      </c>
      <c r="H260" s="234">
        <v>56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256</v>
      </c>
      <c r="AT260" s="242" t="s">
        <v>252</v>
      </c>
      <c r="AU260" s="242" t="s">
        <v>91</v>
      </c>
      <c r="AY260" s="19" t="s">
        <v>250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256</v>
      </c>
      <c r="BM260" s="242" t="s">
        <v>4435</v>
      </c>
    </row>
    <row r="261" s="2" customFormat="1" ht="16.5" customHeight="1">
      <c r="A261" s="41"/>
      <c r="B261" s="42"/>
      <c r="C261" s="230" t="s">
        <v>1021</v>
      </c>
      <c r="D261" s="230" t="s">
        <v>252</v>
      </c>
      <c r="E261" s="231" t="s">
        <v>4436</v>
      </c>
      <c r="F261" s="232" t="s">
        <v>4437</v>
      </c>
      <c r="G261" s="233" t="s">
        <v>570</v>
      </c>
      <c r="H261" s="234">
        <v>55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256</v>
      </c>
      <c r="AT261" s="242" t="s">
        <v>252</v>
      </c>
      <c r="AU261" s="242" t="s">
        <v>91</v>
      </c>
      <c r="AY261" s="19" t="s">
        <v>250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256</v>
      </c>
      <c r="BM261" s="242" t="s">
        <v>4438</v>
      </c>
    </row>
    <row r="262" s="2" customFormat="1" ht="16.5" customHeight="1">
      <c r="A262" s="41"/>
      <c r="B262" s="42"/>
      <c r="C262" s="230" t="s">
        <v>677</v>
      </c>
      <c r="D262" s="230" t="s">
        <v>252</v>
      </c>
      <c r="E262" s="231" t="s">
        <v>4439</v>
      </c>
      <c r="F262" s="232" t="s">
        <v>4440</v>
      </c>
      <c r="G262" s="233" t="s">
        <v>570</v>
      </c>
      <c r="H262" s="234">
        <v>420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256</v>
      </c>
      <c r="AT262" s="242" t="s">
        <v>252</v>
      </c>
      <c r="AU262" s="242" t="s">
        <v>91</v>
      </c>
      <c r="AY262" s="19" t="s">
        <v>250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256</v>
      </c>
      <c r="BM262" s="242" t="s">
        <v>4441</v>
      </c>
    </row>
    <row r="263" s="2" customFormat="1" ht="16.5" customHeight="1">
      <c r="A263" s="41"/>
      <c r="B263" s="42"/>
      <c r="C263" s="230" t="s">
        <v>1030</v>
      </c>
      <c r="D263" s="230" t="s">
        <v>252</v>
      </c>
      <c r="E263" s="231" t="s">
        <v>4442</v>
      </c>
      <c r="F263" s="232" t="s">
        <v>4443</v>
      </c>
      <c r="G263" s="233" t="s">
        <v>570</v>
      </c>
      <c r="H263" s="234">
        <v>100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91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4444</v>
      </c>
    </row>
    <row r="264" s="2" customFormat="1" ht="16.5" customHeight="1">
      <c r="A264" s="41"/>
      <c r="B264" s="42"/>
      <c r="C264" s="230" t="s">
        <v>689</v>
      </c>
      <c r="D264" s="230" t="s">
        <v>252</v>
      </c>
      <c r="E264" s="231" t="s">
        <v>4445</v>
      </c>
      <c r="F264" s="232" t="s">
        <v>4446</v>
      </c>
      <c r="G264" s="233" t="s">
        <v>570</v>
      </c>
      <c r="H264" s="234">
        <v>2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256</v>
      </c>
      <c r="AT264" s="242" t="s">
        <v>252</v>
      </c>
      <c r="AU264" s="242" t="s">
        <v>91</v>
      </c>
      <c r="AY264" s="19" t="s">
        <v>250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256</v>
      </c>
      <c r="BM264" s="242" t="s">
        <v>4447</v>
      </c>
    </row>
    <row r="265" s="2" customFormat="1" ht="16.5" customHeight="1">
      <c r="A265" s="41"/>
      <c r="B265" s="42"/>
      <c r="C265" s="230" t="s">
        <v>1045</v>
      </c>
      <c r="D265" s="230" t="s">
        <v>252</v>
      </c>
      <c r="E265" s="231" t="s">
        <v>4448</v>
      </c>
      <c r="F265" s="232" t="s">
        <v>4449</v>
      </c>
      <c r="G265" s="233" t="s">
        <v>570</v>
      </c>
      <c r="H265" s="234">
        <v>59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256</v>
      </c>
      <c r="AT265" s="242" t="s">
        <v>252</v>
      </c>
      <c r="AU265" s="242" t="s">
        <v>91</v>
      </c>
      <c r="AY265" s="19" t="s">
        <v>250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256</v>
      </c>
      <c r="BM265" s="242" t="s">
        <v>4450</v>
      </c>
    </row>
    <row r="266" s="2" customFormat="1" ht="16.5" customHeight="1">
      <c r="A266" s="41"/>
      <c r="B266" s="42"/>
      <c r="C266" s="230" t="s">
        <v>694</v>
      </c>
      <c r="D266" s="230" t="s">
        <v>252</v>
      </c>
      <c r="E266" s="231" t="s">
        <v>4451</v>
      </c>
      <c r="F266" s="232" t="s">
        <v>4452</v>
      </c>
      <c r="G266" s="233" t="s">
        <v>570</v>
      </c>
      <c r="H266" s="234">
        <v>3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256</v>
      </c>
      <c r="AT266" s="242" t="s">
        <v>252</v>
      </c>
      <c r="AU266" s="242" t="s">
        <v>91</v>
      </c>
      <c r="AY266" s="19" t="s">
        <v>250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256</v>
      </c>
      <c r="BM266" s="242" t="s">
        <v>4453</v>
      </c>
    </row>
    <row r="267" s="2" customFormat="1" ht="16.5" customHeight="1">
      <c r="A267" s="41"/>
      <c r="B267" s="42"/>
      <c r="C267" s="230" t="s">
        <v>1054</v>
      </c>
      <c r="D267" s="230" t="s">
        <v>252</v>
      </c>
      <c r="E267" s="231" t="s">
        <v>4454</v>
      </c>
      <c r="F267" s="232" t="s">
        <v>4455</v>
      </c>
      <c r="G267" s="233" t="s">
        <v>570</v>
      </c>
      <c r="H267" s="234">
        <v>16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256</v>
      </c>
      <c r="AT267" s="242" t="s">
        <v>252</v>
      </c>
      <c r="AU267" s="242" t="s">
        <v>91</v>
      </c>
      <c r="AY267" s="19" t="s">
        <v>250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256</v>
      </c>
      <c r="BM267" s="242" t="s">
        <v>4456</v>
      </c>
    </row>
    <row r="268" s="2" customFormat="1" ht="16.5" customHeight="1">
      <c r="A268" s="41"/>
      <c r="B268" s="42"/>
      <c r="C268" s="230" t="s">
        <v>698</v>
      </c>
      <c r="D268" s="230" t="s">
        <v>252</v>
      </c>
      <c r="E268" s="231" t="s">
        <v>4457</v>
      </c>
      <c r="F268" s="232" t="s">
        <v>4458</v>
      </c>
      <c r="G268" s="233" t="s">
        <v>570</v>
      </c>
      <c r="H268" s="234">
        <v>14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256</v>
      </c>
      <c r="AT268" s="242" t="s">
        <v>252</v>
      </c>
      <c r="AU268" s="242" t="s">
        <v>91</v>
      </c>
      <c r="AY268" s="19" t="s">
        <v>250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256</v>
      </c>
      <c r="BM268" s="242" t="s">
        <v>4459</v>
      </c>
    </row>
    <row r="269" s="2" customFormat="1" ht="16.5" customHeight="1">
      <c r="A269" s="41"/>
      <c r="B269" s="42"/>
      <c r="C269" s="230" t="s">
        <v>1063</v>
      </c>
      <c r="D269" s="230" t="s">
        <v>252</v>
      </c>
      <c r="E269" s="231" t="s">
        <v>4460</v>
      </c>
      <c r="F269" s="232" t="s">
        <v>4461</v>
      </c>
      <c r="G269" s="233" t="s">
        <v>570</v>
      </c>
      <c r="H269" s="234">
        <v>18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256</v>
      </c>
      <c r="AT269" s="242" t="s">
        <v>252</v>
      </c>
      <c r="AU269" s="242" t="s">
        <v>91</v>
      </c>
      <c r="AY269" s="19" t="s">
        <v>250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256</v>
      </c>
      <c r="BM269" s="242" t="s">
        <v>4462</v>
      </c>
    </row>
    <row r="270" s="2" customFormat="1" ht="16.5" customHeight="1">
      <c r="A270" s="41"/>
      <c r="B270" s="42"/>
      <c r="C270" s="230" t="s">
        <v>711</v>
      </c>
      <c r="D270" s="230" t="s">
        <v>252</v>
      </c>
      <c r="E270" s="231" t="s">
        <v>4463</v>
      </c>
      <c r="F270" s="232" t="s">
        <v>4464</v>
      </c>
      <c r="G270" s="233" t="s">
        <v>570</v>
      </c>
      <c r="H270" s="234">
        <v>15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256</v>
      </c>
      <c r="AT270" s="242" t="s">
        <v>252</v>
      </c>
      <c r="AU270" s="242" t="s">
        <v>91</v>
      </c>
      <c r="AY270" s="19" t="s">
        <v>250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256</v>
      </c>
      <c r="BM270" s="242" t="s">
        <v>4465</v>
      </c>
    </row>
    <row r="271" s="2" customFormat="1" ht="16.5" customHeight="1">
      <c r="A271" s="41"/>
      <c r="B271" s="42"/>
      <c r="C271" s="230" t="s">
        <v>1073</v>
      </c>
      <c r="D271" s="230" t="s">
        <v>252</v>
      </c>
      <c r="E271" s="231" t="s">
        <v>4466</v>
      </c>
      <c r="F271" s="232" t="s">
        <v>4467</v>
      </c>
      <c r="G271" s="233" t="s">
        <v>570</v>
      </c>
      <c r="H271" s="234">
        <v>43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256</v>
      </c>
      <c r="AT271" s="242" t="s">
        <v>252</v>
      </c>
      <c r="AU271" s="242" t="s">
        <v>91</v>
      </c>
      <c r="AY271" s="19" t="s">
        <v>250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256</v>
      </c>
      <c r="BM271" s="242" t="s">
        <v>4468</v>
      </c>
    </row>
    <row r="272" s="2" customFormat="1" ht="16.5" customHeight="1">
      <c r="A272" s="41"/>
      <c r="B272" s="42"/>
      <c r="C272" s="230" t="s">
        <v>721</v>
      </c>
      <c r="D272" s="230" t="s">
        <v>252</v>
      </c>
      <c r="E272" s="231" t="s">
        <v>4469</v>
      </c>
      <c r="F272" s="232" t="s">
        <v>4470</v>
      </c>
      <c r="G272" s="233" t="s">
        <v>570</v>
      </c>
      <c r="H272" s="234">
        <v>106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256</v>
      </c>
      <c r="AT272" s="242" t="s">
        <v>252</v>
      </c>
      <c r="AU272" s="242" t="s">
        <v>91</v>
      </c>
      <c r="AY272" s="19" t="s">
        <v>250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256</v>
      </c>
      <c r="BM272" s="242" t="s">
        <v>4471</v>
      </c>
    </row>
    <row r="273" s="2" customFormat="1" ht="16.5" customHeight="1">
      <c r="A273" s="41"/>
      <c r="B273" s="42"/>
      <c r="C273" s="230" t="s">
        <v>1082</v>
      </c>
      <c r="D273" s="230" t="s">
        <v>252</v>
      </c>
      <c r="E273" s="231" t="s">
        <v>4472</v>
      </c>
      <c r="F273" s="232" t="s">
        <v>4473</v>
      </c>
      <c r="G273" s="233" t="s">
        <v>570</v>
      </c>
      <c r="H273" s="234">
        <v>23</v>
      </c>
      <c r="I273" s="235"/>
      <c r="J273" s="236">
        <f>ROUND(I273*H273,2)</f>
        <v>0</v>
      </c>
      <c r="K273" s="237"/>
      <c r="L273" s="47"/>
      <c r="M273" s="306" t="s">
        <v>1</v>
      </c>
      <c r="N273" s="307" t="s">
        <v>49</v>
      </c>
      <c r="O273" s="308"/>
      <c r="P273" s="309">
        <f>O273*H273</f>
        <v>0</v>
      </c>
      <c r="Q273" s="309">
        <v>0</v>
      </c>
      <c r="R273" s="309">
        <f>Q273*H273</f>
        <v>0</v>
      </c>
      <c r="S273" s="309">
        <v>0</v>
      </c>
      <c r="T273" s="310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256</v>
      </c>
      <c r="AT273" s="242" t="s">
        <v>252</v>
      </c>
      <c r="AU273" s="242" t="s">
        <v>91</v>
      </c>
      <c r="AY273" s="19" t="s">
        <v>250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256</v>
      </c>
      <c r="BM273" s="242" t="s">
        <v>4474</v>
      </c>
    </row>
    <row r="274" s="2" customFormat="1" ht="6.96" customHeight="1">
      <c r="A274" s="41"/>
      <c r="B274" s="69"/>
      <c r="C274" s="70"/>
      <c r="D274" s="70"/>
      <c r="E274" s="70"/>
      <c r="F274" s="70"/>
      <c r="G274" s="70"/>
      <c r="H274" s="70"/>
      <c r="I274" s="70"/>
      <c r="J274" s="70"/>
      <c r="K274" s="70"/>
      <c r="L274" s="47"/>
      <c r="M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Z3krgN4jJof5QkTKJUjk+PgLGxC3/H5dJuD9ytiOwG1snpAe0pPaulMCojhBfV/w8wRblr+G7jFcpbxZNoNivg==" hashValue="p1Y7gXvCquOLY3EXtSKi46Tq/SqzDDPVac1si6iBo2w/VoMJdfsggvNS2gC6e2wK1oCACniLZWaAjUs0bdvMlg==" algorithmName="SHA-512" password="CC35"/>
  <autoFilter ref="C138:K2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4475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ROUND((SUM(BE125:BE353)),  2)</f>
        <v>0</v>
      </c>
      <c r="G35" s="41"/>
      <c r="H35" s="41"/>
      <c r="I35" s="167">
        <v>0.20999999999999999</v>
      </c>
      <c r="J35" s="166">
        <f>ROUND(((SUM(BE125:BE353))*I35),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ROUND((SUM(BF125:BF353)),  2)</f>
        <v>0</v>
      </c>
      <c r="G36" s="41"/>
      <c r="H36" s="41"/>
      <c r="I36" s="167">
        <v>0.12</v>
      </c>
      <c r="J36" s="166">
        <f>ROUND(((SUM(BF125:BF353))*I36),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ROUND((SUM(BG125:BG353)),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ROUND((SUM(BH125:BH353)),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ROUND((SUM(BI125:BI353)),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01_SLA - Elektro slaboproud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4476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4477</v>
      </c>
      <c r="E100" s="194"/>
      <c r="F100" s="194"/>
      <c r="G100" s="194"/>
      <c r="H100" s="194"/>
      <c r="I100" s="194"/>
      <c r="J100" s="195">
        <f>J184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4478</v>
      </c>
      <c r="E101" s="194"/>
      <c r="F101" s="194"/>
      <c r="G101" s="194"/>
      <c r="H101" s="194"/>
      <c r="I101" s="194"/>
      <c r="J101" s="195">
        <f>J231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4479</v>
      </c>
      <c r="E102" s="194"/>
      <c r="F102" s="194"/>
      <c r="G102" s="194"/>
      <c r="H102" s="194"/>
      <c r="I102" s="194"/>
      <c r="J102" s="195">
        <f>J290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4480</v>
      </c>
      <c r="E103" s="194"/>
      <c r="F103" s="194"/>
      <c r="G103" s="194"/>
      <c r="H103" s="194"/>
      <c r="I103" s="194"/>
      <c r="J103" s="195">
        <f>J328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191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01_SLA - Elektro slaboproud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236</v>
      </c>
      <c r="D124" s="205" t="s">
        <v>69</v>
      </c>
      <c r="E124" s="205" t="s">
        <v>65</v>
      </c>
      <c r="F124" s="205" t="s">
        <v>66</v>
      </c>
      <c r="G124" s="205" t="s">
        <v>237</v>
      </c>
      <c r="H124" s="205" t="s">
        <v>238</v>
      </c>
      <c r="I124" s="205" t="s">
        <v>239</v>
      </c>
      <c r="J124" s="206" t="s">
        <v>196</v>
      </c>
      <c r="K124" s="207" t="s">
        <v>240</v>
      </c>
      <c r="L124" s="208"/>
      <c r="M124" s="103" t="s">
        <v>1</v>
      </c>
      <c r="N124" s="104" t="s">
        <v>48</v>
      </c>
      <c r="O124" s="104" t="s">
        <v>241</v>
      </c>
      <c r="P124" s="104" t="s">
        <v>242</v>
      </c>
      <c r="Q124" s="104" t="s">
        <v>243</v>
      </c>
      <c r="R124" s="104" t="s">
        <v>244</v>
      </c>
      <c r="S124" s="104" t="s">
        <v>245</v>
      </c>
      <c r="T124" s="105" t="s">
        <v>246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247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P126+P184+P231+P290+P328</f>
        <v>0</v>
      </c>
      <c r="Q125" s="107"/>
      <c r="R125" s="211">
        <f>R126+R184+R231+R290+R328</f>
        <v>0</v>
      </c>
      <c r="S125" s="107"/>
      <c r="T125" s="212">
        <f>T126+T184+T231+T290+T328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BK126+BK184+BK231+BK290+BK328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4481</v>
      </c>
      <c r="F126" s="217" t="s">
        <v>4482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SUM(P127:P183)</f>
        <v>0</v>
      </c>
      <c r="Q126" s="222"/>
      <c r="R126" s="223">
        <f>SUM(R127:R183)</f>
        <v>0</v>
      </c>
      <c r="S126" s="222"/>
      <c r="T126" s="224">
        <f>SUM(T127:T183)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SUM(BK127:BK183)</f>
        <v>0</v>
      </c>
    </row>
    <row r="127" s="2" customFormat="1" ht="16.5" customHeight="1">
      <c r="A127" s="41"/>
      <c r="B127" s="42"/>
      <c r="C127" s="230" t="s">
        <v>91</v>
      </c>
      <c r="D127" s="230" t="s">
        <v>252</v>
      </c>
      <c r="E127" s="231" t="s">
        <v>4483</v>
      </c>
      <c r="F127" s="232" t="s">
        <v>4484</v>
      </c>
      <c r="G127" s="233" t="s">
        <v>3524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93</v>
      </c>
    </row>
    <row r="128" s="2" customFormat="1" ht="76.35" customHeight="1">
      <c r="A128" s="41"/>
      <c r="B128" s="42"/>
      <c r="C128" s="230" t="s">
        <v>93</v>
      </c>
      <c r="D128" s="230" t="s">
        <v>252</v>
      </c>
      <c r="E128" s="231" t="s">
        <v>4485</v>
      </c>
      <c r="F128" s="232" t="s">
        <v>4486</v>
      </c>
      <c r="G128" s="233" t="s">
        <v>3524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256</v>
      </c>
    </row>
    <row r="129" s="2" customFormat="1" ht="16.5" customHeight="1">
      <c r="A129" s="41"/>
      <c r="B129" s="42"/>
      <c r="C129" s="230" t="s">
        <v>272</v>
      </c>
      <c r="D129" s="230" t="s">
        <v>252</v>
      </c>
      <c r="E129" s="231" t="s">
        <v>4487</v>
      </c>
      <c r="F129" s="232" t="s">
        <v>4488</v>
      </c>
      <c r="G129" s="233" t="s">
        <v>3524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275</v>
      </c>
    </row>
    <row r="130" s="2" customFormat="1" ht="37.8" customHeight="1">
      <c r="A130" s="41"/>
      <c r="B130" s="42"/>
      <c r="C130" s="230" t="s">
        <v>256</v>
      </c>
      <c r="D130" s="230" t="s">
        <v>252</v>
      </c>
      <c r="E130" s="231" t="s">
        <v>4489</v>
      </c>
      <c r="F130" s="232" t="s">
        <v>4490</v>
      </c>
      <c r="G130" s="233" t="s">
        <v>3524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280</v>
      </c>
    </row>
    <row r="131" s="2" customFormat="1" ht="16.5" customHeight="1">
      <c r="A131" s="41"/>
      <c r="B131" s="42"/>
      <c r="C131" s="230" t="s">
        <v>283</v>
      </c>
      <c r="D131" s="230" t="s">
        <v>252</v>
      </c>
      <c r="E131" s="231" t="s">
        <v>4491</v>
      </c>
      <c r="F131" s="232" t="s">
        <v>4492</v>
      </c>
      <c r="G131" s="233" t="s">
        <v>3524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286</v>
      </c>
    </row>
    <row r="132" s="2" customFormat="1" ht="24.15" customHeight="1">
      <c r="A132" s="41"/>
      <c r="B132" s="42"/>
      <c r="C132" s="230" t="s">
        <v>275</v>
      </c>
      <c r="D132" s="230" t="s">
        <v>252</v>
      </c>
      <c r="E132" s="231" t="s">
        <v>4493</v>
      </c>
      <c r="F132" s="232" t="s">
        <v>4494</v>
      </c>
      <c r="G132" s="233" t="s">
        <v>3524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8</v>
      </c>
    </row>
    <row r="133" s="2" customFormat="1" ht="16.5" customHeight="1">
      <c r="A133" s="41"/>
      <c r="B133" s="42"/>
      <c r="C133" s="230" t="s">
        <v>294</v>
      </c>
      <c r="D133" s="230" t="s">
        <v>252</v>
      </c>
      <c r="E133" s="231" t="s">
        <v>4495</v>
      </c>
      <c r="F133" s="232" t="s">
        <v>4496</v>
      </c>
      <c r="G133" s="233" t="s">
        <v>3524</v>
      </c>
      <c r="H133" s="234">
        <v>14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298</v>
      </c>
    </row>
    <row r="134" s="2" customFormat="1" ht="24.15" customHeight="1">
      <c r="A134" s="41"/>
      <c r="B134" s="42"/>
      <c r="C134" s="230" t="s">
        <v>280</v>
      </c>
      <c r="D134" s="230" t="s">
        <v>252</v>
      </c>
      <c r="E134" s="231" t="s">
        <v>4497</v>
      </c>
      <c r="F134" s="232" t="s">
        <v>4498</v>
      </c>
      <c r="G134" s="233" t="s">
        <v>3524</v>
      </c>
      <c r="H134" s="234">
        <v>14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303</v>
      </c>
    </row>
    <row r="135" s="2" customFormat="1" ht="21.75" customHeight="1">
      <c r="A135" s="41"/>
      <c r="B135" s="42"/>
      <c r="C135" s="230" t="s">
        <v>305</v>
      </c>
      <c r="D135" s="230" t="s">
        <v>252</v>
      </c>
      <c r="E135" s="231" t="s">
        <v>4499</v>
      </c>
      <c r="F135" s="232" t="s">
        <v>4500</v>
      </c>
      <c r="G135" s="233" t="s">
        <v>3524</v>
      </c>
      <c r="H135" s="234">
        <v>8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308</v>
      </c>
    </row>
    <row r="136" s="2" customFormat="1" ht="24.15" customHeight="1">
      <c r="A136" s="41"/>
      <c r="B136" s="42"/>
      <c r="C136" s="230" t="s">
        <v>286</v>
      </c>
      <c r="D136" s="230" t="s">
        <v>252</v>
      </c>
      <c r="E136" s="231" t="s">
        <v>4501</v>
      </c>
      <c r="F136" s="232" t="s">
        <v>4502</v>
      </c>
      <c r="G136" s="233" t="s">
        <v>3524</v>
      </c>
      <c r="H136" s="234">
        <v>8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408</v>
      </c>
    </row>
    <row r="137" s="2" customFormat="1" ht="24.15" customHeight="1">
      <c r="A137" s="41"/>
      <c r="B137" s="42"/>
      <c r="C137" s="230" t="s">
        <v>332</v>
      </c>
      <c r="D137" s="230" t="s">
        <v>252</v>
      </c>
      <c r="E137" s="231" t="s">
        <v>4503</v>
      </c>
      <c r="F137" s="232" t="s">
        <v>4504</v>
      </c>
      <c r="G137" s="233" t="s">
        <v>3524</v>
      </c>
      <c r="H137" s="234">
        <v>300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321</v>
      </c>
    </row>
    <row r="138" s="2" customFormat="1" ht="21.75" customHeight="1">
      <c r="A138" s="41"/>
      <c r="B138" s="42"/>
      <c r="C138" s="230" t="s">
        <v>8</v>
      </c>
      <c r="D138" s="230" t="s">
        <v>252</v>
      </c>
      <c r="E138" s="231" t="s">
        <v>4505</v>
      </c>
      <c r="F138" s="232" t="s">
        <v>4506</v>
      </c>
      <c r="G138" s="233" t="s">
        <v>3524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335</v>
      </c>
    </row>
    <row r="139" s="2" customFormat="1" ht="21.75" customHeight="1">
      <c r="A139" s="41"/>
      <c r="B139" s="42"/>
      <c r="C139" s="230" t="s">
        <v>348</v>
      </c>
      <c r="D139" s="230" t="s">
        <v>252</v>
      </c>
      <c r="E139" s="231" t="s">
        <v>4507</v>
      </c>
      <c r="F139" s="232" t="s">
        <v>4508</v>
      </c>
      <c r="G139" s="233" t="s">
        <v>3524</v>
      </c>
      <c r="H139" s="234">
        <v>150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91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340</v>
      </c>
    </row>
    <row r="140" s="2" customFormat="1" ht="16.5" customHeight="1">
      <c r="A140" s="41"/>
      <c r="B140" s="42"/>
      <c r="C140" s="230" t="s">
        <v>298</v>
      </c>
      <c r="D140" s="230" t="s">
        <v>252</v>
      </c>
      <c r="E140" s="231" t="s">
        <v>4509</v>
      </c>
      <c r="F140" s="232" t="s">
        <v>4510</v>
      </c>
      <c r="G140" s="233" t="s">
        <v>3524</v>
      </c>
      <c r="H140" s="234">
        <v>250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351</v>
      </c>
    </row>
    <row r="141" s="2" customFormat="1" ht="24.15" customHeight="1">
      <c r="A141" s="41"/>
      <c r="B141" s="42"/>
      <c r="C141" s="230" t="s">
        <v>360</v>
      </c>
      <c r="D141" s="230" t="s">
        <v>252</v>
      </c>
      <c r="E141" s="231" t="s">
        <v>4511</v>
      </c>
      <c r="F141" s="232" t="s">
        <v>4512</v>
      </c>
      <c r="G141" s="233" t="s">
        <v>3524</v>
      </c>
      <c r="H141" s="234">
        <v>250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357</v>
      </c>
    </row>
    <row r="142" s="2" customFormat="1" ht="16.5" customHeight="1">
      <c r="A142" s="41"/>
      <c r="B142" s="42"/>
      <c r="C142" s="230" t="s">
        <v>303</v>
      </c>
      <c r="D142" s="230" t="s">
        <v>252</v>
      </c>
      <c r="E142" s="231" t="s">
        <v>4513</v>
      </c>
      <c r="F142" s="232" t="s">
        <v>4514</v>
      </c>
      <c r="G142" s="233" t="s">
        <v>3524</v>
      </c>
      <c r="H142" s="234">
        <v>25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363</v>
      </c>
    </row>
    <row r="143" s="2" customFormat="1" ht="24.15" customHeight="1">
      <c r="A143" s="41"/>
      <c r="B143" s="42"/>
      <c r="C143" s="230" t="s">
        <v>385</v>
      </c>
      <c r="D143" s="230" t="s">
        <v>252</v>
      </c>
      <c r="E143" s="231" t="s">
        <v>4515</v>
      </c>
      <c r="F143" s="232" t="s">
        <v>4516</v>
      </c>
      <c r="G143" s="233" t="s">
        <v>3524</v>
      </c>
      <c r="H143" s="234">
        <v>25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374</v>
      </c>
    </row>
    <row r="144" s="2" customFormat="1" ht="16.5" customHeight="1">
      <c r="A144" s="41"/>
      <c r="B144" s="42"/>
      <c r="C144" s="230" t="s">
        <v>308</v>
      </c>
      <c r="D144" s="230" t="s">
        <v>252</v>
      </c>
      <c r="E144" s="231" t="s">
        <v>4517</v>
      </c>
      <c r="F144" s="232" t="s">
        <v>4518</v>
      </c>
      <c r="G144" s="233" t="s">
        <v>3524</v>
      </c>
      <c r="H144" s="234">
        <v>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389</v>
      </c>
    </row>
    <row r="145" s="2" customFormat="1" ht="16.5" customHeight="1">
      <c r="A145" s="41"/>
      <c r="B145" s="42"/>
      <c r="C145" s="230" t="s">
        <v>401</v>
      </c>
      <c r="D145" s="230" t="s">
        <v>252</v>
      </c>
      <c r="E145" s="231" t="s">
        <v>4519</v>
      </c>
      <c r="F145" s="232" t="s">
        <v>4520</v>
      </c>
      <c r="G145" s="233" t="s">
        <v>3524</v>
      </c>
      <c r="H145" s="234">
        <v>50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399</v>
      </c>
    </row>
    <row r="146" s="2" customFormat="1" ht="55.5" customHeight="1">
      <c r="A146" s="41"/>
      <c r="B146" s="42"/>
      <c r="C146" s="230" t="s">
        <v>408</v>
      </c>
      <c r="D146" s="230" t="s">
        <v>252</v>
      </c>
      <c r="E146" s="231" t="s">
        <v>4521</v>
      </c>
      <c r="F146" s="232" t="s">
        <v>4522</v>
      </c>
      <c r="G146" s="233" t="s">
        <v>3524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404</v>
      </c>
    </row>
    <row r="147" s="2" customFormat="1" ht="16.5" customHeight="1">
      <c r="A147" s="41"/>
      <c r="B147" s="42"/>
      <c r="C147" s="230" t="s">
        <v>7</v>
      </c>
      <c r="D147" s="230" t="s">
        <v>252</v>
      </c>
      <c r="E147" s="231" t="s">
        <v>4523</v>
      </c>
      <c r="F147" s="232" t="s">
        <v>4524</v>
      </c>
      <c r="G147" s="233" t="s">
        <v>3524</v>
      </c>
      <c r="H147" s="234">
        <v>7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411</v>
      </c>
    </row>
    <row r="148" s="2" customFormat="1" ht="16.5" customHeight="1">
      <c r="A148" s="41"/>
      <c r="B148" s="42"/>
      <c r="C148" s="230" t="s">
        <v>321</v>
      </c>
      <c r="D148" s="230" t="s">
        <v>252</v>
      </c>
      <c r="E148" s="231" t="s">
        <v>4525</v>
      </c>
      <c r="F148" s="232" t="s">
        <v>4526</v>
      </c>
      <c r="G148" s="233" t="s">
        <v>3524</v>
      </c>
      <c r="H148" s="234">
        <v>7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423</v>
      </c>
    </row>
    <row r="149" s="2" customFormat="1" ht="76.35" customHeight="1">
      <c r="A149" s="41"/>
      <c r="B149" s="42"/>
      <c r="C149" s="230" t="s">
        <v>436</v>
      </c>
      <c r="D149" s="230" t="s">
        <v>252</v>
      </c>
      <c r="E149" s="231" t="s">
        <v>4527</v>
      </c>
      <c r="F149" s="232" t="s">
        <v>4528</v>
      </c>
      <c r="G149" s="233" t="s">
        <v>3524</v>
      </c>
      <c r="H149" s="234">
        <v>7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432</v>
      </c>
    </row>
    <row r="150" s="2" customFormat="1" ht="16.5" customHeight="1">
      <c r="A150" s="41"/>
      <c r="B150" s="42"/>
      <c r="C150" s="230" t="s">
        <v>335</v>
      </c>
      <c r="D150" s="230" t="s">
        <v>252</v>
      </c>
      <c r="E150" s="231" t="s">
        <v>4529</v>
      </c>
      <c r="F150" s="232" t="s">
        <v>4530</v>
      </c>
      <c r="G150" s="233" t="s">
        <v>3524</v>
      </c>
      <c r="H150" s="234">
        <v>7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439</v>
      </c>
    </row>
    <row r="151" s="2" customFormat="1" ht="16.5" customHeight="1">
      <c r="A151" s="41"/>
      <c r="B151" s="42"/>
      <c r="C151" s="230" t="s">
        <v>449</v>
      </c>
      <c r="D151" s="230" t="s">
        <v>252</v>
      </c>
      <c r="E151" s="231" t="s">
        <v>4531</v>
      </c>
      <c r="F151" s="232" t="s">
        <v>4532</v>
      </c>
      <c r="G151" s="233" t="s">
        <v>3524</v>
      </c>
      <c r="H151" s="234">
        <v>7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447</v>
      </c>
    </row>
    <row r="152" s="2" customFormat="1" ht="16.5" customHeight="1">
      <c r="A152" s="41"/>
      <c r="B152" s="42"/>
      <c r="C152" s="230" t="s">
        <v>340</v>
      </c>
      <c r="D152" s="230" t="s">
        <v>252</v>
      </c>
      <c r="E152" s="231" t="s">
        <v>4533</v>
      </c>
      <c r="F152" s="232" t="s">
        <v>4534</v>
      </c>
      <c r="G152" s="233" t="s">
        <v>3524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452</v>
      </c>
    </row>
    <row r="153" s="2" customFormat="1" ht="24.15" customHeight="1">
      <c r="A153" s="41"/>
      <c r="B153" s="42"/>
      <c r="C153" s="230" t="s">
        <v>461</v>
      </c>
      <c r="D153" s="230" t="s">
        <v>252</v>
      </c>
      <c r="E153" s="231" t="s">
        <v>4535</v>
      </c>
      <c r="F153" s="232" t="s">
        <v>4536</v>
      </c>
      <c r="G153" s="233" t="s">
        <v>3524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457</v>
      </c>
    </row>
    <row r="154" s="2" customFormat="1" ht="16.5" customHeight="1">
      <c r="A154" s="41"/>
      <c r="B154" s="42"/>
      <c r="C154" s="230" t="s">
        <v>351</v>
      </c>
      <c r="D154" s="230" t="s">
        <v>252</v>
      </c>
      <c r="E154" s="231" t="s">
        <v>4537</v>
      </c>
      <c r="F154" s="232" t="s">
        <v>4538</v>
      </c>
      <c r="G154" s="233" t="s">
        <v>320</v>
      </c>
      <c r="H154" s="234">
        <v>18000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464</v>
      </c>
    </row>
    <row r="155" s="2" customFormat="1" ht="24.15" customHeight="1">
      <c r="A155" s="41"/>
      <c r="B155" s="42"/>
      <c r="C155" s="230" t="s">
        <v>471</v>
      </c>
      <c r="D155" s="230" t="s">
        <v>252</v>
      </c>
      <c r="E155" s="231" t="s">
        <v>4539</v>
      </c>
      <c r="F155" s="232" t="s">
        <v>4540</v>
      </c>
      <c r="G155" s="233" t="s">
        <v>320</v>
      </c>
      <c r="H155" s="234">
        <v>18000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469</v>
      </c>
    </row>
    <row r="156" s="2" customFormat="1" ht="21.75" customHeight="1">
      <c r="A156" s="41"/>
      <c r="B156" s="42"/>
      <c r="C156" s="230" t="s">
        <v>357</v>
      </c>
      <c r="D156" s="230" t="s">
        <v>252</v>
      </c>
      <c r="E156" s="231" t="s">
        <v>4541</v>
      </c>
      <c r="F156" s="232" t="s">
        <v>4542</v>
      </c>
      <c r="G156" s="233" t="s">
        <v>3524</v>
      </c>
      <c r="H156" s="234">
        <v>750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474</v>
      </c>
    </row>
    <row r="157" s="2" customFormat="1" ht="16.5" customHeight="1">
      <c r="A157" s="41"/>
      <c r="B157" s="42"/>
      <c r="C157" s="230" t="s">
        <v>487</v>
      </c>
      <c r="D157" s="230" t="s">
        <v>252</v>
      </c>
      <c r="E157" s="231" t="s">
        <v>4543</v>
      </c>
      <c r="F157" s="232" t="s">
        <v>4544</v>
      </c>
      <c r="G157" s="233" t="s">
        <v>3524</v>
      </c>
      <c r="H157" s="234">
        <v>750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479</v>
      </c>
    </row>
    <row r="158" s="2" customFormat="1" ht="24.15" customHeight="1">
      <c r="A158" s="41"/>
      <c r="B158" s="42"/>
      <c r="C158" s="230" t="s">
        <v>363</v>
      </c>
      <c r="D158" s="230" t="s">
        <v>252</v>
      </c>
      <c r="E158" s="231" t="s">
        <v>4545</v>
      </c>
      <c r="F158" s="232" t="s">
        <v>4546</v>
      </c>
      <c r="G158" s="233" t="s">
        <v>320</v>
      </c>
      <c r="H158" s="234">
        <v>1900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490</v>
      </c>
    </row>
    <row r="159" s="2" customFormat="1" ht="24.15" customHeight="1">
      <c r="A159" s="41"/>
      <c r="B159" s="42"/>
      <c r="C159" s="230" t="s">
        <v>521</v>
      </c>
      <c r="D159" s="230" t="s">
        <v>252</v>
      </c>
      <c r="E159" s="231" t="s">
        <v>4547</v>
      </c>
      <c r="F159" s="232" t="s">
        <v>4548</v>
      </c>
      <c r="G159" s="233" t="s">
        <v>320</v>
      </c>
      <c r="H159" s="234">
        <v>1800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496</v>
      </c>
    </row>
    <row r="160" s="2" customFormat="1" ht="24.15" customHeight="1">
      <c r="A160" s="41"/>
      <c r="B160" s="42"/>
      <c r="C160" s="230" t="s">
        <v>374</v>
      </c>
      <c r="D160" s="230" t="s">
        <v>252</v>
      </c>
      <c r="E160" s="231" t="s">
        <v>4549</v>
      </c>
      <c r="F160" s="232" t="s">
        <v>4550</v>
      </c>
      <c r="G160" s="233" t="s">
        <v>320</v>
      </c>
      <c r="H160" s="234">
        <v>100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524</v>
      </c>
    </row>
    <row r="161" s="2" customFormat="1" ht="16.5" customHeight="1">
      <c r="A161" s="41"/>
      <c r="B161" s="42"/>
      <c r="C161" s="230" t="s">
        <v>545</v>
      </c>
      <c r="D161" s="230" t="s">
        <v>252</v>
      </c>
      <c r="E161" s="231" t="s">
        <v>4551</v>
      </c>
      <c r="F161" s="232" t="s">
        <v>4552</v>
      </c>
      <c r="G161" s="233" t="s">
        <v>320</v>
      </c>
      <c r="H161" s="234">
        <v>2000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91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543</v>
      </c>
    </row>
    <row r="162" s="2" customFormat="1" ht="16.5" customHeight="1">
      <c r="A162" s="41"/>
      <c r="B162" s="42"/>
      <c r="C162" s="230" t="s">
        <v>389</v>
      </c>
      <c r="D162" s="230" t="s">
        <v>252</v>
      </c>
      <c r="E162" s="231" t="s">
        <v>4553</v>
      </c>
      <c r="F162" s="232" t="s">
        <v>4554</v>
      </c>
      <c r="G162" s="233" t="s">
        <v>320</v>
      </c>
      <c r="H162" s="234">
        <v>2000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548</v>
      </c>
    </row>
    <row r="163" s="2" customFormat="1" ht="24.15" customHeight="1">
      <c r="A163" s="41"/>
      <c r="B163" s="42"/>
      <c r="C163" s="230" t="s">
        <v>556</v>
      </c>
      <c r="D163" s="230" t="s">
        <v>252</v>
      </c>
      <c r="E163" s="231" t="s">
        <v>4555</v>
      </c>
      <c r="F163" s="232" t="s">
        <v>4556</v>
      </c>
      <c r="G163" s="233" t="s">
        <v>320</v>
      </c>
      <c r="H163" s="234">
        <v>21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554</v>
      </c>
    </row>
    <row r="164" s="2" customFormat="1" ht="37.8" customHeight="1">
      <c r="A164" s="41"/>
      <c r="B164" s="42"/>
      <c r="C164" s="230" t="s">
        <v>399</v>
      </c>
      <c r="D164" s="230" t="s">
        <v>252</v>
      </c>
      <c r="E164" s="231" t="s">
        <v>4557</v>
      </c>
      <c r="F164" s="232" t="s">
        <v>4558</v>
      </c>
      <c r="G164" s="233" t="s">
        <v>320</v>
      </c>
      <c r="H164" s="234">
        <v>21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559</v>
      </c>
    </row>
    <row r="165" s="2" customFormat="1" ht="16.5" customHeight="1">
      <c r="A165" s="41"/>
      <c r="B165" s="42"/>
      <c r="C165" s="230" t="s">
        <v>573</v>
      </c>
      <c r="D165" s="230" t="s">
        <v>252</v>
      </c>
      <c r="E165" s="231" t="s">
        <v>4559</v>
      </c>
      <c r="F165" s="232" t="s">
        <v>4560</v>
      </c>
      <c r="G165" s="233" t="s">
        <v>3524</v>
      </c>
      <c r="H165" s="234">
        <v>240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571</v>
      </c>
    </row>
    <row r="166" s="2" customFormat="1" ht="16.5" customHeight="1">
      <c r="A166" s="41"/>
      <c r="B166" s="42"/>
      <c r="C166" s="230" t="s">
        <v>404</v>
      </c>
      <c r="D166" s="230" t="s">
        <v>252</v>
      </c>
      <c r="E166" s="231" t="s">
        <v>4561</v>
      </c>
      <c r="F166" s="232" t="s">
        <v>4562</v>
      </c>
      <c r="G166" s="233" t="s">
        <v>3524</v>
      </c>
      <c r="H166" s="234">
        <v>240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576</v>
      </c>
    </row>
    <row r="167" s="2" customFormat="1" ht="24.15" customHeight="1">
      <c r="A167" s="41"/>
      <c r="B167" s="42"/>
      <c r="C167" s="230" t="s">
        <v>586</v>
      </c>
      <c r="D167" s="230" t="s">
        <v>252</v>
      </c>
      <c r="E167" s="231" t="s">
        <v>4563</v>
      </c>
      <c r="F167" s="232" t="s">
        <v>4564</v>
      </c>
      <c r="G167" s="233" t="s">
        <v>320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583</v>
      </c>
    </row>
    <row r="168" s="2" customFormat="1" ht="33" customHeight="1">
      <c r="A168" s="41"/>
      <c r="B168" s="42"/>
      <c r="C168" s="230" t="s">
        <v>411</v>
      </c>
      <c r="D168" s="230" t="s">
        <v>252</v>
      </c>
      <c r="E168" s="231" t="s">
        <v>4565</v>
      </c>
      <c r="F168" s="232" t="s">
        <v>4566</v>
      </c>
      <c r="G168" s="233" t="s">
        <v>320</v>
      </c>
      <c r="H168" s="234">
        <v>15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91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589</v>
      </c>
    </row>
    <row r="169" s="2" customFormat="1" ht="24.15" customHeight="1">
      <c r="A169" s="41"/>
      <c r="B169" s="42"/>
      <c r="C169" s="230" t="s">
        <v>598</v>
      </c>
      <c r="D169" s="230" t="s">
        <v>252</v>
      </c>
      <c r="E169" s="231" t="s">
        <v>4567</v>
      </c>
      <c r="F169" s="232" t="s">
        <v>4568</v>
      </c>
      <c r="G169" s="233" t="s">
        <v>320</v>
      </c>
      <c r="H169" s="234">
        <v>48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593</v>
      </c>
    </row>
    <row r="170" s="2" customFormat="1" ht="33" customHeight="1">
      <c r="A170" s="41"/>
      <c r="B170" s="42"/>
      <c r="C170" s="230" t="s">
        <v>423</v>
      </c>
      <c r="D170" s="230" t="s">
        <v>252</v>
      </c>
      <c r="E170" s="231" t="s">
        <v>4569</v>
      </c>
      <c r="F170" s="232" t="s">
        <v>4570</v>
      </c>
      <c r="G170" s="233" t="s">
        <v>320</v>
      </c>
      <c r="H170" s="234">
        <v>48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601</v>
      </c>
    </row>
    <row r="171" s="2" customFormat="1" ht="33" customHeight="1">
      <c r="A171" s="41"/>
      <c r="B171" s="42"/>
      <c r="C171" s="230" t="s">
        <v>610</v>
      </c>
      <c r="D171" s="230" t="s">
        <v>252</v>
      </c>
      <c r="E171" s="231" t="s">
        <v>4571</v>
      </c>
      <c r="F171" s="232" t="s">
        <v>4572</v>
      </c>
      <c r="G171" s="233" t="s">
        <v>3524</v>
      </c>
      <c r="H171" s="234">
        <v>400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608</v>
      </c>
    </row>
    <row r="172" s="2" customFormat="1" ht="16.5" customHeight="1">
      <c r="A172" s="41"/>
      <c r="B172" s="42"/>
      <c r="C172" s="230" t="s">
        <v>432</v>
      </c>
      <c r="D172" s="230" t="s">
        <v>252</v>
      </c>
      <c r="E172" s="231" t="s">
        <v>4573</v>
      </c>
      <c r="F172" s="232" t="s">
        <v>4574</v>
      </c>
      <c r="G172" s="233" t="s">
        <v>3524</v>
      </c>
      <c r="H172" s="234">
        <v>400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91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937</v>
      </c>
    </row>
    <row r="173" s="2" customFormat="1" ht="24.15" customHeight="1">
      <c r="A173" s="41"/>
      <c r="B173" s="42"/>
      <c r="C173" s="230" t="s">
        <v>631</v>
      </c>
      <c r="D173" s="230" t="s">
        <v>252</v>
      </c>
      <c r="E173" s="231" t="s">
        <v>4575</v>
      </c>
      <c r="F173" s="232" t="s">
        <v>4576</v>
      </c>
      <c r="G173" s="233" t="s">
        <v>3524</v>
      </c>
      <c r="H173" s="234">
        <v>20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955</v>
      </c>
    </row>
    <row r="174" s="2" customFormat="1" ht="16.5" customHeight="1">
      <c r="A174" s="41"/>
      <c r="B174" s="42"/>
      <c r="C174" s="230" t="s">
        <v>439</v>
      </c>
      <c r="D174" s="230" t="s">
        <v>252</v>
      </c>
      <c r="E174" s="231" t="s">
        <v>4577</v>
      </c>
      <c r="F174" s="232" t="s">
        <v>4578</v>
      </c>
      <c r="G174" s="233" t="s">
        <v>3524</v>
      </c>
      <c r="H174" s="234">
        <v>20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91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970</v>
      </c>
    </row>
    <row r="175" s="2" customFormat="1" ht="16.5" customHeight="1">
      <c r="A175" s="41"/>
      <c r="B175" s="42"/>
      <c r="C175" s="230" t="s">
        <v>646</v>
      </c>
      <c r="D175" s="230" t="s">
        <v>252</v>
      </c>
      <c r="E175" s="231" t="s">
        <v>4579</v>
      </c>
      <c r="F175" s="232" t="s">
        <v>4580</v>
      </c>
      <c r="G175" s="233" t="s">
        <v>3524</v>
      </c>
      <c r="H175" s="234">
        <v>45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982</v>
      </c>
    </row>
    <row r="176" s="2" customFormat="1" ht="24.15" customHeight="1">
      <c r="A176" s="41"/>
      <c r="B176" s="42"/>
      <c r="C176" s="230" t="s">
        <v>447</v>
      </c>
      <c r="D176" s="230" t="s">
        <v>252</v>
      </c>
      <c r="E176" s="231" t="s">
        <v>4581</v>
      </c>
      <c r="F176" s="232" t="s">
        <v>4582</v>
      </c>
      <c r="G176" s="233" t="s">
        <v>3524</v>
      </c>
      <c r="H176" s="234">
        <v>45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91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644</v>
      </c>
    </row>
    <row r="177" s="2" customFormat="1" ht="16.5" customHeight="1">
      <c r="A177" s="41"/>
      <c r="B177" s="42"/>
      <c r="C177" s="230" t="s">
        <v>674</v>
      </c>
      <c r="D177" s="230" t="s">
        <v>252</v>
      </c>
      <c r="E177" s="231" t="s">
        <v>4583</v>
      </c>
      <c r="F177" s="232" t="s">
        <v>4584</v>
      </c>
      <c r="G177" s="233" t="s">
        <v>3524</v>
      </c>
      <c r="H177" s="234">
        <v>300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256</v>
      </c>
      <c r="AT177" s="242" t="s">
        <v>252</v>
      </c>
      <c r="AU177" s="242" t="s">
        <v>91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664</v>
      </c>
    </row>
    <row r="178" s="2" customFormat="1" ht="16.5" customHeight="1">
      <c r="A178" s="41"/>
      <c r="B178" s="42"/>
      <c r="C178" s="230" t="s">
        <v>452</v>
      </c>
      <c r="D178" s="230" t="s">
        <v>252</v>
      </c>
      <c r="E178" s="231" t="s">
        <v>4585</v>
      </c>
      <c r="F178" s="232" t="s">
        <v>4586</v>
      </c>
      <c r="G178" s="233" t="s">
        <v>3524</v>
      </c>
      <c r="H178" s="234">
        <v>14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91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677</v>
      </c>
    </row>
    <row r="179" s="2" customFormat="1" ht="24.15" customHeight="1">
      <c r="A179" s="41"/>
      <c r="B179" s="42"/>
      <c r="C179" s="230" t="s">
        <v>691</v>
      </c>
      <c r="D179" s="230" t="s">
        <v>252</v>
      </c>
      <c r="E179" s="231" t="s">
        <v>4587</v>
      </c>
      <c r="F179" s="232" t="s">
        <v>4588</v>
      </c>
      <c r="G179" s="233" t="s">
        <v>3524</v>
      </c>
      <c r="H179" s="234">
        <v>300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91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689</v>
      </c>
    </row>
    <row r="180" s="2" customFormat="1" ht="76.35" customHeight="1">
      <c r="A180" s="41"/>
      <c r="B180" s="42"/>
      <c r="C180" s="230" t="s">
        <v>457</v>
      </c>
      <c r="D180" s="230" t="s">
        <v>252</v>
      </c>
      <c r="E180" s="231" t="s">
        <v>4589</v>
      </c>
      <c r="F180" s="232" t="s">
        <v>4590</v>
      </c>
      <c r="G180" s="233" t="s">
        <v>3524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91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694</v>
      </c>
    </row>
    <row r="181" s="2" customFormat="1" ht="66.75" customHeight="1">
      <c r="A181" s="41"/>
      <c r="B181" s="42"/>
      <c r="C181" s="230" t="s">
        <v>708</v>
      </c>
      <c r="D181" s="230" t="s">
        <v>252</v>
      </c>
      <c r="E181" s="231" t="s">
        <v>4591</v>
      </c>
      <c r="F181" s="232" t="s">
        <v>4592</v>
      </c>
      <c r="G181" s="233" t="s">
        <v>3524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256</v>
      </c>
      <c r="AT181" s="242" t="s">
        <v>252</v>
      </c>
      <c r="AU181" s="242" t="s">
        <v>91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698</v>
      </c>
    </row>
    <row r="182" s="2" customFormat="1" ht="24.15" customHeight="1">
      <c r="A182" s="41"/>
      <c r="B182" s="42"/>
      <c r="C182" s="230" t="s">
        <v>464</v>
      </c>
      <c r="D182" s="230" t="s">
        <v>252</v>
      </c>
      <c r="E182" s="231" t="s">
        <v>4593</v>
      </c>
      <c r="F182" s="232" t="s">
        <v>4594</v>
      </c>
      <c r="G182" s="233" t="s">
        <v>3524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91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711</v>
      </c>
    </row>
    <row r="183" s="2" customFormat="1" ht="24.15" customHeight="1">
      <c r="A183" s="41"/>
      <c r="B183" s="42"/>
      <c r="C183" s="230" t="s">
        <v>724</v>
      </c>
      <c r="D183" s="230" t="s">
        <v>252</v>
      </c>
      <c r="E183" s="231" t="s">
        <v>4595</v>
      </c>
      <c r="F183" s="232" t="s">
        <v>4596</v>
      </c>
      <c r="G183" s="233" t="s">
        <v>3524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91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721</v>
      </c>
    </row>
    <row r="184" s="12" customFormat="1" ht="25.92" customHeight="1">
      <c r="A184" s="12"/>
      <c r="B184" s="214"/>
      <c r="C184" s="215"/>
      <c r="D184" s="216" t="s">
        <v>83</v>
      </c>
      <c r="E184" s="217" t="s">
        <v>90</v>
      </c>
      <c r="F184" s="217" t="s">
        <v>4597</v>
      </c>
      <c r="G184" s="215"/>
      <c r="H184" s="215"/>
      <c r="I184" s="218"/>
      <c r="J184" s="219">
        <f>BK184</f>
        <v>0</v>
      </c>
      <c r="K184" s="215"/>
      <c r="L184" s="220"/>
      <c r="M184" s="221"/>
      <c r="N184" s="222"/>
      <c r="O184" s="222"/>
      <c r="P184" s="223">
        <f>SUM(P185:P230)</f>
        <v>0</v>
      </c>
      <c r="Q184" s="222"/>
      <c r="R184" s="223">
        <f>SUM(R185:R230)</f>
        <v>0</v>
      </c>
      <c r="S184" s="222"/>
      <c r="T184" s="224">
        <f>SUM(T185:T230)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91</v>
      </c>
      <c r="AT184" s="226" t="s">
        <v>83</v>
      </c>
      <c r="AU184" s="226" t="s">
        <v>84</v>
      </c>
      <c r="AY184" s="225" t="s">
        <v>250</v>
      </c>
      <c r="BK184" s="227">
        <f>SUM(BK185:BK230)</f>
        <v>0</v>
      </c>
    </row>
    <row r="185" s="2" customFormat="1" ht="16.5" customHeight="1">
      <c r="A185" s="41"/>
      <c r="B185" s="42"/>
      <c r="C185" s="230" t="s">
        <v>469</v>
      </c>
      <c r="D185" s="230" t="s">
        <v>252</v>
      </c>
      <c r="E185" s="231" t="s">
        <v>4598</v>
      </c>
      <c r="F185" s="232" t="s">
        <v>4599</v>
      </c>
      <c r="G185" s="233" t="s">
        <v>3524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91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727</v>
      </c>
    </row>
    <row r="186" s="2" customFormat="1" ht="66.75" customHeight="1">
      <c r="A186" s="41"/>
      <c r="B186" s="42"/>
      <c r="C186" s="230" t="s">
        <v>739</v>
      </c>
      <c r="D186" s="230" t="s">
        <v>252</v>
      </c>
      <c r="E186" s="231" t="s">
        <v>4600</v>
      </c>
      <c r="F186" s="232" t="s">
        <v>4601</v>
      </c>
      <c r="G186" s="233" t="s">
        <v>3524</v>
      </c>
      <c r="H186" s="234">
        <v>1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91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737</v>
      </c>
    </row>
    <row r="187" s="2" customFormat="1" ht="16.5" customHeight="1">
      <c r="A187" s="41"/>
      <c r="B187" s="42"/>
      <c r="C187" s="230" t="s">
        <v>474</v>
      </c>
      <c r="D187" s="230" t="s">
        <v>252</v>
      </c>
      <c r="E187" s="231" t="s">
        <v>4602</v>
      </c>
      <c r="F187" s="232" t="s">
        <v>4603</v>
      </c>
      <c r="G187" s="233" t="s">
        <v>3524</v>
      </c>
      <c r="H187" s="234">
        <v>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91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742</v>
      </c>
    </row>
    <row r="188" s="2" customFormat="1" ht="37.8" customHeight="1">
      <c r="A188" s="41"/>
      <c r="B188" s="42"/>
      <c r="C188" s="230" t="s">
        <v>754</v>
      </c>
      <c r="D188" s="230" t="s">
        <v>252</v>
      </c>
      <c r="E188" s="231" t="s">
        <v>4604</v>
      </c>
      <c r="F188" s="232" t="s">
        <v>4605</v>
      </c>
      <c r="G188" s="233" t="s">
        <v>3524</v>
      </c>
      <c r="H188" s="234">
        <v>2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91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752</v>
      </c>
    </row>
    <row r="189" s="2" customFormat="1" ht="16.5" customHeight="1">
      <c r="A189" s="41"/>
      <c r="B189" s="42"/>
      <c r="C189" s="230" t="s">
        <v>479</v>
      </c>
      <c r="D189" s="230" t="s">
        <v>252</v>
      </c>
      <c r="E189" s="231" t="s">
        <v>4606</v>
      </c>
      <c r="F189" s="232" t="s">
        <v>4607</v>
      </c>
      <c r="G189" s="233" t="s">
        <v>3524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91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757</v>
      </c>
    </row>
    <row r="190" s="2" customFormat="1" ht="55.5" customHeight="1">
      <c r="A190" s="41"/>
      <c r="B190" s="42"/>
      <c r="C190" s="230" t="s">
        <v>763</v>
      </c>
      <c r="D190" s="230" t="s">
        <v>252</v>
      </c>
      <c r="E190" s="231" t="s">
        <v>4608</v>
      </c>
      <c r="F190" s="232" t="s">
        <v>4609</v>
      </c>
      <c r="G190" s="233" t="s">
        <v>3524</v>
      </c>
      <c r="H190" s="234">
        <v>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91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761</v>
      </c>
    </row>
    <row r="191" s="2" customFormat="1" ht="24.15" customHeight="1">
      <c r="A191" s="41"/>
      <c r="B191" s="42"/>
      <c r="C191" s="230" t="s">
        <v>490</v>
      </c>
      <c r="D191" s="230" t="s">
        <v>252</v>
      </c>
      <c r="E191" s="231" t="s">
        <v>4610</v>
      </c>
      <c r="F191" s="232" t="s">
        <v>4611</v>
      </c>
      <c r="G191" s="233" t="s">
        <v>3524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91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766</v>
      </c>
    </row>
    <row r="192" s="2" customFormat="1" ht="16.5" customHeight="1">
      <c r="A192" s="41"/>
      <c r="B192" s="42"/>
      <c r="C192" s="230" t="s">
        <v>773</v>
      </c>
      <c r="D192" s="230" t="s">
        <v>252</v>
      </c>
      <c r="E192" s="231" t="s">
        <v>4612</v>
      </c>
      <c r="F192" s="232" t="s">
        <v>4613</v>
      </c>
      <c r="G192" s="233" t="s">
        <v>3524</v>
      </c>
      <c r="H192" s="234">
        <v>3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256</v>
      </c>
      <c r="AT192" s="242" t="s">
        <v>252</v>
      </c>
      <c r="AU192" s="242" t="s">
        <v>91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256</v>
      </c>
      <c r="BM192" s="242" t="s">
        <v>770</v>
      </c>
    </row>
    <row r="193" s="2" customFormat="1" ht="16.5" customHeight="1">
      <c r="A193" s="41"/>
      <c r="B193" s="42"/>
      <c r="C193" s="230" t="s">
        <v>496</v>
      </c>
      <c r="D193" s="230" t="s">
        <v>252</v>
      </c>
      <c r="E193" s="231" t="s">
        <v>4614</v>
      </c>
      <c r="F193" s="232" t="s">
        <v>4615</v>
      </c>
      <c r="G193" s="233" t="s">
        <v>3524</v>
      </c>
      <c r="H193" s="234">
        <v>3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91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1165</v>
      </c>
    </row>
    <row r="194" s="2" customFormat="1" ht="16.5" customHeight="1">
      <c r="A194" s="41"/>
      <c r="B194" s="42"/>
      <c r="C194" s="230" t="s">
        <v>782</v>
      </c>
      <c r="D194" s="230" t="s">
        <v>252</v>
      </c>
      <c r="E194" s="231" t="s">
        <v>4616</v>
      </c>
      <c r="F194" s="232" t="s">
        <v>4617</v>
      </c>
      <c r="G194" s="233" t="s">
        <v>3524</v>
      </c>
      <c r="H194" s="234">
        <v>6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91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1175</v>
      </c>
    </row>
    <row r="195" s="2" customFormat="1" ht="16.5" customHeight="1">
      <c r="A195" s="41"/>
      <c r="B195" s="42"/>
      <c r="C195" s="230" t="s">
        <v>524</v>
      </c>
      <c r="D195" s="230" t="s">
        <v>252</v>
      </c>
      <c r="E195" s="231" t="s">
        <v>4618</v>
      </c>
      <c r="F195" s="232" t="s">
        <v>4619</v>
      </c>
      <c r="G195" s="233" t="s">
        <v>3524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256</v>
      </c>
      <c r="AT195" s="242" t="s">
        <v>252</v>
      </c>
      <c r="AU195" s="242" t="s">
        <v>91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256</v>
      </c>
      <c r="BM195" s="242" t="s">
        <v>793</v>
      </c>
    </row>
    <row r="196" s="2" customFormat="1">
      <c r="A196" s="41"/>
      <c r="B196" s="42"/>
      <c r="C196" s="43"/>
      <c r="D196" s="251" t="s">
        <v>288</v>
      </c>
      <c r="E196" s="43"/>
      <c r="F196" s="282" t="s">
        <v>4620</v>
      </c>
      <c r="G196" s="43"/>
      <c r="H196" s="43"/>
      <c r="I196" s="246"/>
      <c r="J196" s="43"/>
      <c r="K196" s="43"/>
      <c r="L196" s="47"/>
      <c r="M196" s="247"/>
      <c r="N196" s="248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288</v>
      </c>
      <c r="AU196" s="19" t="s">
        <v>91</v>
      </c>
    </row>
    <row r="197" s="2" customFormat="1" ht="24.15" customHeight="1">
      <c r="A197" s="41"/>
      <c r="B197" s="42"/>
      <c r="C197" s="230" t="s">
        <v>790</v>
      </c>
      <c r="D197" s="230" t="s">
        <v>252</v>
      </c>
      <c r="E197" s="231" t="s">
        <v>4621</v>
      </c>
      <c r="F197" s="232" t="s">
        <v>4622</v>
      </c>
      <c r="G197" s="233" t="s">
        <v>3524</v>
      </c>
      <c r="H197" s="234">
        <v>5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796</v>
      </c>
    </row>
    <row r="198" s="2" customFormat="1" ht="16.5" customHeight="1">
      <c r="A198" s="41"/>
      <c r="B198" s="42"/>
      <c r="C198" s="230" t="s">
        <v>543</v>
      </c>
      <c r="D198" s="230" t="s">
        <v>252</v>
      </c>
      <c r="E198" s="231" t="s">
        <v>4623</v>
      </c>
      <c r="F198" s="232" t="s">
        <v>4624</v>
      </c>
      <c r="G198" s="233" t="s">
        <v>3524</v>
      </c>
      <c r="H198" s="234">
        <v>145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91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801</v>
      </c>
    </row>
    <row r="199" s="2" customFormat="1" ht="16.5" customHeight="1">
      <c r="A199" s="41"/>
      <c r="B199" s="42"/>
      <c r="C199" s="230" t="s">
        <v>798</v>
      </c>
      <c r="D199" s="230" t="s">
        <v>252</v>
      </c>
      <c r="E199" s="231" t="s">
        <v>4625</v>
      </c>
      <c r="F199" s="232" t="s">
        <v>4626</v>
      </c>
      <c r="G199" s="233" t="s">
        <v>3524</v>
      </c>
      <c r="H199" s="234">
        <v>145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256</v>
      </c>
      <c r="AT199" s="242" t="s">
        <v>252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806</v>
      </c>
    </row>
    <row r="200" s="2" customFormat="1" ht="16.5" customHeight="1">
      <c r="A200" s="41"/>
      <c r="B200" s="42"/>
      <c r="C200" s="230" t="s">
        <v>548</v>
      </c>
      <c r="D200" s="230" t="s">
        <v>252</v>
      </c>
      <c r="E200" s="231" t="s">
        <v>4627</v>
      </c>
      <c r="F200" s="232" t="s">
        <v>4628</v>
      </c>
      <c r="G200" s="233" t="s">
        <v>3524</v>
      </c>
      <c r="H200" s="234">
        <v>6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256</v>
      </c>
      <c r="AT200" s="242" t="s">
        <v>252</v>
      </c>
      <c r="AU200" s="242" t="s">
        <v>91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256</v>
      </c>
      <c r="BM200" s="242" t="s">
        <v>817</v>
      </c>
    </row>
    <row r="201" s="2" customFormat="1" ht="16.5" customHeight="1">
      <c r="A201" s="41"/>
      <c r="B201" s="42"/>
      <c r="C201" s="230" t="s">
        <v>814</v>
      </c>
      <c r="D201" s="230" t="s">
        <v>252</v>
      </c>
      <c r="E201" s="231" t="s">
        <v>4629</v>
      </c>
      <c r="F201" s="232" t="s">
        <v>4630</v>
      </c>
      <c r="G201" s="233" t="s">
        <v>3524</v>
      </c>
      <c r="H201" s="234">
        <v>6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256</v>
      </c>
      <c r="AT201" s="242" t="s">
        <v>252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821</v>
      </c>
    </row>
    <row r="202" s="2" customFormat="1" ht="16.5" customHeight="1">
      <c r="A202" s="41"/>
      <c r="B202" s="42"/>
      <c r="C202" s="230" t="s">
        <v>554</v>
      </c>
      <c r="D202" s="230" t="s">
        <v>252</v>
      </c>
      <c r="E202" s="231" t="s">
        <v>4631</v>
      </c>
      <c r="F202" s="232" t="s">
        <v>4632</v>
      </c>
      <c r="G202" s="233" t="s">
        <v>3524</v>
      </c>
      <c r="H202" s="234">
        <v>16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256</v>
      </c>
      <c r="AT202" s="242" t="s">
        <v>252</v>
      </c>
      <c r="AU202" s="242" t="s">
        <v>91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826</v>
      </c>
    </row>
    <row r="203" s="2" customFormat="1" ht="37.8" customHeight="1">
      <c r="A203" s="41"/>
      <c r="B203" s="42"/>
      <c r="C203" s="230" t="s">
        <v>823</v>
      </c>
      <c r="D203" s="230" t="s">
        <v>252</v>
      </c>
      <c r="E203" s="231" t="s">
        <v>4633</v>
      </c>
      <c r="F203" s="232" t="s">
        <v>4634</v>
      </c>
      <c r="G203" s="233" t="s">
        <v>3524</v>
      </c>
      <c r="H203" s="234">
        <v>5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830</v>
      </c>
    </row>
    <row r="204" s="2" customFormat="1" ht="37.8" customHeight="1">
      <c r="A204" s="41"/>
      <c r="B204" s="42"/>
      <c r="C204" s="230" t="s">
        <v>559</v>
      </c>
      <c r="D204" s="230" t="s">
        <v>252</v>
      </c>
      <c r="E204" s="231" t="s">
        <v>4635</v>
      </c>
      <c r="F204" s="232" t="s">
        <v>4636</v>
      </c>
      <c r="G204" s="233" t="s">
        <v>3524</v>
      </c>
      <c r="H204" s="234">
        <v>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256</v>
      </c>
      <c r="AT204" s="242" t="s">
        <v>252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853</v>
      </c>
    </row>
    <row r="205" s="2" customFormat="1" ht="37.8" customHeight="1">
      <c r="A205" s="41"/>
      <c r="B205" s="42"/>
      <c r="C205" s="230" t="s">
        <v>850</v>
      </c>
      <c r="D205" s="230" t="s">
        <v>252</v>
      </c>
      <c r="E205" s="231" t="s">
        <v>4637</v>
      </c>
      <c r="F205" s="232" t="s">
        <v>4638</v>
      </c>
      <c r="G205" s="233" t="s">
        <v>3524</v>
      </c>
      <c r="H205" s="234">
        <v>1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91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857</v>
      </c>
    </row>
    <row r="206" s="2" customFormat="1" ht="37.8" customHeight="1">
      <c r="A206" s="41"/>
      <c r="B206" s="42"/>
      <c r="C206" s="230" t="s">
        <v>571</v>
      </c>
      <c r="D206" s="230" t="s">
        <v>252</v>
      </c>
      <c r="E206" s="231" t="s">
        <v>4639</v>
      </c>
      <c r="F206" s="232" t="s">
        <v>4640</v>
      </c>
      <c r="G206" s="233" t="s">
        <v>3524</v>
      </c>
      <c r="H206" s="234">
        <v>5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91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863</v>
      </c>
    </row>
    <row r="207" s="2" customFormat="1" ht="16.5" customHeight="1">
      <c r="A207" s="41"/>
      <c r="B207" s="42"/>
      <c r="C207" s="230" t="s">
        <v>860</v>
      </c>
      <c r="D207" s="230" t="s">
        <v>252</v>
      </c>
      <c r="E207" s="231" t="s">
        <v>4641</v>
      </c>
      <c r="F207" s="232" t="s">
        <v>4642</v>
      </c>
      <c r="G207" s="233" t="s">
        <v>3524</v>
      </c>
      <c r="H207" s="234">
        <v>100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256</v>
      </c>
      <c r="AT207" s="242" t="s">
        <v>252</v>
      </c>
      <c r="AU207" s="242" t="s">
        <v>91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256</v>
      </c>
      <c r="BM207" s="242" t="s">
        <v>867</v>
      </c>
    </row>
    <row r="208" s="2" customFormat="1" ht="24.15" customHeight="1">
      <c r="A208" s="41"/>
      <c r="B208" s="42"/>
      <c r="C208" s="230" t="s">
        <v>576</v>
      </c>
      <c r="D208" s="230" t="s">
        <v>252</v>
      </c>
      <c r="E208" s="231" t="s">
        <v>4643</v>
      </c>
      <c r="F208" s="232" t="s">
        <v>4644</v>
      </c>
      <c r="G208" s="233" t="s">
        <v>3524</v>
      </c>
      <c r="H208" s="234">
        <v>100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256</v>
      </c>
      <c r="AT208" s="242" t="s">
        <v>252</v>
      </c>
      <c r="AU208" s="242" t="s">
        <v>91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874</v>
      </c>
    </row>
    <row r="209" s="2" customFormat="1" ht="16.5" customHeight="1">
      <c r="A209" s="41"/>
      <c r="B209" s="42"/>
      <c r="C209" s="230" t="s">
        <v>871</v>
      </c>
      <c r="D209" s="230" t="s">
        <v>252</v>
      </c>
      <c r="E209" s="231" t="s">
        <v>4645</v>
      </c>
      <c r="F209" s="232" t="s">
        <v>4646</v>
      </c>
      <c r="G209" s="233" t="s">
        <v>3524</v>
      </c>
      <c r="H209" s="234">
        <v>1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256</v>
      </c>
      <c r="AT209" s="242" t="s">
        <v>252</v>
      </c>
      <c r="AU209" s="242" t="s">
        <v>91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878</v>
      </c>
    </row>
    <row r="210" s="2" customFormat="1" ht="33" customHeight="1">
      <c r="A210" s="41"/>
      <c r="B210" s="42"/>
      <c r="C210" s="230" t="s">
        <v>583</v>
      </c>
      <c r="D210" s="230" t="s">
        <v>252</v>
      </c>
      <c r="E210" s="231" t="s">
        <v>4647</v>
      </c>
      <c r="F210" s="232" t="s">
        <v>4648</v>
      </c>
      <c r="G210" s="233" t="s">
        <v>3524</v>
      </c>
      <c r="H210" s="234">
        <v>1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91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891</v>
      </c>
    </row>
    <row r="211" s="2" customFormat="1" ht="16.5" customHeight="1">
      <c r="A211" s="41"/>
      <c r="B211" s="42"/>
      <c r="C211" s="230" t="s">
        <v>888</v>
      </c>
      <c r="D211" s="230" t="s">
        <v>252</v>
      </c>
      <c r="E211" s="231" t="s">
        <v>4537</v>
      </c>
      <c r="F211" s="232" t="s">
        <v>4538</v>
      </c>
      <c r="G211" s="233" t="s">
        <v>320</v>
      </c>
      <c r="H211" s="234">
        <v>5000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256</v>
      </c>
      <c r="AT211" s="242" t="s">
        <v>252</v>
      </c>
      <c r="AU211" s="242" t="s">
        <v>91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897</v>
      </c>
    </row>
    <row r="212" s="2" customFormat="1" ht="33" customHeight="1">
      <c r="A212" s="41"/>
      <c r="B212" s="42"/>
      <c r="C212" s="230" t="s">
        <v>589</v>
      </c>
      <c r="D212" s="230" t="s">
        <v>252</v>
      </c>
      <c r="E212" s="231" t="s">
        <v>4649</v>
      </c>
      <c r="F212" s="232" t="s">
        <v>4650</v>
      </c>
      <c r="G212" s="233" t="s">
        <v>320</v>
      </c>
      <c r="H212" s="234">
        <v>5000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256</v>
      </c>
      <c r="AT212" s="242" t="s">
        <v>252</v>
      </c>
      <c r="AU212" s="242" t="s">
        <v>91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256</v>
      </c>
      <c r="BM212" s="242" t="s">
        <v>902</v>
      </c>
    </row>
    <row r="213" s="2" customFormat="1" ht="21.75" customHeight="1">
      <c r="A213" s="41"/>
      <c r="B213" s="42"/>
      <c r="C213" s="230" t="s">
        <v>899</v>
      </c>
      <c r="D213" s="230" t="s">
        <v>252</v>
      </c>
      <c r="E213" s="231" t="s">
        <v>4651</v>
      </c>
      <c r="F213" s="232" t="s">
        <v>4652</v>
      </c>
      <c r="G213" s="233" t="s">
        <v>3524</v>
      </c>
      <c r="H213" s="234">
        <v>690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91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1384</v>
      </c>
    </row>
    <row r="214" s="2" customFormat="1" ht="16.5" customHeight="1">
      <c r="A214" s="41"/>
      <c r="B214" s="42"/>
      <c r="C214" s="230" t="s">
        <v>593</v>
      </c>
      <c r="D214" s="230" t="s">
        <v>252</v>
      </c>
      <c r="E214" s="231" t="s">
        <v>4543</v>
      </c>
      <c r="F214" s="232" t="s">
        <v>4544</v>
      </c>
      <c r="G214" s="233" t="s">
        <v>3524</v>
      </c>
      <c r="H214" s="234">
        <v>690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256</v>
      </c>
      <c r="AT214" s="242" t="s">
        <v>252</v>
      </c>
      <c r="AU214" s="242" t="s">
        <v>91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911</v>
      </c>
    </row>
    <row r="215" s="2" customFormat="1" ht="24.15" customHeight="1">
      <c r="A215" s="41"/>
      <c r="B215" s="42"/>
      <c r="C215" s="230" t="s">
        <v>908</v>
      </c>
      <c r="D215" s="230" t="s">
        <v>252</v>
      </c>
      <c r="E215" s="231" t="s">
        <v>4653</v>
      </c>
      <c r="F215" s="232" t="s">
        <v>4546</v>
      </c>
      <c r="G215" s="233" t="s">
        <v>320</v>
      </c>
      <c r="H215" s="234">
        <v>450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256</v>
      </c>
      <c r="AT215" s="242" t="s">
        <v>252</v>
      </c>
      <c r="AU215" s="242" t="s">
        <v>91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915</v>
      </c>
    </row>
    <row r="216" s="2" customFormat="1" ht="24.15" customHeight="1">
      <c r="A216" s="41"/>
      <c r="B216" s="42"/>
      <c r="C216" s="230" t="s">
        <v>601</v>
      </c>
      <c r="D216" s="230" t="s">
        <v>252</v>
      </c>
      <c r="E216" s="231" t="s">
        <v>4547</v>
      </c>
      <c r="F216" s="232" t="s">
        <v>4548</v>
      </c>
      <c r="G216" s="233" t="s">
        <v>320</v>
      </c>
      <c r="H216" s="234">
        <v>300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91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920</v>
      </c>
    </row>
    <row r="217" s="2" customFormat="1" ht="24.15" customHeight="1">
      <c r="A217" s="41"/>
      <c r="B217" s="42"/>
      <c r="C217" s="230" t="s">
        <v>917</v>
      </c>
      <c r="D217" s="230" t="s">
        <v>252</v>
      </c>
      <c r="E217" s="231" t="s">
        <v>4654</v>
      </c>
      <c r="F217" s="232" t="s">
        <v>4655</v>
      </c>
      <c r="G217" s="233" t="s">
        <v>320</v>
      </c>
      <c r="H217" s="234">
        <v>150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256</v>
      </c>
      <c r="AT217" s="242" t="s">
        <v>252</v>
      </c>
      <c r="AU217" s="242" t="s">
        <v>91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924</v>
      </c>
    </row>
    <row r="218" s="2" customFormat="1" ht="16.5" customHeight="1">
      <c r="A218" s="41"/>
      <c r="B218" s="42"/>
      <c r="C218" s="230" t="s">
        <v>608</v>
      </c>
      <c r="D218" s="230" t="s">
        <v>252</v>
      </c>
      <c r="E218" s="231" t="s">
        <v>4551</v>
      </c>
      <c r="F218" s="232" t="s">
        <v>4552</v>
      </c>
      <c r="G218" s="233" t="s">
        <v>320</v>
      </c>
      <c r="H218" s="234">
        <v>500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256</v>
      </c>
      <c r="AT218" s="242" t="s">
        <v>252</v>
      </c>
      <c r="AU218" s="242" t="s">
        <v>91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935</v>
      </c>
    </row>
    <row r="219" s="2" customFormat="1" ht="16.5" customHeight="1">
      <c r="A219" s="41"/>
      <c r="B219" s="42"/>
      <c r="C219" s="230" t="s">
        <v>932</v>
      </c>
      <c r="D219" s="230" t="s">
        <v>252</v>
      </c>
      <c r="E219" s="231" t="s">
        <v>4553</v>
      </c>
      <c r="F219" s="232" t="s">
        <v>4554</v>
      </c>
      <c r="G219" s="233" t="s">
        <v>320</v>
      </c>
      <c r="H219" s="234">
        <v>500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91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963</v>
      </c>
    </row>
    <row r="220" s="2" customFormat="1" ht="16.5" customHeight="1">
      <c r="A220" s="41"/>
      <c r="B220" s="42"/>
      <c r="C220" s="230" t="s">
        <v>937</v>
      </c>
      <c r="D220" s="230" t="s">
        <v>252</v>
      </c>
      <c r="E220" s="231" t="s">
        <v>4656</v>
      </c>
      <c r="F220" s="232" t="s">
        <v>4657</v>
      </c>
      <c r="G220" s="233" t="s">
        <v>3524</v>
      </c>
      <c r="H220" s="234">
        <v>6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256</v>
      </c>
      <c r="AT220" s="242" t="s">
        <v>252</v>
      </c>
      <c r="AU220" s="242" t="s">
        <v>91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973</v>
      </c>
    </row>
    <row r="221" s="2" customFormat="1" ht="33" customHeight="1">
      <c r="A221" s="41"/>
      <c r="B221" s="42"/>
      <c r="C221" s="230" t="s">
        <v>949</v>
      </c>
      <c r="D221" s="230" t="s">
        <v>252</v>
      </c>
      <c r="E221" s="231" t="s">
        <v>4571</v>
      </c>
      <c r="F221" s="232" t="s">
        <v>4572</v>
      </c>
      <c r="G221" s="233" t="s">
        <v>3524</v>
      </c>
      <c r="H221" s="234">
        <v>100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256</v>
      </c>
      <c r="AT221" s="242" t="s">
        <v>252</v>
      </c>
      <c r="AU221" s="242" t="s">
        <v>91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1465</v>
      </c>
    </row>
    <row r="222" s="2" customFormat="1" ht="16.5" customHeight="1">
      <c r="A222" s="41"/>
      <c r="B222" s="42"/>
      <c r="C222" s="230" t="s">
        <v>955</v>
      </c>
      <c r="D222" s="230" t="s">
        <v>252</v>
      </c>
      <c r="E222" s="231" t="s">
        <v>4573</v>
      </c>
      <c r="F222" s="232" t="s">
        <v>4574</v>
      </c>
      <c r="G222" s="233" t="s">
        <v>3524</v>
      </c>
      <c r="H222" s="234">
        <v>100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256</v>
      </c>
      <c r="AT222" s="242" t="s">
        <v>252</v>
      </c>
      <c r="AU222" s="242" t="s">
        <v>91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1473</v>
      </c>
    </row>
    <row r="223" s="2" customFormat="1" ht="24.15" customHeight="1">
      <c r="A223" s="41"/>
      <c r="B223" s="42"/>
      <c r="C223" s="230" t="s">
        <v>960</v>
      </c>
      <c r="D223" s="230" t="s">
        <v>252</v>
      </c>
      <c r="E223" s="231" t="s">
        <v>4575</v>
      </c>
      <c r="F223" s="232" t="s">
        <v>4576</v>
      </c>
      <c r="G223" s="233" t="s">
        <v>3524</v>
      </c>
      <c r="H223" s="234">
        <v>20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91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1033</v>
      </c>
    </row>
    <row r="224" s="2" customFormat="1" ht="16.5" customHeight="1">
      <c r="A224" s="41"/>
      <c r="B224" s="42"/>
      <c r="C224" s="230" t="s">
        <v>970</v>
      </c>
      <c r="D224" s="230" t="s">
        <v>252</v>
      </c>
      <c r="E224" s="231" t="s">
        <v>4577</v>
      </c>
      <c r="F224" s="232" t="s">
        <v>4578</v>
      </c>
      <c r="G224" s="233" t="s">
        <v>3524</v>
      </c>
      <c r="H224" s="234">
        <v>20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256</v>
      </c>
      <c r="AT224" s="242" t="s">
        <v>252</v>
      </c>
      <c r="AU224" s="242" t="s">
        <v>91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1043</v>
      </c>
    </row>
    <row r="225" s="2" customFormat="1" ht="16.5" customHeight="1">
      <c r="A225" s="41"/>
      <c r="B225" s="42"/>
      <c r="C225" s="230" t="s">
        <v>975</v>
      </c>
      <c r="D225" s="230" t="s">
        <v>252</v>
      </c>
      <c r="E225" s="231" t="s">
        <v>4579</v>
      </c>
      <c r="F225" s="232" t="s">
        <v>4580</v>
      </c>
      <c r="G225" s="233" t="s">
        <v>3524</v>
      </c>
      <c r="H225" s="234">
        <v>30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91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1506</v>
      </c>
    </row>
    <row r="226" s="2" customFormat="1" ht="24.15" customHeight="1">
      <c r="A226" s="41"/>
      <c r="B226" s="42"/>
      <c r="C226" s="230" t="s">
        <v>982</v>
      </c>
      <c r="D226" s="230" t="s">
        <v>252</v>
      </c>
      <c r="E226" s="231" t="s">
        <v>4581</v>
      </c>
      <c r="F226" s="232" t="s">
        <v>4582</v>
      </c>
      <c r="G226" s="233" t="s">
        <v>3524</v>
      </c>
      <c r="H226" s="234">
        <v>30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91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1518</v>
      </c>
    </row>
    <row r="227" s="2" customFormat="1" ht="76.35" customHeight="1">
      <c r="A227" s="41"/>
      <c r="B227" s="42"/>
      <c r="C227" s="230" t="s">
        <v>997</v>
      </c>
      <c r="D227" s="230" t="s">
        <v>252</v>
      </c>
      <c r="E227" s="231" t="s">
        <v>4658</v>
      </c>
      <c r="F227" s="232" t="s">
        <v>4590</v>
      </c>
      <c r="G227" s="233" t="s">
        <v>3524</v>
      </c>
      <c r="H227" s="234">
        <v>1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256</v>
      </c>
      <c r="AT227" s="242" t="s">
        <v>252</v>
      </c>
      <c r="AU227" s="242" t="s">
        <v>91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1542</v>
      </c>
    </row>
    <row r="228" s="2" customFormat="1" ht="66.75" customHeight="1">
      <c r="A228" s="41"/>
      <c r="B228" s="42"/>
      <c r="C228" s="230" t="s">
        <v>644</v>
      </c>
      <c r="D228" s="230" t="s">
        <v>252</v>
      </c>
      <c r="E228" s="231" t="s">
        <v>4659</v>
      </c>
      <c r="F228" s="232" t="s">
        <v>4592</v>
      </c>
      <c r="G228" s="233" t="s">
        <v>3524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256</v>
      </c>
      <c r="AT228" s="242" t="s">
        <v>252</v>
      </c>
      <c r="AU228" s="242" t="s">
        <v>91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1048</v>
      </c>
    </row>
    <row r="229" s="2" customFormat="1" ht="24.15" customHeight="1">
      <c r="A229" s="41"/>
      <c r="B229" s="42"/>
      <c r="C229" s="230" t="s">
        <v>1014</v>
      </c>
      <c r="D229" s="230" t="s">
        <v>252</v>
      </c>
      <c r="E229" s="231" t="s">
        <v>4660</v>
      </c>
      <c r="F229" s="232" t="s">
        <v>4594</v>
      </c>
      <c r="G229" s="233" t="s">
        <v>3524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91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1052</v>
      </c>
    </row>
    <row r="230" s="2" customFormat="1" ht="24.15" customHeight="1">
      <c r="A230" s="41"/>
      <c r="B230" s="42"/>
      <c r="C230" s="230" t="s">
        <v>664</v>
      </c>
      <c r="D230" s="230" t="s">
        <v>252</v>
      </c>
      <c r="E230" s="231" t="s">
        <v>4661</v>
      </c>
      <c r="F230" s="232" t="s">
        <v>4596</v>
      </c>
      <c r="G230" s="233" t="s">
        <v>3524</v>
      </c>
      <c r="H230" s="234">
        <v>1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256</v>
      </c>
      <c r="AT230" s="242" t="s">
        <v>252</v>
      </c>
      <c r="AU230" s="242" t="s">
        <v>91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1057</v>
      </c>
    </row>
    <row r="231" s="12" customFormat="1" ht="25.92" customHeight="1">
      <c r="A231" s="12"/>
      <c r="B231" s="214"/>
      <c r="C231" s="215"/>
      <c r="D231" s="216" t="s">
        <v>83</v>
      </c>
      <c r="E231" s="217" t="s">
        <v>4662</v>
      </c>
      <c r="F231" s="217" t="s">
        <v>4663</v>
      </c>
      <c r="G231" s="215"/>
      <c r="H231" s="215"/>
      <c r="I231" s="218"/>
      <c r="J231" s="219">
        <f>BK231</f>
        <v>0</v>
      </c>
      <c r="K231" s="215"/>
      <c r="L231" s="220"/>
      <c r="M231" s="221"/>
      <c r="N231" s="222"/>
      <c r="O231" s="222"/>
      <c r="P231" s="223">
        <f>SUM(P232:P289)</f>
        <v>0</v>
      </c>
      <c r="Q231" s="222"/>
      <c r="R231" s="223">
        <f>SUM(R232:R289)</f>
        <v>0</v>
      </c>
      <c r="S231" s="222"/>
      <c r="T231" s="224">
        <f>SUM(T232:T289)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91</v>
      </c>
      <c r="AT231" s="226" t="s">
        <v>83</v>
      </c>
      <c r="AU231" s="226" t="s">
        <v>84</v>
      </c>
      <c r="AY231" s="225" t="s">
        <v>250</v>
      </c>
      <c r="BK231" s="227">
        <f>SUM(BK232:BK289)</f>
        <v>0</v>
      </c>
    </row>
    <row r="232" s="2" customFormat="1" ht="33" customHeight="1">
      <c r="A232" s="41"/>
      <c r="B232" s="42"/>
      <c r="C232" s="230" t="s">
        <v>1021</v>
      </c>
      <c r="D232" s="230" t="s">
        <v>252</v>
      </c>
      <c r="E232" s="231" t="s">
        <v>4664</v>
      </c>
      <c r="F232" s="232" t="s">
        <v>4665</v>
      </c>
      <c r="G232" s="233" t="s">
        <v>3524</v>
      </c>
      <c r="H232" s="234">
        <v>1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256</v>
      </c>
      <c r="AT232" s="242" t="s">
        <v>252</v>
      </c>
      <c r="AU232" s="242" t="s">
        <v>91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1062</v>
      </c>
    </row>
    <row r="233" s="2" customFormat="1" ht="66.75" customHeight="1">
      <c r="A233" s="41"/>
      <c r="B233" s="42"/>
      <c r="C233" s="230" t="s">
        <v>677</v>
      </c>
      <c r="D233" s="230" t="s">
        <v>252</v>
      </c>
      <c r="E233" s="231" t="s">
        <v>4666</v>
      </c>
      <c r="F233" s="232" t="s">
        <v>4667</v>
      </c>
      <c r="G233" s="233" t="s">
        <v>3524</v>
      </c>
      <c r="H233" s="234">
        <v>1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91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1066</v>
      </c>
    </row>
    <row r="234" s="2" customFormat="1" ht="16.5" customHeight="1">
      <c r="A234" s="41"/>
      <c r="B234" s="42"/>
      <c r="C234" s="230" t="s">
        <v>1030</v>
      </c>
      <c r="D234" s="230" t="s">
        <v>252</v>
      </c>
      <c r="E234" s="231" t="s">
        <v>4668</v>
      </c>
      <c r="F234" s="232" t="s">
        <v>4669</v>
      </c>
      <c r="G234" s="233" t="s">
        <v>3524</v>
      </c>
      <c r="H234" s="234">
        <v>1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256</v>
      </c>
      <c r="AT234" s="242" t="s">
        <v>252</v>
      </c>
      <c r="AU234" s="242" t="s">
        <v>91</v>
      </c>
      <c r="AY234" s="19" t="s">
        <v>250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256</v>
      </c>
      <c r="BM234" s="242" t="s">
        <v>1070</v>
      </c>
    </row>
    <row r="235" s="2" customFormat="1" ht="62.7" customHeight="1">
      <c r="A235" s="41"/>
      <c r="B235" s="42"/>
      <c r="C235" s="230" t="s">
        <v>689</v>
      </c>
      <c r="D235" s="230" t="s">
        <v>252</v>
      </c>
      <c r="E235" s="231" t="s">
        <v>4670</v>
      </c>
      <c r="F235" s="232" t="s">
        <v>4671</v>
      </c>
      <c r="G235" s="233" t="s">
        <v>3524</v>
      </c>
      <c r="H235" s="234">
        <v>1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91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1074</v>
      </c>
    </row>
    <row r="236" s="2" customFormat="1" ht="16.5" customHeight="1">
      <c r="A236" s="41"/>
      <c r="B236" s="42"/>
      <c r="C236" s="230" t="s">
        <v>1045</v>
      </c>
      <c r="D236" s="230" t="s">
        <v>252</v>
      </c>
      <c r="E236" s="231" t="s">
        <v>4672</v>
      </c>
      <c r="F236" s="232" t="s">
        <v>4673</v>
      </c>
      <c r="G236" s="233" t="s">
        <v>3524</v>
      </c>
      <c r="H236" s="234">
        <v>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256</v>
      </c>
      <c r="AT236" s="242" t="s">
        <v>252</v>
      </c>
      <c r="AU236" s="242" t="s">
        <v>91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256</v>
      </c>
      <c r="BM236" s="242" t="s">
        <v>1620</v>
      </c>
    </row>
    <row r="237" s="2" customFormat="1" ht="37.8" customHeight="1">
      <c r="A237" s="41"/>
      <c r="B237" s="42"/>
      <c r="C237" s="230" t="s">
        <v>694</v>
      </c>
      <c r="D237" s="230" t="s">
        <v>252</v>
      </c>
      <c r="E237" s="231" t="s">
        <v>4674</v>
      </c>
      <c r="F237" s="232" t="s">
        <v>4675</v>
      </c>
      <c r="G237" s="233" t="s">
        <v>3524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256</v>
      </c>
      <c r="AT237" s="242" t="s">
        <v>252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1630</v>
      </c>
    </row>
    <row r="238" s="2" customFormat="1" ht="16.5" customHeight="1">
      <c r="A238" s="41"/>
      <c r="B238" s="42"/>
      <c r="C238" s="230" t="s">
        <v>1054</v>
      </c>
      <c r="D238" s="230" t="s">
        <v>252</v>
      </c>
      <c r="E238" s="231" t="s">
        <v>4676</v>
      </c>
      <c r="F238" s="232" t="s">
        <v>4677</v>
      </c>
      <c r="G238" s="233" t="s">
        <v>3524</v>
      </c>
      <c r="H238" s="234">
        <v>10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256</v>
      </c>
      <c r="AT238" s="242" t="s">
        <v>252</v>
      </c>
      <c r="AU238" s="242" t="s">
        <v>91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1644</v>
      </c>
    </row>
    <row r="239" s="2" customFormat="1" ht="21.75" customHeight="1">
      <c r="A239" s="41"/>
      <c r="B239" s="42"/>
      <c r="C239" s="230" t="s">
        <v>698</v>
      </c>
      <c r="D239" s="230" t="s">
        <v>252</v>
      </c>
      <c r="E239" s="231" t="s">
        <v>4678</v>
      </c>
      <c r="F239" s="232" t="s">
        <v>4679</v>
      </c>
      <c r="G239" s="233" t="s">
        <v>3524</v>
      </c>
      <c r="H239" s="234">
        <v>10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256</v>
      </c>
      <c r="AT239" s="242" t="s">
        <v>252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1655</v>
      </c>
    </row>
    <row r="240" s="2" customFormat="1" ht="24.15" customHeight="1">
      <c r="A240" s="41"/>
      <c r="B240" s="42"/>
      <c r="C240" s="230" t="s">
        <v>1063</v>
      </c>
      <c r="D240" s="230" t="s">
        <v>252</v>
      </c>
      <c r="E240" s="231" t="s">
        <v>4680</v>
      </c>
      <c r="F240" s="232" t="s">
        <v>4681</v>
      </c>
      <c r="G240" s="233" t="s">
        <v>3524</v>
      </c>
      <c r="H240" s="234">
        <v>10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256</v>
      </c>
      <c r="AT240" s="242" t="s">
        <v>252</v>
      </c>
      <c r="AU240" s="242" t="s">
        <v>91</v>
      </c>
      <c r="AY240" s="19" t="s">
        <v>250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256</v>
      </c>
      <c r="BM240" s="242" t="s">
        <v>1666</v>
      </c>
    </row>
    <row r="241" s="2" customFormat="1" ht="16.5" customHeight="1">
      <c r="A241" s="41"/>
      <c r="B241" s="42"/>
      <c r="C241" s="230" t="s">
        <v>711</v>
      </c>
      <c r="D241" s="230" t="s">
        <v>252</v>
      </c>
      <c r="E241" s="231" t="s">
        <v>4682</v>
      </c>
      <c r="F241" s="232" t="s">
        <v>4683</v>
      </c>
      <c r="G241" s="233" t="s">
        <v>3524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1674</v>
      </c>
    </row>
    <row r="242" s="2" customFormat="1" ht="16.5" customHeight="1">
      <c r="A242" s="41"/>
      <c r="B242" s="42"/>
      <c r="C242" s="230" t="s">
        <v>1073</v>
      </c>
      <c r="D242" s="230" t="s">
        <v>252</v>
      </c>
      <c r="E242" s="231" t="s">
        <v>4684</v>
      </c>
      <c r="F242" s="232" t="s">
        <v>4685</v>
      </c>
      <c r="G242" s="233" t="s">
        <v>3524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256</v>
      </c>
      <c r="AT242" s="242" t="s">
        <v>252</v>
      </c>
      <c r="AU242" s="242" t="s">
        <v>91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1683</v>
      </c>
    </row>
    <row r="243" s="2" customFormat="1" ht="24.15" customHeight="1">
      <c r="A243" s="41"/>
      <c r="B243" s="42"/>
      <c r="C243" s="230" t="s">
        <v>721</v>
      </c>
      <c r="D243" s="230" t="s">
        <v>252</v>
      </c>
      <c r="E243" s="231" t="s">
        <v>4686</v>
      </c>
      <c r="F243" s="232" t="s">
        <v>4687</v>
      </c>
      <c r="G243" s="233" t="s">
        <v>3524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1700</v>
      </c>
    </row>
    <row r="244" s="2" customFormat="1" ht="55.5" customHeight="1">
      <c r="A244" s="41"/>
      <c r="B244" s="42"/>
      <c r="C244" s="230" t="s">
        <v>1082</v>
      </c>
      <c r="D244" s="230" t="s">
        <v>252</v>
      </c>
      <c r="E244" s="231" t="s">
        <v>4688</v>
      </c>
      <c r="F244" s="232" t="s">
        <v>4689</v>
      </c>
      <c r="G244" s="233" t="s">
        <v>3524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256</v>
      </c>
      <c r="AT244" s="242" t="s">
        <v>252</v>
      </c>
      <c r="AU244" s="242" t="s">
        <v>91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1079</v>
      </c>
    </row>
    <row r="245" s="2" customFormat="1" ht="16.5" customHeight="1">
      <c r="A245" s="41"/>
      <c r="B245" s="42"/>
      <c r="C245" s="230" t="s">
        <v>727</v>
      </c>
      <c r="D245" s="230" t="s">
        <v>252</v>
      </c>
      <c r="E245" s="231" t="s">
        <v>4690</v>
      </c>
      <c r="F245" s="232" t="s">
        <v>4691</v>
      </c>
      <c r="G245" s="233" t="s">
        <v>3524</v>
      </c>
      <c r="H245" s="234">
        <v>2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256</v>
      </c>
      <c r="AT245" s="242" t="s">
        <v>252</v>
      </c>
      <c r="AU245" s="242" t="s">
        <v>91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1085</v>
      </c>
    </row>
    <row r="246" s="2" customFormat="1" ht="16.5" customHeight="1">
      <c r="A246" s="41"/>
      <c r="B246" s="42"/>
      <c r="C246" s="230" t="s">
        <v>1091</v>
      </c>
      <c r="D246" s="230" t="s">
        <v>252</v>
      </c>
      <c r="E246" s="231" t="s">
        <v>4692</v>
      </c>
      <c r="F246" s="232" t="s">
        <v>4693</v>
      </c>
      <c r="G246" s="233" t="s">
        <v>3524</v>
      </c>
      <c r="H246" s="234">
        <v>1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256</v>
      </c>
      <c r="AT246" s="242" t="s">
        <v>252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1089</v>
      </c>
    </row>
    <row r="247" s="2" customFormat="1" ht="16.5" customHeight="1">
      <c r="A247" s="41"/>
      <c r="B247" s="42"/>
      <c r="C247" s="230" t="s">
        <v>737</v>
      </c>
      <c r="D247" s="230" t="s">
        <v>252</v>
      </c>
      <c r="E247" s="231" t="s">
        <v>4694</v>
      </c>
      <c r="F247" s="232" t="s">
        <v>4695</v>
      </c>
      <c r="G247" s="233" t="s">
        <v>3524</v>
      </c>
      <c r="H247" s="234">
        <v>1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1108</v>
      </c>
    </row>
    <row r="248" s="2" customFormat="1" ht="21.75" customHeight="1">
      <c r="A248" s="41"/>
      <c r="B248" s="42"/>
      <c r="C248" s="230" t="s">
        <v>1102</v>
      </c>
      <c r="D248" s="230" t="s">
        <v>252</v>
      </c>
      <c r="E248" s="231" t="s">
        <v>4696</v>
      </c>
      <c r="F248" s="232" t="s">
        <v>4697</v>
      </c>
      <c r="G248" s="233" t="s">
        <v>3524</v>
      </c>
      <c r="H248" s="234">
        <v>1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256</v>
      </c>
      <c r="AT248" s="242" t="s">
        <v>252</v>
      </c>
      <c r="AU248" s="242" t="s">
        <v>91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256</v>
      </c>
      <c r="BM248" s="242" t="s">
        <v>1113</v>
      </c>
    </row>
    <row r="249" s="2" customFormat="1" ht="37.8" customHeight="1">
      <c r="A249" s="41"/>
      <c r="B249" s="42"/>
      <c r="C249" s="230" t="s">
        <v>742</v>
      </c>
      <c r="D249" s="230" t="s">
        <v>252</v>
      </c>
      <c r="E249" s="231" t="s">
        <v>4698</v>
      </c>
      <c r="F249" s="232" t="s">
        <v>4699</v>
      </c>
      <c r="G249" s="233" t="s">
        <v>3524</v>
      </c>
      <c r="H249" s="234">
        <v>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256</v>
      </c>
      <c r="AT249" s="242" t="s">
        <v>252</v>
      </c>
      <c r="AU249" s="242" t="s">
        <v>91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1118</v>
      </c>
    </row>
    <row r="250" s="2" customFormat="1" ht="16.5" customHeight="1">
      <c r="A250" s="41"/>
      <c r="B250" s="42"/>
      <c r="C250" s="230" t="s">
        <v>1110</v>
      </c>
      <c r="D250" s="230" t="s">
        <v>252</v>
      </c>
      <c r="E250" s="231" t="s">
        <v>4700</v>
      </c>
      <c r="F250" s="232" t="s">
        <v>4701</v>
      </c>
      <c r="G250" s="233" t="s">
        <v>3524</v>
      </c>
      <c r="H250" s="234">
        <v>42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256</v>
      </c>
      <c r="AT250" s="242" t="s">
        <v>252</v>
      </c>
      <c r="AU250" s="242" t="s">
        <v>91</v>
      </c>
      <c r="AY250" s="19" t="s">
        <v>250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256</v>
      </c>
      <c r="BM250" s="242" t="s">
        <v>1132</v>
      </c>
    </row>
    <row r="251" s="2" customFormat="1" ht="49.05" customHeight="1">
      <c r="A251" s="41"/>
      <c r="B251" s="42"/>
      <c r="C251" s="230" t="s">
        <v>752</v>
      </c>
      <c r="D251" s="230" t="s">
        <v>252</v>
      </c>
      <c r="E251" s="231" t="s">
        <v>4702</v>
      </c>
      <c r="F251" s="232" t="s">
        <v>4703</v>
      </c>
      <c r="G251" s="233" t="s">
        <v>3524</v>
      </c>
      <c r="H251" s="234">
        <v>22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256</v>
      </c>
      <c r="AT251" s="242" t="s">
        <v>252</v>
      </c>
      <c r="AU251" s="242" t="s">
        <v>91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256</v>
      </c>
      <c r="BM251" s="242" t="s">
        <v>1136</v>
      </c>
    </row>
    <row r="252" s="2" customFormat="1" ht="55.5" customHeight="1">
      <c r="A252" s="41"/>
      <c r="B252" s="42"/>
      <c r="C252" s="230" t="s">
        <v>1120</v>
      </c>
      <c r="D252" s="230" t="s">
        <v>252</v>
      </c>
      <c r="E252" s="231" t="s">
        <v>4704</v>
      </c>
      <c r="F252" s="232" t="s">
        <v>4705</v>
      </c>
      <c r="G252" s="233" t="s">
        <v>3524</v>
      </c>
      <c r="H252" s="234">
        <v>20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256</v>
      </c>
      <c r="AT252" s="242" t="s">
        <v>252</v>
      </c>
      <c r="AU252" s="242" t="s">
        <v>91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256</v>
      </c>
      <c r="BM252" s="242" t="s">
        <v>1140</v>
      </c>
    </row>
    <row r="253" s="2" customFormat="1" ht="24.15" customHeight="1">
      <c r="A253" s="41"/>
      <c r="B253" s="42"/>
      <c r="C253" s="230" t="s">
        <v>757</v>
      </c>
      <c r="D253" s="230" t="s">
        <v>252</v>
      </c>
      <c r="E253" s="231" t="s">
        <v>4706</v>
      </c>
      <c r="F253" s="232" t="s">
        <v>4707</v>
      </c>
      <c r="G253" s="233" t="s">
        <v>3524</v>
      </c>
      <c r="H253" s="234">
        <v>44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256</v>
      </c>
      <c r="AT253" s="242" t="s">
        <v>252</v>
      </c>
      <c r="AU253" s="242" t="s">
        <v>91</v>
      </c>
      <c r="AY253" s="19" t="s">
        <v>250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256</v>
      </c>
      <c r="BM253" s="242" t="s">
        <v>1144</v>
      </c>
    </row>
    <row r="254" s="2" customFormat="1" ht="24.15" customHeight="1">
      <c r="A254" s="41"/>
      <c r="B254" s="42"/>
      <c r="C254" s="230" t="s">
        <v>1129</v>
      </c>
      <c r="D254" s="230" t="s">
        <v>252</v>
      </c>
      <c r="E254" s="231" t="s">
        <v>4708</v>
      </c>
      <c r="F254" s="232" t="s">
        <v>4709</v>
      </c>
      <c r="G254" s="233" t="s">
        <v>3524</v>
      </c>
      <c r="H254" s="234">
        <v>44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256</v>
      </c>
      <c r="AT254" s="242" t="s">
        <v>252</v>
      </c>
      <c r="AU254" s="242" t="s">
        <v>91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256</v>
      </c>
      <c r="BM254" s="242" t="s">
        <v>1800</v>
      </c>
    </row>
    <row r="255" s="2" customFormat="1" ht="21.75" customHeight="1">
      <c r="A255" s="41"/>
      <c r="B255" s="42"/>
      <c r="C255" s="230" t="s">
        <v>761</v>
      </c>
      <c r="D255" s="230" t="s">
        <v>252</v>
      </c>
      <c r="E255" s="231" t="s">
        <v>4710</v>
      </c>
      <c r="F255" s="232" t="s">
        <v>4711</v>
      </c>
      <c r="G255" s="233" t="s">
        <v>3524</v>
      </c>
      <c r="H255" s="234">
        <v>2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256</v>
      </c>
      <c r="AT255" s="242" t="s">
        <v>252</v>
      </c>
      <c r="AU255" s="242" t="s">
        <v>91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256</v>
      </c>
      <c r="BM255" s="242" t="s">
        <v>1808</v>
      </c>
    </row>
    <row r="256" s="2" customFormat="1" ht="24.15" customHeight="1">
      <c r="A256" s="41"/>
      <c r="B256" s="42"/>
      <c r="C256" s="230" t="s">
        <v>1137</v>
      </c>
      <c r="D256" s="230" t="s">
        <v>252</v>
      </c>
      <c r="E256" s="231" t="s">
        <v>4712</v>
      </c>
      <c r="F256" s="232" t="s">
        <v>4713</v>
      </c>
      <c r="G256" s="233" t="s">
        <v>3524</v>
      </c>
      <c r="H256" s="234">
        <v>2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256</v>
      </c>
      <c r="AT256" s="242" t="s">
        <v>252</v>
      </c>
      <c r="AU256" s="242" t="s">
        <v>91</v>
      </c>
      <c r="AY256" s="19" t="s">
        <v>250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256</v>
      </c>
      <c r="BM256" s="242" t="s">
        <v>1816</v>
      </c>
    </row>
    <row r="257" s="2" customFormat="1" ht="21.75" customHeight="1">
      <c r="A257" s="41"/>
      <c r="B257" s="42"/>
      <c r="C257" s="230" t="s">
        <v>766</v>
      </c>
      <c r="D257" s="230" t="s">
        <v>252</v>
      </c>
      <c r="E257" s="231" t="s">
        <v>4714</v>
      </c>
      <c r="F257" s="232" t="s">
        <v>4715</v>
      </c>
      <c r="G257" s="233" t="s">
        <v>3524</v>
      </c>
      <c r="H257" s="234">
        <v>48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256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256</v>
      </c>
      <c r="BM257" s="242" t="s">
        <v>1824</v>
      </c>
    </row>
    <row r="258" s="2" customFormat="1" ht="33" customHeight="1">
      <c r="A258" s="41"/>
      <c r="B258" s="42"/>
      <c r="C258" s="230" t="s">
        <v>1146</v>
      </c>
      <c r="D258" s="230" t="s">
        <v>252</v>
      </c>
      <c r="E258" s="231" t="s">
        <v>4716</v>
      </c>
      <c r="F258" s="232" t="s">
        <v>4717</v>
      </c>
      <c r="G258" s="233" t="s">
        <v>3524</v>
      </c>
      <c r="H258" s="234">
        <v>48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256</v>
      </c>
      <c r="AT258" s="242" t="s">
        <v>252</v>
      </c>
      <c r="AU258" s="242" t="s">
        <v>91</v>
      </c>
      <c r="AY258" s="19" t="s">
        <v>250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256</v>
      </c>
      <c r="BM258" s="242" t="s">
        <v>1838</v>
      </c>
    </row>
    <row r="259" s="2" customFormat="1" ht="16.5" customHeight="1">
      <c r="A259" s="41"/>
      <c r="B259" s="42"/>
      <c r="C259" s="230" t="s">
        <v>770</v>
      </c>
      <c r="D259" s="230" t="s">
        <v>252</v>
      </c>
      <c r="E259" s="231" t="s">
        <v>4537</v>
      </c>
      <c r="F259" s="232" t="s">
        <v>4538</v>
      </c>
      <c r="G259" s="233" t="s">
        <v>320</v>
      </c>
      <c r="H259" s="234">
        <v>1590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256</v>
      </c>
      <c r="AT259" s="242" t="s">
        <v>252</v>
      </c>
      <c r="AU259" s="242" t="s">
        <v>91</v>
      </c>
      <c r="AY259" s="19" t="s">
        <v>250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256</v>
      </c>
      <c r="BM259" s="242" t="s">
        <v>1205</v>
      </c>
    </row>
    <row r="260" s="2" customFormat="1" ht="24.15" customHeight="1">
      <c r="A260" s="41"/>
      <c r="B260" s="42"/>
      <c r="C260" s="230" t="s">
        <v>1160</v>
      </c>
      <c r="D260" s="230" t="s">
        <v>252</v>
      </c>
      <c r="E260" s="231" t="s">
        <v>4718</v>
      </c>
      <c r="F260" s="232" t="s">
        <v>4719</v>
      </c>
      <c r="G260" s="233" t="s">
        <v>320</v>
      </c>
      <c r="H260" s="234">
        <v>150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256</v>
      </c>
      <c r="AT260" s="242" t="s">
        <v>252</v>
      </c>
      <c r="AU260" s="242" t="s">
        <v>91</v>
      </c>
      <c r="AY260" s="19" t="s">
        <v>250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256</v>
      </c>
      <c r="BM260" s="242" t="s">
        <v>1213</v>
      </c>
    </row>
    <row r="261" s="2" customFormat="1" ht="16.5" customHeight="1">
      <c r="A261" s="41"/>
      <c r="B261" s="42"/>
      <c r="C261" s="230" t="s">
        <v>1165</v>
      </c>
      <c r="D261" s="230" t="s">
        <v>252</v>
      </c>
      <c r="E261" s="231" t="s">
        <v>4720</v>
      </c>
      <c r="F261" s="232" t="s">
        <v>4721</v>
      </c>
      <c r="G261" s="233" t="s">
        <v>320</v>
      </c>
      <c r="H261" s="234">
        <v>800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256</v>
      </c>
      <c r="AT261" s="242" t="s">
        <v>252</v>
      </c>
      <c r="AU261" s="242" t="s">
        <v>91</v>
      </c>
      <c r="AY261" s="19" t="s">
        <v>250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256</v>
      </c>
      <c r="BM261" s="242" t="s">
        <v>1218</v>
      </c>
    </row>
    <row r="262" s="2" customFormat="1" ht="16.5" customHeight="1">
      <c r="A262" s="41"/>
      <c r="B262" s="42"/>
      <c r="C262" s="230" t="s">
        <v>1170</v>
      </c>
      <c r="D262" s="230" t="s">
        <v>252</v>
      </c>
      <c r="E262" s="231" t="s">
        <v>4722</v>
      </c>
      <c r="F262" s="232" t="s">
        <v>4723</v>
      </c>
      <c r="G262" s="233" t="s">
        <v>320</v>
      </c>
      <c r="H262" s="234">
        <v>460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256</v>
      </c>
      <c r="AT262" s="242" t="s">
        <v>252</v>
      </c>
      <c r="AU262" s="242" t="s">
        <v>91</v>
      </c>
      <c r="AY262" s="19" t="s">
        <v>250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256</v>
      </c>
      <c r="BM262" s="242" t="s">
        <v>1240</v>
      </c>
    </row>
    <row r="263" s="2" customFormat="1" ht="16.5" customHeight="1">
      <c r="A263" s="41"/>
      <c r="B263" s="42"/>
      <c r="C263" s="230" t="s">
        <v>1175</v>
      </c>
      <c r="D263" s="230" t="s">
        <v>252</v>
      </c>
      <c r="E263" s="231" t="s">
        <v>4724</v>
      </c>
      <c r="F263" s="232" t="s">
        <v>4725</v>
      </c>
      <c r="G263" s="233" t="s">
        <v>320</v>
      </c>
      <c r="H263" s="234">
        <v>30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91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1243</v>
      </c>
    </row>
    <row r="264" s="2" customFormat="1" ht="16.5" customHeight="1">
      <c r="A264" s="41"/>
      <c r="B264" s="42"/>
      <c r="C264" s="230" t="s">
        <v>1180</v>
      </c>
      <c r="D264" s="230" t="s">
        <v>252</v>
      </c>
      <c r="E264" s="231" t="s">
        <v>4726</v>
      </c>
      <c r="F264" s="232" t="s">
        <v>4727</v>
      </c>
      <c r="G264" s="233" t="s">
        <v>320</v>
      </c>
      <c r="H264" s="234">
        <v>150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256</v>
      </c>
      <c r="AT264" s="242" t="s">
        <v>252</v>
      </c>
      <c r="AU264" s="242" t="s">
        <v>91</v>
      </c>
      <c r="AY264" s="19" t="s">
        <v>250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256</v>
      </c>
      <c r="BM264" s="242" t="s">
        <v>1247</v>
      </c>
    </row>
    <row r="265" s="2" customFormat="1" ht="21.75" customHeight="1">
      <c r="A265" s="41"/>
      <c r="B265" s="42"/>
      <c r="C265" s="230" t="s">
        <v>793</v>
      </c>
      <c r="D265" s="230" t="s">
        <v>252</v>
      </c>
      <c r="E265" s="231" t="s">
        <v>4541</v>
      </c>
      <c r="F265" s="232" t="s">
        <v>4542</v>
      </c>
      <c r="G265" s="233" t="s">
        <v>3524</v>
      </c>
      <c r="H265" s="234">
        <v>400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256</v>
      </c>
      <c r="AT265" s="242" t="s">
        <v>252</v>
      </c>
      <c r="AU265" s="242" t="s">
        <v>91</v>
      </c>
      <c r="AY265" s="19" t="s">
        <v>250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256</v>
      </c>
      <c r="BM265" s="242" t="s">
        <v>1252</v>
      </c>
    </row>
    <row r="266" s="2" customFormat="1" ht="16.5" customHeight="1">
      <c r="A266" s="41"/>
      <c r="B266" s="42"/>
      <c r="C266" s="230" t="s">
        <v>1189</v>
      </c>
      <c r="D266" s="230" t="s">
        <v>252</v>
      </c>
      <c r="E266" s="231" t="s">
        <v>4543</v>
      </c>
      <c r="F266" s="232" t="s">
        <v>4544</v>
      </c>
      <c r="G266" s="233" t="s">
        <v>3524</v>
      </c>
      <c r="H266" s="234">
        <v>400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256</v>
      </c>
      <c r="AT266" s="242" t="s">
        <v>252</v>
      </c>
      <c r="AU266" s="242" t="s">
        <v>91</v>
      </c>
      <c r="AY266" s="19" t="s">
        <v>250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256</v>
      </c>
      <c r="BM266" s="242" t="s">
        <v>1263</v>
      </c>
    </row>
    <row r="267" s="2" customFormat="1" ht="24.15" customHeight="1">
      <c r="A267" s="41"/>
      <c r="B267" s="42"/>
      <c r="C267" s="230" t="s">
        <v>796</v>
      </c>
      <c r="D267" s="230" t="s">
        <v>252</v>
      </c>
      <c r="E267" s="231" t="s">
        <v>4545</v>
      </c>
      <c r="F267" s="232" t="s">
        <v>4546</v>
      </c>
      <c r="G267" s="233" t="s">
        <v>320</v>
      </c>
      <c r="H267" s="234">
        <v>350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256</v>
      </c>
      <c r="AT267" s="242" t="s">
        <v>252</v>
      </c>
      <c r="AU267" s="242" t="s">
        <v>91</v>
      </c>
      <c r="AY267" s="19" t="s">
        <v>250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256</v>
      </c>
      <c r="BM267" s="242" t="s">
        <v>1268</v>
      </c>
    </row>
    <row r="268" s="2" customFormat="1" ht="24.15" customHeight="1">
      <c r="A268" s="41"/>
      <c r="B268" s="42"/>
      <c r="C268" s="230" t="s">
        <v>1202</v>
      </c>
      <c r="D268" s="230" t="s">
        <v>252</v>
      </c>
      <c r="E268" s="231" t="s">
        <v>4547</v>
      </c>
      <c r="F268" s="232" t="s">
        <v>4548</v>
      </c>
      <c r="G268" s="233" t="s">
        <v>320</v>
      </c>
      <c r="H268" s="234">
        <v>250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256</v>
      </c>
      <c r="AT268" s="242" t="s">
        <v>252</v>
      </c>
      <c r="AU268" s="242" t="s">
        <v>91</v>
      </c>
      <c r="AY268" s="19" t="s">
        <v>250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256</v>
      </c>
      <c r="BM268" s="242" t="s">
        <v>1280</v>
      </c>
    </row>
    <row r="269" s="2" customFormat="1" ht="24.15" customHeight="1">
      <c r="A269" s="41"/>
      <c r="B269" s="42"/>
      <c r="C269" s="230" t="s">
        <v>801</v>
      </c>
      <c r="D269" s="230" t="s">
        <v>252</v>
      </c>
      <c r="E269" s="231" t="s">
        <v>4549</v>
      </c>
      <c r="F269" s="232" t="s">
        <v>4550</v>
      </c>
      <c r="G269" s="233" t="s">
        <v>320</v>
      </c>
      <c r="H269" s="234">
        <v>70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256</v>
      </c>
      <c r="AT269" s="242" t="s">
        <v>252</v>
      </c>
      <c r="AU269" s="242" t="s">
        <v>91</v>
      </c>
      <c r="AY269" s="19" t="s">
        <v>250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256</v>
      </c>
      <c r="BM269" s="242" t="s">
        <v>1288</v>
      </c>
    </row>
    <row r="270" s="2" customFormat="1" ht="24.15" customHeight="1">
      <c r="A270" s="41"/>
      <c r="B270" s="42"/>
      <c r="C270" s="230" t="s">
        <v>1215</v>
      </c>
      <c r="D270" s="230" t="s">
        <v>252</v>
      </c>
      <c r="E270" s="231" t="s">
        <v>4654</v>
      </c>
      <c r="F270" s="232" t="s">
        <v>4655</v>
      </c>
      <c r="G270" s="233" t="s">
        <v>320</v>
      </c>
      <c r="H270" s="234">
        <v>30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256</v>
      </c>
      <c r="AT270" s="242" t="s">
        <v>252</v>
      </c>
      <c r="AU270" s="242" t="s">
        <v>91</v>
      </c>
      <c r="AY270" s="19" t="s">
        <v>250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256</v>
      </c>
      <c r="BM270" s="242" t="s">
        <v>1291</v>
      </c>
    </row>
    <row r="271" s="2" customFormat="1" ht="16.5" customHeight="1">
      <c r="A271" s="41"/>
      <c r="B271" s="42"/>
      <c r="C271" s="230" t="s">
        <v>806</v>
      </c>
      <c r="D271" s="230" t="s">
        <v>252</v>
      </c>
      <c r="E271" s="231" t="s">
        <v>4551</v>
      </c>
      <c r="F271" s="232" t="s">
        <v>4552</v>
      </c>
      <c r="G271" s="233" t="s">
        <v>320</v>
      </c>
      <c r="H271" s="234">
        <v>400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256</v>
      </c>
      <c r="AT271" s="242" t="s">
        <v>252</v>
      </c>
      <c r="AU271" s="242" t="s">
        <v>91</v>
      </c>
      <c r="AY271" s="19" t="s">
        <v>250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256</v>
      </c>
      <c r="BM271" s="242" t="s">
        <v>1301</v>
      </c>
    </row>
    <row r="272" s="2" customFormat="1" ht="16.5" customHeight="1">
      <c r="A272" s="41"/>
      <c r="B272" s="42"/>
      <c r="C272" s="230" t="s">
        <v>1230</v>
      </c>
      <c r="D272" s="230" t="s">
        <v>252</v>
      </c>
      <c r="E272" s="231" t="s">
        <v>4553</v>
      </c>
      <c r="F272" s="232" t="s">
        <v>4554</v>
      </c>
      <c r="G272" s="233" t="s">
        <v>320</v>
      </c>
      <c r="H272" s="234">
        <v>400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256</v>
      </c>
      <c r="AT272" s="242" t="s">
        <v>252</v>
      </c>
      <c r="AU272" s="242" t="s">
        <v>91</v>
      </c>
      <c r="AY272" s="19" t="s">
        <v>250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256</v>
      </c>
      <c r="BM272" s="242" t="s">
        <v>1305</v>
      </c>
    </row>
    <row r="273" s="2" customFormat="1" ht="24.15" customHeight="1">
      <c r="A273" s="41"/>
      <c r="B273" s="42"/>
      <c r="C273" s="230" t="s">
        <v>817</v>
      </c>
      <c r="D273" s="230" t="s">
        <v>252</v>
      </c>
      <c r="E273" s="231" t="s">
        <v>4567</v>
      </c>
      <c r="F273" s="232" t="s">
        <v>4568</v>
      </c>
      <c r="G273" s="233" t="s">
        <v>320</v>
      </c>
      <c r="H273" s="234">
        <v>60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256</v>
      </c>
      <c r="AT273" s="242" t="s">
        <v>252</v>
      </c>
      <c r="AU273" s="242" t="s">
        <v>91</v>
      </c>
      <c r="AY273" s="19" t="s">
        <v>250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256</v>
      </c>
      <c r="BM273" s="242" t="s">
        <v>1310</v>
      </c>
    </row>
    <row r="274" s="2" customFormat="1" ht="33" customHeight="1">
      <c r="A274" s="41"/>
      <c r="B274" s="42"/>
      <c r="C274" s="230" t="s">
        <v>1242</v>
      </c>
      <c r="D274" s="230" t="s">
        <v>252</v>
      </c>
      <c r="E274" s="231" t="s">
        <v>4569</v>
      </c>
      <c r="F274" s="232" t="s">
        <v>4570</v>
      </c>
      <c r="G274" s="233" t="s">
        <v>320</v>
      </c>
      <c r="H274" s="234">
        <v>60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256</v>
      </c>
      <c r="AT274" s="242" t="s">
        <v>252</v>
      </c>
      <c r="AU274" s="242" t="s">
        <v>91</v>
      </c>
      <c r="AY274" s="19" t="s">
        <v>250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256</v>
      </c>
      <c r="BM274" s="242" t="s">
        <v>1315</v>
      </c>
    </row>
    <row r="275" s="2" customFormat="1" ht="33" customHeight="1">
      <c r="A275" s="41"/>
      <c r="B275" s="42"/>
      <c r="C275" s="230" t="s">
        <v>821</v>
      </c>
      <c r="D275" s="230" t="s">
        <v>252</v>
      </c>
      <c r="E275" s="231" t="s">
        <v>4571</v>
      </c>
      <c r="F275" s="232" t="s">
        <v>4572</v>
      </c>
      <c r="G275" s="233" t="s">
        <v>3524</v>
      </c>
      <c r="H275" s="234">
        <v>100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256</v>
      </c>
      <c r="AT275" s="242" t="s">
        <v>252</v>
      </c>
      <c r="AU275" s="242" t="s">
        <v>91</v>
      </c>
      <c r="AY275" s="19" t="s">
        <v>250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256</v>
      </c>
      <c r="BM275" s="242" t="s">
        <v>1322</v>
      </c>
    </row>
    <row r="276" s="2" customFormat="1" ht="16.5" customHeight="1">
      <c r="A276" s="41"/>
      <c r="B276" s="42"/>
      <c r="C276" s="230" t="s">
        <v>1249</v>
      </c>
      <c r="D276" s="230" t="s">
        <v>252</v>
      </c>
      <c r="E276" s="231" t="s">
        <v>4573</v>
      </c>
      <c r="F276" s="232" t="s">
        <v>4574</v>
      </c>
      <c r="G276" s="233" t="s">
        <v>3524</v>
      </c>
      <c r="H276" s="234">
        <v>100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256</v>
      </c>
      <c r="AT276" s="242" t="s">
        <v>252</v>
      </c>
      <c r="AU276" s="242" t="s">
        <v>91</v>
      </c>
      <c r="AY276" s="19" t="s">
        <v>250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256</v>
      </c>
      <c r="BM276" s="242" t="s">
        <v>1323</v>
      </c>
    </row>
    <row r="277" s="2" customFormat="1" ht="24.15" customHeight="1">
      <c r="A277" s="41"/>
      <c r="B277" s="42"/>
      <c r="C277" s="230" t="s">
        <v>826</v>
      </c>
      <c r="D277" s="230" t="s">
        <v>252</v>
      </c>
      <c r="E277" s="231" t="s">
        <v>4575</v>
      </c>
      <c r="F277" s="232" t="s">
        <v>4576</v>
      </c>
      <c r="G277" s="233" t="s">
        <v>3524</v>
      </c>
      <c r="H277" s="234">
        <v>20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256</v>
      </c>
      <c r="AT277" s="242" t="s">
        <v>252</v>
      </c>
      <c r="AU277" s="242" t="s">
        <v>91</v>
      </c>
      <c r="AY277" s="19" t="s">
        <v>250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256</v>
      </c>
      <c r="BM277" s="242" t="s">
        <v>2077</v>
      </c>
    </row>
    <row r="278" s="2" customFormat="1" ht="16.5" customHeight="1">
      <c r="A278" s="41"/>
      <c r="B278" s="42"/>
      <c r="C278" s="230" t="s">
        <v>1265</v>
      </c>
      <c r="D278" s="230" t="s">
        <v>252</v>
      </c>
      <c r="E278" s="231" t="s">
        <v>4577</v>
      </c>
      <c r="F278" s="232" t="s">
        <v>4578</v>
      </c>
      <c r="G278" s="233" t="s">
        <v>3524</v>
      </c>
      <c r="H278" s="234">
        <v>20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256</v>
      </c>
      <c r="AT278" s="242" t="s">
        <v>252</v>
      </c>
      <c r="AU278" s="242" t="s">
        <v>91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256</v>
      </c>
      <c r="BM278" s="242" t="s">
        <v>1336</v>
      </c>
    </row>
    <row r="279" s="2" customFormat="1" ht="16.5" customHeight="1">
      <c r="A279" s="41"/>
      <c r="B279" s="42"/>
      <c r="C279" s="230" t="s">
        <v>830</v>
      </c>
      <c r="D279" s="230" t="s">
        <v>252</v>
      </c>
      <c r="E279" s="231" t="s">
        <v>4579</v>
      </c>
      <c r="F279" s="232" t="s">
        <v>4580</v>
      </c>
      <c r="G279" s="233" t="s">
        <v>3524</v>
      </c>
      <c r="H279" s="234">
        <v>8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256</v>
      </c>
      <c r="AT279" s="242" t="s">
        <v>252</v>
      </c>
      <c r="AU279" s="242" t="s">
        <v>91</v>
      </c>
      <c r="AY279" s="19" t="s">
        <v>250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256</v>
      </c>
      <c r="BM279" s="242" t="s">
        <v>1345</v>
      </c>
    </row>
    <row r="280" s="2" customFormat="1" ht="24.15" customHeight="1">
      <c r="A280" s="41"/>
      <c r="B280" s="42"/>
      <c r="C280" s="230" t="s">
        <v>1287</v>
      </c>
      <c r="D280" s="230" t="s">
        <v>252</v>
      </c>
      <c r="E280" s="231" t="s">
        <v>4581</v>
      </c>
      <c r="F280" s="232" t="s">
        <v>4582</v>
      </c>
      <c r="G280" s="233" t="s">
        <v>3524</v>
      </c>
      <c r="H280" s="234">
        <v>8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256</v>
      </c>
      <c r="AT280" s="242" t="s">
        <v>252</v>
      </c>
      <c r="AU280" s="242" t="s">
        <v>91</v>
      </c>
      <c r="AY280" s="19" t="s">
        <v>250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256</v>
      </c>
      <c r="BM280" s="242" t="s">
        <v>1349</v>
      </c>
    </row>
    <row r="281" s="2" customFormat="1" ht="21.75" customHeight="1">
      <c r="A281" s="41"/>
      <c r="B281" s="42"/>
      <c r="C281" s="230" t="s">
        <v>853</v>
      </c>
      <c r="D281" s="230" t="s">
        <v>252</v>
      </c>
      <c r="E281" s="231" t="s">
        <v>4728</v>
      </c>
      <c r="F281" s="232" t="s">
        <v>4729</v>
      </c>
      <c r="G281" s="233" t="s">
        <v>3524</v>
      </c>
      <c r="H281" s="234">
        <v>1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256</v>
      </c>
      <c r="AT281" s="242" t="s">
        <v>252</v>
      </c>
      <c r="AU281" s="242" t="s">
        <v>91</v>
      </c>
      <c r="AY281" s="19" t="s">
        <v>250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256</v>
      </c>
      <c r="BM281" s="242" t="s">
        <v>2120</v>
      </c>
    </row>
    <row r="282" s="2" customFormat="1" ht="16.5" customHeight="1">
      <c r="A282" s="41"/>
      <c r="B282" s="42"/>
      <c r="C282" s="230" t="s">
        <v>1298</v>
      </c>
      <c r="D282" s="230" t="s">
        <v>252</v>
      </c>
      <c r="E282" s="231" t="s">
        <v>4730</v>
      </c>
      <c r="F282" s="232" t="s">
        <v>4731</v>
      </c>
      <c r="G282" s="233" t="s">
        <v>3524</v>
      </c>
      <c r="H282" s="234">
        <v>93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256</v>
      </c>
      <c r="AT282" s="242" t="s">
        <v>252</v>
      </c>
      <c r="AU282" s="242" t="s">
        <v>91</v>
      </c>
      <c r="AY282" s="19" t="s">
        <v>250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256</v>
      </c>
      <c r="BM282" s="242" t="s">
        <v>1356</v>
      </c>
    </row>
    <row r="283" s="2" customFormat="1" ht="16.5" customHeight="1">
      <c r="A283" s="41"/>
      <c r="B283" s="42"/>
      <c r="C283" s="230" t="s">
        <v>857</v>
      </c>
      <c r="D283" s="230" t="s">
        <v>252</v>
      </c>
      <c r="E283" s="231" t="s">
        <v>4732</v>
      </c>
      <c r="F283" s="232" t="s">
        <v>4733</v>
      </c>
      <c r="G283" s="233" t="s">
        <v>3524</v>
      </c>
      <c r="H283" s="234">
        <v>93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256</v>
      </c>
      <c r="AT283" s="242" t="s">
        <v>252</v>
      </c>
      <c r="AU283" s="242" t="s">
        <v>91</v>
      </c>
      <c r="AY283" s="19" t="s">
        <v>250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256</v>
      </c>
      <c r="BM283" s="242" t="s">
        <v>2146</v>
      </c>
    </row>
    <row r="284" s="2" customFormat="1" ht="16.5" customHeight="1">
      <c r="A284" s="41"/>
      <c r="B284" s="42"/>
      <c r="C284" s="230" t="s">
        <v>1307</v>
      </c>
      <c r="D284" s="230" t="s">
        <v>252</v>
      </c>
      <c r="E284" s="231" t="s">
        <v>4734</v>
      </c>
      <c r="F284" s="232" t="s">
        <v>4735</v>
      </c>
      <c r="G284" s="233" t="s">
        <v>3524</v>
      </c>
      <c r="H284" s="234">
        <v>1</v>
      </c>
      <c r="I284" s="235"/>
      <c r="J284" s="236">
        <f>ROUND(I284*H284,2)</f>
        <v>0</v>
      </c>
      <c r="K284" s="237"/>
      <c r="L284" s="47"/>
      <c r="M284" s="238" t="s">
        <v>1</v>
      </c>
      <c r="N284" s="239" t="s">
        <v>49</v>
      </c>
      <c r="O284" s="94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256</v>
      </c>
      <c r="AT284" s="242" t="s">
        <v>252</v>
      </c>
      <c r="AU284" s="242" t="s">
        <v>91</v>
      </c>
      <c r="AY284" s="19" t="s">
        <v>250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256</v>
      </c>
      <c r="BM284" s="242" t="s">
        <v>1438</v>
      </c>
    </row>
    <row r="285" s="2" customFormat="1" ht="16.5" customHeight="1">
      <c r="A285" s="41"/>
      <c r="B285" s="42"/>
      <c r="C285" s="230" t="s">
        <v>863</v>
      </c>
      <c r="D285" s="230" t="s">
        <v>252</v>
      </c>
      <c r="E285" s="231" t="s">
        <v>4736</v>
      </c>
      <c r="F285" s="232" t="s">
        <v>4737</v>
      </c>
      <c r="G285" s="233" t="s">
        <v>3524</v>
      </c>
      <c r="H285" s="234">
        <v>1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256</v>
      </c>
      <c r="AT285" s="242" t="s">
        <v>252</v>
      </c>
      <c r="AU285" s="242" t="s">
        <v>91</v>
      </c>
      <c r="AY285" s="19" t="s">
        <v>250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256</v>
      </c>
      <c r="BM285" s="242" t="s">
        <v>2171</v>
      </c>
    </row>
    <row r="286" s="2" customFormat="1" ht="76.35" customHeight="1">
      <c r="A286" s="41"/>
      <c r="B286" s="42"/>
      <c r="C286" s="230" t="s">
        <v>1319</v>
      </c>
      <c r="D286" s="230" t="s">
        <v>252</v>
      </c>
      <c r="E286" s="231" t="s">
        <v>4738</v>
      </c>
      <c r="F286" s="232" t="s">
        <v>4590</v>
      </c>
      <c r="G286" s="233" t="s">
        <v>3524</v>
      </c>
      <c r="H286" s="234">
        <v>1</v>
      </c>
      <c r="I286" s="235"/>
      <c r="J286" s="236">
        <f>ROUND(I286*H286,2)</f>
        <v>0</v>
      </c>
      <c r="K286" s="237"/>
      <c r="L286" s="47"/>
      <c r="M286" s="238" t="s">
        <v>1</v>
      </c>
      <c r="N286" s="239" t="s">
        <v>49</v>
      </c>
      <c r="O286" s="94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42" t="s">
        <v>256</v>
      </c>
      <c r="AT286" s="242" t="s">
        <v>252</v>
      </c>
      <c r="AU286" s="242" t="s">
        <v>91</v>
      </c>
      <c r="AY286" s="19" t="s">
        <v>250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9" t="s">
        <v>91</v>
      </c>
      <c r="BK286" s="243">
        <f>ROUND(I286*H286,2)</f>
        <v>0</v>
      </c>
      <c r="BL286" s="19" t="s">
        <v>256</v>
      </c>
      <c r="BM286" s="242" t="s">
        <v>1447</v>
      </c>
    </row>
    <row r="287" s="2" customFormat="1" ht="66.75" customHeight="1">
      <c r="A287" s="41"/>
      <c r="B287" s="42"/>
      <c r="C287" s="230" t="s">
        <v>867</v>
      </c>
      <c r="D287" s="230" t="s">
        <v>252</v>
      </c>
      <c r="E287" s="231" t="s">
        <v>4739</v>
      </c>
      <c r="F287" s="232" t="s">
        <v>4592</v>
      </c>
      <c r="G287" s="233" t="s">
        <v>3524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256</v>
      </c>
      <c r="AT287" s="242" t="s">
        <v>252</v>
      </c>
      <c r="AU287" s="242" t="s">
        <v>91</v>
      </c>
      <c r="AY287" s="19" t="s">
        <v>250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256</v>
      </c>
      <c r="BM287" s="242" t="s">
        <v>2189</v>
      </c>
    </row>
    <row r="288" s="2" customFormat="1" ht="24.15" customHeight="1">
      <c r="A288" s="41"/>
      <c r="B288" s="42"/>
      <c r="C288" s="230" t="s">
        <v>1326</v>
      </c>
      <c r="D288" s="230" t="s">
        <v>252</v>
      </c>
      <c r="E288" s="231" t="s">
        <v>4740</v>
      </c>
      <c r="F288" s="232" t="s">
        <v>4594</v>
      </c>
      <c r="G288" s="233" t="s">
        <v>3524</v>
      </c>
      <c r="H288" s="234">
        <v>1</v>
      </c>
      <c r="I288" s="235"/>
      <c r="J288" s="236">
        <f>ROUND(I288*H288,2)</f>
        <v>0</v>
      </c>
      <c r="K288" s="237"/>
      <c r="L288" s="47"/>
      <c r="M288" s="238" t="s">
        <v>1</v>
      </c>
      <c r="N288" s="239" t="s">
        <v>49</v>
      </c>
      <c r="O288" s="94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2" t="s">
        <v>256</v>
      </c>
      <c r="AT288" s="242" t="s">
        <v>252</v>
      </c>
      <c r="AU288" s="242" t="s">
        <v>91</v>
      </c>
      <c r="AY288" s="19" t="s">
        <v>250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9" t="s">
        <v>91</v>
      </c>
      <c r="BK288" s="243">
        <f>ROUND(I288*H288,2)</f>
        <v>0</v>
      </c>
      <c r="BL288" s="19" t="s">
        <v>256</v>
      </c>
      <c r="BM288" s="242" t="s">
        <v>1454</v>
      </c>
    </row>
    <row r="289" s="2" customFormat="1" ht="24.15" customHeight="1">
      <c r="A289" s="41"/>
      <c r="B289" s="42"/>
      <c r="C289" s="230" t="s">
        <v>874</v>
      </c>
      <c r="D289" s="230" t="s">
        <v>252</v>
      </c>
      <c r="E289" s="231" t="s">
        <v>4741</v>
      </c>
      <c r="F289" s="232" t="s">
        <v>4596</v>
      </c>
      <c r="G289" s="233" t="s">
        <v>3524</v>
      </c>
      <c r="H289" s="234">
        <v>1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256</v>
      </c>
      <c r="AT289" s="242" t="s">
        <v>252</v>
      </c>
      <c r="AU289" s="242" t="s">
        <v>91</v>
      </c>
      <c r="AY289" s="19" t="s">
        <v>250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256</v>
      </c>
      <c r="BM289" s="242" t="s">
        <v>1458</v>
      </c>
    </row>
    <row r="290" s="12" customFormat="1" ht="25.92" customHeight="1">
      <c r="A290" s="12"/>
      <c r="B290" s="214"/>
      <c r="C290" s="215"/>
      <c r="D290" s="216" t="s">
        <v>83</v>
      </c>
      <c r="E290" s="217" t="s">
        <v>4742</v>
      </c>
      <c r="F290" s="217" t="s">
        <v>4743</v>
      </c>
      <c r="G290" s="215"/>
      <c r="H290" s="215"/>
      <c r="I290" s="218"/>
      <c r="J290" s="219">
        <f>BK290</f>
        <v>0</v>
      </c>
      <c r="K290" s="215"/>
      <c r="L290" s="220"/>
      <c r="M290" s="221"/>
      <c r="N290" s="222"/>
      <c r="O290" s="222"/>
      <c r="P290" s="223">
        <f>SUM(P291:P327)</f>
        <v>0</v>
      </c>
      <c r="Q290" s="222"/>
      <c r="R290" s="223">
        <f>SUM(R291:R327)</f>
        <v>0</v>
      </c>
      <c r="S290" s="222"/>
      <c r="T290" s="224">
        <f>SUM(T291:T327)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5" t="s">
        <v>91</v>
      </c>
      <c r="AT290" s="226" t="s">
        <v>83</v>
      </c>
      <c r="AU290" s="226" t="s">
        <v>84</v>
      </c>
      <c r="AY290" s="225" t="s">
        <v>250</v>
      </c>
      <c r="BK290" s="227">
        <f>SUM(BK291:BK327)</f>
        <v>0</v>
      </c>
    </row>
    <row r="291" s="2" customFormat="1" ht="16.5" customHeight="1">
      <c r="A291" s="41"/>
      <c r="B291" s="42"/>
      <c r="C291" s="230" t="s">
        <v>1344</v>
      </c>
      <c r="D291" s="230" t="s">
        <v>252</v>
      </c>
      <c r="E291" s="231" t="s">
        <v>4744</v>
      </c>
      <c r="F291" s="232" t="s">
        <v>4745</v>
      </c>
      <c r="G291" s="233" t="s">
        <v>3524</v>
      </c>
      <c r="H291" s="234">
        <v>1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256</v>
      </c>
      <c r="AT291" s="242" t="s">
        <v>252</v>
      </c>
      <c r="AU291" s="242" t="s">
        <v>91</v>
      </c>
      <c r="AY291" s="19" t="s">
        <v>250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256</v>
      </c>
      <c r="BM291" s="242" t="s">
        <v>1463</v>
      </c>
    </row>
    <row r="292" s="2" customFormat="1" ht="16.5" customHeight="1">
      <c r="A292" s="41"/>
      <c r="B292" s="42"/>
      <c r="C292" s="230" t="s">
        <v>878</v>
      </c>
      <c r="D292" s="230" t="s">
        <v>252</v>
      </c>
      <c r="E292" s="231" t="s">
        <v>4746</v>
      </c>
      <c r="F292" s="232" t="s">
        <v>4747</v>
      </c>
      <c r="G292" s="233" t="s">
        <v>3524</v>
      </c>
      <c r="H292" s="234">
        <v>1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256</v>
      </c>
      <c r="AT292" s="242" t="s">
        <v>252</v>
      </c>
      <c r="AU292" s="242" t="s">
        <v>91</v>
      </c>
      <c r="AY292" s="19" t="s">
        <v>250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256</v>
      </c>
      <c r="BM292" s="242" t="s">
        <v>1466</v>
      </c>
    </row>
    <row r="293" s="2" customFormat="1" ht="24.15" customHeight="1">
      <c r="A293" s="41"/>
      <c r="B293" s="42"/>
      <c r="C293" s="230" t="s">
        <v>1351</v>
      </c>
      <c r="D293" s="230" t="s">
        <v>252</v>
      </c>
      <c r="E293" s="231" t="s">
        <v>4748</v>
      </c>
      <c r="F293" s="232" t="s">
        <v>4749</v>
      </c>
      <c r="G293" s="233" t="s">
        <v>3524</v>
      </c>
      <c r="H293" s="234">
        <v>1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256</v>
      </c>
      <c r="AT293" s="242" t="s">
        <v>252</v>
      </c>
      <c r="AU293" s="242" t="s">
        <v>91</v>
      </c>
      <c r="AY293" s="19" t="s">
        <v>250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256</v>
      </c>
      <c r="BM293" s="242" t="s">
        <v>1471</v>
      </c>
    </row>
    <row r="294" s="2" customFormat="1" ht="16.5" customHeight="1">
      <c r="A294" s="41"/>
      <c r="B294" s="42"/>
      <c r="C294" s="230" t="s">
        <v>891</v>
      </c>
      <c r="D294" s="230" t="s">
        <v>252</v>
      </c>
      <c r="E294" s="231" t="s">
        <v>4750</v>
      </c>
      <c r="F294" s="232" t="s">
        <v>4751</v>
      </c>
      <c r="G294" s="233" t="s">
        <v>3524</v>
      </c>
      <c r="H294" s="234">
        <v>2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256</v>
      </c>
      <c r="AT294" s="242" t="s">
        <v>252</v>
      </c>
      <c r="AU294" s="242" t="s">
        <v>91</v>
      </c>
      <c r="AY294" s="19" t="s">
        <v>250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256</v>
      </c>
      <c r="BM294" s="242" t="s">
        <v>1476</v>
      </c>
    </row>
    <row r="295" s="2" customFormat="1" ht="21.75" customHeight="1">
      <c r="A295" s="41"/>
      <c r="B295" s="42"/>
      <c r="C295" s="230" t="s">
        <v>1358</v>
      </c>
      <c r="D295" s="230" t="s">
        <v>252</v>
      </c>
      <c r="E295" s="231" t="s">
        <v>4752</v>
      </c>
      <c r="F295" s="232" t="s">
        <v>4753</v>
      </c>
      <c r="G295" s="233" t="s">
        <v>3524</v>
      </c>
      <c r="H295" s="234">
        <v>2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256</v>
      </c>
      <c r="AT295" s="242" t="s">
        <v>252</v>
      </c>
      <c r="AU295" s="242" t="s">
        <v>91</v>
      </c>
      <c r="AY295" s="19" t="s">
        <v>250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256</v>
      </c>
      <c r="BM295" s="242" t="s">
        <v>1481</v>
      </c>
    </row>
    <row r="296" s="2" customFormat="1" ht="16.5" customHeight="1">
      <c r="A296" s="41"/>
      <c r="B296" s="42"/>
      <c r="C296" s="230" t="s">
        <v>897</v>
      </c>
      <c r="D296" s="230" t="s">
        <v>252</v>
      </c>
      <c r="E296" s="231" t="s">
        <v>4754</v>
      </c>
      <c r="F296" s="232" t="s">
        <v>4755</v>
      </c>
      <c r="G296" s="233" t="s">
        <v>3524</v>
      </c>
      <c r="H296" s="234">
        <v>2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256</v>
      </c>
      <c r="AT296" s="242" t="s">
        <v>252</v>
      </c>
      <c r="AU296" s="242" t="s">
        <v>91</v>
      </c>
      <c r="AY296" s="19" t="s">
        <v>250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256</v>
      </c>
      <c r="BM296" s="242" t="s">
        <v>1485</v>
      </c>
    </row>
    <row r="297" s="2" customFormat="1" ht="16.5" customHeight="1">
      <c r="A297" s="41"/>
      <c r="B297" s="42"/>
      <c r="C297" s="230" t="s">
        <v>1367</v>
      </c>
      <c r="D297" s="230" t="s">
        <v>252</v>
      </c>
      <c r="E297" s="231" t="s">
        <v>4682</v>
      </c>
      <c r="F297" s="232" t="s">
        <v>4683</v>
      </c>
      <c r="G297" s="233" t="s">
        <v>3524</v>
      </c>
      <c r="H297" s="234">
        <v>1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256</v>
      </c>
      <c r="AT297" s="242" t="s">
        <v>252</v>
      </c>
      <c r="AU297" s="242" t="s">
        <v>91</v>
      </c>
      <c r="AY297" s="19" t="s">
        <v>250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256</v>
      </c>
      <c r="BM297" s="242" t="s">
        <v>1490</v>
      </c>
    </row>
    <row r="298" s="2" customFormat="1" ht="16.5" customHeight="1">
      <c r="A298" s="41"/>
      <c r="B298" s="42"/>
      <c r="C298" s="230" t="s">
        <v>902</v>
      </c>
      <c r="D298" s="230" t="s">
        <v>252</v>
      </c>
      <c r="E298" s="231" t="s">
        <v>4684</v>
      </c>
      <c r="F298" s="232" t="s">
        <v>4685</v>
      </c>
      <c r="G298" s="233" t="s">
        <v>3524</v>
      </c>
      <c r="H298" s="234">
        <v>1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256</v>
      </c>
      <c r="AT298" s="242" t="s">
        <v>252</v>
      </c>
      <c r="AU298" s="242" t="s">
        <v>91</v>
      </c>
      <c r="AY298" s="19" t="s">
        <v>250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256</v>
      </c>
      <c r="BM298" s="242" t="s">
        <v>1494</v>
      </c>
    </row>
    <row r="299" s="2" customFormat="1" ht="24.15" customHeight="1">
      <c r="A299" s="41"/>
      <c r="B299" s="42"/>
      <c r="C299" s="230" t="s">
        <v>1378</v>
      </c>
      <c r="D299" s="230" t="s">
        <v>252</v>
      </c>
      <c r="E299" s="231" t="s">
        <v>4686</v>
      </c>
      <c r="F299" s="232" t="s">
        <v>4687</v>
      </c>
      <c r="G299" s="233" t="s">
        <v>3524</v>
      </c>
      <c r="H299" s="234">
        <v>1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256</v>
      </c>
      <c r="AT299" s="242" t="s">
        <v>252</v>
      </c>
      <c r="AU299" s="242" t="s">
        <v>91</v>
      </c>
      <c r="AY299" s="19" t="s">
        <v>250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256</v>
      </c>
      <c r="BM299" s="242" t="s">
        <v>2310</v>
      </c>
    </row>
    <row r="300" s="2" customFormat="1" ht="55.5" customHeight="1">
      <c r="A300" s="41"/>
      <c r="B300" s="42"/>
      <c r="C300" s="230" t="s">
        <v>1384</v>
      </c>
      <c r="D300" s="230" t="s">
        <v>252</v>
      </c>
      <c r="E300" s="231" t="s">
        <v>4688</v>
      </c>
      <c r="F300" s="232" t="s">
        <v>4689</v>
      </c>
      <c r="G300" s="233" t="s">
        <v>3524</v>
      </c>
      <c r="H300" s="234">
        <v>1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256</v>
      </c>
      <c r="AT300" s="242" t="s">
        <v>252</v>
      </c>
      <c r="AU300" s="242" t="s">
        <v>91</v>
      </c>
      <c r="AY300" s="19" t="s">
        <v>250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256</v>
      </c>
      <c r="BM300" s="242" t="s">
        <v>2318</v>
      </c>
    </row>
    <row r="301" s="2" customFormat="1" ht="16.5" customHeight="1">
      <c r="A301" s="41"/>
      <c r="B301" s="42"/>
      <c r="C301" s="230" t="s">
        <v>1389</v>
      </c>
      <c r="D301" s="230" t="s">
        <v>252</v>
      </c>
      <c r="E301" s="231" t="s">
        <v>4690</v>
      </c>
      <c r="F301" s="232" t="s">
        <v>4691</v>
      </c>
      <c r="G301" s="233" t="s">
        <v>3524</v>
      </c>
      <c r="H301" s="234">
        <v>1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256</v>
      </c>
      <c r="AT301" s="242" t="s">
        <v>252</v>
      </c>
      <c r="AU301" s="242" t="s">
        <v>91</v>
      </c>
      <c r="AY301" s="19" t="s">
        <v>250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256</v>
      </c>
      <c r="BM301" s="242" t="s">
        <v>2327</v>
      </c>
    </row>
    <row r="302" s="2" customFormat="1" ht="16.5" customHeight="1">
      <c r="A302" s="41"/>
      <c r="B302" s="42"/>
      <c r="C302" s="230" t="s">
        <v>911</v>
      </c>
      <c r="D302" s="230" t="s">
        <v>252</v>
      </c>
      <c r="E302" s="231" t="s">
        <v>4694</v>
      </c>
      <c r="F302" s="232" t="s">
        <v>4695</v>
      </c>
      <c r="G302" s="233" t="s">
        <v>3524</v>
      </c>
      <c r="H302" s="234">
        <v>1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256</v>
      </c>
      <c r="AT302" s="242" t="s">
        <v>252</v>
      </c>
      <c r="AU302" s="242" t="s">
        <v>91</v>
      </c>
      <c r="AY302" s="19" t="s">
        <v>250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256</v>
      </c>
      <c r="BM302" s="242" t="s">
        <v>2335</v>
      </c>
    </row>
    <row r="303" s="2" customFormat="1" ht="21.75" customHeight="1">
      <c r="A303" s="41"/>
      <c r="B303" s="42"/>
      <c r="C303" s="230" t="s">
        <v>1399</v>
      </c>
      <c r="D303" s="230" t="s">
        <v>252</v>
      </c>
      <c r="E303" s="231" t="s">
        <v>4756</v>
      </c>
      <c r="F303" s="232" t="s">
        <v>4757</v>
      </c>
      <c r="G303" s="233" t="s">
        <v>3524</v>
      </c>
      <c r="H303" s="234">
        <v>2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256</v>
      </c>
      <c r="AT303" s="242" t="s">
        <v>252</v>
      </c>
      <c r="AU303" s="242" t="s">
        <v>91</v>
      </c>
      <c r="AY303" s="19" t="s">
        <v>250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256</v>
      </c>
      <c r="BM303" s="242" t="s">
        <v>2344</v>
      </c>
    </row>
    <row r="304" s="2" customFormat="1" ht="33" customHeight="1">
      <c r="A304" s="41"/>
      <c r="B304" s="42"/>
      <c r="C304" s="230" t="s">
        <v>915</v>
      </c>
      <c r="D304" s="230" t="s">
        <v>252</v>
      </c>
      <c r="E304" s="231" t="s">
        <v>4758</v>
      </c>
      <c r="F304" s="232" t="s">
        <v>4759</v>
      </c>
      <c r="G304" s="233" t="s">
        <v>3524</v>
      </c>
      <c r="H304" s="234">
        <v>2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256</v>
      </c>
      <c r="AT304" s="242" t="s">
        <v>252</v>
      </c>
      <c r="AU304" s="242" t="s">
        <v>91</v>
      </c>
      <c r="AY304" s="19" t="s">
        <v>250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256</v>
      </c>
      <c r="BM304" s="242" t="s">
        <v>2358</v>
      </c>
    </row>
    <row r="305" s="2" customFormat="1" ht="21.75" customHeight="1">
      <c r="A305" s="41"/>
      <c r="B305" s="42"/>
      <c r="C305" s="230" t="s">
        <v>1413</v>
      </c>
      <c r="D305" s="230" t="s">
        <v>252</v>
      </c>
      <c r="E305" s="231" t="s">
        <v>4760</v>
      </c>
      <c r="F305" s="232" t="s">
        <v>4761</v>
      </c>
      <c r="G305" s="233" t="s">
        <v>3524</v>
      </c>
      <c r="H305" s="234">
        <v>2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256</v>
      </c>
      <c r="AT305" s="242" t="s">
        <v>252</v>
      </c>
      <c r="AU305" s="242" t="s">
        <v>91</v>
      </c>
      <c r="AY305" s="19" t="s">
        <v>250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256</v>
      </c>
      <c r="BM305" s="242" t="s">
        <v>2367</v>
      </c>
    </row>
    <row r="306" s="2" customFormat="1" ht="24.15" customHeight="1">
      <c r="A306" s="41"/>
      <c r="B306" s="42"/>
      <c r="C306" s="230" t="s">
        <v>920</v>
      </c>
      <c r="D306" s="230" t="s">
        <v>252</v>
      </c>
      <c r="E306" s="231" t="s">
        <v>4762</v>
      </c>
      <c r="F306" s="232" t="s">
        <v>4763</v>
      </c>
      <c r="G306" s="233" t="s">
        <v>3524</v>
      </c>
      <c r="H306" s="234">
        <v>2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256</v>
      </c>
      <c r="AT306" s="242" t="s">
        <v>252</v>
      </c>
      <c r="AU306" s="242" t="s">
        <v>91</v>
      </c>
      <c r="AY306" s="19" t="s">
        <v>250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256</v>
      </c>
      <c r="BM306" s="242" t="s">
        <v>2381</v>
      </c>
    </row>
    <row r="307" s="2" customFormat="1" ht="16.5" customHeight="1">
      <c r="A307" s="41"/>
      <c r="B307" s="42"/>
      <c r="C307" s="230" t="s">
        <v>1426</v>
      </c>
      <c r="D307" s="230" t="s">
        <v>252</v>
      </c>
      <c r="E307" s="231" t="s">
        <v>4764</v>
      </c>
      <c r="F307" s="232" t="s">
        <v>4765</v>
      </c>
      <c r="G307" s="233" t="s">
        <v>3524</v>
      </c>
      <c r="H307" s="234">
        <v>2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256</v>
      </c>
      <c r="AT307" s="242" t="s">
        <v>252</v>
      </c>
      <c r="AU307" s="242" t="s">
        <v>91</v>
      </c>
      <c r="AY307" s="19" t="s">
        <v>250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256</v>
      </c>
      <c r="BM307" s="242" t="s">
        <v>2389</v>
      </c>
    </row>
    <row r="308" s="2" customFormat="1" ht="16.5" customHeight="1">
      <c r="A308" s="41"/>
      <c r="B308" s="42"/>
      <c r="C308" s="230" t="s">
        <v>924</v>
      </c>
      <c r="D308" s="230" t="s">
        <v>252</v>
      </c>
      <c r="E308" s="231" t="s">
        <v>4537</v>
      </c>
      <c r="F308" s="232" t="s">
        <v>4538</v>
      </c>
      <c r="G308" s="233" t="s">
        <v>320</v>
      </c>
      <c r="H308" s="234">
        <v>165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256</v>
      </c>
      <c r="AT308" s="242" t="s">
        <v>252</v>
      </c>
      <c r="AU308" s="242" t="s">
        <v>91</v>
      </c>
      <c r="AY308" s="19" t="s">
        <v>250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256</v>
      </c>
      <c r="BM308" s="242" t="s">
        <v>1569</v>
      </c>
    </row>
    <row r="309" s="2" customFormat="1" ht="24.15" customHeight="1">
      <c r="A309" s="41"/>
      <c r="B309" s="42"/>
      <c r="C309" s="230" t="s">
        <v>1435</v>
      </c>
      <c r="D309" s="230" t="s">
        <v>252</v>
      </c>
      <c r="E309" s="231" t="s">
        <v>4718</v>
      </c>
      <c r="F309" s="232" t="s">
        <v>4719</v>
      </c>
      <c r="G309" s="233" t="s">
        <v>320</v>
      </c>
      <c r="H309" s="234">
        <v>100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256</v>
      </c>
      <c r="AT309" s="242" t="s">
        <v>252</v>
      </c>
      <c r="AU309" s="242" t="s">
        <v>91</v>
      </c>
      <c r="AY309" s="19" t="s">
        <v>250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256</v>
      </c>
      <c r="BM309" s="242" t="s">
        <v>2410</v>
      </c>
    </row>
    <row r="310" s="2" customFormat="1" ht="16.5" customHeight="1">
      <c r="A310" s="41"/>
      <c r="B310" s="42"/>
      <c r="C310" s="230" t="s">
        <v>935</v>
      </c>
      <c r="D310" s="230" t="s">
        <v>252</v>
      </c>
      <c r="E310" s="231" t="s">
        <v>4766</v>
      </c>
      <c r="F310" s="232" t="s">
        <v>4767</v>
      </c>
      <c r="G310" s="233" t="s">
        <v>320</v>
      </c>
      <c r="H310" s="234">
        <v>50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256</v>
      </c>
      <c r="AT310" s="242" t="s">
        <v>252</v>
      </c>
      <c r="AU310" s="242" t="s">
        <v>91</v>
      </c>
      <c r="AY310" s="19" t="s">
        <v>250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256</v>
      </c>
      <c r="BM310" s="242" t="s">
        <v>1578</v>
      </c>
    </row>
    <row r="311" s="2" customFormat="1" ht="16.5" customHeight="1">
      <c r="A311" s="41"/>
      <c r="B311" s="42"/>
      <c r="C311" s="230" t="s">
        <v>1444</v>
      </c>
      <c r="D311" s="230" t="s">
        <v>252</v>
      </c>
      <c r="E311" s="231" t="s">
        <v>4768</v>
      </c>
      <c r="F311" s="232" t="s">
        <v>4769</v>
      </c>
      <c r="G311" s="233" t="s">
        <v>320</v>
      </c>
      <c r="H311" s="234">
        <v>15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256</v>
      </c>
      <c r="AT311" s="242" t="s">
        <v>252</v>
      </c>
      <c r="AU311" s="242" t="s">
        <v>91</v>
      </c>
      <c r="AY311" s="19" t="s">
        <v>250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256</v>
      </c>
      <c r="BM311" s="242" t="s">
        <v>1584</v>
      </c>
    </row>
    <row r="312" s="2" customFormat="1" ht="24.15" customHeight="1">
      <c r="A312" s="41"/>
      <c r="B312" s="42"/>
      <c r="C312" s="230" t="s">
        <v>963</v>
      </c>
      <c r="D312" s="230" t="s">
        <v>252</v>
      </c>
      <c r="E312" s="231" t="s">
        <v>4770</v>
      </c>
      <c r="F312" s="232" t="s">
        <v>4771</v>
      </c>
      <c r="G312" s="233" t="s">
        <v>3524</v>
      </c>
      <c r="H312" s="234">
        <v>2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256</v>
      </c>
      <c r="AT312" s="242" t="s">
        <v>252</v>
      </c>
      <c r="AU312" s="242" t="s">
        <v>91</v>
      </c>
      <c r="AY312" s="19" t="s">
        <v>250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256</v>
      </c>
      <c r="BM312" s="242" t="s">
        <v>2460</v>
      </c>
    </row>
    <row r="313" s="2" customFormat="1" ht="24.15" customHeight="1">
      <c r="A313" s="41"/>
      <c r="B313" s="42"/>
      <c r="C313" s="230" t="s">
        <v>1451</v>
      </c>
      <c r="D313" s="230" t="s">
        <v>252</v>
      </c>
      <c r="E313" s="231" t="s">
        <v>4772</v>
      </c>
      <c r="F313" s="232" t="s">
        <v>4773</v>
      </c>
      <c r="G313" s="233" t="s">
        <v>3524</v>
      </c>
      <c r="H313" s="234">
        <v>2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256</v>
      </c>
      <c r="AT313" s="242" t="s">
        <v>252</v>
      </c>
      <c r="AU313" s="242" t="s">
        <v>91</v>
      </c>
      <c r="AY313" s="19" t="s">
        <v>250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256</v>
      </c>
      <c r="BM313" s="242" t="s">
        <v>1598</v>
      </c>
    </row>
    <row r="314" s="2" customFormat="1" ht="24.15" customHeight="1">
      <c r="A314" s="41"/>
      <c r="B314" s="42"/>
      <c r="C314" s="230" t="s">
        <v>973</v>
      </c>
      <c r="D314" s="230" t="s">
        <v>252</v>
      </c>
      <c r="E314" s="231" t="s">
        <v>4545</v>
      </c>
      <c r="F314" s="232" t="s">
        <v>4546</v>
      </c>
      <c r="G314" s="233" t="s">
        <v>320</v>
      </c>
      <c r="H314" s="234">
        <v>40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256</v>
      </c>
      <c r="AT314" s="242" t="s">
        <v>252</v>
      </c>
      <c r="AU314" s="242" t="s">
        <v>91</v>
      </c>
      <c r="AY314" s="19" t="s">
        <v>250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256</v>
      </c>
      <c r="BM314" s="242" t="s">
        <v>1601</v>
      </c>
    </row>
    <row r="315" s="2" customFormat="1" ht="24.15" customHeight="1">
      <c r="A315" s="41"/>
      <c r="B315" s="42"/>
      <c r="C315" s="230" t="s">
        <v>1460</v>
      </c>
      <c r="D315" s="230" t="s">
        <v>252</v>
      </c>
      <c r="E315" s="231" t="s">
        <v>4547</v>
      </c>
      <c r="F315" s="232" t="s">
        <v>4548</v>
      </c>
      <c r="G315" s="233" t="s">
        <v>320</v>
      </c>
      <c r="H315" s="234">
        <v>10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256</v>
      </c>
      <c r="AT315" s="242" t="s">
        <v>252</v>
      </c>
      <c r="AU315" s="242" t="s">
        <v>91</v>
      </c>
      <c r="AY315" s="19" t="s">
        <v>250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256</v>
      </c>
      <c r="BM315" s="242" t="s">
        <v>1606</v>
      </c>
    </row>
    <row r="316" s="2" customFormat="1" ht="24.15" customHeight="1">
      <c r="A316" s="41"/>
      <c r="B316" s="42"/>
      <c r="C316" s="230" t="s">
        <v>1465</v>
      </c>
      <c r="D316" s="230" t="s">
        <v>252</v>
      </c>
      <c r="E316" s="231" t="s">
        <v>4549</v>
      </c>
      <c r="F316" s="232" t="s">
        <v>4550</v>
      </c>
      <c r="G316" s="233" t="s">
        <v>320</v>
      </c>
      <c r="H316" s="234">
        <v>30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256</v>
      </c>
      <c r="AT316" s="242" t="s">
        <v>252</v>
      </c>
      <c r="AU316" s="242" t="s">
        <v>91</v>
      </c>
      <c r="AY316" s="19" t="s">
        <v>250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256</v>
      </c>
      <c r="BM316" s="242" t="s">
        <v>2513</v>
      </c>
    </row>
    <row r="317" s="2" customFormat="1" ht="16.5" customHeight="1">
      <c r="A317" s="41"/>
      <c r="B317" s="42"/>
      <c r="C317" s="230" t="s">
        <v>1468</v>
      </c>
      <c r="D317" s="230" t="s">
        <v>252</v>
      </c>
      <c r="E317" s="231" t="s">
        <v>4551</v>
      </c>
      <c r="F317" s="232" t="s">
        <v>4552</v>
      </c>
      <c r="G317" s="233" t="s">
        <v>320</v>
      </c>
      <c r="H317" s="234">
        <v>45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256</v>
      </c>
      <c r="AT317" s="242" t="s">
        <v>252</v>
      </c>
      <c r="AU317" s="242" t="s">
        <v>91</v>
      </c>
      <c r="AY317" s="19" t="s">
        <v>250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256</v>
      </c>
      <c r="BM317" s="242" t="s">
        <v>1694</v>
      </c>
    </row>
    <row r="318" s="2" customFormat="1" ht="16.5" customHeight="1">
      <c r="A318" s="41"/>
      <c r="B318" s="42"/>
      <c r="C318" s="230" t="s">
        <v>1473</v>
      </c>
      <c r="D318" s="230" t="s">
        <v>252</v>
      </c>
      <c r="E318" s="231" t="s">
        <v>4553</v>
      </c>
      <c r="F318" s="232" t="s">
        <v>4554</v>
      </c>
      <c r="G318" s="233" t="s">
        <v>320</v>
      </c>
      <c r="H318" s="234">
        <v>45</v>
      </c>
      <c r="I318" s="235"/>
      <c r="J318" s="236">
        <f>ROUND(I318*H318,2)</f>
        <v>0</v>
      </c>
      <c r="K318" s="237"/>
      <c r="L318" s="47"/>
      <c r="M318" s="238" t="s">
        <v>1</v>
      </c>
      <c r="N318" s="239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256</v>
      </c>
      <c r="AT318" s="242" t="s">
        <v>252</v>
      </c>
      <c r="AU318" s="242" t="s">
        <v>91</v>
      </c>
      <c r="AY318" s="19" t="s">
        <v>250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256</v>
      </c>
      <c r="BM318" s="242" t="s">
        <v>2538</v>
      </c>
    </row>
    <row r="319" s="2" customFormat="1" ht="33" customHeight="1">
      <c r="A319" s="41"/>
      <c r="B319" s="42"/>
      <c r="C319" s="230" t="s">
        <v>1478</v>
      </c>
      <c r="D319" s="230" t="s">
        <v>252</v>
      </c>
      <c r="E319" s="231" t="s">
        <v>4571</v>
      </c>
      <c r="F319" s="232" t="s">
        <v>4572</v>
      </c>
      <c r="G319" s="233" t="s">
        <v>3524</v>
      </c>
      <c r="H319" s="234">
        <v>10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256</v>
      </c>
      <c r="AT319" s="242" t="s">
        <v>252</v>
      </c>
      <c r="AU319" s="242" t="s">
        <v>91</v>
      </c>
      <c r="AY319" s="19" t="s">
        <v>250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256</v>
      </c>
      <c r="BM319" s="242" t="s">
        <v>2557</v>
      </c>
    </row>
    <row r="320" s="2" customFormat="1" ht="16.5" customHeight="1">
      <c r="A320" s="41"/>
      <c r="B320" s="42"/>
      <c r="C320" s="230" t="s">
        <v>1033</v>
      </c>
      <c r="D320" s="230" t="s">
        <v>252</v>
      </c>
      <c r="E320" s="231" t="s">
        <v>4573</v>
      </c>
      <c r="F320" s="232" t="s">
        <v>4574</v>
      </c>
      <c r="G320" s="233" t="s">
        <v>3524</v>
      </c>
      <c r="H320" s="234">
        <v>10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256</v>
      </c>
      <c r="AT320" s="242" t="s">
        <v>252</v>
      </c>
      <c r="AU320" s="242" t="s">
        <v>91</v>
      </c>
      <c r="AY320" s="19" t="s">
        <v>250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256</v>
      </c>
      <c r="BM320" s="242" t="s">
        <v>2571</v>
      </c>
    </row>
    <row r="321" s="2" customFormat="1" ht="16.5" customHeight="1">
      <c r="A321" s="41"/>
      <c r="B321" s="42"/>
      <c r="C321" s="230" t="s">
        <v>1487</v>
      </c>
      <c r="D321" s="230" t="s">
        <v>252</v>
      </c>
      <c r="E321" s="231" t="s">
        <v>4579</v>
      </c>
      <c r="F321" s="232" t="s">
        <v>4580</v>
      </c>
      <c r="G321" s="233" t="s">
        <v>3524</v>
      </c>
      <c r="H321" s="234">
        <v>3</v>
      </c>
      <c r="I321" s="235"/>
      <c r="J321" s="236">
        <f>ROUND(I321*H321,2)</f>
        <v>0</v>
      </c>
      <c r="K321" s="237"/>
      <c r="L321" s="47"/>
      <c r="M321" s="238" t="s">
        <v>1</v>
      </c>
      <c r="N321" s="239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256</v>
      </c>
      <c r="AT321" s="242" t="s">
        <v>252</v>
      </c>
      <c r="AU321" s="242" t="s">
        <v>91</v>
      </c>
      <c r="AY321" s="19" t="s">
        <v>250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256</v>
      </c>
      <c r="BM321" s="242" t="s">
        <v>2583</v>
      </c>
    </row>
    <row r="322" s="2" customFormat="1" ht="24.15" customHeight="1">
      <c r="A322" s="41"/>
      <c r="B322" s="42"/>
      <c r="C322" s="230" t="s">
        <v>1043</v>
      </c>
      <c r="D322" s="230" t="s">
        <v>252</v>
      </c>
      <c r="E322" s="231" t="s">
        <v>4581</v>
      </c>
      <c r="F322" s="232" t="s">
        <v>4582</v>
      </c>
      <c r="G322" s="233" t="s">
        <v>3524</v>
      </c>
      <c r="H322" s="234">
        <v>3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256</v>
      </c>
      <c r="AT322" s="242" t="s">
        <v>252</v>
      </c>
      <c r="AU322" s="242" t="s">
        <v>91</v>
      </c>
      <c r="AY322" s="19" t="s">
        <v>250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256</v>
      </c>
      <c r="BM322" s="242" t="s">
        <v>2600</v>
      </c>
    </row>
    <row r="323" s="2" customFormat="1" ht="16.5" customHeight="1">
      <c r="A323" s="41"/>
      <c r="B323" s="42"/>
      <c r="C323" s="230" t="s">
        <v>1496</v>
      </c>
      <c r="D323" s="230" t="s">
        <v>252</v>
      </c>
      <c r="E323" s="231" t="s">
        <v>4774</v>
      </c>
      <c r="F323" s="232" t="s">
        <v>4775</v>
      </c>
      <c r="G323" s="233" t="s">
        <v>3524</v>
      </c>
      <c r="H323" s="234">
        <v>1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256</v>
      </c>
      <c r="AT323" s="242" t="s">
        <v>252</v>
      </c>
      <c r="AU323" s="242" t="s">
        <v>91</v>
      </c>
      <c r="AY323" s="19" t="s">
        <v>250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256</v>
      </c>
      <c r="BM323" s="242" t="s">
        <v>2626</v>
      </c>
    </row>
    <row r="324" s="2" customFormat="1" ht="76.35" customHeight="1">
      <c r="A324" s="41"/>
      <c r="B324" s="42"/>
      <c r="C324" s="230" t="s">
        <v>1506</v>
      </c>
      <c r="D324" s="230" t="s">
        <v>252</v>
      </c>
      <c r="E324" s="231" t="s">
        <v>4776</v>
      </c>
      <c r="F324" s="232" t="s">
        <v>4590</v>
      </c>
      <c r="G324" s="233" t="s">
        <v>3524</v>
      </c>
      <c r="H324" s="234">
        <v>1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256</v>
      </c>
      <c r="AT324" s="242" t="s">
        <v>252</v>
      </c>
      <c r="AU324" s="242" t="s">
        <v>91</v>
      </c>
      <c r="AY324" s="19" t="s">
        <v>250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256</v>
      </c>
      <c r="BM324" s="242" t="s">
        <v>2645</v>
      </c>
    </row>
    <row r="325" s="2" customFormat="1" ht="66.75" customHeight="1">
      <c r="A325" s="41"/>
      <c r="B325" s="42"/>
      <c r="C325" s="230" t="s">
        <v>1511</v>
      </c>
      <c r="D325" s="230" t="s">
        <v>252</v>
      </c>
      <c r="E325" s="231" t="s">
        <v>4777</v>
      </c>
      <c r="F325" s="232" t="s">
        <v>4592</v>
      </c>
      <c r="G325" s="233" t="s">
        <v>3524</v>
      </c>
      <c r="H325" s="234">
        <v>1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256</v>
      </c>
      <c r="AT325" s="242" t="s">
        <v>252</v>
      </c>
      <c r="AU325" s="242" t="s">
        <v>91</v>
      </c>
      <c r="AY325" s="19" t="s">
        <v>250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256</v>
      </c>
      <c r="BM325" s="242" t="s">
        <v>2659</v>
      </c>
    </row>
    <row r="326" s="2" customFormat="1" ht="24.15" customHeight="1">
      <c r="A326" s="41"/>
      <c r="B326" s="42"/>
      <c r="C326" s="230" t="s">
        <v>1518</v>
      </c>
      <c r="D326" s="230" t="s">
        <v>252</v>
      </c>
      <c r="E326" s="231" t="s">
        <v>4778</v>
      </c>
      <c r="F326" s="232" t="s">
        <v>4594</v>
      </c>
      <c r="G326" s="233" t="s">
        <v>3524</v>
      </c>
      <c r="H326" s="234">
        <v>1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256</v>
      </c>
      <c r="AT326" s="242" t="s">
        <v>252</v>
      </c>
      <c r="AU326" s="242" t="s">
        <v>91</v>
      </c>
      <c r="AY326" s="19" t="s">
        <v>250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256</v>
      </c>
      <c r="BM326" s="242" t="s">
        <v>2671</v>
      </c>
    </row>
    <row r="327" s="2" customFormat="1" ht="24.15" customHeight="1">
      <c r="A327" s="41"/>
      <c r="B327" s="42"/>
      <c r="C327" s="230" t="s">
        <v>1534</v>
      </c>
      <c r="D327" s="230" t="s">
        <v>252</v>
      </c>
      <c r="E327" s="231" t="s">
        <v>4779</v>
      </c>
      <c r="F327" s="232" t="s">
        <v>4596</v>
      </c>
      <c r="G327" s="233" t="s">
        <v>3524</v>
      </c>
      <c r="H327" s="234">
        <v>1</v>
      </c>
      <c r="I327" s="235"/>
      <c r="J327" s="236">
        <f>ROUND(I327*H327,2)</f>
        <v>0</v>
      </c>
      <c r="K327" s="237"/>
      <c r="L327" s="47"/>
      <c r="M327" s="238" t="s">
        <v>1</v>
      </c>
      <c r="N327" s="239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256</v>
      </c>
      <c r="AT327" s="242" t="s">
        <v>252</v>
      </c>
      <c r="AU327" s="242" t="s">
        <v>91</v>
      </c>
      <c r="AY327" s="19" t="s">
        <v>250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256</v>
      </c>
      <c r="BM327" s="242" t="s">
        <v>2683</v>
      </c>
    </row>
    <row r="328" s="12" customFormat="1" ht="25.92" customHeight="1">
      <c r="A328" s="12"/>
      <c r="B328" s="214"/>
      <c r="C328" s="215"/>
      <c r="D328" s="216" t="s">
        <v>83</v>
      </c>
      <c r="E328" s="217" t="s">
        <v>4780</v>
      </c>
      <c r="F328" s="217" t="s">
        <v>4781</v>
      </c>
      <c r="G328" s="215"/>
      <c r="H328" s="215"/>
      <c r="I328" s="218"/>
      <c r="J328" s="219">
        <f>BK328</f>
        <v>0</v>
      </c>
      <c r="K328" s="215"/>
      <c r="L328" s="220"/>
      <c r="M328" s="221"/>
      <c r="N328" s="222"/>
      <c r="O328" s="222"/>
      <c r="P328" s="223">
        <f>SUM(P329:P353)</f>
        <v>0</v>
      </c>
      <c r="Q328" s="222"/>
      <c r="R328" s="223">
        <f>SUM(R329:R353)</f>
        <v>0</v>
      </c>
      <c r="S328" s="222"/>
      <c r="T328" s="224">
        <f>SUM(T329:T353)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5" t="s">
        <v>91</v>
      </c>
      <c r="AT328" s="226" t="s">
        <v>83</v>
      </c>
      <c r="AU328" s="226" t="s">
        <v>84</v>
      </c>
      <c r="AY328" s="225" t="s">
        <v>250</v>
      </c>
      <c r="BK328" s="227">
        <f>SUM(BK329:BK353)</f>
        <v>0</v>
      </c>
    </row>
    <row r="329" s="2" customFormat="1" ht="21.75" customHeight="1">
      <c r="A329" s="41"/>
      <c r="B329" s="42"/>
      <c r="C329" s="230" t="s">
        <v>1542</v>
      </c>
      <c r="D329" s="230" t="s">
        <v>252</v>
      </c>
      <c r="E329" s="231" t="s">
        <v>4782</v>
      </c>
      <c r="F329" s="232" t="s">
        <v>4783</v>
      </c>
      <c r="G329" s="233" t="s">
        <v>3524</v>
      </c>
      <c r="H329" s="234">
        <v>3</v>
      </c>
      <c r="I329" s="235"/>
      <c r="J329" s="236">
        <f>ROUND(I329*H329,2)</f>
        <v>0</v>
      </c>
      <c r="K329" s="237"/>
      <c r="L329" s="47"/>
      <c r="M329" s="238" t="s">
        <v>1</v>
      </c>
      <c r="N329" s="239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256</v>
      </c>
      <c r="AT329" s="242" t="s">
        <v>252</v>
      </c>
      <c r="AU329" s="242" t="s">
        <v>91</v>
      </c>
      <c r="AY329" s="19" t="s">
        <v>250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256</v>
      </c>
      <c r="BM329" s="242" t="s">
        <v>2694</v>
      </c>
    </row>
    <row r="330" s="2" customFormat="1" ht="21.75" customHeight="1">
      <c r="A330" s="41"/>
      <c r="B330" s="42"/>
      <c r="C330" s="230" t="s">
        <v>1546</v>
      </c>
      <c r="D330" s="230" t="s">
        <v>252</v>
      </c>
      <c r="E330" s="231" t="s">
        <v>4784</v>
      </c>
      <c r="F330" s="232" t="s">
        <v>4785</v>
      </c>
      <c r="G330" s="233" t="s">
        <v>3524</v>
      </c>
      <c r="H330" s="234">
        <v>3</v>
      </c>
      <c r="I330" s="235"/>
      <c r="J330" s="236">
        <f>ROUND(I330*H330,2)</f>
        <v>0</v>
      </c>
      <c r="K330" s="237"/>
      <c r="L330" s="47"/>
      <c r="M330" s="238" t="s">
        <v>1</v>
      </c>
      <c r="N330" s="239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256</v>
      </c>
      <c r="AT330" s="242" t="s">
        <v>252</v>
      </c>
      <c r="AU330" s="242" t="s">
        <v>91</v>
      </c>
      <c r="AY330" s="19" t="s">
        <v>250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256</v>
      </c>
      <c r="BM330" s="242" t="s">
        <v>2709</v>
      </c>
    </row>
    <row r="331" s="2" customFormat="1" ht="24.15" customHeight="1">
      <c r="A331" s="41"/>
      <c r="B331" s="42"/>
      <c r="C331" s="230" t="s">
        <v>1048</v>
      </c>
      <c r="D331" s="230" t="s">
        <v>252</v>
      </c>
      <c r="E331" s="231" t="s">
        <v>4786</v>
      </c>
      <c r="F331" s="232" t="s">
        <v>4787</v>
      </c>
      <c r="G331" s="233" t="s">
        <v>3524</v>
      </c>
      <c r="H331" s="234">
        <v>3</v>
      </c>
      <c r="I331" s="235"/>
      <c r="J331" s="236">
        <f>ROUND(I331*H331,2)</f>
        <v>0</v>
      </c>
      <c r="K331" s="237"/>
      <c r="L331" s="47"/>
      <c r="M331" s="238" t="s">
        <v>1</v>
      </c>
      <c r="N331" s="239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256</v>
      </c>
      <c r="AT331" s="242" t="s">
        <v>252</v>
      </c>
      <c r="AU331" s="242" t="s">
        <v>91</v>
      </c>
      <c r="AY331" s="19" t="s">
        <v>250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256</v>
      </c>
      <c r="BM331" s="242" t="s">
        <v>2719</v>
      </c>
    </row>
    <row r="332" s="2" customFormat="1" ht="55.5" customHeight="1">
      <c r="A332" s="41"/>
      <c r="B332" s="42"/>
      <c r="C332" s="230" t="s">
        <v>1555</v>
      </c>
      <c r="D332" s="230" t="s">
        <v>252</v>
      </c>
      <c r="E332" s="231" t="s">
        <v>4788</v>
      </c>
      <c r="F332" s="232" t="s">
        <v>4789</v>
      </c>
      <c r="G332" s="233" t="s">
        <v>3524</v>
      </c>
      <c r="H332" s="234">
        <v>2</v>
      </c>
      <c r="I332" s="235"/>
      <c r="J332" s="236">
        <f>ROUND(I332*H332,2)</f>
        <v>0</v>
      </c>
      <c r="K332" s="237"/>
      <c r="L332" s="47"/>
      <c r="M332" s="238" t="s">
        <v>1</v>
      </c>
      <c r="N332" s="239" t="s">
        <v>49</v>
      </c>
      <c r="O332" s="94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256</v>
      </c>
      <c r="AT332" s="242" t="s">
        <v>252</v>
      </c>
      <c r="AU332" s="242" t="s">
        <v>91</v>
      </c>
      <c r="AY332" s="19" t="s">
        <v>250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256</v>
      </c>
      <c r="BM332" s="242" t="s">
        <v>2733</v>
      </c>
    </row>
    <row r="333" s="2" customFormat="1" ht="44.25" customHeight="1">
      <c r="A333" s="41"/>
      <c r="B333" s="42"/>
      <c r="C333" s="230" t="s">
        <v>1052</v>
      </c>
      <c r="D333" s="230" t="s">
        <v>252</v>
      </c>
      <c r="E333" s="231" t="s">
        <v>4790</v>
      </c>
      <c r="F333" s="232" t="s">
        <v>4791</v>
      </c>
      <c r="G333" s="233" t="s">
        <v>3524</v>
      </c>
      <c r="H333" s="234">
        <v>1</v>
      </c>
      <c r="I333" s="235"/>
      <c r="J333" s="236">
        <f>ROUND(I333*H333,2)</f>
        <v>0</v>
      </c>
      <c r="K333" s="237"/>
      <c r="L333" s="47"/>
      <c r="M333" s="238" t="s">
        <v>1</v>
      </c>
      <c r="N333" s="239" t="s">
        <v>49</v>
      </c>
      <c r="O333" s="94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2" t="s">
        <v>256</v>
      </c>
      <c r="AT333" s="242" t="s">
        <v>252</v>
      </c>
      <c r="AU333" s="242" t="s">
        <v>91</v>
      </c>
      <c r="AY333" s="19" t="s">
        <v>250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9" t="s">
        <v>91</v>
      </c>
      <c r="BK333" s="243">
        <f>ROUND(I333*H333,2)</f>
        <v>0</v>
      </c>
      <c r="BL333" s="19" t="s">
        <v>256</v>
      </c>
      <c r="BM333" s="242" t="s">
        <v>2743</v>
      </c>
    </row>
    <row r="334" s="2" customFormat="1" ht="24.15" customHeight="1">
      <c r="A334" s="41"/>
      <c r="B334" s="42"/>
      <c r="C334" s="230" t="s">
        <v>1563</v>
      </c>
      <c r="D334" s="230" t="s">
        <v>252</v>
      </c>
      <c r="E334" s="231" t="s">
        <v>4792</v>
      </c>
      <c r="F334" s="232" t="s">
        <v>4793</v>
      </c>
      <c r="G334" s="233" t="s">
        <v>3524</v>
      </c>
      <c r="H334" s="234">
        <v>1</v>
      </c>
      <c r="I334" s="235"/>
      <c r="J334" s="236">
        <f>ROUND(I334*H334,2)</f>
        <v>0</v>
      </c>
      <c r="K334" s="237"/>
      <c r="L334" s="47"/>
      <c r="M334" s="238" t="s">
        <v>1</v>
      </c>
      <c r="N334" s="239" t="s">
        <v>49</v>
      </c>
      <c r="O334" s="94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256</v>
      </c>
      <c r="AT334" s="242" t="s">
        <v>252</v>
      </c>
      <c r="AU334" s="242" t="s">
        <v>91</v>
      </c>
      <c r="AY334" s="19" t="s">
        <v>250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256</v>
      </c>
      <c r="BM334" s="242" t="s">
        <v>1939</v>
      </c>
    </row>
    <row r="335" s="2" customFormat="1" ht="16.5" customHeight="1">
      <c r="A335" s="41"/>
      <c r="B335" s="42"/>
      <c r="C335" s="230" t="s">
        <v>1057</v>
      </c>
      <c r="D335" s="230" t="s">
        <v>252</v>
      </c>
      <c r="E335" s="231" t="s">
        <v>4794</v>
      </c>
      <c r="F335" s="232" t="s">
        <v>4795</v>
      </c>
      <c r="G335" s="233" t="s">
        <v>3524</v>
      </c>
      <c r="H335" s="234">
        <v>1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256</v>
      </c>
      <c r="AT335" s="242" t="s">
        <v>252</v>
      </c>
      <c r="AU335" s="242" t="s">
        <v>91</v>
      </c>
      <c r="AY335" s="19" t="s">
        <v>250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256</v>
      </c>
      <c r="BM335" s="242" t="s">
        <v>1945</v>
      </c>
    </row>
    <row r="336" s="2" customFormat="1" ht="16.5" customHeight="1">
      <c r="A336" s="41"/>
      <c r="B336" s="42"/>
      <c r="C336" s="230" t="s">
        <v>1571</v>
      </c>
      <c r="D336" s="230" t="s">
        <v>252</v>
      </c>
      <c r="E336" s="231" t="s">
        <v>4796</v>
      </c>
      <c r="F336" s="232" t="s">
        <v>4797</v>
      </c>
      <c r="G336" s="233" t="s">
        <v>3524</v>
      </c>
      <c r="H336" s="234">
        <v>1</v>
      </c>
      <c r="I336" s="235"/>
      <c r="J336" s="236">
        <f>ROUND(I336*H336,2)</f>
        <v>0</v>
      </c>
      <c r="K336" s="237"/>
      <c r="L336" s="47"/>
      <c r="M336" s="238" t="s">
        <v>1</v>
      </c>
      <c r="N336" s="239" t="s">
        <v>49</v>
      </c>
      <c r="O336" s="94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256</v>
      </c>
      <c r="AT336" s="242" t="s">
        <v>252</v>
      </c>
      <c r="AU336" s="242" t="s">
        <v>91</v>
      </c>
      <c r="AY336" s="19" t="s">
        <v>250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256</v>
      </c>
      <c r="BM336" s="242" t="s">
        <v>1952</v>
      </c>
    </row>
    <row r="337" s="2" customFormat="1" ht="21.75" customHeight="1">
      <c r="A337" s="41"/>
      <c r="B337" s="42"/>
      <c r="C337" s="230" t="s">
        <v>1062</v>
      </c>
      <c r="D337" s="230" t="s">
        <v>252</v>
      </c>
      <c r="E337" s="231" t="s">
        <v>4798</v>
      </c>
      <c r="F337" s="232" t="s">
        <v>4799</v>
      </c>
      <c r="G337" s="233" t="s">
        <v>3524</v>
      </c>
      <c r="H337" s="234">
        <v>1</v>
      </c>
      <c r="I337" s="235"/>
      <c r="J337" s="236">
        <f>ROUND(I337*H337,2)</f>
        <v>0</v>
      </c>
      <c r="K337" s="237"/>
      <c r="L337" s="47"/>
      <c r="M337" s="238" t="s">
        <v>1</v>
      </c>
      <c r="N337" s="239" t="s">
        <v>49</v>
      </c>
      <c r="O337" s="94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2" t="s">
        <v>256</v>
      </c>
      <c r="AT337" s="242" t="s">
        <v>252</v>
      </c>
      <c r="AU337" s="242" t="s">
        <v>91</v>
      </c>
      <c r="AY337" s="19" t="s">
        <v>250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9" t="s">
        <v>91</v>
      </c>
      <c r="BK337" s="243">
        <f>ROUND(I337*H337,2)</f>
        <v>0</v>
      </c>
      <c r="BL337" s="19" t="s">
        <v>256</v>
      </c>
      <c r="BM337" s="242" t="s">
        <v>1957</v>
      </c>
    </row>
    <row r="338" s="2" customFormat="1" ht="21.75" customHeight="1">
      <c r="A338" s="41"/>
      <c r="B338" s="42"/>
      <c r="C338" s="230" t="s">
        <v>1581</v>
      </c>
      <c r="D338" s="230" t="s">
        <v>252</v>
      </c>
      <c r="E338" s="231" t="s">
        <v>4800</v>
      </c>
      <c r="F338" s="232" t="s">
        <v>4801</v>
      </c>
      <c r="G338" s="233" t="s">
        <v>3524</v>
      </c>
      <c r="H338" s="234">
        <v>1</v>
      </c>
      <c r="I338" s="235"/>
      <c r="J338" s="236">
        <f>ROUND(I338*H338,2)</f>
        <v>0</v>
      </c>
      <c r="K338" s="237"/>
      <c r="L338" s="47"/>
      <c r="M338" s="238" t="s">
        <v>1</v>
      </c>
      <c r="N338" s="239" t="s">
        <v>49</v>
      </c>
      <c r="O338" s="94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42" t="s">
        <v>256</v>
      </c>
      <c r="AT338" s="242" t="s">
        <v>252</v>
      </c>
      <c r="AU338" s="242" t="s">
        <v>91</v>
      </c>
      <c r="AY338" s="19" t="s">
        <v>250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9" t="s">
        <v>91</v>
      </c>
      <c r="BK338" s="243">
        <f>ROUND(I338*H338,2)</f>
        <v>0</v>
      </c>
      <c r="BL338" s="19" t="s">
        <v>256</v>
      </c>
      <c r="BM338" s="242" t="s">
        <v>1963</v>
      </c>
    </row>
    <row r="339" s="2" customFormat="1" ht="62.7" customHeight="1">
      <c r="A339" s="41"/>
      <c r="B339" s="42"/>
      <c r="C339" s="230" t="s">
        <v>1066</v>
      </c>
      <c r="D339" s="230" t="s">
        <v>252</v>
      </c>
      <c r="E339" s="231" t="s">
        <v>4802</v>
      </c>
      <c r="F339" s="232" t="s">
        <v>4803</v>
      </c>
      <c r="G339" s="233" t="s">
        <v>3524</v>
      </c>
      <c r="H339" s="234">
        <v>1</v>
      </c>
      <c r="I339" s="235"/>
      <c r="J339" s="236">
        <f>ROUND(I339*H339,2)</f>
        <v>0</v>
      </c>
      <c r="K339" s="237"/>
      <c r="L339" s="47"/>
      <c r="M339" s="238" t="s">
        <v>1</v>
      </c>
      <c r="N339" s="239" t="s">
        <v>49</v>
      </c>
      <c r="O339" s="94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2" t="s">
        <v>256</v>
      </c>
      <c r="AT339" s="242" t="s">
        <v>252</v>
      </c>
      <c r="AU339" s="242" t="s">
        <v>91</v>
      </c>
      <c r="AY339" s="19" t="s">
        <v>250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9" t="s">
        <v>91</v>
      </c>
      <c r="BK339" s="243">
        <f>ROUND(I339*H339,2)</f>
        <v>0</v>
      </c>
      <c r="BL339" s="19" t="s">
        <v>256</v>
      </c>
      <c r="BM339" s="242" t="s">
        <v>1998</v>
      </c>
    </row>
    <row r="340" s="2" customFormat="1" ht="16.5" customHeight="1">
      <c r="A340" s="41"/>
      <c r="B340" s="42"/>
      <c r="C340" s="230" t="s">
        <v>1595</v>
      </c>
      <c r="D340" s="230" t="s">
        <v>252</v>
      </c>
      <c r="E340" s="231" t="s">
        <v>4537</v>
      </c>
      <c r="F340" s="232" t="s">
        <v>4538</v>
      </c>
      <c r="G340" s="233" t="s">
        <v>320</v>
      </c>
      <c r="H340" s="234">
        <v>290</v>
      </c>
      <c r="I340" s="235"/>
      <c r="J340" s="236">
        <f>ROUND(I340*H340,2)</f>
        <v>0</v>
      </c>
      <c r="K340" s="237"/>
      <c r="L340" s="47"/>
      <c r="M340" s="238" t="s">
        <v>1</v>
      </c>
      <c r="N340" s="239" t="s">
        <v>49</v>
      </c>
      <c r="O340" s="94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2" t="s">
        <v>256</v>
      </c>
      <c r="AT340" s="242" t="s">
        <v>252</v>
      </c>
      <c r="AU340" s="242" t="s">
        <v>91</v>
      </c>
      <c r="AY340" s="19" t="s">
        <v>250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9" t="s">
        <v>91</v>
      </c>
      <c r="BK340" s="243">
        <f>ROUND(I340*H340,2)</f>
        <v>0</v>
      </c>
      <c r="BL340" s="19" t="s">
        <v>256</v>
      </c>
      <c r="BM340" s="242" t="s">
        <v>2009</v>
      </c>
    </row>
    <row r="341" s="2" customFormat="1" ht="16.5" customHeight="1">
      <c r="A341" s="41"/>
      <c r="B341" s="42"/>
      <c r="C341" s="230" t="s">
        <v>1070</v>
      </c>
      <c r="D341" s="230" t="s">
        <v>252</v>
      </c>
      <c r="E341" s="231" t="s">
        <v>4766</v>
      </c>
      <c r="F341" s="232" t="s">
        <v>4767</v>
      </c>
      <c r="G341" s="233" t="s">
        <v>320</v>
      </c>
      <c r="H341" s="234">
        <v>140</v>
      </c>
      <c r="I341" s="235"/>
      <c r="J341" s="236">
        <f>ROUND(I341*H341,2)</f>
        <v>0</v>
      </c>
      <c r="K341" s="237"/>
      <c r="L341" s="47"/>
      <c r="M341" s="238" t="s">
        <v>1</v>
      </c>
      <c r="N341" s="239" t="s">
        <v>49</v>
      </c>
      <c r="O341" s="94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42" t="s">
        <v>256</v>
      </c>
      <c r="AT341" s="242" t="s">
        <v>252</v>
      </c>
      <c r="AU341" s="242" t="s">
        <v>91</v>
      </c>
      <c r="AY341" s="19" t="s">
        <v>250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9" t="s">
        <v>91</v>
      </c>
      <c r="BK341" s="243">
        <f>ROUND(I341*H341,2)</f>
        <v>0</v>
      </c>
      <c r="BL341" s="19" t="s">
        <v>256</v>
      </c>
      <c r="BM341" s="242" t="s">
        <v>2861</v>
      </c>
    </row>
    <row r="342" s="2" customFormat="1" ht="24.15" customHeight="1">
      <c r="A342" s="41"/>
      <c r="B342" s="42"/>
      <c r="C342" s="230" t="s">
        <v>1603</v>
      </c>
      <c r="D342" s="230" t="s">
        <v>252</v>
      </c>
      <c r="E342" s="231" t="s">
        <v>4804</v>
      </c>
      <c r="F342" s="232" t="s">
        <v>4805</v>
      </c>
      <c r="G342" s="233" t="s">
        <v>320</v>
      </c>
      <c r="H342" s="234">
        <v>150</v>
      </c>
      <c r="I342" s="235"/>
      <c r="J342" s="236">
        <f>ROUND(I342*H342,2)</f>
        <v>0</v>
      </c>
      <c r="K342" s="237"/>
      <c r="L342" s="47"/>
      <c r="M342" s="238" t="s">
        <v>1</v>
      </c>
      <c r="N342" s="239" t="s">
        <v>49</v>
      </c>
      <c r="O342" s="94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2" t="s">
        <v>256</v>
      </c>
      <c r="AT342" s="242" t="s">
        <v>252</v>
      </c>
      <c r="AU342" s="242" t="s">
        <v>91</v>
      </c>
      <c r="AY342" s="19" t="s">
        <v>250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9" t="s">
        <v>91</v>
      </c>
      <c r="BK342" s="243">
        <f>ROUND(I342*H342,2)</f>
        <v>0</v>
      </c>
      <c r="BL342" s="19" t="s">
        <v>256</v>
      </c>
      <c r="BM342" s="242" t="s">
        <v>2873</v>
      </c>
    </row>
    <row r="343" s="2" customFormat="1" ht="24.15" customHeight="1">
      <c r="A343" s="41"/>
      <c r="B343" s="42"/>
      <c r="C343" s="230" t="s">
        <v>1074</v>
      </c>
      <c r="D343" s="230" t="s">
        <v>252</v>
      </c>
      <c r="E343" s="231" t="s">
        <v>4806</v>
      </c>
      <c r="F343" s="232" t="s">
        <v>4807</v>
      </c>
      <c r="G343" s="233" t="s">
        <v>320</v>
      </c>
      <c r="H343" s="234">
        <v>40</v>
      </c>
      <c r="I343" s="235"/>
      <c r="J343" s="236">
        <f>ROUND(I343*H343,2)</f>
        <v>0</v>
      </c>
      <c r="K343" s="237"/>
      <c r="L343" s="47"/>
      <c r="M343" s="238" t="s">
        <v>1</v>
      </c>
      <c r="N343" s="239" t="s">
        <v>49</v>
      </c>
      <c r="O343" s="94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256</v>
      </c>
      <c r="AT343" s="242" t="s">
        <v>252</v>
      </c>
      <c r="AU343" s="242" t="s">
        <v>91</v>
      </c>
      <c r="AY343" s="19" t="s">
        <v>250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256</v>
      </c>
      <c r="BM343" s="242" t="s">
        <v>2882</v>
      </c>
    </row>
    <row r="344" s="2" customFormat="1" ht="24.15" customHeight="1">
      <c r="A344" s="41"/>
      <c r="B344" s="42"/>
      <c r="C344" s="230" t="s">
        <v>1614</v>
      </c>
      <c r="D344" s="230" t="s">
        <v>252</v>
      </c>
      <c r="E344" s="231" t="s">
        <v>4808</v>
      </c>
      <c r="F344" s="232" t="s">
        <v>4809</v>
      </c>
      <c r="G344" s="233" t="s">
        <v>320</v>
      </c>
      <c r="H344" s="234">
        <v>40</v>
      </c>
      <c r="I344" s="235"/>
      <c r="J344" s="236">
        <f>ROUND(I344*H344,2)</f>
        <v>0</v>
      </c>
      <c r="K344" s="237"/>
      <c r="L344" s="47"/>
      <c r="M344" s="238" t="s">
        <v>1</v>
      </c>
      <c r="N344" s="239" t="s">
        <v>49</v>
      </c>
      <c r="O344" s="94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42" t="s">
        <v>256</v>
      </c>
      <c r="AT344" s="242" t="s">
        <v>252</v>
      </c>
      <c r="AU344" s="242" t="s">
        <v>91</v>
      </c>
      <c r="AY344" s="19" t="s">
        <v>250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9" t="s">
        <v>91</v>
      </c>
      <c r="BK344" s="243">
        <f>ROUND(I344*H344,2)</f>
        <v>0</v>
      </c>
      <c r="BL344" s="19" t="s">
        <v>256</v>
      </c>
      <c r="BM344" s="242" t="s">
        <v>2892</v>
      </c>
    </row>
    <row r="345" s="2" customFormat="1" ht="16.5" customHeight="1">
      <c r="A345" s="41"/>
      <c r="B345" s="42"/>
      <c r="C345" s="230" t="s">
        <v>1620</v>
      </c>
      <c r="D345" s="230" t="s">
        <v>252</v>
      </c>
      <c r="E345" s="231" t="s">
        <v>4810</v>
      </c>
      <c r="F345" s="232" t="s">
        <v>4552</v>
      </c>
      <c r="G345" s="233" t="s">
        <v>320</v>
      </c>
      <c r="H345" s="234">
        <v>45</v>
      </c>
      <c r="I345" s="235"/>
      <c r="J345" s="236">
        <f>ROUND(I345*H345,2)</f>
        <v>0</v>
      </c>
      <c r="K345" s="237"/>
      <c r="L345" s="47"/>
      <c r="M345" s="238" t="s">
        <v>1</v>
      </c>
      <c r="N345" s="239" t="s">
        <v>49</v>
      </c>
      <c r="O345" s="94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42" t="s">
        <v>256</v>
      </c>
      <c r="AT345" s="242" t="s">
        <v>252</v>
      </c>
      <c r="AU345" s="242" t="s">
        <v>91</v>
      </c>
      <c r="AY345" s="19" t="s">
        <v>250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9" t="s">
        <v>91</v>
      </c>
      <c r="BK345" s="243">
        <f>ROUND(I345*H345,2)</f>
        <v>0</v>
      </c>
      <c r="BL345" s="19" t="s">
        <v>256</v>
      </c>
      <c r="BM345" s="242" t="s">
        <v>2901</v>
      </c>
    </row>
    <row r="346" s="2" customFormat="1" ht="16.5" customHeight="1">
      <c r="A346" s="41"/>
      <c r="B346" s="42"/>
      <c r="C346" s="230" t="s">
        <v>1625</v>
      </c>
      <c r="D346" s="230" t="s">
        <v>252</v>
      </c>
      <c r="E346" s="231" t="s">
        <v>4811</v>
      </c>
      <c r="F346" s="232" t="s">
        <v>4554</v>
      </c>
      <c r="G346" s="233" t="s">
        <v>320</v>
      </c>
      <c r="H346" s="234">
        <v>45</v>
      </c>
      <c r="I346" s="235"/>
      <c r="J346" s="236">
        <f>ROUND(I346*H346,2)</f>
        <v>0</v>
      </c>
      <c r="K346" s="237"/>
      <c r="L346" s="47"/>
      <c r="M346" s="238" t="s">
        <v>1</v>
      </c>
      <c r="N346" s="239" t="s">
        <v>49</v>
      </c>
      <c r="O346" s="94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42" t="s">
        <v>256</v>
      </c>
      <c r="AT346" s="242" t="s">
        <v>252</v>
      </c>
      <c r="AU346" s="242" t="s">
        <v>91</v>
      </c>
      <c r="AY346" s="19" t="s">
        <v>250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9" t="s">
        <v>91</v>
      </c>
      <c r="BK346" s="243">
        <f>ROUND(I346*H346,2)</f>
        <v>0</v>
      </c>
      <c r="BL346" s="19" t="s">
        <v>256</v>
      </c>
      <c r="BM346" s="242" t="s">
        <v>2909</v>
      </c>
    </row>
    <row r="347" s="2" customFormat="1" ht="24.15" customHeight="1">
      <c r="A347" s="41"/>
      <c r="B347" s="42"/>
      <c r="C347" s="230" t="s">
        <v>1630</v>
      </c>
      <c r="D347" s="230" t="s">
        <v>252</v>
      </c>
      <c r="E347" s="231" t="s">
        <v>4812</v>
      </c>
      <c r="F347" s="232" t="s">
        <v>4813</v>
      </c>
      <c r="G347" s="233" t="s">
        <v>3524</v>
      </c>
      <c r="H347" s="234">
        <v>5</v>
      </c>
      <c r="I347" s="235"/>
      <c r="J347" s="236">
        <f>ROUND(I347*H347,2)</f>
        <v>0</v>
      </c>
      <c r="K347" s="237"/>
      <c r="L347" s="47"/>
      <c r="M347" s="238" t="s">
        <v>1</v>
      </c>
      <c r="N347" s="239" t="s">
        <v>49</v>
      </c>
      <c r="O347" s="94"/>
      <c r="P347" s="240">
        <f>O347*H347</f>
        <v>0</v>
      </c>
      <c r="Q347" s="240">
        <v>0</v>
      </c>
      <c r="R347" s="240">
        <f>Q347*H347</f>
        <v>0</v>
      </c>
      <c r="S347" s="240">
        <v>0</v>
      </c>
      <c r="T347" s="241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42" t="s">
        <v>256</v>
      </c>
      <c r="AT347" s="242" t="s">
        <v>252</v>
      </c>
      <c r="AU347" s="242" t="s">
        <v>91</v>
      </c>
      <c r="AY347" s="19" t="s">
        <v>250</v>
      </c>
      <c r="BE347" s="243">
        <f>IF(N347="základní",J347,0)</f>
        <v>0</v>
      </c>
      <c r="BF347" s="243">
        <f>IF(N347="snížená",J347,0)</f>
        <v>0</v>
      </c>
      <c r="BG347" s="243">
        <f>IF(N347="zákl. přenesená",J347,0)</f>
        <v>0</v>
      </c>
      <c r="BH347" s="243">
        <f>IF(N347="sníž. přenesená",J347,0)</f>
        <v>0</v>
      </c>
      <c r="BI347" s="243">
        <f>IF(N347="nulová",J347,0)</f>
        <v>0</v>
      </c>
      <c r="BJ347" s="19" t="s">
        <v>91</v>
      </c>
      <c r="BK347" s="243">
        <f>ROUND(I347*H347,2)</f>
        <v>0</v>
      </c>
      <c r="BL347" s="19" t="s">
        <v>256</v>
      </c>
      <c r="BM347" s="242" t="s">
        <v>2084</v>
      </c>
    </row>
    <row r="348" s="2" customFormat="1" ht="24.15" customHeight="1">
      <c r="A348" s="41"/>
      <c r="B348" s="42"/>
      <c r="C348" s="230" t="s">
        <v>1635</v>
      </c>
      <c r="D348" s="230" t="s">
        <v>252</v>
      </c>
      <c r="E348" s="231" t="s">
        <v>4814</v>
      </c>
      <c r="F348" s="232" t="s">
        <v>4815</v>
      </c>
      <c r="G348" s="233" t="s">
        <v>3524</v>
      </c>
      <c r="H348" s="234">
        <v>5</v>
      </c>
      <c r="I348" s="235"/>
      <c r="J348" s="236">
        <f>ROUND(I348*H348,2)</f>
        <v>0</v>
      </c>
      <c r="K348" s="237"/>
      <c r="L348" s="47"/>
      <c r="M348" s="238" t="s">
        <v>1</v>
      </c>
      <c r="N348" s="239" t="s">
        <v>49</v>
      </c>
      <c r="O348" s="94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2" t="s">
        <v>256</v>
      </c>
      <c r="AT348" s="242" t="s">
        <v>252</v>
      </c>
      <c r="AU348" s="242" t="s">
        <v>91</v>
      </c>
      <c r="AY348" s="19" t="s">
        <v>250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9" t="s">
        <v>91</v>
      </c>
      <c r="BK348" s="243">
        <f>ROUND(I348*H348,2)</f>
        <v>0</v>
      </c>
      <c r="BL348" s="19" t="s">
        <v>256</v>
      </c>
      <c r="BM348" s="242" t="s">
        <v>2091</v>
      </c>
    </row>
    <row r="349" s="2" customFormat="1" ht="16.5" customHeight="1">
      <c r="A349" s="41"/>
      <c r="B349" s="42"/>
      <c r="C349" s="230" t="s">
        <v>1644</v>
      </c>
      <c r="D349" s="230" t="s">
        <v>252</v>
      </c>
      <c r="E349" s="231" t="s">
        <v>4579</v>
      </c>
      <c r="F349" s="232" t="s">
        <v>4580</v>
      </c>
      <c r="G349" s="233" t="s">
        <v>3524</v>
      </c>
      <c r="H349" s="234">
        <v>2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256</v>
      </c>
      <c r="AT349" s="242" t="s">
        <v>252</v>
      </c>
      <c r="AU349" s="242" t="s">
        <v>91</v>
      </c>
      <c r="AY349" s="19" t="s">
        <v>250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256</v>
      </c>
      <c r="BM349" s="242" t="s">
        <v>2934</v>
      </c>
    </row>
    <row r="350" s="2" customFormat="1" ht="24.15" customHeight="1">
      <c r="A350" s="41"/>
      <c r="B350" s="42"/>
      <c r="C350" s="230" t="s">
        <v>1648</v>
      </c>
      <c r="D350" s="230" t="s">
        <v>252</v>
      </c>
      <c r="E350" s="231" t="s">
        <v>4816</v>
      </c>
      <c r="F350" s="232" t="s">
        <v>4582</v>
      </c>
      <c r="G350" s="233" t="s">
        <v>3524</v>
      </c>
      <c r="H350" s="234">
        <v>2</v>
      </c>
      <c r="I350" s="235"/>
      <c r="J350" s="236">
        <f>ROUND(I350*H350,2)</f>
        <v>0</v>
      </c>
      <c r="K350" s="237"/>
      <c r="L350" s="47"/>
      <c r="M350" s="238" t="s">
        <v>1</v>
      </c>
      <c r="N350" s="239" t="s">
        <v>49</v>
      </c>
      <c r="O350" s="94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2" t="s">
        <v>256</v>
      </c>
      <c r="AT350" s="242" t="s">
        <v>252</v>
      </c>
      <c r="AU350" s="242" t="s">
        <v>91</v>
      </c>
      <c r="AY350" s="19" t="s">
        <v>250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9" t="s">
        <v>91</v>
      </c>
      <c r="BK350" s="243">
        <f>ROUND(I350*H350,2)</f>
        <v>0</v>
      </c>
      <c r="BL350" s="19" t="s">
        <v>256</v>
      </c>
      <c r="BM350" s="242" t="s">
        <v>2943</v>
      </c>
    </row>
    <row r="351" s="2" customFormat="1" ht="76.35" customHeight="1">
      <c r="A351" s="41"/>
      <c r="B351" s="42"/>
      <c r="C351" s="230" t="s">
        <v>1655</v>
      </c>
      <c r="D351" s="230" t="s">
        <v>252</v>
      </c>
      <c r="E351" s="231" t="s">
        <v>4776</v>
      </c>
      <c r="F351" s="232" t="s">
        <v>4590</v>
      </c>
      <c r="G351" s="233" t="s">
        <v>3524</v>
      </c>
      <c r="H351" s="234">
        <v>1</v>
      </c>
      <c r="I351" s="235"/>
      <c r="J351" s="236">
        <f>ROUND(I351*H351,2)</f>
        <v>0</v>
      </c>
      <c r="K351" s="237"/>
      <c r="L351" s="47"/>
      <c r="M351" s="238" t="s">
        <v>1</v>
      </c>
      <c r="N351" s="239" t="s">
        <v>49</v>
      </c>
      <c r="O351" s="94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2" t="s">
        <v>256</v>
      </c>
      <c r="AT351" s="242" t="s">
        <v>252</v>
      </c>
      <c r="AU351" s="242" t="s">
        <v>91</v>
      </c>
      <c r="AY351" s="19" t="s">
        <v>250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9" t="s">
        <v>91</v>
      </c>
      <c r="BK351" s="243">
        <f>ROUND(I351*H351,2)</f>
        <v>0</v>
      </c>
      <c r="BL351" s="19" t="s">
        <v>256</v>
      </c>
      <c r="BM351" s="242" t="s">
        <v>3056</v>
      </c>
    </row>
    <row r="352" s="2" customFormat="1" ht="66.75" customHeight="1">
      <c r="A352" s="41"/>
      <c r="B352" s="42"/>
      <c r="C352" s="230" t="s">
        <v>1661</v>
      </c>
      <c r="D352" s="230" t="s">
        <v>252</v>
      </c>
      <c r="E352" s="231" t="s">
        <v>4817</v>
      </c>
      <c r="F352" s="232" t="s">
        <v>4592</v>
      </c>
      <c r="G352" s="233" t="s">
        <v>3524</v>
      </c>
      <c r="H352" s="234">
        <v>1</v>
      </c>
      <c r="I352" s="235"/>
      <c r="J352" s="236">
        <f>ROUND(I352*H352,2)</f>
        <v>0</v>
      </c>
      <c r="K352" s="237"/>
      <c r="L352" s="47"/>
      <c r="M352" s="238" t="s">
        <v>1</v>
      </c>
      <c r="N352" s="239" t="s">
        <v>49</v>
      </c>
      <c r="O352" s="94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42" t="s">
        <v>256</v>
      </c>
      <c r="AT352" s="242" t="s">
        <v>252</v>
      </c>
      <c r="AU352" s="242" t="s">
        <v>91</v>
      </c>
      <c r="AY352" s="19" t="s">
        <v>250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9" t="s">
        <v>91</v>
      </c>
      <c r="BK352" s="243">
        <f>ROUND(I352*H352,2)</f>
        <v>0</v>
      </c>
      <c r="BL352" s="19" t="s">
        <v>256</v>
      </c>
      <c r="BM352" s="242" t="s">
        <v>3066</v>
      </c>
    </row>
    <row r="353" s="2" customFormat="1" ht="24.15" customHeight="1">
      <c r="A353" s="41"/>
      <c r="B353" s="42"/>
      <c r="C353" s="230" t="s">
        <v>1666</v>
      </c>
      <c r="D353" s="230" t="s">
        <v>252</v>
      </c>
      <c r="E353" s="231" t="s">
        <v>4818</v>
      </c>
      <c r="F353" s="232" t="s">
        <v>4594</v>
      </c>
      <c r="G353" s="233" t="s">
        <v>3524</v>
      </c>
      <c r="H353" s="234">
        <v>1</v>
      </c>
      <c r="I353" s="235"/>
      <c r="J353" s="236">
        <f>ROUND(I353*H353,2)</f>
        <v>0</v>
      </c>
      <c r="K353" s="237"/>
      <c r="L353" s="47"/>
      <c r="M353" s="306" t="s">
        <v>1</v>
      </c>
      <c r="N353" s="307" t="s">
        <v>49</v>
      </c>
      <c r="O353" s="308"/>
      <c r="P353" s="309">
        <f>O353*H353</f>
        <v>0</v>
      </c>
      <c r="Q353" s="309">
        <v>0</v>
      </c>
      <c r="R353" s="309">
        <f>Q353*H353</f>
        <v>0</v>
      </c>
      <c r="S353" s="309">
        <v>0</v>
      </c>
      <c r="T353" s="310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2" t="s">
        <v>256</v>
      </c>
      <c r="AT353" s="242" t="s">
        <v>252</v>
      </c>
      <c r="AU353" s="242" t="s">
        <v>91</v>
      </c>
      <c r="AY353" s="19" t="s">
        <v>250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9" t="s">
        <v>91</v>
      </c>
      <c r="BK353" s="243">
        <f>ROUND(I353*H353,2)</f>
        <v>0</v>
      </c>
      <c r="BL353" s="19" t="s">
        <v>256</v>
      </c>
      <c r="BM353" s="242" t="s">
        <v>3076</v>
      </c>
    </row>
    <row r="354" s="2" customFormat="1" ht="6.96" customHeight="1">
      <c r="A354" s="41"/>
      <c r="B354" s="69"/>
      <c r="C354" s="70"/>
      <c r="D354" s="70"/>
      <c r="E354" s="70"/>
      <c r="F354" s="70"/>
      <c r="G354" s="70"/>
      <c r="H354" s="70"/>
      <c r="I354" s="70"/>
      <c r="J354" s="70"/>
      <c r="K354" s="70"/>
      <c r="L354" s="47"/>
      <c r="M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</sheetData>
  <sheetProtection sheet="1" autoFilter="0" formatColumns="0" formatRows="0" objects="1" scenarios="1" spinCount="100000" saltValue="5IB4AoKXmsrogw9Lszy9k5KKonXz4FGug5rrnOpcbj0BOVZZ4uUHpZD6L1hqmT0MOOCKFKIDQy1nP1THFSNm8A==" hashValue="vxp0kNFUj4ZDKNUX6ZlsD+eRV9R4mNNn18/B58bHLUiEUDB5UOdp+zw8RqCBzvM7JKsghkDMCagxFTsNjlw2yA==" algorithmName="SHA-512" password="CC35"/>
  <autoFilter ref="C124:K3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4819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ROUND((SUM(BE124:BE176)),  2)</f>
        <v>0</v>
      </c>
      <c r="G35" s="41"/>
      <c r="H35" s="41"/>
      <c r="I35" s="167">
        <v>0.20999999999999999</v>
      </c>
      <c r="J35" s="166">
        <f>ROUND(((SUM(BE124:BE176))*I35),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ROUND((SUM(BF124:BF176)),  2)</f>
        <v>0</v>
      </c>
      <c r="G36" s="41"/>
      <c r="H36" s="41"/>
      <c r="I36" s="167">
        <v>0.12</v>
      </c>
      <c r="J36" s="166">
        <f>ROUND(((SUM(BF124:BF176))*I36),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ROUND((SUM(BG124:BG176)),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ROUND((SUM(BH124:BH176)),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ROUND((SUM(BI124:BI176)),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01_EPS_ERO - Požání signalizace, evakuační rozhlas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4820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4821</v>
      </c>
      <c r="E100" s="194"/>
      <c r="F100" s="194"/>
      <c r="G100" s="194"/>
      <c r="H100" s="194"/>
      <c r="I100" s="194"/>
      <c r="J100" s="195">
        <f>J148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4822</v>
      </c>
      <c r="E101" s="194"/>
      <c r="F101" s="194"/>
      <c r="G101" s="194"/>
      <c r="H101" s="194"/>
      <c r="I101" s="194"/>
      <c r="J101" s="195">
        <f>J157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4823</v>
      </c>
      <c r="E102" s="194"/>
      <c r="F102" s="194"/>
      <c r="G102" s="194"/>
      <c r="H102" s="194"/>
      <c r="I102" s="194"/>
      <c r="J102" s="195">
        <f>J168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01_EPS_ERO - Požání signalizace, evakuační rozhlas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236</v>
      </c>
      <c r="D123" s="205" t="s">
        <v>69</v>
      </c>
      <c r="E123" s="205" t="s">
        <v>65</v>
      </c>
      <c r="F123" s="205" t="s">
        <v>66</v>
      </c>
      <c r="G123" s="205" t="s">
        <v>237</v>
      </c>
      <c r="H123" s="205" t="s">
        <v>238</v>
      </c>
      <c r="I123" s="205" t="s">
        <v>239</v>
      </c>
      <c r="J123" s="206" t="s">
        <v>196</v>
      </c>
      <c r="K123" s="207" t="s">
        <v>240</v>
      </c>
      <c r="L123" s="208"/>
      <c r="M123" s="103" t="s">
        <v>1</v>
      </c>
      <c r="N123" s="104" t="s">
        <v>48</v>
      </c>
      <c r="O123" s="104" t="s">
        <v>241</v>
      </c>
      <c r="P123" s="104" t="s">
        <v>242</v>
      </c>
      <c r="Q123" s="104" t="s">
        <v>243</v>
      </c>
      <c r="R123" s="104" t="s">
        <v>244</v>
      </c>
      <c r="S123" s="104" t="s">
        <v>245</v>
      </c>
      <c r="T123" s="105" t="s">
        <v>246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247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P125+P148+P157+P168</f>
        <v>0</v>
      </c>
      <c r="Q124" s="107"/>
      <c r="R124" s="211">
        <f>R125+R148+R157+R168</f>
        <v>0</v>
      </c>
      <c r="S124" s="107"/>
      <c r="T124" s="212">
        <f>T125+T148+T157+T168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BK125+BK148+BK157+BK168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3484</v>
      </c>
      <c r="F125" s="217" t="s">
        <v>4824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SUM(P126:P147)</f>
        <v>0</v>
      </c>
      <c r="Q125" s="222"/>
      <c r="R125" s="223">
        <f>SUM(R126:R147)</f>
        <v>0</v>
      </c>
      <c r="S125" s="222"/>
      <c r="T125" s="224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93</v>
      </c>
      <c r="AT125" s="226" t="s">
        <v>83</v>
      </c>
      <c r="AU125" s="226" t="s">
        <v>84</v>
      </c>
      <c r="AY125" s="225" t="s">
        <v>250</v>
      </c>
      <c r="BK125" s="227">
        <f>SUM(BK126:BK147)</f>
        <v>0</v>
      </c>
    </row>
    <row r="126" s="2" customFormat="1" ht="76.35" customHeight="1">
      <c r="A126" s="41"/>
      <c r="B126" s="42"/>
      <c r="C126" s="294" t="s">
        <v>91</v>
      </c>
      <c r="D126" s="294" t="s">
        <v>337</v>
      </c>
      <c r="E126" s="295" t="s">
        <v>4825</v>
      </c>
      <c r="F126" s="296" t="s">
        <v>4826</v>
      </c>
      <c r="G126" s="297" t="s">
        <v>3524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363</v>
      </c>
      <c r="AT126" s="242" t="s">
        <v>337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303</v>
      </c>
      <c r="BM126" s="242" t="s">
        <v>93</v>
      </c>
    </row>
    <row r="127" s="2" customFormat="1" ht="16.5" customHeight="1">
      <c r="A127" s="41"/>
      <c r="B127" s="42"/>
      <c r="C127" s="294" t="s">
        <v>93</v>
      </c>
      <c r="D127" s="294" t="s">
        <v>337</v>
      </c>
      <c r="E127" s="295" t="s">
        <v>4827</v>
      </c>
      <c r="F127" s="296" t="s">
        <v>4828</v>
      </c>
      <c r="G127" s="297" t="s">
        <v>3524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363</v>
      </c>
      <c r="AT127" s="242" t="s">
        <v>337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303</v>
      </c>
      <c r="BM127" s="242" t="s">
        <v>256</v>
      </c>
    </row>
    <row r="128" s="2" customFormat="1" ht="66.75" customHeight="1">
      <c r="A128" s="41"/>
      <c r="B128" s="42"/>
      <c r="C128" s="294" t="s">
        <v>272</v>
      </c>
      <c r="D128" s="294" t="s">
        <v>337</v>
      </c>
      <c r="E128" s="295" t="s">
        <v>4829</v>
      </c>
      <c r="F128" s="296" t="s">
        <v>4830</v>
      </c>
      <c r="G128" s="297" t="s">
        <v>3524</v>
      </c>
      <c r="H128" s="298">
        <v>3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363</v>
      </c>
      <c r="AT128" s="242" t="s">
        <v>337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303</v>
      </c>
      <c r="BM128" s="242" t="s">
        <v>275</v>
      </c>
    </row>
    <row r="129" s="2" customFormat="1" ht="49.05" customHeight="1">
      <c r="A129" s="41"/>
      <c r="B129" s="42"/>
      <c r="C129" s="294" t="s">
        <v>256</v>
      </c>
      <c r="D129" s="294" t="s">
        <v>337</v>
      </c>
      <c r="E129" s="295" t="s">
        <v>4831</v>
      </c>
      <c r="F129" s="296" t="s">
        <v>4832</v>
      </c>
      <c r="G129" s="297" t="s">
        <v>3524</v>
      </c>
      <c r="H129" s="298">
        <v>1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363</v>
      </c>
      <c r="AT129" s="242" t="s">
        <v>337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303</v>
      </c>
      <c r="BM129" s="242" t="s">
        <v>280</v>
      </c>
    </row>
    <row r="130" s="2" customFormat="1" ht="55.5" customHeight="1">
      <c r="A130" s="41"/>
      <c r="B130" s="42"/>
      <c r="C130" s="294" t="s">
        <v>283</v>
      </c>
      <c r="D130" s="294" t="s">
        <v>337</v>
      </c>
      <c r="E130" s="295" t="s">
        <v>4833</v>
      </c>
      <c r="F130" s="296" t="s">
        <v>4834</v>
      </c>
      <c r="G130" s="297" t="s">
        <v>3524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363</v>
      </c>
      <c r="AT130" s="242" t="s">
        <v>337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303</v>
      </c>
      <c r="BM130" s="242" t="s">
        <v>286</v>
      </c>
    </row>
    <row r="131" s="2" customFormat="1" ht="44.25" customHeight="1">
      <c r="A131" s="41"/>
      <c r="B131" s="42"/>
      <c r="C131" s="294" t="s">
        <v>275</v>
      </c>
      <c r="D131" s="294" t="s">
        <v>337</v>
      </c>
      <c r="E131" s="295" t="s">
        <v>4835</v>
      </c>
      <c r="F131" s="296" t="s">
        <v>4836</v>
      </c>
      <c r="G131" s="297" t="s">
        <v>3524</v>
      </c>
      <c r="H131" s="298">
        <v>1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363</v>
      </c>
      <c r="AT131" s="242" t="s">
        <v>337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303</v>
      </c>
      <c r="BM131" s="242" t="s">
        <v>8</v>
      </c>
    </row>
    <row r="132" s="2" customFormat="1" ht="16.5" customHeight="1">
      <c r="A132" s="41"/>
      <c r="B132" s="42"/>
      <c r="C132" s="294" t="s">
        <v>294</v>
      </c>
      <c r="D132" s="294" t="s">
        <v>337</v>
      </c>
      <c r="E132" s="295" t="s">
        <v>4837</v>
      </c>
      <c r="F132" s="296" t="s">
        <v>4838</v>
      </c>
      <c r="G132" s="297" t="s">
        <v>3524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363</v>
      </c>
      <c r="AT132" s="242" t="s">
        <v>337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303</v>
      </c>
      <c r="BM132" s="242" t="s">
        <v>298</v>
      </c>
    </row>
    <row r="133" s="2" customFormat="1" ht="33" customHeight="1">
      <c r="A133" s="41"/>
      <c r="B133" s="42"/>
      <c r="C133" s="294" t="s">
        <v>280</v>
      </c>
      <c r="D133" s="294" t="s">
        <v>337</v>
      </c>
      <c r="E133" s="295" t="s">
        <v>4839</v>
      </c>
      <c r="F133" s="296" t="s">
        <v>4840</v>
      </c>
      <c r="G133" s="297" t="s">
        <v>3524</v>
      </c>
      <c r="H133" s="298">
        <v>47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363</v>
      </c>
      <c r="AT133" s="242" t="s">
        <v>337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303</v>
      </c>
      <c r="BM133" s="242" t="s">
        <v>303</v>
      </c>
    </row>
    <row r="134" s="2" customFormat="1" ht="66.75" customHeight="1">
      <c r="A134" s="41"/>
      <c r="B134" s="42"/>
      <c r="C134" s="294" t="s">
        <v>305</v>
      </c>
      <c r="D134" s="294" t="s">
        <v>337</v>
      </c>
      <c r="E134" s="295" t="s">
        <v>4841</v>
      </c>
      <c r="F134" s="296" t="s">
        <v>4842</v>
      </c>
      <c r="G134" s="297" t="s">
        <v>3524</v>
      </c>
      <c r="H134" s="298">
        <v>341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363</v>
      </c>
      <c r="AT134" s="242" t="s">
        <v>337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303</v>
      </c>
      <c r="BM134" s="242" t="s">
        <v>308</v>
      </c>
    </row>
    <row r="135" s="2" customFormat="1" ht="37.8" customHeight="1">
      <c r="A135" s="41"/>
      <c r="B135" s="42"/>
      <c r="C135" s="294" t="s">
        <v>286</v>
      </c>
      <c r="D135" s="294" t="s">
        <v>337</v>
      </c>
      <c r="E135" s="295" t="s">
        <v>4843</v>
      </c>
      <c r="F135" s="296" t="s">
        <v>4844</v>
      </c>
      <c r="G135" s="297" t="s">
        <v>3524</v>
      </c>
      <c r="H135" s="298">
        <v>341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363</v>
      </c>
      <c r="AT135" s="242" t="s">
        <v>337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303</v>
      </c>
      <c r="BM135" s="242" t="s">
        <v>408</v>
      </c>
    </row>
    <row r="136" s="2" customFormat="1" ht="76.35" customHeight="1">
      <c r="A136" s="41"/>
      <c r="B136" s="42"/>
      <c r="C136" s="294" t="s">
        <v>332</v>
      </c>
      <c r="D136" s="294" t="s">
        <v>337</v>
      </c>
      <c r="E136" s="295" t="s">
        <v>4845</v>
      </c>
      <c r="F136" s="296" t="s">
        <v>4846</v>
      </c>
      <c r="G136" s="297" t="s">
        <v>3524</v>
      </c>
      <c r="H136" s="298">
        <v>5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363</v>
      </c>
      <c r="AT136" s="242" t="s">
        <v>337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303</v>
      </c>
      <c r="BM136" s="242" t="s">
        <v>321</v>
      </c>
    </row>
    <row r="137" s="2" customFormat="1" ht="44.25" customHeight="1">
      <c r="A137" s="41"/>
      <c r="B137" s="42"/>
      <c r="C137" s="294" t="s">
        <v>8</v>
      </c>
      <c r="D137" s="294" t="s">
        <v>337</v>
      </c>
      <c r="E137" s="295" t="s">
        <v>4847</v>
      </c>
      <c r="F137" s="296" t="s">
        <v>4848</v>
      </c>
      <c r="G137" s="297" t="s">
        <v>3524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363</v>
      </c>
      <c r="AT137" s="242" t="s">
        <v>337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335</v>
      </c>
    </row>
    <row r="138" s="2" customFormat="1" ht="21.75" customHeight="1">
      <c r="A138" s="41"/>
      <c r="B138" s="42"/>
      <c r="C138" s="294" t="s">
        <v>348</v>
      </c>
      <c r="D138" s="294" t="s">
        <v>337</v>
      </c>
      <c r="E138" s="295" t="s">
        <v>4849</v>
      </c>
      <c r="F138" s="296" t="s">
        <v>4850</v>
      </c>
      <c r="G138" s="297" t="s">
        <v>3524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363</v>
      </c>
      <c r="AT138" s="242" t="s">
        <v>337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303</v>
      </c>
      <c r="BM138" s="242" t="s">
        <v>340</v>
      </c>
    </row>
    <row r="139" s="2" customFormat="1" ht="16.5" customHeight="1">
      <c r="A139" s="41"/>
      <c r="B139" s="42"/>
      <c r="C139" s="294" t="s">
        <v>298</v>
      </c>
      <c r="D139" s="294" t="s">
        <v>337</v>
      </c>
      <c r="E139" s="295" t="s">
        <v>4851</v>
      </c>
      <c r="F139" s="296" t="s">
        <v>4852</v>
      </c>
      <c r="G139" s="297" t="s">
        <v>3524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363</v>
      </c>
      <c r="AT139" s="242" t="s">
        <v>337</v>
      </c>
      <c r="AU139" s="242" t="s">
        <v>91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303</v>
      </c>
      <c r="BM139" s="242" t="s">
        <v>351</v>
      </c>
    </row>
    <row r="140" s="2" customFormat="1" ht="66.75" customHeight="1">
      <c r="A140" s="41"/>
      <c r="B140" s="42"/>
      <c r="C140" s="294" t="s">
        <v>360</v>
      </c>
      <c r="D140" s="294" t="s">
        <v>337</v>
      </c>
      <c r="E140" s="295" t="s">
        <v>4853</v>
      </c>
      <c r="F140" s="296" t="s">
        <v>4854</v>
      </c>
      <c r="G140" s="297" t="s">
        <v>3524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363</v>
      </c>
      <c r="AT140" s="242" t="s">
        <v>337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357</v>
      </c>
    </row>
    <row r="141" s="2" customFormat="1" ht="24.15" customHeight="1">
      <c r="A141" s="41"/>
      <c r="B141" s="42"/>
      <c r="C141" s="294" t="s">
        <v>303</v>
      </c>
      <c r="D141" s="294" t="s">
        <v>337</v>
      </c>
      <c r="E141" s="295" t="s">
        <v>4855</v>
      </c>
      <c r="F141" s="296" t="s">
        <v>4856</v>
      </c>
      <c r="G141" s="297" t="s">
        <v>3524</v>
      </c>
      <c r="H141" s="298">
        <v>4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363</v>
      </c>
      <c r="AT141" s="242" t="s">
        <v>337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303</v>
      </c>
      <c r="BM141" s="242" t="s">
        <v>363</v>
      </c>
    </row>
    <row r="142" s="2" customFormat="1" ht="16.5" customHeight="1">
      <c r="A142" s="41"/>
      <c r="B142" s="42"/>
      <c r="C142" s="294" t="s">
        <v>385</v>
      </c>
      <c r="D142" s="294" t="s">
        <v>337</v>
      </c>
      <c r="E142" s="295" t="s">
        <v>4857</v>
      </c>
      <c r="F142" s="296" t="s">
        <v>4858</v>
      </c>
      <c r="G142" s="297" t="s">
        <v>3524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363</v>
      </c>
      <c r="AT142" s="242" t="s">
        <v>337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374</v>
      </c>
    </row>
    <row r="143" s="2" customFormat="1" ht="16.5" customHeight="1">
      <c r="A143" s="41"/>
      <c r="B143" s="42"/>
      <c r="C143" s="294" t="s">
        <v>308</v>
      </c>
      <c r="D143" s="294" t="s">
        <v>337</v>
      </c>
      <c r="E143" s="295" t="s">
        <v>4859</v>
      </c>
      <c r="F143" s="296" t="s">
        <v>4860</v>
      </c>
      <c r="G143" s="297" t="s">
        <v>3524</v>
      </c>
      <c r="H143" s="298">
        <v>1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363</v>
      </c>
      <c r="AT143" s="242" t="s">
        <v>337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303</v>
      </c>
      <c r="BM143" s="242" t="s">
        <v>389</v>
      </c>
    </row>
    <row r="144" s="2" customFormat="1" ht="21.75" customHeight="1">
      <c r="A144" s="41"/>
      <c r="B144" s="42"/>
      <c r="C144" s="294" t="s">
        <v>401</v>
      </c>
      <c r="D144" s="294" t="s">
        <v>337</v>
      </c>
      <c r="E144" s="295" t="s">
        <v>4861</v>
      </c>
      <c r="F144" s="296" t="s">
        <v>4862</v>
      </c>
      <c r="G144" s="297" t="s">
        <v>3524</v>
      </c>
      <c r="H144" s="298">
        <v>1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363</v>
      </c>
      <c r="AT144" s="242" t="s">
        <v>337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399</v>
      </c>
    </row>
    <row r="145" s="2" customFormat="1" ht="66.75" customHeight="1">
      <c r="A145" s="41"/>
      <c r="B145" s="42"/>
      <c r="C145" s="294" t="s">
        <v>408</v>
      </c>
      <c r="D145" s="294" t="s">
        <v>337</v>
      </c>
      <c r="E145" s="295" t="s">
        <v>4863</v>
      </c>
      <c r="F145" s="296" t="s">
        <v>4864</v>
      </c>
      <c r="G145" s="297" t="s">
        <v>3524</v>
      </c>
      <c r="H145" s="298">
        <v>4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363</v>
      </c>
      <c r="AT145" s="242" t="s">
        <v>337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303</v>
      </c>
      <c r="BM145" s="242" t="s">
        <v>404</v>
      </c>
    </row>
    <row r="146" s="2" customFormat="1" ht="37.8" customHeight="1">
      <c r="A146" s="41"/>
      <c r="B146" s="42"/>
      <c r="C146" s="294" t="s">
        <v>7</v>
      </c>
      <c r="D146" s="294" t="s">
        <v>337</v>
      </c>
      <c r="E146" s="295" t="s">
        <v>4865</v>
      </c>
      <c r="F146" s="296" t="s">
        <v>4866</v>
      </c>
      <c r="G146" s="297" t="s">
        <v>3524</v>
      </c>
      <c r="H146" s="298">
        <v>1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363</v>
      </c>
      <c r="AT146" s="242" t="s">
        <v>337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411</v>
      </c>
    </row>
    <row r="147" s="2" customFormat="1" ht="16.5" customHeight="1">
      <c r="A147" s="41"/>
      <c r="B147" s="42"/>
      <c r="C147" s="294" t="s">
        <v>321</v>
      </c>
      <c r="D147" s="294" t="s">
        <v>337</v>
      </c>
      <c r="E147" s="295" t="s">
        <v>4867</v>
      </c>
      <c r="F147" s="296" t="s">
        <v>4868</v>
      </c>
      <c r="G147" s="297" t="s">
        <v>3524</v>
      </c>
      <c r="H147" s="298">
        <v>1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363</v>
      </c>
      <c r="AT147" s="242" t="s">
        <v>337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303</v>
      </c>
      <c r="BM147" s="242" t="s">
        <v>423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3486</v>
      </c>
      <c r="F148" s="217" t="s">
        <v>4869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SUM(P149:P156)</f>
        <v>0</v>
      </c>
      <c r="Q148" s="222"/>
      <c r="R148" s="223">
        <f>SUM(R149:R156)</f>
        <v>0</v>
      </c>
      <c r="S148" s="222"/>
      <c r="T148" s="224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93</v>
      </c>
      <c r="AT148" s="226" t="s">
        <v>83</v>
      </c>
      <c r="AU148" s="226" t="s">
        <v>84</v>
      </c>
      <c r="AY148" s="225" t="s">
        <v>250</v>
      </c>
      <c r="BK148" s="227">
        <f>SUM(BK149:BK156)</f>
        <v>0</v>
      </c>
    </row>
    <row r="149" s="2" customFormat="1" ht="16.5" customHeight="1">
      <c r="A149" s="41"/>
      <c r="B149" s="42"/>
      <c r="C149" s="294" t="s">
        <v>436</v>
      </c>
      <c r="D149" s="294" t="s">
        <v>337</v>
      </c>
      <c r="E149" s="295" t="s">
        <v>4870</v>
      </c>
      <c r="F149" s="296" t="s">
        <v>4871</v>
      </c>
      <c r="G149" s="297" t="s">
        <v>3524</v>
      </c>
      <c r="H149" s="298">
        <v>1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363</v>
      </c>
      <c r="AT149" s="242" t="s">
        <v>337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303</v>
      </c>
      <c r="BM149" s="242" t="s">
        <v>432</v>
      </c>
    </row>
    <row r="150" s="2" customFormat="1" ht="16.5" customHeight="1">
      <c r="A150" s="41"/>
      <c r="B150" s="42"/>
      <c r="C150" s="294" t="s">
        <v>335</v>
      </c>
      <c r="D150" s="294" t="s">
        <v>337</v>
      </c>
      <c r="E150" s="295" t="s">
        <v>4872</v>
      </c>
      <c r="F150" s="296" t="s">
        <v>4873</v>
      </c>
      <c r="G150" s="297" t="s">
        <v>3524</v>
      </c>
      <c r="H150" s="298">
        <v>6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363</v>
      </c>
      <c r="AT150" s="242" t="s">
        <v>337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439</v>
      </c>
    </row>
    <row r="151" s="2" customFormat="1" ht="16.5" customHeight="1">
      <c r="A151" s="41"/>
      <c r="B151" s="42"/>
      <c r="C151" s="294" t="s">
        <v>449</v>
      </c>
      <c r="D151" s="294" t="s">
        <v>337</v>
      </c>
      <c r="E151" s="295" t="s">
        <v>4874</v>
      </c>
      <c r="F151" s="296" t="s">
        <v>4875</v>
      </c>
      <c r="G151" s="297" t="s">
        <v>3524</v>
      </c>
      <c r="H151" s="298">
        <v>1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363</v>
      </c>
      <c r="AT151" s="242" t="s">
        <v>337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303</v>
      </c>
      <c r="BM151" s="242" t="s">
        <v>447</v>
      </c>
    </row>
    <row r="152" s="2" customFormat="1" ht="16.5" customHeight="1">
      <c r="A152" s="41"/>
      <c r="B152" s="42"/>
      <c r="C152" s="294" t="s">
        <v>340</v>
      </c>
      <c r="D152" s="294" t="s">
        <v>337</v>
      </c>
      <c r="E152" s="295" t="s">
        <v>4876</v>
      </c>
      <c r="F152" s="296" t="s">
        <v>4877</v>
      </c>
      <c r="G152" s="297" t="s">
        <v>3524</v>
      </c>
      <c r="H152" s="298">
        <v>1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363</v>
      </c>
      <c r="AT152" s="242" t="s">
        <v>337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452</v>
      </c>
    </row>
    <row r="153" s="2" customFormat="1" ht="16.5" customHeight="1">
      <c r="A153" s="41"/>
      <c r="B153" s="42"/>
      <c r="C153" s="294" t="s">
        <v>461</v>
      </c>
      <c r="D153" s="294" t="s">
        <v>337</v>
      </c>
      <c r="E153" s="295" t="s">
        <v>4878</v>
      </c>
      <c r="F153" s="296" t="s">
        <v>4879</v>
      </c>
      <c r="G153" s="297" t="s">
        <v>3524</v>
      </c>
      <c r="H153" s="298">
        <v>15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363</v>
      </c>
      <c r="AT153" s="242" t="s">
        <v>337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303</v>
      </c>
      <c r="BM153" s="242" t="s">
        <v>457</v>
      </c>
    </row>
    <row r="154" s="2" customFormat="1" ht="16.5" customHeight="1">
      <c r="A154" s="41"/>
      <c r="B154" s="42"/>
      <c r="C154" s="294" t="s">
        <v>351</v>
      </c>
      <c r="D154" s="294" t="s">
        <v>337</v>
      </c>
      <c r="E154" s="295" t="s">
        <v>4880</v>
      </c>
      <c r="F154" s="296" t="s">
        <v>4881</v>
      </c>
      <c r="G154" s="297" t="s">
        <v>3524</v>
      </c>
      <c r="H154" s="298">
        <v>149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363</v>
      </c>
      <c r="AT154" s="242" t="s">
        <v>337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303</v>
      </c>
      <c r="BM154" s="242" t="s">
        <v>464</v>
      </c>
    </row>
    <row r="155" s="2" customFormat="1" ht="24.15" customHeight="1">
      <c r="A155" s="41"/>
      <c r="B155" s="42"/>
      <c r="C155" s="294" t="s">
        <v>471</v>
      </c>
      <c r="D155" s="294" t="s">
        <v>337</v>
      </c>
      <c r="E155" s="295" t="s">
        <v>4855</v>
      </c>
      <c r="F155" s="296" t="s">
        <v>4856</v>
      </c>
      <c r="G155" s="297" t="s">
        <v>3524</v>
      </c>
      <c r="H155" s="298">
        <v>4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363</v>
      </c>
      <c r="AT155" s="242" t="s">
        <v>337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469</v>
      </c>
    </row>
    <row r="156" s="2" customFormat="1" ht="16.5" customHeight="1">
      <c r="A156" s="41"/>
      <c r="B156" s="42"/>
      <c r="C156" s="294" t="s">
        <v>357</v>
      </c>
      <c r="D156" s="294" t="s">
        <v>337</v>
      </c>
      <c r="E156" s="295" t="s">
        <v>4882</v>
      </c>
      <c r="F156" s="296" t="s">
        <v>4883</v>
      </c>
      <c r="G156" s="297" t="s">
        <v>3524</v>
      </c>
      <c r="H156" s="298">
        <v>1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363</v>
      </c>
      <c r="AT156" s="242" t="s">
        <v>337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303</v>
      </c>
      <c r="BM156" s="242" t="s">
        <v>474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3652</v>
      </c>
      <c r="F157" s="217" t="s">
        <v>4884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SUM(P158:P167)</f>
        <v>0</v>
      </c>
      <c r="Q157" s="222"/>
      <c r="R157" s="223">
        <f>SUM(R158:R167)</f>
        <v>0</v>
      </c>
      <c r="S157" s="222"/>
      <c r="T157" s="224">
        <f>SUM(T158:T167)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93</v>
      </c>
      <c r="AT157" s="226" t="s">
        <v>83</v>
      </c>
      <c r="AU157" s="226" t="s">
        <v>84</v>
      </c>
      <c r="AY157" s="225" t="s">
        <v>250</v>
      </c>
      <c r="BK157" s="227">
        <f>SUM(BK158:BK167)</f>
        <v>0</v>
      </c>
    </row>
    <row r="158" s="2" customFormat="1" ht="49.05" customHeight="1">
      <c r="A158" s="41"/>
      <c r="B158" s="42"/>
      <c r="C158" s="230" t="s">
        <v>487</v>
      </c>
      <c r="D158" s="230" t="s">
        <v>252</v>
      </c>
      <c r="E158" s="231" t="s">
        <v>4885</v>
      </c>
      <c r="F158" s="232" t="s">
        <v>4886</v>
      </c>
      <c r="G158" s="233" t="s">
        <v>3524</v>
      </c>
      <c r="H158" s="234">
        <v>220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303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479</v>
      </c>
    </row>
    <row r="159" s="2" customFormat="1" ht="55.5" customHeight="1">
      <c r="A159" s="41"/>
      <c r="B159" s="42"/>
      <c r="C159" s="230" t="s">
        <v>363</v>
      </c>
      <c r="D159" s="230" t="s">
        <v>252</v>
      </c>
      <c r="E159" s="231" t="s">
        <v>4887</v>
      </c>
      <c r="F159" s="232" t="s">
        <v>4888</v>
      </c>
      <c r="G159" s="233" t="s">
        <v>3524</v>
      </c>
      <c r="H159" s="234">
        <v>145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303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490</v>
      </c>
    </row>
    <row r="160" s="2" customFormat="1" ht="16.5" customHeight="1">
      <c r="A160" s="41"/>
      <c r="B160" s="42"/>
      <c r="C160" s="294" t="s">
        <v>521</v>
      </c>
      <c r="D160" s="294" t="s">
        <v>337</v>
      </c>
      <c r="E160" s="295" t="s">
        <v>4889</v>
      </c>
      <c r="F160" s="296" t="s">
        <v>4890</v>
      </c>
      <c r="G160" s="297" t="s">
        <v>3524</v>
      </c>
      <c r="H160" s="298">
        <v>6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363</v>
      </c>
      <c r="AT160" s="242" t="s">
        <v>337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303</v>
      </c>
      <c r="BM160" s="242" t="s">
        <v>496</v>
      </c>
    </row>
    <row r="161" s="2" customFormat="1" ht="16.5" customHeight="1">
      <c r="A161" s="41"/>
      <c r="B161" s="42"/>
      <c r="C161" s="294" t="s">
        <v>374</v>
      </c>
      <c r="D161" s="294" t="s">
        <v>337</v>
      </c>
      <c r="E161" s="295" t="s">
        <v>4891</v>
      </c>
      <c r="F161" s="296" t="s">
        <v>4892</v>
      </c>
      <c r="G161" s="297" t="s">
        <v>3524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363</v>
      </c>
      <c r="AT161" s="242" t="s">
        <v>337</v>
      </c>
      <c r="AU161" s="242" t="s">
        <v>91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303</v>
      </c>
      <c r="BM161" s="242" t="s">
        <v>524</v>
      </c>
    </row>
    <row r="162" s="2" customFormat="1" ht="24.15" customHeight="1">
      <c r="A162" s="41"/>
      <c r="B162" s="42"/>
      <c r="C162" s="230" t="s">
        <v>545</v>
      </c>
      <c r="D162" s="230" t="s">
        <v>252</v>
      </c>
      <c r="E162" s="231" t="s">
        <v>4893</v>
      </c>
      <c r="F162" s="232" t="s">
        <v>4894</v>
      </c>
      <c r="G162" s="233" t="s">
        <v>3524</v>
      </c>
      <c r="H162" s="234">
        <v>1980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303</v>
      </c>
      <c r="AT162" s="242" t="s">
        <v>252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303</v>
      </c>
      <c r="BM162" s="242" t="s">
        <v>543</v>
      </c>
    </row>
    <row r="163" s="2" customFormat="1" ht="24.15" customHeight="1">
      <c r="A163" s="41"/>
      <c r="B163" s="42"/>
      <c r="C163" s="230" t="s">
        <v>389</v>
      </c>
      <c r="D163" s="230" t="s">
        <v>252</v>
      </c>
      <c r="E163" s="231" t="s">
        <v>4895</v>
      </c>
      <c r="F163" s="232" t="s">
        <v>4896</v>
      </c>
      <c r="G163" s="233" t="s">
        <v>3524</v>
      </c>
      <c r="H163" s="234">
        <v>475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303</v>
      </c>
      <c r="AT163" s="242" t="s">
        <v>252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303</v>
      </c>
      <c r="BM163" s="242" t="s">
        <v>548</v>
      </c>
    </row>
    <row r="164" s="2" customFormat="1" ht="24.15" customHeight="1">
      <c r="A164" s="41"/>
      <c r="B164" s="42"/>
      <c r="C164" s="230" t="s">
        <v>556</v>
      </c>
      <c r="D164" s="230" t="s">
        <v>252</v>
      </c>
      <c r="E164" s="231" t="s">
        <v>4897</v>
      </c>
      <c r="F164" s="232" t="s">
        <v>4898</v>
      </c>
      <c r="G164" s="233" t="s">
        <v>3524</v>
      </c>
      <c r="H164" s="234">
        <v>2150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303</v>
      </c>
      <c r="AT164" s="242" t="s">
        <v>252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303</v>
      </c>
      <c r="BM164" s="242" t="s">
        <v>554</v>
      </c>
    </row>
    <row r="165" s="2" customFormat="1" ht="33" customHeight="1">
      <c r="A165" s="41"/>
      <c r="B165" s="42"/>
      <c r="C165" s="230" t="s">
        <v>399</v>
      </c>
      <c r="D165" s="230" t="s">
        <v>252</v>
      </c>
      <c r="E165" s="231" t="s">
        <v>4899</v>
      </c>
      <c r="F165" s="232" t="s">
        <v>4900</v>
      </c>
      <c r="G165" s="233" t="s">
        <v>3524</v>
      </c>
      <c r="H165" s="234">
        <v>1580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303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303</v>
      </c>
      <c r="BM165" s="242" t="s">
        <v>559</v>
      </c>
    </row>
    <row r="166" s="2" customFormat="1" ht="44.25" customHeight="1">
      <c r="A166" s="41"/>
      <c r="B166" s="42"/>
      <c r="C166" s="230" t="s">
        <v>573</v>
      </c>
      <c r="D166" s="230" t="s">
        <v>252</v>
      </c>
      <c r="E166" s="231" t="s">
        <v>4901</v>
      </c>
      <c r="F166" s="232" t="s">
        <v>4902</v>
      </c>
      <c r="G166" s="233" t="s">
        <v>3524</v>
      </c>
      <c r="H166" s="234">
        <v>2050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303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303</v>
      </c>
      <c r="BM166" s="242" t="s">
        <v>571</v>
      </c>
    </row>
    <row r="167" s="2" customFormat="1" ht="21.75" customHeight="1">
      <c r="A167" s="41"/>
      <c r="B167" s="42"/>
      <c r="C167" s="294" t="s">
        <v>404</v>
      </c>
      <c r="D167" s="294" t="s">
        <v>337</v>
      </c>
      <c r="E167" s="295" t="s">
        <v>4903</v>
      </c>
      <c r="F167" s="296" t="s">
        <v>4904</v>
      </c>
      <c r="G167" s="297" t="s">
        <v>3524</v>
      </c>
      <c r="H167" s="298">
        <v>1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363</v>
      </c>
      <c r="AT167" s="242" t="s">
        <v>337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303</v>
      </c>
      <c r="BM167" s="242" t="s">
        <v>576</v>
      </c>
    </row>
    <row r="168" s="12" customFormat="1" ht="25.92" customHeight="1">
      <c r="A168" s="12"/>
      <c r="B168" s="214"/>
      <c r="C168" s="215"/>
      <c r="D168" s="216" t="s">
        <v>83</v>
      </c>
      <c r="E168" s="217" t="s">
        <v>3488</v>
      </c>
      <c r="F168" s="217" t="s">
        <v>3926</v>
      </c>
      <c r="G168" s="215"/>
      <c r="H168" s="215"/>
      <c r="I168" s="218"/>
      <c r="J168" s="219">
        <f>BK168</f>
        <v>0</v>
      </c>
      <c r="K168" s="215"/>
      <c r="L168" s="220"/>
      <c r="M168" s="221"/>
      <c r="N168" s="222"/>
      <c r="O168" s="222"/>
      <c r="P168" s="223">
        <f>SUM(P169:P176)</f>
        <v>0</v>
      </c>
      <c r="Q168" s="222"/>
      <c r="R168" s="223">
        <f>SUM(R169:R176)</f>
        <v>0</v>
      </c>
      <c r="S168" s="222"/>
      <c r="T168" s="224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93</v>
      </c>
      <c r="AT168" s="226" t="s">
        <v>83</v>
      </c>
      <c r="AU168" s="226" t="s">
        <v>84</v>
      </c>
      <c r="AY168" s="225" t="s">
        <v>250</v>
      </c>
      <c r="BK168" s="227">
        <f>SUM(BK169:BK176)</f>
        <v>0</v>
      </c>
    </row>
    <row r="169" s="2" customFormat="1" ht="24.15" customHeight="1">
      <c r="A169" s="41"/>
      <c r="B169" s="42"/>
      <c r="C169" s="230" t="s">
        <v>586</v>
      </c>
      <c r="D169" s="230" t="s">
        <v>252</v>
      </c>
      <c r="E169" s="231" t="s">
        <v>4905</v>
      </c>
      <c r="F169" s="232" t="s">
        <v>4906</v>
      </c>
      <c r="G169" s="233" t="s">
        <v>3524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303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303</v>
      </c>
      <c r="BM169" s="242" t="s">
        <v>583</v>
      </c>
    </row>
    <row r="170" s="2" customFormat="1" ht="24.15" customHeight="1">
      <c r="A170" s="41"/>
      <c r="B170" s="42"/>
      <c r="C170" s="230" t="s">
        <v>411</v>
      </c>
      <c r="D170" s="230" t="s">
        <v>252</v>
      </c>
      <c r="E170" s="231" t="s">
        <v>4907</v>
      </c>
      <c r="F170" s="232" t="s">
        <v>4908</v>
      </c>
      <c r="G170" s="233" t="s">
        <v>3524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303</v>
      </c>
      <c r="AT170" s="242" t="s">
        <v>252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303</v>
      </c>
      <c r="BM170" s="242" t="s">
        <v>589</v>
      </c>
    </row>
    <row r="171" s="2" customFormat="1" ht="33" customHeight="1">
      <c r="A171" s="41"/>
      <c r="B171" s="42"/>
      <c r="C171" s="230" t="s">
        <v>598</v>
      </c>
      <c r="D171" s="230" t="s">
        <v>252</v>
      </c>
      <c r="E171" s="231" t="s">
        <v>4909</v>
      </c>
      <c r="F171" s="232" t="s">
        <v>4910</v>
      </c>
      <c r="G171" s="233" t="s">
        <v>3524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303</v>
      </c>
      <c r="AT171" s="242" t="s">
        <v>252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303</v>
      </c>
      <c r="BM171" s="242" t="s">
        <v>593</v>
      </c>
    </row>
    <row r="172" s="2" customFormat="1" ht="37.8" customHeight="1">
      <c r="A172" s="41"/>
      <c r="B172" s="42"/>
      <c r="C172" s="230" t="s">
        <v>423</v>
      </c>
      <c r="D172" s="230" t="s">
        <v>252</v>
      </c>
      <c r="E172" s="231" t="s">
        <v>4911</v>
      </c>
      <c r="F172" s="232" t="s">
        <v>4912</v>
      </c>
      <c r="G172" s="233" t="s">
        <v>3524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303</v>
      </c>
      <c r="AT172" s="242" t="s">
        <v>252</v>
      </c>
      <c r="AU172" s="242" t="s">
        <v>91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303</v>
      </c>
      <c r="BM172" s="242" t="s">
        <v>601</v>
      </c>
    </row>
    <row r="173" s="2" customFormat="1" ht="16.5" customHeight="1">
      <c r="A173" s="41"/>
      <c r="B173" s="42"/>
      <c r="C173" s="230" t="s">
        <v>610</v>
      </c>
      <c r="D173" s="230" t="s">
        <v>252</v>
      </c>
      <c r="E173" s="231" t="s">
        <v>4913</v>
      </c>
      <c r="F173" s="232" t="s">
        <v>4914</v>
      </c>
      <c r="G173" s="233" t="s">
        <v>3524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303</v>
      </c>
      <c r="AT173" s="242" t="s">
        <v>252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303</v>
      </c>
      <c r="BM173" s="242" t="s">
        <v>608</v>
      </c>
    </row>
    <row r="174" s="2" customFormat="1" ht="16.5" customHeight="1">
      <c r="A174" s="41"/>
      <c r="B174" s="42"/>
      <c r="C174" s="230" t="s">
        <v>432</v>
      </c>
      <c r="D174" s="230" t="s">
        <v>252</v>
      </c>
      <c r="E174" s="231" t="s">
        <v>4915</v>
      </c>
      <c r="F174" s="232" t="s">
        <v>4916</v>
      </c>
      <c r="G174" s="233" t="s">
        <v>3524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303</v>
      </c>
      <c r="AT174" s="242" t="s">
        <v>252</v>
      </c>
      <c r="AU174" s="242" t="s">
        <v>91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303</v>
      </c>
      <c r="BM174" s="242" t="s">
        <v>937</v>
      </c>
    </row>
    <row r="175" s="2" customFormat="1" ht="21.75" customHeight="1">
      <c r="A175" s="41"/>
      <c r="B175" s="42"/>
      <c r="C175" s="230" t="s">
        <v>631</v>
      </c>
      <c r="D175" s="230" t="s">
        <v>252</v>
      </c>
      <c r="E175" s="231" t="s">
        <v>4917</v>
      </c>
      <c r="F175" s="232" t="s">
        <v>4918</v>
      </c>
      <c r="G175" s="233" t="s">
        <v>3524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303</v>
      </c>
      <c r="AT175" s="242" t="s">
        <v>252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303</v>
      </c>
      <c r="BM175" s="242" t="s">
        <v>955</v>
      </c>
    </row>
    <row r="176" s="2" customFormat="1" ht="16.5" customHeight="1">
      <c r="A176" s="41"/>
      <c r="B176" s="42"/>
      <c r="C176" s="230" t="s">
        <v>439</v>
      </c>
      <c r="D176" s="230" t="s">
        <v>252</v>
      </c>
      <c r="E176" s="231" t="s">
        <v>4919</v>
      </c>
      <c r="F176" s="232" t="s">
        <v>4920</v>
      </c>
      <c r="G176" s="233" t="s">
        <v>3524</v>
      </c>
      <c r="H176" s="234">
        <v>1</v>
      </c>
      <c r="I176" s="235"/>
      <c r="J176" s="236">
        <f>ROUND(I176*H176,2)</f>
        <v>0</v>
      </c>
      <c r="K176" s="237"/>
      <c r="L176" s="47"/>
      <c r="M176" s="306" t="s">
        <v>1</v>
      </c>
      <c r="N176" s="307" t="s">
        <v>49</v>
      </c>
      <c r="O176" s="308"/>
      <c r="P176" s="309">
        <f>O176*H176</f>
        <v>0</v>
      </c>
      <c r="Q176" s="309">
        <v>0</v>
      </c>
      <c r="R176" s="309">
        <f>Q176*H176</f>
        <v>0</v>
      </c>
      <c r="S176" s="309">
        <v>0</v>
      </c>
      <c r="T176" s="310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303</v>
      </c>
      <c r="AT176" s="242" t="s">
        <v>252</v>
      </c>
      <c r="AU176" s="242" t="s">
        <v>91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303</v>
      </c>
      <c r="BM176" s="242" t="s">
        <v>970</v>
      </c>
    </row>
    <row r="177" s="2" customFormat="1" ht="6.96" customHeight="1">
      <c r="A177" s="41"/>
      <c r="B177" s="69"/>
      <c r="C177" s="70"/>
      <c r="D177" s="70"/>
      <c r="E177" s="70"/>
      <c r="F177" s="70"/>
      <c r="G177" s="70"/>
      <c r="H177" s="70"/>
      <c r="I177" s="70"/>
      <c r="J177" s="70"/>
      <c r="K177" s="70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L/Lv2PQO5jnuemyIrfNbNG7RWB/Xz/EDMHZOySNlHnVPZaMzDsmdfPVyGQZVB/vWGG4oJDSQVL1vJR36nxio1Q==" hashValue="cLW2UqQhhYkZWRnRPuRwo9lwZ6CA2c11CQK54GjnTKCnt11DsE+pcEIsTa0Dof1o2AGNjJ/mI4UND3omczDKrA==" algorithmName="SHA-512" password="CC35"/>
  <autoFilter ref="C123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4921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ROUND((SUM(BE124:BE159)),  2)</f>
        <v>0</v>
      </c>
      <c r="G35" s="41"/>
      <c r="H35" s="41"/>
      <c r="I35" s="167">
        <v>0.20999999999999999</v>
      </c>
      <c r="J35" s="166">
        <f>ROUND(((SUM(BE124:BE159))*I35),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ROUND((SUM(BF124:BF159)),  2)</f>
        <v>0</v>
      </c>
      <c r="G36" s="41"/>
      <c r="H36" s="41"/>
      <c r="I36" s="167">
        <v>0.12</v>
      </c>
      <c r="J36" s="166">
        <f>ROUND(((SUM(BF124:BF159))*I36),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01_FOT - Fotovoltaika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4922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4923</v>
      </c>
      <c r="E100" s="194"/>
      <c r="F100" s="194"/>
      <c r="G100" s="194"/>
      <c r="H100" s="194"/>
      <c r="I100" s="194"/>
      <c r="J100" s="195">
        <f>J139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4924</v>
      </c>
      <c r="E101" s="194"/>
      <c r="F101" s="194"/>
      <c r="G101" s="194"/>
      <c r="H101" s="194"/>
      <c r="I101" s="194"/>
      <c r="J101" s="195">
        <f>J145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4925</v>
      </c>
      <c r="E102" s="194"/>
      <c r="F102" s="194"/>
      <c r="G102" s="194"/>
      <c r="H102" s="194"/>
      <c r="I102" s="194"/>
      <c r="J102" s="195">
        <f>J154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01_FOT - Fotovoltaika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236</v>
      </c>
      <c r="D123" s="205" t="s">
        <v>69</v>
      </c>
      <c r="E123" s="205" t="s">
        <v>65</v>
      </c>
      <c r="F123" s="205" t="s">
        <v>66</v>
      </c>
      <c r="G123" s="205" t="s">
        <v>237</v>
      </c>
      <c r="H123" s="205" t="s">
        <v>238</v>
      </c>
      <c r="I123" s="205" t="s">
        <v>239</v>
      </c>
      <c r="J123" s="206" t="s">
        <v>196</v>
      </c>
      <c r="K123" s="207" t="s">
        <v>240</v>
      </c>
      <c r="L123" s="208"/>
      <c r="M123" s="103" t="s">
        <v>1</v>
      </c>
      <c r="N123" s="104" t="s">
        <v>48</v>
      </c>
      <c r="O123" s="104" t="s">
        <v>241</v>
      </c>
      <c r="P123" s="104" t="s">
        <v>242</v>
      </c>
      <c r="Q123" s="104" t="s">
        <v>243</v>
      </c>
      <c r="R123" s="104" t="s">
        <v>244</v>
      </c>
      <c r="S123" s="104" t="s">
        <v>245</v>
      </c>
      <c r="T123" s="105" t="s">
        <v>246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247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P125+P139+P145+P154</f>
        <v>0</v>
      </c>
      <c r="Q124" s="107"/>
      <c r="R124" s="211">
        <f>R125+R139+R145+R154</f>
        <v>0</v>
      </c>
      <c r="S124" s="107"/>
      <c r="T124" s="212">
        <f>T125+T139+T145+T154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BK125+BK139+BK145+BK154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3484</v>
      </c>
      <c r="F125" s="217" t="s">
        <v>4926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SUM(P126:P138)</f>
        <v>0</v>
      </c>
      <c r="Q125" s="222"/>
      <c r="R125" s="223">
        <f>SUM(R126:R138)</f>
        <v>0</v>
      </c>
      <c r="S125" s="222"/>
      <c r="T125" s="224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250</v>
      </c>
      <c r="BK125" s="227">
        <f>SUM(BK126:BK138)</f>
        <v>0</v>
      </c>
    </row>
    <row r="126" s="2" customFormat="1" ht="16.5" customHeight="1">
      <c r="A126" s="41"/>
      <c r="B126" s="42"/>
      <c r="C126" s="230" t="s">
        <v>91</v>
      </c>
      <c r="D126" s="230" t="s">
        <v>252</v>
      </c>
      <c r="E126" s="231" t="s">
        <v>4927</v>
      </c>
      <c r="F126" s="232" t="s">
        <v>4928</v>
      </c>
      <c r="G126" s="233" t="s">
        <v>570</v>
      </c>
      <c r="H126" s="234">
        <v>164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303</v>
      </c>
      <c r="AT126" s="242" t="s">
        <v>252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303</v>
      </c>
      <c r="BM126" s="242" t="s">
        <v>93</v>
      </c>
    </row>
    <row r="127" s="2" customFormat="1" ht="16.5" customHeight="1">
      <c r="A127" s="41"/>
      <c r="B127" s="42"/>
      <c r="C127" s="230" t="s">
        <v>93</v>
      </c>
      <c r="D127" s="230" t="s">
        <v>252</v>
      </c>
      <c r="E127" s="231" t="s">
        <v>4929</v>
      </c>
      <c r="F127" s="232" t="s">
        <v>4930</v>
      </c>
      <c r="G127" s="233" t="s">
        <v>570</v>
      </c>
      <c r="H127" s="234">
        <v>2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303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303</v>
      </c>
      <c r="BM127" s="242" t="s">
        <v>256</v>
      </c>
    </row>
    <row r="128" s="2" customFormat="1" ht="16.5" customHeight="1">
      <c r="A128" s="41"/>
      <c r="B128" s="42"/>
      <c r="C128" s="230" t="s">
        <v>272</v>
      </c>
      <c r="D128" s="230" t="s">
        <v>252</v>
      </c>
      <c r="E128" s="231" t="s">
        <v>4931</v>
      </c>
      <c r="F128" s="232" t="s">
        <v>4932</v>
      </c>
      <c r="G128" s="233" t="s">
        <v>570</v>
      </c>
      <c r="H128" s="234">
        <v>82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303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303</v>
      </c>
      <c r="BM128" s="242" t="s">
        <v>275</v>
      </c>
    </row>
    <row r="129" s="2" customFormat="1" ht="16.5" customHeight="1">
      <c r="A129" s="41"/>
      <c r="B129" s="42"/>
      <c r="C129" s="230" t="s">
        <v>256</v>
      </c>
      <c r="D129" s="230" t="s">
        <v>252</v>
      </c>
      <c r="E129" s="231" t="s">
        <v>4933</v>
      </c>
      <c r="F129" s="232" t="s">
        <v>4934</v>
      </c>
      <c r="G129" s="233" t="s">
        <v>570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303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303</v>
      </c>
      <c r="BM129" s="242" t="s">
        <v>280</v>
      </c>
    </row>
    <row r="130" s="2" customFormat="1" ht="16.5" customHeight="1">
      <c r="A130" s="41"/>
      <c r="B130" s="42"/>
      <c r="C130" s="230" t="s">
        <v>283</v>
      </c>
      <c r="D130" s="230" t="s">
        <v>252</v>
      </c>
      <c r="E130" s="231" t="s">
        <v>4935</v>
      </c>
      <c r="F130" s="232" t="s">
        <v>4936</v>
      </c>
      <c r="G130" s="233" t="s">
        <v>320</v>
      </c>
      <c r="H130" s="234">
        <v>160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303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303</v>
      </c>
      <c r="BM130" s="242" t="s">
        <v>8</v>
      </c>
    </row>
    <row r="131" s="2" customFormat="1" ht="16.5" customHeight="1">
      <c r="A131" s="41"/>
      <c r="B131" s="42"/>
      <c r="C131" s="230" t="s">
        <v>275</v>
      </c>
      <c r="D131" s="230" t="s">
        <v>252</v>
      </c>
      <c r="E131" s="231" t="s">
        <v>4937</v>
      </c>
      <c r="F131" s="232" t="s">
        <v>4938</v>
      </c>
      <c r="G131" s="233" t="s">
        <v>320</v>
      </c>
      <c r="H131" s="234">
        <v>150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303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303</v>
      </c>
      <c r="BM131" s="242" t="s">
        <v>298</v>
      </c>
    </row>
    <row r="132" s="2" customFormat="1" ht="16.5" customHeight="1">
      <c r="A132" s="41"/>
      <c r="B132" s="42"/>
      <c r="C132" s="230" t="s">
        <v>294</v>
      </c>
      <c r="D132" s="230" t="s">
        <v>252</v>
      </c>
      <c r="E132" s="231" t="s">
        <v>4939</v>
      </c>
      <c r="F132" s="232" t="s">
        <v>4940</v>
      </c>
      <c r="G132" s="233" t="s">
        <v>643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303</v>
      </c>
      <c r="AT132" s="242" t="s">
        <v>252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303</v>
      </c>
      <c r="BM132" s="242" t="s">
        <v>303</v>
      </c>
    </row>
    <row r="133" s="2" customFormat="1" ht="16.5" customHeight="1">
      <c r="A133" s="41"/>
      <c r="B133" s="42"/>
      <c r="C133" s="230" t="s">
        <v>280</v>
      </c>
      <c r="D133" s="230" t="s">
        <v>252</v>
      </c>
      <c r="E133" s="231" t="s">
        <v>4941</v>
      </c>
      <c r="F133" s="232" t="s">
        <v>4942</v>
      </c>
      <c r="G133" s="233" t="s">
        <v>643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303</v>
      </c>
      <c r="AT133" s="242" t="s">
        <v>252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303</v>
      </c>
      <c r="BM133" s="242" t="s">
        <v>308</v>
      </c>
    </row>
    <row r="134" s="2" customFormat="1" ht="16.5" customHeight="1">
      <c r="A134" s="41"/>
      <c r="B134" s="42"/>
      <c r="C134" s="230" t="s">
        <v>305</v>
      </c>
      <c r="D134" s="230" t="s">
        <v>252</v>
      </c>
      <c r="E134" s="231" t="s">
        <v>4943</v>
      </c>
      <c r="F134" s="232" t="s">
        <v>4944</v>
      </c>
      <c r="G134" s="233" t="s">
        <v>643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303</v>
      </c>
      <c r="AT134" s="242" t="s">
        <v>252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303</v>
      </c>
      <c r="BM134" s="242" t="s">
        <v>408</v>
      </c>
    </row>
    <row r="135" s="2" customFormat="1">
      <c r="A135" s="41"/>
      <c r="B135" s="42"/>
      <c r="C135" s="43"/>
      <c r="D135" s="251" t="s">
        <v>288</v>
      </c>
      <c r="E135" s="43"/>
      <c r="F135" s="282" t="s">
        <v>4945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288</v>
      </c>
      <c r="AU135" s="19" t="s">
        <v>91</v>
      </c>
    </row>
    <row r="136" s="2" customFormat="1" ht="16.5" customHeight="1">
      <c r="A136" s="41"/>
      <c r="B136" s="42"/>
      <c r="C136" s="230" t="s">
        <v>286</v>
      </c>
      <c r="D136" s="230" t="s">
        <v>252</v>
      </c>
      <c r="E136" s="231" t="s">
        <v>4946</v>
      </c>
      <c r="F136" s="232" t="s">
        <v>4947</v>
      </c>
      <c r="G136" s="233" t="s">
        <v>643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303</v>
      </c>
      <c r="AT136" s="242" t="s">
        <v>252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303</v>
      </c>
      <c r="BM136" s="242" t="s">
        <v>321</v>
      </c>
    </row>
    <row r="137" s="2" customFormat="1" ht="16.5" customHeight="1">
      <c r="A137" s="41"/>
      <c r="B137" s="42"/>
      <c r="C137" s="230" t="s">
        <v>332</v>
      </c>
      <c r="D137" s="230" t="s">
        <v>252</v>
      </c>
      <c r="E137" s="231" t="s">
        <v>4948</v>
      </c>
      <c r="F137" s="232" t="s">
        <v>4949</v>
      </c>
      <c r="G137" s="233" t="s">
        <v>643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303</v>
      </c>
      <c r="AT137" s="242" t="s">
        <v>252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335</v>
      </c>
    </row>
    <row r="138" s="2" customFormat="1">
      <c r="A138" s="41"/>
      <c r="B138" s="42"/>
      <c r="C138" s="43"/>
      <c r="D138" s="251" t="s">
        <v>288</v>
      </c>
      <c r="E138" s="43"/>
      <c r="F138" s="282" t="s">
        <v>4950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288</v>
      </c>
      <c r="AU138" s="19" t="s">
        <v>91</v>
      </c>
    </row>
    <row r="139" s="12" customFormat="1" ht="25.92" customHeight="1">
      <c r="A139" s="12"/>
      <c r="B139" s="214"/>
      <c r="C139" s="215"/>
      <c r="D139" s="216" t="s">
        <v>83</v>
      </c>
      <c r="E139" s="217" t="s">
        <v>3486</v>
      </c>
      <c r="F139" s="217" t="s">
        <v>4951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SUM(P140:P144)</f>
        <v>0</v>
      </c>
      <c r="Q139" s="222"/>
      <c r="R139" s="223">
        <f>SUM(R140:R144)</f>
        <v>0</v>
      </c>
      <c r="S139" s="222"/>
      <c r="T139" s="224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84</v>
      </c>
      <c r="AY139" s="225" t="s">
        <v>250</v>
      </c>
      <c r="BK139" s="227">
        <f>SUM(BK140:BK144)</f>
        <v>0</v>
      </c>
    </row>
    <row r="140" s="2" customFormat="1" ht="16.5" customHeight="1">
      <c r="A140" s="41"/>
      <c r="B140" s="42"/>
      <c r="C140" s="230" t="s">
        <v>8</v>
      </c>
      <c r="D140" s="230" t="s">
        <v>252</v>
      </c>
      <c r="E140" s="231" t="s">
        <v>4952</v>
      </c>
      <c r="F140" s="232" t="s">
        <v>4953</v>
      </c>
      <c r="G140" s="233" t="s">
        <v>570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303</v>
      </c>
      <c r="AT140" s="242" t="s">
        <v>252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340</v>
      </c>
    </row>
    <row r="141" s="2" customFormat="1" ht="16.5" customHeight="1">
      <c r="A141" s="41"/>
      <c r="B141" s="42"/>
      <c r="C141" s="230" t="s">
        <v>348</v>
      </c>
      <c r="D141" s="230" t="s">
        <v>252</v>
      </c>
      <c r="E141" s="231" t="s">
        <v>4954</v>
      </c>
      <c r="F141" s="232" t="s">
        <v>4955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303</v>
      </c>
      <c r="AT141" s="242" t="s">
        <v>252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303</v>
      </c>
      <c r="BM141" s="242" t="s">
        <v>351</v>
      </c>
    </row>
    <row r="142" s="2" customFormat="1" ht="16.5" customHeight="1">
      <c r="A142" s="41"/>
      <c r="B142" s="42"/>
      <c r="C142" s="230" t="s">
        <v>298</v>
      </c>
      <c r="D142" s="230" t="s">
        <v>252</v>
      </c>
      <c r="E142" s="231" t="s">
        <v>4956</v>
      </c>
      <c r="F142" s="232" t="s">
        <v>4940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303</v>
      </c>
      <c r="AT142" s="242" t="s">
        <v>252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357</v>
      </c>
    </row>
    <row r="143" s="2" customFormat="1" ht="16.5" customHeight="1">
      <c r="A143" s="41"/>
      <c r="B143" s="42"/>
      <c r="C143" s="230" t="s">
        <v>360</v>
      </c>
      <c r="D143" s="230" t="s">
        <v>252</v>
      </c>
      <c r="E143" s="231" t="s">
        <v>4957</v>
      </c>
      <c r="F143" s="232" t="s">
        <v>4958</v>
      </c>
      <c r="G143" s="233" t="s">
        <v>643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303</v>
      </c>
      <c r="AT143" s="242" t="s">
        <v>252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303</v>
      </c>
      <c r="BM143" s="242" t="s">
        <v>363</v>
      </c>
    </row>
    <row r="144" s="2" customFormat="1" ht="16.5" customHeight="1">
      <c r="A144" s="41"/>
      <c r="B144" s="42"/>
      <c r="C144" s="230" t="s">
        <v>303</v>
      </c>
      <c r="D144" s="230" t="s">
        <v>252</v>
      </c>
      <c r="E144" s="231" t="s">
        <v>4959</v>
      </c>
      <c r="F144" s="232" t="s">
        <v>4960</v>
      </c>
      <c r="G144" s="233" t="s">
        <v>643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303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374</v>
      </c>
    </row>
    <row r="145" s="12" customFormat="1" ht="25.92" customHeight="1">
      <c r="A145" s="12"/>
      <c r="B145" s="214"/>
      <c r="C145" s="215"/>
      <c r="D145" s="216" t="s">
        <v>83</v>
      </c>
      <c r="E145" s="217" t="s">
        <v>3652</v>
      </c>
      <c r="F145" s="217" t="s">
        <v>4961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f>SUM(P146:P153)</f>
        <v>0</v>
      </c>
      <c r="Q145" s="222"/>
      <c r="R145" s="223">
        <f>SUM(R146:R153)</f>
        <v>0</v>
      </c>
      <c r="S145" s="222"/>
      <c r="T145" s="224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84</v>
      </c>
      <c r="AY145" s="225" t="s">
        <v>250</v>
      </c>
      <c r="BK145" s="227">
        <f>SUM(BK146:BK153)</f>
        <v>0</v>
      </c>
    </row>
    <row r="146" s="2" customFormat="1" ht="16.5" customHeight="1">
      <c r="A146" s="41"/>
      <c r="B146" s="42"/>
      <c r="C146" s="230" t="s">
        <v>385</v>
      </c>
      <c r="D146" s="230" t="s">
        <v>252</v>
      </c>
      <c r="E146" s="231" t="s">
        <v>4962</v>
      </c>
      <c r="F146" s="232" t="s">
        <v>4963</v>
      </c>
      <c r="G146" s="233" t="s">
        <v>570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303</v>
      </c>
      <c r="AT146" s="242" t="s">
        <v>252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389</v>
      </c>
    </row>
    <row r="147" s="2" customFormat="1" ht="16.5" customHeight="1">
      <c r="A147" s="41"/>
      <c r="B147" s="42"/>
      <c r="C147" s="230" t="s">
        <v>308</v>
      </c>
      <c r="D147" s="230" t="s">
        <v>252</v>
      </c>
      <c r="E147" s="231" t="s">
        <v>4964</v>
      </c>
      <c r="F147" s="232" t="s">
        <v>4965</v>
      </c>
      <c r="G147" s="233" t="s">
        <v>570</v>
      </c>
      <c r="H147" s="234">
        <v>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303</v>
      </c>
      <c r="AT147" s="242" t="s">
        <v>252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303</v>
      </c>
      <c r="BM147" s="242" t="s">
        <v>399</v>
      </c>
    </row>
    <row r="148" s="2" customFormat="1" ht="16.5" customHeight="1">
      <c r="A148" s="41"/>
      <c r="B148" s="42"/>
      <c r="C148" s="230" t="s">
        <v>401</v>
      </c>
      <c r="D148" s="230" t="s">
        <v>252</v>
      </c>
      <c r="E148" s="231" t="s">
        <v>4966</v>
      </c>
      <c r="F148" s="232" t="s">
        <v>4967</v>
      </c>
      <c r="G148" s="233" t="s">
        <v>643</v>
      </c>
      <c r="H148" s="234">
        <v>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303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303</v>
      </c>
      <c r="BM148" s="242" t="s">
        <v>404</v>
      </c>
    </row>
    <row r="149" s="2" customFormat="1">
      <c r="A149" s="41"/>
      <c r="B149" s="42"/>
      <c r="C149" s="43"/>
      <c r="D149" s="251" t="s">
        <v>288</v>
      </c>
      <c r="E149" s="43"/>
      <c r="F149" s="282" t="s">
        <v>4968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288</v>
      </c>
      <c r="AU149" s="19" t="s">
        <v>91</v>
      </c>
    </row>
    <row r="150" s="2" customFormat="1" ht="16.5" customHeight="1">
      <c r="A150" s="41"/>
      <c r="B150" s="42"/>
      <c r="C150" s="230" t="s">
        <v>408</v>
      </c>
      <c r="D150" s="230" t="s">
        <v>252</v>
      </c>
      <c r="E150" s="231" t="s">
        <v>4969</v>
      </c>
      <c r="F150" s="232" t="s">
        <v>4970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303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411</v>
      </c>
    </row>
    <row r="151" s="2" customFormat="1" ht="16.5" customHeight="1">
      <c r="A151" s="41"/>
      <c r="B151" s="42"/>
      <c r="C151" s="230" t="s">
        <v>7</v>
      </c>
      <c r="D151" s="230" t="s">
        <v>252</v>
      </c>
      <c r="E151" s="231" t="s">
        <v>4971</v>
      </c>
      <c r="F151" s="232" t="s">
        <v>4972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303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303</v>
      </c>
      <c r="BM151" s="242" t="s">
        <v>423</v>
      </c>
    </row>
    <row r="152" s="2" customFormat="1" ht="16.5" customHeight="1">
      <c r="A152" s="41"/>
      <c r="B152" s="42"/>
      <c r="C152" s="230" t="s">
        <v>321</v>
      </c>
      <c r="D152" s="230" t="s">
        <v>252</v>
      </c>
      <c r="E152" s="231" t="s">
        <v>4973</v>
      </c>
      <c r="F152" s="232" t="s">
        <v>4974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303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432</v>
      </c>
    </row>
    <row r="153" s="2" customFormat="1" ht="16.5" customHeight="1">
      <c r="A153" s="41"/>
      <c r="B153" s="42"/>
      <c r="C153" s="230" t="s">
        <v>436</v>
      </c>
      <c r="D153" s="230" t="s">
        <v>252</v>
      </c>
      <c r="E153" s="231" t="s">
        <v>4975</v>
      </c>
      <c r="F153" s="232" t="s">
        <v>4960</v>
      </c>
      <c r="G153" s="233" t="s">
        <v>570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303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303</v>
      </c>
      <c r="BM153" s="242" t="s">
        <v>439</v>
      </c>
    </row>
    <row r="154" s="12" customFormat="1" ht="25.92" customHeight="1">
      <c r="A154" s="12"/>
      <c r="B154" s="214"/>
      <c r="C154" s="215"/>
      <c r="D154" s="216" t="s">
        <v>83</v>
      </c>
      <c r="E154" s="217" t="s">
        <v>3488</v>
      </c>
      <c r="F154" s="217" t="s">
        <v>4976</v>
      </c>
      <c r="G154" s="215"/>
      <c r="H154" s="215"/>
      <c r="I154" s="218"/>
      <c r="J154" s="219">
        <f>BK154</f>
        <v>0</v>
      </c>
      <c r="K154" s="215"/>
      <c r="L154" s="220"/>
      <c r="M154" s="221"/>
      <c r="N154" s="222"/>
      <c r="O154" s="222"/>
      <c r="P154" s="223">
        <f>SUM(P155:P159)</f>
        <v>0</v>
      </c>
      <c r="Q154" s="222"/>
      <c r="R154" s="223">
        <f>SUM(R155:R159)</f>
        <v>0</v>
      </c>
      <c r="S154" s="222"/>
      <c r="T154" s="22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84</v>
      </c>
      <c r="AY154" s="225" t="s">
        <v>250</v>
      </c>
      <c r="BK154" s="227">
        <f>SUM(BK155:BK159)</f>
        <v>0</v>
      </c>
    </row>
    <row r="155" s="2" customFormat="1" ht="16.5" customHeight="1">
      <c r="A155" s="41"/>
      <c r="B155" s="42"/>
      <c r="C155" s="230" t="s">
        <v>335</v>
      </c>
      <c r="D155" s="230" t="s">
        <v>252</v>
      </c>
      <c r="E155" s="231" t="s">
        <v>4977</v>
      </c>
      <c r="F155" s="232" t="s">
        <v>4978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303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447</v>
      </c>
    </row>
    <row r="156" s="2" customFormat="1" ht="16.5" customHeight="1">
      <c r="A156" s="41"/>
      <c r="B156" s="42"/>
      <c r="C156" s="230" t="s">
        <v>449</v>
      </c>
      <c r="D156" s="230" t="s">
        <v>252</v>
      </c>
      <c r="E156" s="231" t="s">
        <v>4979</v>
      </c>
      <c r="F156" s="232" t="s">
        <v>4980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303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303</v>
      </c>
      <c r="BM156" s="242" t="s">
        <v>452</v>
      </c>
    </row>
    <row r="157" s="2" customFormat="1" ht="16.5" customHeight="1">
      <c r="A157" s="41"/>
      <c r="B157" s="42"/>
      <c r="C157" s="230" t="s">
        <v>340</v>
      </c>
      <c r="D157" s="230" t="s">
        <v>252</v>
      </c>
      <c r="E157" s="231" t="s">
        <v>4981</v>
      </c>
      <c r="F157" s="232" t="s">
        <v>4224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303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303</v>
      </c>
      <c r="BM157" s="242" t="s">
        <v>457</v>
      </c>
    </row>
    <row r="158" s="2" customFormat="1" ht="16.5" customHeight="1">
      <c r="A158" s="41"/>
      <c r="B158" s="42"/>
      <c r="C158" s="230" t="s">
        <v>461</v>
      </c>
      <c r="D158" s="230" t="s">
        <v>252</v>
      </c>
      <c r="E158" s="231" t="s">
        <v>4982</v>
      </c>
      <c r="F158" s="232" t="s">
        <v>4983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303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464</v>
      </c>
    </row>
    <row r="159" s="2" customFormat="1" ht="16.5" customHeight="1">
      <c r="A159" s="41"/>
      <c r="B159" s="42"/>
      <c r="C159" s="230" t="s">
        <v>351</v>
      </c>
      <c r="D159" s="230" t="s">
        <v>252</v>
      </c>
      <c r="E159" s="231" t="s">
        <v>4984</v>
      </c>
      <c r="F159" s="232" t="s">
        <v>4985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303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469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m51kbp9ZdTtbq+HnZWLZ4GEeqSFLHcEOc7VDDkE/2VDKp71475nhGPGQXFpoNG5aZxgCzsiuL7k82EW3QVGBnA==" hashValue="cf5T07K1IdsG1eyvzGMU10zXxz1TdIJ6Y+ZtH+DG0UgBQ7T6oS9jUXPGpZ8DZKz4PuuCNPkyqP1B72wKiKDR5A==" algorithmName="SHA-512" password="CC35"/>
  <autoFilter ref="C123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4986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ROUND((SUM(BE121:BE153)),  2)</f>
        <v>0</v>
      </c>
      <c r="G35" s="41"/>
      <c r="H35" s="41"/>
      <c r="I35" s="167">
        <v>0.20999999999999999</v>
      </c>
      <c r="J35" s="166">
        <f>ROUND(((SUM(BE121:BE153))*I35),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ROUND((SUM(BF121:BF153)),  2)</f>
        <v>0</v>
      </c>
      <c r="G36" s="41"/>
      <c r="H36" s="41"/>
      <c r="I36" s="167">
        <v>0.12</v>
      </c>
      <c r="J36" s="166">
        <f>ROUND(((SUM(BF121:BF153))*I36),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ROUND((SUM(BG121:BG153)),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ROUND((SUM(BH121:BH153)),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ROUND((SUM(BI121:BI153)),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01_PCO - Dálkový přenos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4987</v>
      </c>
      <c r="E99" s="194"/>
      <c r="F99" s="194"/>
      <c r="G99" s="194"/>
      <c r="H99" s="194"/>
      <c r="I99" s="194"/>
      <c r="J99" s="195">
        <f>J122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66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5" s="2" customFormat="1" ht="6.96" customHeight="1">
      <c r="A105" s="41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4.96" customHeight="1">
      <c r="A106" s="41"/>
      <c r="B106" s="42"/>
      <c r="C106" s="25" t="s">
        <v>235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6.25" customHeight="1">
      <c r="A109" s="41"/>
      <c r="B109" s="42"/>
      <c r="C109" s="43"/>
      <c r="D109" s="43"/>
      <c r="E109" s="186" t="str">
        <f>E7</f>
        <v>STUDENTSKÉ KOLEJE VYSOKÉ ŠKOLY POLYTECHNICKÉ JIHLAVA</v>
      </c>
      <c r="F109" s="34"/>
      <c r="G109" s="34"/>
      <c r="H109" s="34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1" customFormat="1" ht="12" customHeight="1">
      <c r="B110" s="23"/>
      <c r="C110" s="34" t="s">
        <v>190</v>
      </c>
      <c r="D110" s="24"/>
      <c r="E110" s="24"/>
      <c r="F110" s="24"/>
      <c r="G110" s="24"/>
      <c r="H110" s="24"/>
      <c r="I110" s="24"/>
      <c r="J110" s="24"/>
      <c r="K110" s="24"/>
      <c r="L110" s="22"/>
    </row>
    <row r="111" s="2" customFormat="1" ht="16.5" customHeight="1">
      <c r="A111" s="41"/>
      <c r="B111" s="42"/>
      <c r="C111" s="43"/>
      <c r="D111" s="43"/>
      <c r="E111" s="186" t="s">
        <v>191</v>
      </c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192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E11</f>
        <v>SO 01_PCO - Dálkový přenos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F14</f>
        <v xml:space="preserve"> </v>
      </c>
      <c r="G115" s="43"/>
      <c r="H115" s="43"/>
      <c r="I115" s="34" t="s">
        <v>24</v>
      </c>
      <c r="J115" s="82" t="str">
        <f>IF(J14="","",J14)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E17</f>
        <v>Vysoká škola polytechnická Jihlava</v>
      </c>
      <c r="G117" s="43"/>
      <c r="H117" s="43"/>
      <c r="I117" s="34" t="s">
        <v>36</v>
      </c>
      <c r="J117" s="39" t="str">
        <f>E23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IF(E20="","",E20)</f>
        <v>Vyplň údaj</v>
      </c>
      <c r="G118" s="43"/>
      <c r="H118" s="43"/>
      <c r="I118" s="34" t="s">
        <v>41</v>
      </c>
      <c r="J118" s="39" t="str">
        <f>E26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236</v>
      </c>
      <c r="D120" s="205" t="s">
        <v>69</v>
      </c>
      <c r="E120" s="205" t="s">
        <v>65</v>
      </c>
      <c r="F120" s="205" t="s">
        <v>66</v>
      </c>
      <c r="G120" s="205" t="s">
        <v>237</v>
      </c>
      <c r="H120" s="205" t="s">
        <v>238</v>
      </c>
      <c r="I120" s="205" t="s">
        <v>239</v>
      </c>
      <c r="J120" s="206" t="s">
        <v>196</v>
      </c>
      <c r="K120" s="207" t="s">
        <v>240</v>
      </c>
      <c r="L120" s="208"/>
      <c r="M120" s="103" t="s">
        <v>1</v>
      </c>
      <c r="N120" s="104" t="s">
        <v>48</v>
      </c>
      <c r="O120" s="104" t="s">
        <v>241</v>
      </c>
      <c r="P120" s="104" t="s">
        <v>242</v>
      </c>
      <c r="Q120" s="104" t="s">
        <v>243</v>
      </c>
      <c r="R120" s="104" t="s">
        <v>244</v>
      </c>
      <c r="S120" s="104" t="s">
        <v>245</v>
      </c>
      <c r="T120" s="105" t="s">
        <v>246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247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3484</v>
      </c>
      <c r="F122" s="217" t="s">
        <v>4988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SUM(P123:P153)</f>
        <v>0</v>
      </c>
      <c r="Q122" s="222"/>
      <c r="R122" s="223">
        <f>SUM(R123:R153)</f>
        <v>0</v>
      </c>
      <c r="S122" s="222"/>
      <c r="T122" s="224">
        <f>SUM(T123:T153)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250</v>
      </c>
      <c r="BK122" s="227">
        <f>SUM(BK123:BK153)</f>
        <v>0</v>
      </c>
    </row>
    <row r="123" s="2" customFormat="1" ht="16.5" customHeight="1">
      <c r="A123" s="41"/>
      <c r="B123" s="42"/>
      <c r="C123" s="294" t="s">
        <v>91</v>
      </c>
      <c r="D123" s="294" t="s">
        <v>337</v>
      </c>
      <c r="E123" s="295" t="s">
        <v>4989</v>
      </c>
      <c r="F123" s="296" t="s">
        <v>4990</v>
      </c>
      <c r="G123" s="297" t="s">
        <v>3524</v>
      </c>
      <c r="H123" s="298">
        <v>1</v>
      </c>
      <c r="I123" s="299"/>
      <c r="J123" s="300">
        <f>ROUND(I123*H123,2)</f>
        <v>0</v>
      </c>
      <c r="K123" s="301"/>
      <c r="L123" s="302"/>
      <c r="M123" s="303" t="s">
        <v>1</v>
      </c>
      <c r="N123" s="304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280</v>
      </c>
      <c r="AT123" s="242" t="s">
        <v>337</v>
      </c>
      <c r="AU123" s="242" t="s">
        <v>91</v>
      </c>
      <c r="AY123" s="19" t="s">
        <v>250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256</v>
      </c>
      <c r="BM123" s="242" t="s">
        <v>93</v>
      </c>
    </row>
    <row r="124" s="2" customFormat="1" ht="16.5" customHeight="1">
      <c r="A124" s="41"/>
      <c r="B124" s="42"/>
      <c r="C124" s="294" t="s">
        <v>93</v>
      </c>
      <c r="D124" s="294" t="s">
        <v>337</v>
      </c>
      <c r="E124" s="295" t="s">
        <v>4991</v>
      </c>
      <c r="F124" s="296" t="s">
        <v>4992</v>
      </c>
      <c r="G124" s="297" t="s">
        <v>3524</v>
      </c>
      <c r="H124" s="298">
        <v>1</v>
      </c>
      <c r="I124" s="299"/>
      <c r="J124" s="300">
        <f>ROUND(I124*H124,2)</f>
        <v>0</v>
      </c>
      <c r="K124" s="301"/>
      <c r="L124" s="302"/>
      <c r="M124" s="303" t="s">
        <v>1</v>
      </c>
      <c r="N124" s="304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280</v>
      </c>
      <c r="AT124" s="242" t="s">
        <v>337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256</v>
      </c>
      <c r="BM124" s="242" t="s">
        <v>256</v>
      </c>
    </row>
    <row r="125" s="2" customFormat="1" ht="16.5" customHeight="1">
      <c r="A125" s="41"/>
      <c r="B125" s="42"/>
      <c r="C125" s="294" t="s">
        <v>272</v>
      </c>
      <c r="D125" s="294" t="s">
        <v>337</v>
      </c>
      <c r="E125" s="295" t="s">
        <v>4993</v>
      </c>
      <c r="F125" s="296" t="s">
        <v>4994</v>
      </c>
      <c r="G125" s="297" t="s">
        <v>3524</v>
      </c>
      <c r="H125" s="298">
        <v>1</v>
      </c>
      <c r="I125" s="299"/>
      <c r="J125" s="300">
        <f>ROUND(I125*H125,2)</f>
        <v>0</v>
      </c>
      <c r="K125" s="301"/>
      <c r="L125" s="302"/>
      <c r="M125" s="303" t="s">
        <v>1</v>
      </c>
      <c r="N125" s="304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280</v>
      </c>
      <c r="AT125" s="242" t="s">
        <v>337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275</v>
      </c>
    </row>
    <row r="126" s="2" customFormat="1" ht="16.5" customHeight="1">
      <c r="A126" s="41"/>
      <c r="B126" s="42"/>
      <c r="C126" s="294" t="s">
        <v>256</v>
      </c>
      <c r="D126" s="294" t="s">
        <v>337</v>
      </c>
      <c r="E126" s="295" t="s">
        <v>4995</v>
      </c>
      <c r="F126" s="296" t="s">
        <v>4996</v>
      </c>
      <c r="G126" s="297" t="s">
        <v>3524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280</v>
      </c>
      <c r="AT126" s="242" t="s">
        <v>337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280</v>
      </c>
    </row>
    <row r="127" s="2" customFormat="1" ht="16.5" customHeight="1">
      <c r="A127" s="41"/>
      <c r="B127" s="42"/>
      <c r="C127" s="294" t="s">
        <v>283</v>
      </c>
      <c r="D127" s="294" t="s">
        <v>337</v>
      </c>
      <c r="E127" s="295" t="s">
        <v>4997</v>
      </c>
      <c r="F127" s="296" t="s">
        <v>4998</v>
      </c>
      <c r="G127" s="297" t="s">
        <v>3524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280</v>
      </c>
      <c r="AT127" s="242" t="s">
        <v>337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286</v>
      </c>
    </row>
    <row r="128" s="2" customFormat="1" ht="16.5" customHeight="1">
      <c r="A128" s="41"/>
      <c r="B128" s="42"/>
      <c r="C128" s="294" t="s">
        <v>275</v>
      </c>
      <c r="D128" s="294" t="s">
        <v>337</v>
      </c>
      <c r="E128" s="295" t="s">
        <v>4999</v>
      </c>
      <c r="F128" s="296" t="s">
        <v>5000</v>
      </c>
      <c r="G128" s="297" t="s">
        <v>3524</v>
      </c>
      <c r="H128" s="298">
        <v>2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280</v>
      </c>
      <c r="AT128" s="242" t="s">
        <v>337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8</v>
      </c>
    </row>
    <row r="129" s="2" customFormat="1" ht="16.5" customHeight="1">
      <c r="A129" s="41"/>
      <c r="B129" s="42"/>
      <c r="C129" s="294" t="s">
        <v>294</v>
      </c>
      <c r="D129" s="294" t="s">
        <v>337</v>
      </c>
      <c r="E129" s="295" t="s">
        <v>5001</v>
      </c>
      <c r="F129" s="296" t="s">
        <v>5002</v>
      </c>
      <c r="G129" s="297" t="s">
        <v>3524</v>
      </c>
      <c r="H129" s="298">
        <v>4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280</v>
      </c>
      <c r="AT129" s="242" t="s">
        <v>337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298</v>
      </c>
    </row>
    <row r="130" s="2" customFormat="1" ht="16.5" customHeight="1">
      <c r="A130" s="41"/>
      <c r="B130" s="42"/>
      <c r="C130" s="294" t="s">
        <v>280</v>
      </c>
      <c r="D130" s="294" t="s">
        <v>337</v>
      </c>
      <c r="E130" s="295" t="s">
        <v>5003</v>
      </c>
      <c r="F130" s="296" t="s">
        <v>5004</v>
      </c>
      <c r="G130" s="297" t="s">
        <v>3524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280</v>
      </c>
      <c r="AT130" s="242" t="s">
        <v>337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303</v>
      </c>
    </row>
    <row r="131" s="2" customFormat="1" ht="16.5" customHeight="1">
      <c r="A131" s="41"/>
      <c r="B131" s="42"/>
      <c r="C131" s="294" t="s">
        <v>305</v>
      </c>
      <c r="D131" s="294" t="s">
        <v>337</v>
      </c>
      <c r="E131" s="295" t="s">
        <v>5005</v>
      </c>
      <c r="F131" s="296" t="s">
        <v>5006</v>
      </c>
      <c r="G131" s="297" t="s">
        <v>3524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280</v>
      </c>
      <c r="AT131" s="242" t="s">
        <v>337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308</v>
      </c>
    </row>
    <row r="132" s="2" customFormat="1" ht="16.5" customHeight="1">
      <c r="A132" s="41"/>
      <c r="B132" s="42"/>
      <c r="C132" s="294" t="s">
        <v>286</v>
      </c>
      <c r="D132" s="294" t="s">
        <v>337</v>
      </c>
      <c r="E132" s="295" t="s">
        <v>5007</v>
      </c>
      <c r="F132" s="296" t="s">
        <v>5008</v>
      </c>
      <c r="G132" s="297" t="s">
        <v>3524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280</v>
      </c>
      <c r="AT132" s="242" t="s">
        <v>337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408</v>
      </c>
    </row>
    <row r="133" s="2" customFormat="1" ht="16.5" customHeight="1">
      <c r="A133" s="41"/>
      <c r="B133" s="42"/>
      <c r="C133" s="294" t="s">
        <v>332</v>
      </c>
      <c r="D133" s="294" t="s">
        <v>337</v>
      </c>
      <c r="E133" s="295" t="s">
        <v>5009</v>
      </c>
      <c r="F133" s="296" t="s">
        <v>5010</v>
      </c>
      <c r="G133" s="297" t="s">
        <v>3524</v>
      </c>
      <c r="H133" s="298">
        <v>2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280</v>
      </c>
      <c r="AT133" s="242" t="s">
        <v>337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321</v>
      </c>
    </row>
    <row r="134" s="2" customFormat="1" ht="16.5" customHeight="1">
      <c r="A134" s="41"/>
      <c r="B134" s="42"/>
      <c r="C134" s="294" t="s">
        <v>8</v>
      </c>
      <c r="D134" s="294" t="s">
        <v>337</v>
      </c>
      <c r="E134" s="295" t="s">
        <v>5011</v>
      </c>
      <c r="F134" s="296" t="s">
        <v>5012</v>
      </c>
      <c r="G134" s="297" t="s">
        <v>3524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280</v>
      </c>
      <c r="AT134" s="242" t="s">
        <v>337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335</v>
      </c>
    </row>
    <row r="135" s="2" customFormat="1" ht="16.5" customHeight="1">
      <c r="A135" s="41"/>
      <c r="B135" s="42"/>
      <c r="C135" s="294" t="s">
        <v>348</v>
      </c>
      <c r="D135" s="294" t="s">
        <v>337</v>
      </c>
      <c r="E135" s="295" t="s">
        <v>5013</v>
      </c>
      <c r="F135" s="296" t="s">
        <v>5014</v>
      </c>
      <c r="G135" s="297" t="s">
        <v>3524</v>
      </c>
      <c r="H135" s="298">
        <v>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280</v>
      </c>
      <c r="AT135" s="242" t="s">
        <v>337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340</v>
      </c>
    </row>
    <row r="136" s="2" customFormat="1" ht="16.5" customHeight="1">
      <c r="A136" s="41"/>
      <c r="B136" s="42"/>
      <c r="C136" s="294" t="s">
        <v>298</v>
      </c>
      <c r="D136" s="294" t="s">
        <v>337</v>
      </c>
      <c r="E136" s="295" t="s">
        <v>5015</v>
      </c>
      <c r="F136" s="296" t="s">
        <v>5016</v>
      </c>
      <c r="G136" s="297" t="s">
        <v>3524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280</v>
      </c>
      <c r="AT136" s="242" t="s">
        <v>337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351</v>
      </c>
    </row>
    <row r="137" s="2" customFormat="1" ht="16.5" customHeight="1">
      <c r="A137" s="41"/>
      <c r="B137" s="42"/>
      <c r="C137" s="294" t="s">
        <v>360</v>
      </c>
      <c r="D137" s="294" t="s">
        <v>337</v>
      </c>
      <c r="E137" s="295" t="s">
        <v>5017</v>
      </c>
      <c r="F137" s="296" t="s">
        <v>5018</v>
      </c>
      <c r="G137" s="297" t="s">
        <v>3524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280</v>
      </c>
      <c r="AT137" s="242" t="s">
        <v>337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357</v>
      </c>
    </row>
    <row r="138" s="2" customFormat="1" ht="21.75" customHeight="1">
      <c r="A138" s="41"/>
      <c r="B138" s="42"/>
      <c r="C138" s="294" t="s">
        <v>303</v>
      </c>
      <c r="D138" s="294" t="s">
        <v>337</v>
      </c>
      <c r="E138" s="295" t="s">
        <v>5019</v>
      </c>
      <c r="F138" s="296" t="s">
        <v>5020</v>
      </c>
      <c r="G138" s="297" t="s">
        <v>3524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280</v>
      </c>
      <c r="AT138" s="242" t="s">
        <v>337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363</v>
      </c>
    </row>
    <row r="139" s="2" customFormat="1" ht="16.5" customHeight="1">
      <c r="A139" s="41"/>
      <c r="B139" s="42"/>
      <c r="C139" s="294" t="s">
        <v>385</v>
      </c>
      <c r="D139" s="294" t="s">
        <v>337</v>
      </c>
      <c r="E139" s="295" t="s">
        <v>5021</v>
      </c>
      <c r="F139" s="296" t="s">
        <v>5022</v>
      </c>
      <c r="G139" s="297" t="s">
        <v>3524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280</v>
      </c>
      <c r="AT139" s="242" t="s">
        <v>337</v>
      </c>
      <c r="AU139" s="242" t="s">
        <v>91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374</v>
      </c>
    </row>
    <row r="140" s="2" customFormat="1" ht="16.5" customHeight="1">
      <c r="A140" s="41"/>
      <c r="B140" s="42"/>
      <c r="C140" s="294" t="s">
        <v>308</v>
      </c>
      <c r="D140" s="294" t="s">
        <v>337</v>
      </c>
      <c r="E140" s="295" t="s">
        <v>5023</v>
      </c>
      <c r="F140" s="296" t="s">
        <v>5024</v>
      </c>
      <c r="G140" s="297" t="s">
        <v>320</v>
      </c>
      <c r="H140" s="298">
        <v>100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280</v>
      </c>
      <c r="AT140" s="242" t="s">
        <v>337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389</v>
      </c>
    </row>
    <row r="141" s="2" customFormat="1" ht="16.5" customHeight="1">
      <c r="A141" s="41"/>
      <c r="B141" s="42"/>
      <c r="C141" s="294" t="s">
        <v>401</v>
      </c>
      <c r="D141" s="294" t="s">
        <v>337</v>
      </c>
      <c r="E141" s="295" t="s">
        <v>5025</v>
      </c>
      <c r="F141" s="296" t="s">
        <v>5026</v>
      </c>
      <c r="G141" s="297" t="s">
        <v>320</v>
      </c>
      <c r="H141" s="298">
        <v>3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280</v>
      </c>
      <c r="AT141" s="242" t="s">
        <v>337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399</v>
      </c>
    </row>
    <row r="142" s="2" customFormat="1" ht="16.5" customHeight="1">
      <c r="A142" s="41"/>
      <c r="B142" s="42"/>
      <c r="C142" s="294" t="s">
        <v>408</v>
      </c>
      <c r="D142" s="294" t="s">
        <v>337</v>
      </c>
      <c r="E142" s="295" t="s">
        <v>5027</v>
      </c>
      <c r="F142" s="296" t="s">
        <v>5028</v>
      </c>
      <c r="G142" s="297" t="s">
        <v>320</v>
      </c>
      <c r="H142" s="298">
        <v>3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280</v>
      </c>
      <c r="AT142" s="242" t="s">
        <v>337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404</v>
      </c>
    </row>
    <row r="143" s="2" customFormat="1" ht="16.5" customHeight="1">
      <c r="A143" s="41"/>
      <c r="B143" s="42"/>
      <c r="C143" s="294" t="s">
        <v>7</v>
      </c>
      <c r="D143" s="294" t="s">
        <v>337</v>
      </c>
      <c r="E143" s="295" t="s">
        <v>5029</v>
      </c>
      <c r="F143" s="296" t="s">
        <v>5030</v>
      </c>
      <c r="G143" s="297" t="s">
        <v>320</v>
      </c>
      <c r="H143" s="298">
        <v>3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280</v>
      </c>
      <c r="AT143" s="242" t="s">
        <v>337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411</v>
      </c>
    </row>
    <row r="144" s="2" customFormat="1" ht="16.5" customHeight="1">
      <c r="A144" s="41"/>
      <c r="B144" s="42"/>
      <c r="C144" s="294" t="s">
        <v>321</v>
      </c>
      <c r="D144" s="294" t="s">
        <v>337</v>
      </c>
      <c r="E144" s="295" t="s">
        <v>5031</v>
      </c>
      <c r="F144" s="296" t="s">
        <v>5032</v>
      </c>
      <c r="G144" s="297" t="s">
        <v>320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280</v>
      </c>
      <c r="AT144" s="242" t="s">
        <v>337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423</v>
      </c>
    </row>
    <row r="145" s="2" customFormat="1" ht="16.5" customHeight="1">
      <c r="A145" s="41"/>
      <c r="B145" s="42"/>
      <c r="C145" s="294" t="s">
        <v>436</v>
      </c>
      <c r="D145" s="294" t="s">
        <v>337</v>
      </c>
      <c r="E145" s="295" t="s">
        <v>5033</v>
      </c>
      <c r="F145" s="296" t="s">
        <v>5034</v>
      </c>
      <c r="G145" s="297" t="s">
        <v>320</v>
      </c>
      <c r="H145" s="298">
        <v>10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280</v>
      </c>
      <c r="AT145" s="242" t="s">
        <v>337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432</v>
      </c>
    </row>
    <row r="146" s="2" customFormat="1" ht="16.5" customHeight="1">
      <c r="A146" s="41"/>
      <c r="B146" s="42"/>
      <c r="C146" s="294" t="s">
        <v>335</v>
      </c>
      <c r="D146" s="294" t="s">
        <v>337</v>
      </c>
      <c r="E146" s="295" t="s">
        <v>5035</v>
      </c>
      <c r="F146" s="296" t="s">
        <v>5036</v>
      </c>
      <c r="G146" s="297" t="s">
        <v>320</v>
      </c>
      <c r="H146" s="298">
        <v>10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280</v>
      </c>
      <c r="AT146" s="242" t="s">
        <v>337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439</v>
      </c>
    </row>
    <row r="147" s="2" customFormat="1" ht="16.5" customHeight="1">
      <c r="A147" s="41"/>
      <c r="B147" s="42"/>
      <c r="C147" s="294" t="s">
        <v>449</v>
      </c>
      <c r="D147" s="294" t="s">
        <v>337</v>
      </c>
      <c r="E147" s="295" t="s">
        <v>5037</v>
      </c>
      <c r="F147" s="296" t="s">
        <v>5038</v>
      </c>
      <c r="G147" s="297" t="s">
        <v>320</v>
      </c>
      <c r="H147" s="298">
        <v>2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280</v>
      </c>
      <c r="AT147" s="242" t="s">
        <v>337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447</v>
      </c>
    </row>
    <row r="148" s="2" customFormat="1" ht="16.5" customHeight="1">
      <c r="A148" s="41"/>
      <c r="B148" s="42"/>
      <c r="C148" s="230" t="s">
        <v>340</v>
      </c>
      <c r="D148" s="230" t="s">
        <v>252</v>
      </c>
      <c r="E148" s="231" t="s">
        <v>5039</v>
      </c>
      <c r="F148" s="232" t="s">
        <v>5040</v>
      </c>
      <c r="G148" s="233" t="s">
        <v>3524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452</v>
      </c>
    </row>
    <row r="149" s="2" customFormat="1" ht="24.15" customHeight="1">
      <c r="A149" s="41"/>
      <c r="B149" s="42"/>
      <c r="C149" s="230" t="s">
        <v>461</v>
      </c>
      <c r="D149" s="230" t="s">
        <v>252</v>
      </c>
      <c r="E149" s="231" t="s">
        <v>5041</v>
      </c>
      <c r="F149" s="232" t="s">
        <v>5042</v>
      </c>
      <c r="G149" s="233" t="s">
        <v>3524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457</v>
      </c>
    </row>
    <row r="150" s="2" customFormat="1" ht="24.15" customHeight="1">
      <c r="A150" s="41"/>
      <c r="B150" s="42"/>
      <c r="C150" s="230" t="s">
        <v>351</v>
      </c>
      <c r="D150" s="230" t="s">
        <v>252</v>
      </c>
      <c r="E150" s="231" t="s">
        <v>5043</v>
      </c>
      <c r="F150" s="232" t="s">
        <v>5044</v>
      </c>
      <c r="G150" s="233" t="s">
        <v>3524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464</v>
      </c>
    </row>
    <row r="151" s="2" customFormat="1" ht="16.5" customHeight="1">
      <c r="A151" s="41"/>
      <c r="B151" s="42"/>
      <c r="C151" s="230" t="s">
        <v>471</v>
      </c>
      <c r="D151" s="230" t="s">
        <v>252</v>
      </c>
      <c r="E151" s="231" t="s">
        <v>5045</v>
      </c>
      <c r="F151" s="232" t="s">
        <v>5046</v>
      </c>
      <c r="G151" s="233" t="s">
        <v>3524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469</v>
      </c>
    </row>
    <row r="152" s="2" customFormat="1" ht="16.5" customHeight="1">
      <c r="A152" s="41"/>
      <c r="B152" s="42"/>
      <c r="C152" s="230" t="s">
        <v>357</v>
      </c>
      <c r="D152" s="230" t="s">
        <v>252</v>
      </c>
      <c r="E152" s="231" t="s">
        <v>5047</v>
      </c>
      <c r="F152" s="232" t="s">
        <v>5048</v>
      </c>
      <c r="G152" s="233" t="s">
        <v>3524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474</v>
      </c>
    </row>
    <row r="153" s="2" customFormat="1" ht="16.5" customHeight="1">
      <c r="A153" s="41"/>
      <c r="B153" s="42"/>
      <c r="C153" s="230" t="s">
        <v>487</v>
      </c>
      <c r="D153" s="230" t="s">
        <v>252</v>
      </c>
      <c r="E153" s="231" t="s">
        <v>5049</v>
      </c>
      <c r="F153" s="232" t="s">
        <v>5050</v>
      </c>
      <c r="G153" s="233" t="s">
        <v>3524</v>
      </c>
      <c r="H153" s="234">
        <v>1</v>
      </c>
      <c r="I153" s="235"/>
      <c r="J153" s="236">
        <f>ROUND(I153*H153,2)</f>
        <v>0</v>
      </c>
      <c r="K153" s="237"/>
      <c r="L153" s="47"/>
      <c r="M153" s="306" t="s">
        <v>1</v>
      </c>
      <c r="N153" s="307" t="s">
        <v>49</v>
      </c>
      <c r="O153" s="308"/>
      <c r="P153" s="309">
        <f>O153*H153</f>
        <v>0</v>
      </c>
      <c r="Q153" s="309">
        <v>0</v>
      </c>
      <c r="R153" s="309">
        <f>Q153*H153</f>
        <v>0</v>
      </c>
      <c r="S153" s="309">
        <v>0</v>
      </c>
      <c r="T153" s="31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479</v>
      </c>
    </row>
    <row r="154" s="2" customFormat="1" ht="6.96" customHeight="1">
      <c r="A154" s="41"/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Pd6FqksSa3LXowfA5Lt+IvPERx8ZG+N14hhyqycpPrlHr1yG+PVSkYILMx0Bvh7IR81Y1vp54/1x8GRc6PDlVg==" hashValue="27/RJWCTWDyXErCq3MV+lKjOoBFSS0yUWHV0iax50zTwD2XHpjQ2AE5/CcdIS8FLTCLcdn94Ti+aTRzdTbDYMQ==" algorithmName="SHA-512" password="CC35"/>
  <autoFilter ref="C120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5051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ROUND((SUM(BE135:BE248)),  2)</f>
        <v>0</v>
      </c>
      <c r="G35" s="41"/>
      <c r="H35" s="41"/>
      <c r="I35" s="167">
        <v>0.20999999999999999</v>
      </c>
      <c r="J35" s="166">
        <f>ROUND(((SUM(BE135:BE248))*I35),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ROUND((SUM(BF135:BF248)),  2)</f>
        <v>0</v>
      </c>
      <c r="G36" s="41"/>
      <c r="H36" s="41"/>
      <c r="I36" s="167">
        <v>0.12</v>
      </c>
      <c r="J36" s="166">
        <f>ROUND(((SUM(BF135:BF248))*I36),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ROUND((SUM(BG135:BG248)),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ROUND((SUM(BH135:BH248)),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ROUND((SUM(BI135:BI248)),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01_MaR - Měření a regulace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5052</v>
      </c>
      <c r="E99" s="194"/>
      <c r="F99" s="194"/>
      <c r="G99" s="194"/>
      <c r="H99" s="194"/>
      <c r="I99" s="194"/>
      <c r="J99" s="195">
        <f>J136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5053</v>
      </c>
      <c r="E100" s="199"/>
      <c r="F100" s="199"/>
      <c r="G100" s="199"/>
      <c r="H100" s="199"/>
      <c r="I100" s="199"/>
      <c r="J100" s="200">
        <f>J137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5054</v>
      </c>
      <c r="E101" s="199"/>
      <c r="F101" s="199"/>
      <c r="G101" s="199"/>
      <c r="H101" s="199"/>
      <c r="I101" s="199"/>
      <c r="J101" s="200">
        <f>J152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5055</v>
      </c>
      <c r="E102" s="199"/>
      <c r="F102" s="199"/>
      <c r="G102" s="199"/>
      <c r="H102" s="199"/>
      <c r="I102" s="199"/>
      <c r="J102" s="200">
        <f>J167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5056</v>
      </c>
      <c r="E103" s="194"/>
      <c r="F103" s="194"/>
      <c r="G103" s="194"/>
      <c r="H103" s="194"/>
      <c r="I103" s="194"/>
      <c r="J103" s="195">
        <f>J169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6"/>
      <c r="D104" s="198" t="s">
        <v>5057</v>
      </c>
      <c r="E104" s="199"/>
      <c r="F104" s="199"/>
      <c r="G104" s="199"/>
      <c r="H104" s="199"/>
      <c r="I104" s="199"/>
      <c r="J104" s="200">
        <f>J170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5058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5058</v>
      </c>
      <c r="E106" s="199"/>
      <c r="F106" s="199"/>
      <c r="G106" s="199"/>
      <c r="H106" s="199"/>
      <c r="I106" s="199"/>
      <c r="J106" s="200">
        <f>J192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5059</v>
      </c>
      <c r="E107" s="194"/>
      <c r="F107" s="194"/>
      <c r="G107" s="194"/>
      <c r="H107" s="194"/>
      <c r="I107" s="194"/>
      <c r="J107" s="195">
        <f>J196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5060</v>
      </c>
      <c r="E108" s="194"/>
      <c r="F108" s="194"/>
      <c r="G108" s="194"/>
      <c r="H108" s="194"/>
      <c r="I108" s="194"/>
      <c r="J108" s="195">
        <f>J199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6"/>
      <c r="D109" s="198" t="s">
        <v>5057</v>
      </c>
      <c r="E109" s="199"/>
      <c r="F109" s="199"/>
      <c r="G109" s="199"/>
      <c r="H109" s="199"/>
      <c r="I109" s="199"/>
      <c r="J109" s="200">
        <f>J200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5058</v>
      </c>
      <c r="E110" s="199"/>
      <c r="F110" s="199"/>
      <c r="G110" s="199"/>
      <c r="H110" s="199"/>
      <c r="I110" s="199"/>
      <c r="J110" s="200">
        <f>J212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5061</v>
      </c>
      <c r="E111" s="199"/>
      <c r="F111" s="199"/>
      <c r="G111" s="199"/>
      <c r="H111" s="199"/>
      <c r="I111" s="199"/>
      <c r="J111" s="200">
        <f>J230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5062</v>
      </c>
      <c r="E112" s="194"/>
      <c r="F112" s="194"/>
      <c r="G112" s="194"/>
      <c r="H112" s="194"/>
      <c r="I112" s="194"/>
      <c r="J112" s="195">
        <f>J236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5063</v>
      </c>
      <c r="E113" s="194"/>
      <c r="F113" s="194"/>
      <c r="G113" s="194"/>
      <c r="H113" s="194"/>
      <c r="I113" s="194"/>
      <c r="J113" s="195">
        <f>J240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5" t="s">
        <v>235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6.25" customHeight="1">
      <c r="A123" s="41"/>
      <c r="B123" s="42"/>
      <c r="C123" s="43"/>
      <c r="D123" s="43"/>
      <c r="E123" s="186" t="str">
        <f>E7</f>
        <v>STUDENTSKÉ KOLEJE VYSOKÉ ŠKOLY POLYTECHNICKÉ JIHLAVA</v>
      </c>
      <c r="F123" s="34"/>
      <c r="G123" s="34"/>
      <c r="H123" s="34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3"/>
      <c r="C124" s="34" t="s">
        <v>190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2" customFormat="1" ht="16.5" customHeight="1">
      <c r="A125" s="41"/>
      <c r="B125" s="42"/>
      <c r="C125" s="43"/>
      <c r="D125" s="43"/>
      <c r="E125" s="186" t="s">
        <v>191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192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E11</f>
        <v>SO 01_MaR - Měření a regulace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4" t="s">
        <v>22</v>
      </c>
      <c r="D129" s="43"/>
      <c r="E129" s="43"/>
      <c r="F129" s="29" t="str">
        <f>F14</f>
        <v xml:space="preserve"> </v>
      </c>
      <c r="G129" s="43"/>
      <c r="H129" s="43"/>
      <c r="I129" s="34" t="s">
        <v>24</v>
      </c>
      <c r="J129" s="82" t="str">
        <f>IF(J14="","",J14)</f>
        <v>25. 11. 2022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5.15" customHeight="1">
      <c r="A131" s="41"/>
      <c r="B131" s="42"/>
      <c r="C131" s="34" t="s">
        <v>30</v>
      </c>
      <c r="D131" s="43"/>
      <c r="E131" s="43"/>
      <c r="F131" s="29" t="str">
        <f>E17</f>
        <v>Vysoká škola polytechnická Jihlava</v>
      </c>
      <c r="G131" s="43"/>
      <c r="H131" s="43"/>
      <c r="I131" s="34" t="s">
        <v>36</v>
      </c>
      <c r="J131" s="39" t="str">
        <f>E23</f>
        <v>A32 spol. s r. o.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4" t="s">
        <v>34</v>
      </c>
      <c r="D132" s="43"/>
      <c r="E132" s="43"/>
      <c r="F132" s="29" t="str">
        <f>IF(E20="","",E20)</f>
        <v>Vyplň údaj</v>
      </c>
      <c r="G132" s="43"/>
      <c r="H132" s="43"/>
      <c r="I132" s="34" t="s">
        <v>41</v>
      </c>
      <c r="J132" s="39" t="str">
        <f>E26</f>
        <v xml:space="preserve"> 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02"/>
      <c r="B134" s="203"/>
      <c r="C134" s="204" t="s">
        <v>236</v>
      </c>
      <c r="D134" s="205" t="s">
        <v>69</v>
      </c>
      <c r="E134" s="205" t="s">
        <v>65</v>
      </c>
      <c r="F134" s="205" t="s">
        <v>66</v>
      </c>
      <c r="G134" s="205" t="s">
        <v>237</v>
      </c>
      <c r="H134" s="205" t="s">
        <v>238</v>
      </c>
      <c r="I134" s="205" t="s">
        <v>239</v>
      </c>
      <c r="J134" s="206" t="s">
        <v>196</v>
      </c>
      <c r="K134" s="207" t="s">
        <v>240</v>
      </c>
      <c r="L134" s="208"/>
      <c r="M134" s="103" t="s">
        <v>1</v>
      </c>
      <c r="N134" s="104" t="s">
        <v>48</v>
      </c>
      <c r="O134" s="104" t="s">
        <v>241</v>
      </c>
      <c r="P134" s="104" t="s">
        <v>242</v>
      </c>
      <c r="Q134" s="104" t="s">
        <v>243</v>
      </c>
      <c r="R134" s="104" t="s">
        <v>244</v>
      </c>
      <c r="S134" s="104" t="s">
        <v>245</v>
      </c>
      <c r="T134" s="105" t="s">
        <v>246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41"/>
      <c r="B135" s="42"/>
      <c r="C135" s="110" t="s">
        <v>247</v>
      </c>
      <c r="D135" s="43"/>
      <c r="E135" s="43"/>
      <c r="F135" s="43"/>
      <c r="G135" s="43"/>
      <c r="H135" s="43"/>
      <c r="I135" s="43"/>
      <c r="J135" s="209">
        <f>BK135</f>
        <v>0</v>
      </c>
      <c r="K135" s="43"/>
      <c r="L135" s="47"/>
      <c r="M135" s="106"/>
      <c r="N135" s="210"/>
      <c r="O135" s="107"/>
      <c r="P135" s="211">
        <f>P136+P169+P196+P199+P236+P240</f>
        <v>0</v>
      </c>
      <c r="Q135" s="107"/>
      <c r="R135" s="211">
        <f>R136+R169+R196+R199+R236+R240</f>
        <v>0</v>
      </c>
      <c r="S135" s="107"/>
      <c r="T135" s="212">
        <f>T136+T169+T196+T199+T236+T240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83</v>
      </c>
      <c r="AU135" s="19" t="s">
        <v>198</v>
      </c>
      <c r="BK135" s="213">
        <f>BK136+BK169+BK196+BK199+BK236+BK240</f>
        <v>0</v>
      </c>
    </row>
    <row r="136" s="12" customFormat="1" ht="25.92" customHeight="1">
      <c r="A136" s="12"/>
      <c r="B136" s="214"/>
      <c r="C136" s="215"/>
      <c r="D136" s="216" t="s">
        <v>83</v>
      </c>
      <c r="E136" s="217" t="s">
        <v>3484</v>
      </c>
      <c r="F136" s="217" t="s">
        <v>5064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P137+P152+P167</f>
        <v>0</v>
      </c>
      <c r="Q136" s="222"/>
      <c r="R136" s="223">
        <f>R137+R152+R167</f>
        <v>0</v>
      </c>
      <c r="S136" s="222"/>
      <c r="T136" s="224">
        <f>T137+T152+T167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84</v>
      </c>
      <c r="AY136" s="225" t="s">
        <v>250</v>
      </c>
      <c r="BK136" s="227">
        <f>BK137+BK152+BK167</f>
        <v>0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3486</v>
      </c>
      <c r="F137" s="228" t="s">
        <v>5065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SUM(P138:P151)</f>
        <v>0</v>
      </c>
      <c r="Q137" s="222"/>
      <c r="R137" s="223">
        <f>SUM(R138:R151)</f>
        <v>0</v>
      </c>
      <c r="S137" s="222"/>
      <c r="T137" s="224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250</v>
      </c>
      <c r="BK137" s="227">
        <f>SUM(BK138:BK151)</f>
        <v>0</v>
      </c>
    </row>
    <row r="138" s="2" customFormat="1" ht="24.15" customHeight="1">
      <c r="A138" s="41"/>
      <c r="B138" s="42"/>
      <c r="C138" s="230" t="s">
        <v>91</v>
      </c>
      <c r="D138" s="230" t="s">
        <v>252</v>
      </c>
      <c r="E138" s="231" t="s">
        <v>5066</v>
      </c>
      <c r="F138" s="232" t="s">
        <v>5067</v>
      </c>
      <c r="G138" s="233" t="s">
        <v>3524</v>
      </c>
      <c r="H138" s="234">
        <v>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93</v>
      </c>
    </row>
    <row r="139" s="2" customFormat="1" ht="24.15" customHeight="1">
      <c r="A139" s="41"/>
      <c r="B139" s="42"/>
      <c r="C139" s="230" t="s">
        <v>93</v>
      </c>
      <c r="D139" s="230" t="s">
        <v>252</v>
      </c>
      <c r="E139" s="231" t="s">
        <v>5068</v>
      </c>
      <c r="F139" s="232" t="s">
        <v>5069</v>
      </c>
      <c r="G139" s="233" t="s">
        <v>3524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256</v>
      </c>
    </row>
    <row r="140" s="2" customFormat="1" ht="24.15" customHeight="1">
      <c r="A140" s="41"/>
      <c r="B140" s="42"/>
      <c r="C140" s="230" t="s">
        <v>272</v>
      </c>
      <c r="D140" s="230" t="s">
        <v>252</v>
      </c>
      <c r="E140" s="231" t="s">
        <v>5070</v>
      </c>
      <c r="F140" s="232" t="s">
        <v>5071</v>
      </c>
      <c r="G140" s="233" t="s">
        <v>3524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275</v>
      </c>
    </row>
    <row r="141" s="2" customFormat="1" ht="24.15" customHeight="1">
      <c r="A141" s="41"/>
      <c r="B141" s="42"/>
      <c r="C141" s="230" t="s">
        <v>256</v>
      </c>
      <c r="D141" s="230" t="s">
        <v>252</v>
      </c>
      <c r="E141" s="231" t="s">
        <v>5072</v>
      </c>
      <c r="F141" s="232" t="s">
        <v>5073</v>
      </c>
      <c r="G141" s="233" t="s">
        <v>3524</v>
      </c>
      <c r="H141" s="234">
        <v>4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280</v>
      </c>
    </row>
    <row r="142" s="2" customFormat="1" ht="24.15" customHeight="1">
      <c r="A142" s="41"/>
      <c r="B142" s="42"/>
      <c r="C142" s="230" t="s">
        <v>283</v>
      </c>
      <c r="D142" s="230" t="s">
        <v>252</v>
      </c>
      <c r="E142" s="231" t="s">
        <v>5074</v>
      </c>
      <c r="F142" s="232" t="s">
        <v>5075</v>
      </c>
      <c r="G142" s="233" t="s">
        <v>3524</v>
      </c>
      <c r="H142" s="234">
        <v>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286</v>
      </c>
    </row>
    <row r="143" s="2" customFormat="1" ht="21.75" customHeight="1">
      <c r="A143" s="41"/>
      <c r="B143" s="42"/>
      <c r="C143" s="230" t="s">
        <v>275</v>
      </c>
      <c r="D143" s="230" t="s">
        <v>252</v>
      </c>
      <c r="E143" s="231" t="s">
        <v>5076</v>
      </c>
      <c r="F143" s="232" t="s">
        <v>5077</v>
      </c>
      <c r="G143" s="233" t="s">
        <v>3524</v>
      </c>
      <c r="H143" s="234">
        <v>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8</v>
      </c>
    </row>
    <row r="144" s="2" customFormat="1" ht="37.8" customHeight="1">
      <c r="A144" s="41"/>
      <c r="B144" s="42"/>
      <c r="C144" s="230" t="s">
        <v>294</v>
      </c>
      <c r="D144" s="230" t="s">
        <v>252</v>
      </c>
      <c r="E144" s="231" t="s">
        <v>5078</v>
      </c>
      <c r="F144" s="232" t="s">
        <v>5079</v>
      </c>
      <c r="G144" s="233" t="s">
        <v>3524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298</v>
      </c>
    </row>
    <row r="145" s="2" customFormat="1" ht="37.8" customHeight="1">
      <c r="A145" s="41"/>
      <c r="B145" s="42"/>
      <c r="C145" s="230" t="s">
        <v>280</v>
      </c>
      <c r="D145" s="230" t="s">
        <v>252</v>
      </c>
      <c r="E145" s="231" t="s">
        <v>5080</v>
      </c>
      <c r="F145" s="232" t="s">
        <v>5081</v>
      </c>
      <c r="G145" s="233" t="s">
        <v>3524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303</v>
      </c>
    </row>
    <row r="146" s="2" customFormat="1" ht="37.8" customHeight="1">
      <c r="A146" s="41"/>
      <c r="B146" s="42"/>
      <c r="C146" s="230" t="s">
        <v>305</v>
      </c>
      <c r="D146" s="230" t="s">
        <v>252</v>
      </c>
      <c r="E146" s="231" t="s">
        <v>5082</v>
      </c>
      <c r="F146" s="232" t="s">
        <v>5083</v>
      </c>
      <c r="G146" s="233" t="s">
        <v>3524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308</v>
      </c>
    </row>
    <row r="147" s="2" customFormat="1" ht="37.8" customHeight="1">
      <c r="A147" s="41"/>
      <c r="B147" s="42"/>
      <c r="C147" s="230" t="s">
        <v>286</v>
      </c>
      <c r="D147" s="230" t="s">
        <v>252</v>
      </c>
      <c r="E147" s="231" t="s">
        <v>5084</v>
      </c>
      <c r="F147" s="232" t="s">
        <v>5085</v>
      </c>
      <c r="G147" s="233" t="s">
        <v>3524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408</v>
      </c>
    </row>
    <row r="148" s="2" customFormat="1" ht="21.75" customHeight="1">
      <c r="A148" s="41"/>
      <c r="B148" s="42"/>
      <c r="C148" s="230" t="s">
        <v>332</v>
      </c>
      <c r="D148" s="230" t="s">
        <v>252</v>
      </c>
      <c r="E148" s="231" t="s">
        <v>5086</v>
      </c>
      <c r="F148" s="232" t="s">
        <v>5087</v>
      </c>
      <c r="G148" s="233" t="s">
        <v>3524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321</v>
      </c>
    </row>
    <row r="149" s="2" customFormat="1" ht="21.75" customHeight="1">
      <c r="A149" s="41"/>
      <c r="B149" s="42"/>
      <c r="C149" s="230" t="s">
        <v>8</v>
      </c>
      <c r="D149" s="230" t="s">
        <v>252</v>
      </c>
      <c r="E149" s="231" t="s">
        <v>5088</v>
      </c>
      <c r="F149" s="232" t="s">
        <v>5089</v>
      </c>
      <c r="G149" s="233" t="s">
        <v>3524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335</v>
      </c>
    </row>
    <row r="150" s="2" customFormat="1" ht="16.5" customHeight="1">
      <c r="A150" s="41"/>
      <c r="B150" s="42"/>
      <c r="C150" s="230" t="s">
        <v>348</v>
      </c>
      <c r="D150" s="230" t="s">
        <v>252</v>
      </c>
      <c r="E150" s="231" t="s">
        <v>5090</v>
      </c>
      <c r="F150" s="232" t="s">
        <v>5091</v>
      </c>
      <c r="G150" s="233" t="s">
        <v>3524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340</v>
      </c>
    </row>
    <row r="151" s="2" customFormat="1" ht="24.15" customHeight="1">
      <c r="A151" s="41"/>
      <c r="B151" s="42"/>
      <c r="C151" s="230" t="s">
        <v>298</v>
      </c>
      <c r="D151" s="230" t="s">
        <v>252</v>
      </c>
      <c r="E151" s="231" t="s">
        <v>5092</v>
      </c>
      <c r="F151" s="232" t="s">
        <v>5093</v>
      </c>
      <c r="G151" s="233" t="s">
        <v>3524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351</v>
      </c>
    </row>
    <row r="152" s="12" customFormat="1" ht="22.8" customHeight="1">
      <c r="A152" s="12"/>
      <c r="B152" s="214"/>
      <c r="C152" s="215"/>
      <c r="D152" s="216" t="s">
        <v>83</v>
      </c>
      <c r="E152" s="228" t="s">
        <v>3652</v>
      </c>
      <c r="F152" s="228" t="s">
        <v>5094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SUM(P153:P166)</f>
        <v>0</v>
      </c>
      <c r="Q152" s="222"/>
      <c r="R152" s="223">
        <f>SUM(R153:R166)</f>
        <v>0</v>
      </c>
      <c r="S152" s="222"/>
      <c r="T152" s="224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91</v>
      </c>
      <c r="AY152" s="225" t="s">
        <v>250</v>
      </c>
      <c r="BK152" s="227">
        <f>SUM(BK153:BK166)</f>
        <v>0</v>
      </c>
    </row>
    <row r="153" s="2" customFormat="1" ht="24.15" customHeight="1">
      <c r="A153" s="41"/>
      <c r="B153" s="42"/>
      <c r="C153" s="230" t="s">
        <v>360</v>
      </c>
      <c r="D153" s="230" t="s">
        <v>252</v>
      </c>
      <c r="E153" s="231" t="s">
        <v>5095</v>
      </c>
      <c r="F153" s="232" t="s">
        <v>5067</v>
      </c>
      <c r="G153" s="233" t="s">
        <v>3524</v>
      </c>
      <c r="H153" s="234">
        <v>4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357</v>
      </c>
    </row>
    <row r="154" s="2" customFormat="1" ht="24.15" customHeight="1">
      <c r="A154" s="41"/>
      <c r="B154" s="42"/>
      <c r="C154" s="230" t="s">
        <v>303</v>
      </c>
      <c r="D154" s="230" t="s">
        <v>252</v>
      </c>
      <c r="E154" s="231" t="s">
        <v>5096</v>
      </c>
      <c r="F154" s="232" t="s">
        <v>5069</v>
      </c>
      <c r="G154" s="233" t="s">
        <v>3524</v>
      </c>
      <c r="H154" s="234">
        <v>4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363</v>
      </c>
    </row>
    <row r="155" s="2" customFormat="1" ht="24.15" customHeight="1">
      <c r="A155" s="41"/>
      <c r="B155" s="42"/>
      <c r="C155" s="230" t="s">
        <v>385</v>
      </c>
      <c r="D155" s="230" t="s">
        <v>252</v>
      </c>
      <c r="E155" s="231" t="s">
        <v>5097</v>
      </c>
      <c r="F155" s="232" t="s">
        <v>5071</v>
      </c>
      <c r="G155" s="233" t="s">
        <v>3524</v>
      </c>
      <c r="H155" s="234">
        <v>2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374</v>
      </c>
    </row>
    <row r="156" s="2" customFormat="1" ht="24.15" customHeight="1">
      <c r="A156" s="41"/>
      <c r="B156" s="42"/>
      <c r="C156" s="230" t="s">
        <v>308</v>
      </c>
      <c r="D156" s="230" t="s">
        <v>252</v>
      </c>
      <c r="E156" s="231" t="s">
        <v>5098</v>
      </c>
      <c r="F156" s="232" t="s">
        <v>5073</v>
      </c>
      <c r="G156" s="233" t="s">
        <v>3524</v>
      </c>
      <c r="H156" s="234">
        <v>4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389</v>
      </c>
    </row>
    <row r="157" s="2" customFormat="1" ht="24.15" customHeight="1">
      <c r="A157" s="41"/>
      <c r="B157" s="42"/>
      <c r="C157" s="230" t="s">
        <v>401</v>
      </c>
      <c r="D157" s="230" t="s">
        <v>252</v>
      </c>
      <c r="E157" s="231" t="s">
        <v>5099</v>
      </c>
      <c r="F157" s="232" t="s">
        <v>5075</v>
      </c>
      <c r="G157" s="233" t="s">
        <v>3524</v>
      </c>
      <c r="H157" s="234">
        <v>3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399</v>
      </c>
    </row>
    <row r="158" s="2" customFormat="1" ht="21.75" customHeight="1">
      <c r="A158" s="41"/>
      <c r="B158" s="42"/>
      <c r="C158" s="230" t="s">
        <v>408</v>
      </c>
      <c r="D158" s="230" t="s">
        <v>252</v>
      </c>
      <c r="E158" s="231" t="s">
        <v>5100</v>
      </c>
      <c r="F158" s="232" t="s">
        <v>5077</v>
      </c>
      <c r="G158" s="233" t="s">
        <v>3524</v>
      </c>
      <c r="H158" s="234">
        <v>2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404</v>
      </c>
    </row>
    <row r="159" s="2" customFormat="1" ht="37.8" customHeight="1">
      <c r="A159" s="41"/>
      <c r="B159" s="42"/>
      <c r="C159" s="230" t="s">
        <v>7</v>
      </c>
      <c r="D159" s="230" t="s">
        <v>252</v>
      </c>
      <c r="E159" s="231" t="s">
        <v>5101</v>
      </c>
      <c r="F159" s="232" t="s">
        <v>5079</v>
      </c>
      <c r="G159" s="233" t="s">
        <v>3524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411</v>
      </c>
    </row>
    <row r="160" s="2" customFormat="1" ht="37.8" customHeight="1">
      <c r="A160" s="41"/>
      <c r="B160" s="42"/>
      <c r="C160" s="230" t="s">
        <v>321</v>
      </c>
      <c r="D160" s="230" t="s">
        <v>252</v>
      </c>
      <c r="E160" s="231" t="s">
        <v>5102</v>
      </c>
      <c r="F160" s="232" t="s">
        <v>5081</v>
      </c>
      <c r="G160" s="233" t="s">
        <v>3524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423</v>
      </c>
    </row>
    <row r="161" s="2" customFormat="1" ht="37.8" customHeight="1">
      <c r="A161" s="41"/>
      <c r="B161" s="42"/>
      <c r="C161" s="230" t="s">
        <v>436</v>
      </c>
      <c r="D161" s="230" t="s">
        <v>252</v>
      </c>
      <c r="E161" s="231" t="s">
        <v>5103</v>
      </c>
      <c r="F161" s="232" t="s">
        <v>5083</v>
      </c>
      <c r="G161" s="233" t="s">
        <v>3524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432</v>
      </c>
    </row>
    <row r="162" s="2" customFormat="1" ht="37.8" customHeight="1">
      <c r="A162" s="41"/>
      <c r="B162" s="42"/>
      <c r="C162" s="230" t="s">
        <v>335</v>
      </c>
      <c r="D162" s="230" t="s">
        <v>252</v>
      </c>
      <c r="E162" s="231" t="s">
        <v>5104</v>
      </c>
      <c r="F162" s="232" t="s">
        <v>5085</v>
      </c>
      <c r="G162" s="233" t="s">
        <v>3524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439</v>
      </c>
    </row>
    <row r="163" s="2" customFormat="1" ht="21.75" customHeight="1">
      <c r="A163" s="41"/>
      <c r="B163" s="42"/>
      <c r="C163" s="230" t="s">
        <v>449</v>
      </c>
      <c r="D163" s="230" t="s">
        <v>252</v>
      </c>
      <c r="E163" s="231" t="s">
        <v>5105</v>
      </c>
      <c r="F163" s="232" t="s">
        <v>5087</v>
      </c>
      <c r="G163" s="233" t="s">
        <v>3524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447</v>
      </c>
    </row>
    <row r="164" s="2" customFormat="1" ht="21.75" customHeight="1">
      <c r="A164" s="41"/>
      <c r="B164" s="42"/>
      <c r="C164" s="230" t="s">
        <v>340</v>
      </c>
      <c r="D164" s="230" t="s">
        <v>252</v>
      </c>
      <c r="E164" s="231" t="s">
        <v>5106</v>
      </c>
      <c r="F164" s="232" t="s">
        <v>5089</v>
      </c>
      <c r="G164" s="233" t="s">
        <v>3524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452</v>
      </c>
    </row>
    <row r="165" s="2" customFormat="1" ht="16.5" customHeight="1">
      <c r="A165" s="41"/>
      <c r="B165" s="42"/>
      <c r="C165" s="230" t="s">
        <v>461</v>
      </c>
      <c r="D165" s="230" t="s">
        <v>252</v>
      </c>
      <c r="E165" s="231" t="s">
        <v>5107</v>
      </c>
      <c r="F165" s="232" t="s">
        <v>5091</v>
      </c>
      <c r="G165" s="233" t="s">
        <v>3524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457</v>
      </c>
    </row>
    <row r="166" s="2" customFormat="1" ht="24.15" customHeight="1">
      <c r="A166" s="41"/>
      <c r="B166" s="42"/>
      <c r="C166" s="230" t="s">
        <v>351</v>
      </c>
      <c r="D166" s="230" t="s">
        <v>252</v>
      </c>
      <c r="E166" s="231" t="s">
        <v>5108</v>
      </c>
      <c r="F166" s="232" t="s">
        <v>5093</v>
      </c>
      <c r="G166" s="233" t="s">
        <v>3524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464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3488</v>
      </c>
      <c r="F167" s="228" t="s">
        <v>5109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250</v>
      </c>
      <c r="BK167" s="227">
        <f>BK168</f>
        <v>0</v>
      </c>
    </row>
    <row r="168" s="2" customFormat="1" ht="24.15" customHeight="1">
      <c r="A168" s="41"/>
      <c r="B168" s="42"/>
      <c r="C168" s="230" t="s">
        <v>471</v>
      </c>
      <c r="D168" s="230" t="s">
        <v>252</v>
      </c>
      <c r="E168" s="231" t="s">
        <v>5110</v>
      </c>
      <c r="F168" s="232" t="s">
        <v>5111</v>
      </c>
      <c r="G168" s="233" t="s">
        <v>3524</v>
      </c>
      <c r="H168" s="234">
        <v>2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469</v>
      </c>
    </row>
    <row r="169" s="12" customFormat="1" ht="25.92" customHeight="1">
      <c r="A169" s="12"/>
      <c r="B169" s="214"/>
      <c r="C169" s="215"/>
      <c r="D169" s="216" t="s">
        <v>83</v>
      </c>
      <c r="E169" s="217" t="s">
        <v>3554</v>
      </c>
      <c r="F169" s="217" t="s">
        <v>5112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P170+P181+P192</f>
        <v>0</v>
      </c>
      <c r="Q169" s="222"/>
      <c r="R169" s="223">
        <f>R170+R181+R192</f>
        <v>0</v>
      </c>
      <c r="S169" s="222"/>
      <c r="T169" s="224">
        <f>T170+T181+T192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84</v>
      </c>
      <c r="AY169" s="225" t="s">
        <v>250</v>
      </c>
      <c r="BK169" s="227">
        <f>BK170+BK181+BK192</f>
        <v>0</v>
      </c>
    </row>
    <row r="170" s="12" customFormat="1" ht="22.8" customHeight="1">
      <c r="A170" s="12"/>
      <c r="B170" s="214"/>
      <c r="C170" s="215"/>
      <c r="D170" s="216" t="s">
        <v>83</v>
      </c>
      <c r="E170" s="228" t="s">
        <v>3577</v>
      </c>
      <c r="F170" s="228" t="s">
        <v>5113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SUM(P171:P180)</f>
        <v>0</v>
      </c>
      <c r="Q170" s="222"/>
      <c r="R170" s="223">
        <f>SUM(R171:R180)</f>
        <v>0</v>
      </c>
      <c r="S170" s="222"/>
      <c r="T170" s="224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91</v>
      </c>
      <c r="AT170" s="226" t="s">
        <v>83</v>
      </c>
      <c r="AU170" s="226" t="s">
        <v>91</v>
      </c>
      <c r="AY170" s="225" t="s">
        <v>250</v>
      </c>
      <c r="BK170" s="227">
        <f>SUM(BK171:BK180)</f>
        <v>0</v>
      </c>
    </row>
    <row r="171" s="2" customFormat="1" ht="24.15" customHeight="1">
      <c r="A171" s="41"/>
      <c r="B171" s="42"/>
      <c r="C171" s="230" t="s">
        <v>357</v>
      </c>
      <c r="D171" s="230" t="s">
        <v>252</v>
      </c>
      <c r="E171" s="231" t="s">
        <v>5114</v>
      </c>
      <c r="F171" s="232" t="s">
        <v>5115</v>
      </c>
      <c r="G171" s="233" t="s">
        <v>3524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474</v>
      </c>
    </row>
    <row r="172" s="2" customFormat="1" ht="24.15" customHeight="1">
      <c r="A172" s="41"/>
      <c r="B172" s="42"/>
      <c r="C172" s="230" t="s">
        <v>487</v>
      </c>
      <c r="D172" s="230" t="s">
        <v>252</v>
      </c>
      <c r="E172" s="231" t="s">
        <v>5116</v>
      </c>
      <c r="F172" s="232" t="s">
        <v>5117</v>
      </c>
      <c r="G172" s="233" t="s">
        <v>3524</v>
      </c>
      <c r="H172" s="234">
        <v>2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479</v>
      </c>
    </row>
    <row r="173" s="2" customFormat="1" ht="24.15" customHeight="1">
      <c r="A173" s="41"/>
      <c r="B173" s="42"/>
      <c r="C173" s="230" t="s">
        <v>363</v>
      </c>
      <c r="D173" s="230" t="s">
        <v>252</v>
      </c>
      <c r="E173" s="231" t="s">
        <v>5118</v>
      </c>
      <c r="F173" s="232" t="s">
        <v>5119</v>
      </c>
      <c r="G173" s="233" t="s">
        <v>3524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490</v>
      </c>
    </row>
    <row r="174" s="2" customFormat="1" ht="24.15" customHeight="1">
      <c r="A174" s="41"/>
      <c r="B174" s="42"/>
      <c r="C174" s="230" t="s">
        <v>521</v>
      </c>
      <c r="D174" s="230" t="s">
        <v>252</v>
      </c>
      <c r="E174" s="231" t="s">
        <v>5120</v>
      </c>
      <c r="F174" s="232" t="s">
        <v>5121</v>
      </c>
      <c r="G174" s="233" t="s">
        <v>3524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496</v>
      </c>
    </row>
    <row r="175" s="2" customFormat="1" ht="16.5" customHeight="1">
      <c r="A175" s="41"/>
      <c r="B175" s="42"/>
      <c r="C175" s="230" t="s">
        <v>374</v>
      </c>
      <c r="D175" s="230" t="s">
        <v>252</v>
      </c>
      <c r="E175" s="231" t="s">
        <v>5122</v>
      </c>
      <c r="F175" s="232" t="s">
        <v>5123</v>
      </c>
      <c r="G175" s="233" t="s">
        <v>3524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524</v>
      </c>
    </row>
    <row r="176" s="2" customFormat="1" ht="16.5" customHeight="1">
      <c r="A176" s="41"/>
      <c r="B176" s="42"/>
      <c r="C176" s="230" t="s">
        <v>545</v>
      </c>
      <c r="D176" s="230" t="s">
        <v>252</v>
      </c>
      <c r="E176" s="231" t="s">
        <v>5124</v>
      </c>
      <c r="F176" s="232" t="s">
        <v>5125</v>
      </c>
      <c r="G176" s="233" t="s">
        <v>3524</v>
      </c>
      <c r="H176" s="234">
        <v>2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543</v>
      </c>
    </row>
    <row r="177" s="2" customFormat="1" ht="16.5" customHeight="1">
      <c r="A177" s="41"/>
      <c r="B177" s="42"/>
      <c r="C177" s="230" t="s">
        <v>389</v>
      </c>
      <c r="D177" s="230" t="s">
        <v>252</v>
      </c>
      <c r="E177" s="231" t="s">
        <v>5126</v>
      </c>
      <c r="F177" s="232" t="s">
        <v>5127</v>
      </c>
      <c r="G177" s="233" t="s">
        <v>3524</v>
      </c>
      <c r="H177" s="234">
        <v>2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256</v>
      </c>
      <c r="AT177" s="242" t="s">
        <v>252</v>
      </c>
      <c r="AU177" s="242" t="s">
        <v>93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548</v>
      </c>
    </row>
    <row r="178" s="2" customFormat="1" ht="16.5" customHeight="1">
      <c r="A178" s="41"/>
      <c r="B178" s="42"/>
      <c r="C178" s="230" t="s">
        <v>556</v>
      </c>
      <c r="D178" s="230" t="s">
        <v>252</v>
      </c>
      <c r="E178" s="231" t="s">
        <v>5128</v>
      </c>
      <c r="F178" s="232" t="s">
        <v>5129</v>
      </c>
      <c r="G178" s="233" t="s">
        <v>3524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554</v>
      </c>
    </row>
    <row r="179" s="2" customFormat="1" ht="16.5" customHeight="1">
      <c r="A179" s="41"/>
      <c r="B179" s="42"/>
      <c r="C179" s="230" t="s">
        <v>399</v>
      </c>
      <c r="D179" s="230" t="s">
        <v>252</v>
      </c>
      <c r="E179" s="231" t="s">
        <v>5130</v>
      </c>
      <c r="F179" s="232" t="s">
        <v>5131</v>
      </c>
      <c r="G179" s="233" t="s">
        <v>3524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559</v>
      </c>
    </row>
    <row r="180" s="2" customFormat="1" ht="37.8" customHeight="1">
      <c r="A180" s="41"/>
      <c r="B180" s="42"/>
      <c r="C180" s="230" t="s">
        <v>573</v>
      </c>
      <c r="D180" s="230" t="s">
        <v>252</v>
      </c>
      <c r="E180" s="231" t="s">
        <v>5132</v>
      </c>
      <c r="F180" s="232" t="s">
        <v>5133</v>
      </c>
      <c r="G180" s="233" t="s">
        <v>3524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571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3632</v>
      </c>
      <c r="F181" s="228" t="s">
        <v>5134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SUM(P182:P191)</f>
        <v>0</v>
      </c>
      <c r="Q181" s="222"/>
      <c r="R181" s="223">
        <f>SUM(R182:R191)</f>
        <v>0</v>
      </c>
      <c r="S181" s="222"/>
      <c r="T181" s="224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91</v>
      </c>
      <c r="AT181" s="226" t="s">
        <v>83</v>
      </c>
      <c r="AU181" s="226" t="s">
        <v>91</v>
      </c>
      <c r="AY181" s="225" t="s">
        <v>250</v>
      </c>
      <c r="BK181" s="227">
        <f>SUM(BK182:BK191)</f>
        <v>0</v>
      </c>
    </row>
    <row r="182" s="2" customFormat="1" ht="24.15" customHeight="1">
      <c r="A182" s="41"/>
      <c r="B182" s="42"/>
      <c r="C182" s="230" t="s">
        <v>404</v>
      </c>
      <c r="D182" s="230" t="s">
        <v>252</v>
      </c>
      <c r="E182" s="231" t="s">
        <v>5114</v>
      </c>
      <c r="F182" s="232" t="s">
        <v>5115</v>
      </c>
      <c r="G182" s="233" t="s">
        <v>3524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576</v>
      </c>
    </row>
    <row r="183" s="2" customFormat="1" ht="24.15" customHeight="1">
      <c r="A183" s="41"/>
      <c r="B183" s="42"/>
      <c r="C183" s="230" t="s">
        <v>586</v>
      </c>
      <c r="D183" s="230" t="s">
        <v>252</v>
      </c>
      <c r="E183" s="231" t="s">
        <v>5116</v>
      </c>
      <c r="F183" s="232" t="s">
        <v>5117</v>
      </c>
      <c r="G183" s="233" t="s">
        <v>3524</v>
      </c>
      <c r="H183" s="234">
        <v>2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583</v>
      </c>
    </row>
    <row r="184" s="2" customFormat="1" ht="24.15" customHeight="1">
      <c r="A184" s="41"/>
      <c r="B184" s="42"/>
      <c r="C184" s="230" t="s">
        <v>411</v>
      </c>
      <c r="D184" s="230" t="s">
        <v>252</v>
      </c>
      <c r="E184" s="231" t="s">
        <v>5118</v>
      </c>
      <c r="F184" s="232" t="s">
        <v>5119</v>
      </c>
      <c r="G184" s="233" t="s">
        <v>3524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256</v>
      </c>
      <c r="AT184" s="242" t="s">
        <v>252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589</v>
      </c>
    </row>
    <row r="185" s="2" customFormat="1" ht="24.15" customHeight="1">
      <c r="A185" s="41"/>
      <c r="B185" s="42"/>
      <c r="C185" s="230" t="s">
        <v>598</v>
      </c>
      <c r="D185" s="230" t="s">
        <v>252</v>
      </c>
      <c r="E185" s="231" t="s">
        <v>5120</v>
      </c>
      <c r="F185" s="232" t="s">
        <v>5121</v>
      </c>
      <c r="G185" s="233" t="s">
        <v>3524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593</v>
      </c>
    </row>
    <row r="186" s="2" customFormat="1" ht="16.5" customHeight="1">
      <c r="A186" s="41"/>
      <c r="B186" s="42"/>
      <c r="C186" s="230" t="s">
        <v>423</v>
      </c>
      <c r="D186" s="230" t="s">
        <v>252</v>
      </c>
      <c r="E186" s="231" t="s">
        <v>5122</v>
      </c>
      <c r="F186" s="232" t="s">
        <v>5123</v>
      </c>
      <c r="G186" s="233" t="s">
        <v>3524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601</v>
      </c>
    </row>
    <row r="187" s="2" customFormat="1" ht="16.5" customHeight="1">
      <c r="A187" s="41"/>
      <c r="B187" s="42"/>
      <c r="C187" s="230" t="s">
        <v>610</v>
      </c>
      <c r="D187" s="230" t="s">
        <v>252</v>
      </c>
      <c r="E187" s="231" t="s">
        <v>5124</v>
      </c>
      <c r="F187" s="232" t="s">
        <v>5125</v>
      </c>
      <c r="G187" s="233" t="s">
        <v>3524</v>
      </c>
      <c r="H187" s="234">
        <v>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608</v>
      </c>
    </row>
    <row r="188" s="2" customFormat="1" ht="16.5" customHeight="1">
      <c r="A188" s="41"/>
      <c r="B188" s="42"/>
      <c r="C188" s="230" t="s">
        <v>432</v>
      </c>
      <c r="D188" s="230" t="s">
        <v>252</v>
      </c>
      <c r="E188" s="231" t="s">
        <v>5126</v>
      </c>
      <c r="F188" s="232" t="s">
        <v>5127</v>
      </c>
      <c r="G188" s="233" t="s">
        <v>3524</v>
      </c>
      <c r="H188" s="234">
        <v>3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937</v>
      </c>
    </row>
    <row r="189" s="2" customFormat="1" ht="16.5" customHeight="1">
      <c r="A189" s="41"/>
      <c r="B189" s="42"/>
      <c r="C189" s="230" t="s">
        <v>631</v>
      </c>
      <c r="D189" s="230" t="s">
        <v>252</v>
      </c>
      <c r="E189" s="231" t="s">
        <v>5128</v>
      </c>
      <c r="F189" s="232" t="s">
        <v>5129</v>
      </c>
      <c r="G189" s="233" t="s">
        <v>3524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955</v>
      </c>
    </row>
    <row r="190" s="2" customFormat="1" ht="16.5" customHeight="1">
      <c r="A190" s="41"/>
      <c r="B190" s="42"/>
      <c r="C190" s="230" t="s">
        <v>439</v>
      </c>
      <c r="D190" s="230" t="s">
        <v>252</v>
      </c>
      <c r="E190" s="231" t="s">
        <v>5130</v>
      </c>
      <c r="F190" s="232" t="s">
        <v>5131</v>
      </c>
      <c r="G190" s="233" t="s">
        <v>3524</v>
      </c>
      <c r="H190" s="234">
        <v>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970</v>
      </c>
    </row>
    <row r="191" s="2" customFormat="1" ht="37.8" customHeight="1">
      <c r="A191" s="41"/>
      <c r="B191" s="42"/>
      <c r="C191" s="230" t="s">
        <v>646</v>
      </c>
      <c r="D191" s="230" t="s">
        <v>252</v>
      </c>
      <c r="E191" s="231" t="s">
        <v>5132</v>
      </c>
      <c r="F191" s="232" t="s">
        <v>5133</v>
      </c>
      <c r="G191" s="233" t="s">
        <v>3524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982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3632</v>
      </c>
      <c r="F192" s="228" t="s">
        <v>5134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SUM(P193:P195)</f>
        <v>0</v>
      </c>
      <c r="Q192" s="222"/>
      <c r="R192" s="223">
        <f>SUM(R193:R195)</f>
        <v>0</v>
      </c>
      <c r="S192" s="222"/>
      <c r="T192" s="224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250</v>
      </c>
      <c r="BK192" s="227">
        <f>SUM(BK193:BK195)</f>
        <v>0</v>
      </c>
    </row>
    <row r="193" s="2" customFormat="1" ht="16.5" customHeight="1">
      <c r="A193" s="41"/>
      <c r="B193" s="42"/>
      <c r="C193" s="230" t="s">
        <v>447</v>
      </c>
      <c r="D193" s="230" t="s">
        <v>252</v>
      </c>
      <c r="E193" s="231" t="s">
        <v>5135</v>
      </c>
      <c r="F193" s="232" t="s">
        <v>5136</v>
      </c>
      <c r="G193" s="233" t="s">
        <v>3524</v>
      </c>
      <c r="H193" s="234">
        <v>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644</v>
      </c>
    </row>
    <row r="194" s="2" customFormat="1" ht="24.15" customHeight="1">
      <c r="A194" s="41"/>
      <c r="B194" s="42"/>
      <c r="C194" s="230" t="s">
        <v>674</v>
      </c>
      <c r="D194" s="230" t="s">
        <v>252</v>
      </c>
      <c r="E194" s="231" t="s">
        <v>5137</v>
      </c>
      <c r="F194" s="232" t="s">
        <v>5138</v>
      </c>
      <c r="G194" s="233" t="s">
        <v>3524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664</v>
      </c>
    </row>
    <row r="195" s="2" customFormat="1" ht="16.5" customHeight="1">
      <c r="A195" s="41"/>
      <c r="B195" s="42"/>
      <c r="C195" s="230" t="s">
        <v>452</v>
      </c>
      <c r="D195" s="230" t="s">
        <v>252</v>
      </c>
      <c r="E195" s="231" t="s">
        <v>5130</v>
      </c>
      <c r="F195" s="232" t="s">
        <v>5131</v>
      </c>
      <c r="G195" s="233" t="s">
        <v>3524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256</v>
      </c>
      <c r="AT195" s="242" t="s">
        <v>252</v>
      </c>
      <c r="AU195" s="242" t="s">
        <v>93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256</v>
      </c>
      <c r="BM195" s="242" t="s">
        <v>677</v>
      </c>
    </row>
    <row r="196" s="12" customFormat="1" ht="25.92" customHeight="1">
      <c r="A196" s="12"/>
      <c r="B196" s="214"/>
      <c r="C196" s="215"/>
      <c r="D196" s="216" t="s">
        <v>83</v>
      </c>
      <c r="E196" s="217" t="s">
        <v>4128</v>
      </c>
      <c r="F196" s="217" t="s">
        <v>5139</v>
      </c>
      <c r="G196" s="215"/>
      <c r="H196" s="215"/>
      <c r="I196" s="218"/>
      <c r="J196" s="219">
        <f>BK196</f>
        <v>0</v>
      </c>
      <c r="K196" s="215"/>
      <c r="L196" s="220"/>
      <c r="M196" s="221"/>
      <c r="N196" s="222"/>
      <c r="O196" s="222"/>
      <c r="P196" s="223">
        <f>SUM(P197:P198)</f>
        <v>0</v>
      </c>
      <c r="Q196" s="222"/>
      <c r="R196" s="223">
        <f>SUM(R197:R198)</f>
        <v>0</v>
      </c>
      <c r="S196" s="222"/>
      <c r="T196" s="224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91</v>
      </c>
      <c r="AT196" s="226" t="s">
        <v>83</v>
      </c>
      <c r="AU196" s="226" t="s">
        <v>84</v>
      </c>
      <c r="AY196" s="225" t="s">
        <v>250</v>
      </c>
      <c r="BK196" s="227">
        <f>SUM(BK197:BK198)</f>
        <v>0</v>
      </c>
    </row>
    <row r="197" s="2" customFormat="1" ht="16.5" customHeight="1">
      <c r="A197" s="41"/>
      <c r="B197" s="42"/>
      <c r="C197" s="230" t="s">
        <v>691</v>
      </c>
      <c r="D197" s="230" t="s">
        <v>252</v>
      </c>
      <c r="E197" s="231" t="s">
        <v>5140</v>
      </c>
      <c r="F197" s="232" t="s">
        <v>5141</v>
      </c>
      <c r="G197" s="233" t="s">
        <v>5142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689</v>
      </c>
    </row>
    <row r="198" s="2" customFormat="1" ht="16.5" customHeight="1">
      <c r="A198" s="41"/>
      <c r="B198" s="42"/>
      <c r="C198" s="230" t="s">
        <v>457</v>
      </c>
      <c r="D198" s="230" t="s">
        <v>252</v>
      </c>
      <c r="E198" s="231" t="s">
        <v>5143</v>
      </c>
      <c r="F198" s="232" t="s">
        <v>5144</v>
      </c>
      <c r="G198" s="233" t="s">
        <v>5142</v>
      </c>
      <c r="H198" s="234">
        <v>1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91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694</v>
      </c>
    </row>
    <row r="199" s="12" customFormat="1" ht="25.92" customHeight="1">
      <c r="A199" s="12"/>
      <c r="B199" s="214"/>
      <c r="C199" s="215"/>
      <c r="D199" s="216" t="s">
        <v>83</v>
      </c>
      <c r="E199" s="217" t="s">
        <v>4136</v>
      </c>
      <c r="F199" s="217" t="s">
        <v>5145</v>
      </c>
      <c r="G199" s="215"/>
      <c r="H199" s="215"/>
      <c r="I199" s="218"/>
      <c r="J199" s="219">
        <f>BK199</f>
        <v>0</v>
      </c>
      <c r="K199" s="215"/>
      <c r="L199" s="220"/>
      <c r="M199" s="221"/>
      <c r="N199" s="222"/>
      <c r="O199" s="222"/>
      <c r="P199" s="223">
        <f>P200+P212+P230</f>
        <v>0</v>
      </c>
      <c r="Q199" s="222"/>
      <c r="R199" s="223">
        <f>R200+R212+R230</f>
        <v>0</v>
      </c>
      <c r="S199" s="222"/>
      <c r="T199" s="224">
        <f>T200+T212+T230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91</v>
      </c>
      <c r="AT199" s="226" t="s">
        <v>83</v>
      </c>
      <c r="AU199" s="226" t="s">
        <v>84</v>
      </c>
      <c r="AY199" s="225" t="s">
        <v>250</v>
      </c>
      <c r="BK199" s="227">
        <f>BK200+BK212+BK230</f>
        <v>0</v>
      </c>
    </row>
    <row r="200" s="12" customFormat="1" ht="22.8" customHeight="1">
      <c r="A200" s="12"/>
      <c r="B200" s="214"/>
      <c r="C200" s="215"/>
      <c r="D200" s="216" t="s">
        <v>83</v>
      </c>
      <c r="E200" s="228" t="s">
        <v>3577</v>
      </c>
      <c r="F200" s="228" t="s">
        <v>5113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SUM(P201:P211)</f>
        <v>0</v>
      </c>
      <c r="Q200" s="222"/>
      <c r="R200" s="223">
        <f>SUM(R201:R211)</f>
        <v>0</v>
      </c>
      <c r="S200" s="222"/>
      <c r="T200" s="224">
        <f>SUM(T201:T211)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91</v>
      </c>
      <c r="AY200" s="225" t="s">
        <v>250</v>
      </c>
      <c r="BK200" s="227">
        <f>SUM(BK201:BK211)</f>
        <v>0</v>
      </c>
    </row>
    <row r="201" s="2" customFormat="1" ht="37.8" customHeight="1">
      <c r="A201" s="41"/>
      <c r="B201" s="42"/>
      <c r="C201" s="230" t="s">
        <v>708</v>
      </c>
      <c r="D201" s="230" t="s">
        <v>252</v>
      </c>
      <c r="E201" s="231" t="s">
        <v>5146</v>
      </c>
      <c r="F201" s="232" t="s">
        <v>5147</v>
      </c>
      <c r="G201" s="233" t="s">
        <v>320</v>
      </c>
      <c r="H201" s="234">
        <v>430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256</v>
      </c>
      <c r="AT201" s="242" t="s">
        <v>252</v>
      </c>
      <c r="AU201" s="242" t="s">
        <v>93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698</v>
      </c>
    </row>
    <row r="202" s="2" customFormat="1" ht="37.8" customHeight="1">
      <c r="A202" s="41"/>
      <c r="B202" s="42"/>
      <c r="C202" s="230" t="s">
        <v>464</v>
      </c>
      <c r="D202" s="230" t="s">
        <v>252</v>
      </c>
      <c r="E202" s="231" t="s">
        <v>5148</v>
      </c>
      <c r="F202" s="232" t="s">
        <v>5149</v>
      </c>
      <c r="G202" s="233" t="s">
        <v>320</v>
      </c>
      <c r="H202" s="234">
        <v>125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256</v>
      </c>
      <c r="AT202" s="242" t="s">
        <v>252</v>
      </c>
      <c r="AU202" s="242" t="s">
        <v>93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711</v>
      </c>
    </row>
    <row r="203" s="2" customFormat="1" ht="16.5" customHeight="1">
      <c r="A203" s="41"/>
      <c r="B203" s="42"/>
      <c r="C203" s="230" t="s">
        <v>724</v>
      </c>
      <c r="D203" s="230" t="s">
        <v>252</v>
      </c>
      <c r="E203" s="231" t="s">
        <v>5150</v>
      </c>
      <c r="F203" s="232" t="s">
        <v>5151</v>
      </c>
      <c r="G203" s="233" t="s">
        <v>320</v>
      </c>
      <c r="H203" s="234">
        <v>110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93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721</v>
      </c>
    </row>
    <row r="204" s="2" customFormat="1" ht="49.05" customHeight="1">
      <c r="A204" s="41"/>
      <c r="B204" s="42"/>
      <c r="C204" s="230" t="s">
        <v>469</v>
      </c>
      <c r="D204" s="230" t="s">
        <v>252</v>
      </c>
      <c r="E204" s="231" t="s">
        <v>5152</v>
      </c>
      <c r="F204" s="232" t="s">
        <v>5153</v>
      </c>
      <c r="G204" s="233" t="s">
        <v>320</v>
      </c>
      <c r="H204" s="234">
        <v>275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256</v>
      </c>
      <c r="AT204" s="242" t="s">
        <v>252</v>
      </c>
      <c r="AU204" s="242" t="s">
        <v>93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727</v>
      </c>
    </row>
    <row r="205" s="2" customFormat="1" ht="49.05" customHeight="1">
      <c r="A205" s="41"/>
      <c r="B205" s="42"/>
      <c r="C205" s="230" t="s">
        <v>739</v>
      </c>
      <c r="D205" s="230" t="s">
        <v>252</v>
      </c>
      <c r="E205" s="231" t="s">
        <v>5154</v>
      </c>
      <c r="F205" s="232" t="s">
        <v>5155</v>
      </c>
      <c r="G205" s="233" t="s">
        <v>320</v>
      </c>
      <c r="H205" s="234">
        <v>90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93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737</v>
      </c>
    </row>
    <row r="206" s="2" customFormat="1" ht="49.05" customHeight="1">
      <c r="A206" s="41"/>
      <c r="B206" s="42"/>
      <c r="C206" s="230" t="s">
        <v>474</v>
      </c>
      <c r="D206" s="230" t="s">
        <v>252</v>
      </c>
      <c r="E206" s="231" t="s">
        <v>5156</v>
      </c>
      <c r="F206" s="232" t="s">
        <v>5157</v>
      </c>
      <c r="G206" s="233" t="s">
        <v>320</v>
      </c>
      <c r="H206" s="234">
        <v>60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742</v>
      </c>
    </row>
    <row r="207" s="2" customFormat="1" ht="66.75" customHeight="1">
      <c r="A207" s="41"/>
      <c r="B207" s="42"/>
      <c r="C207" s="230" t="s">
        <v>754</v>
      </c>
      <c r="D207" s="230" t="s">
        <v>252</v>
      </c>
      <c r="E207" s="231" t="s">
        <v>5158</v>
      </c>
      <c r="F207" s="232" t="s">
        <v>5159</v>
      </c>
      <c r="G207" s="233" t="s">
        <v>320</v>
      </c>
      <c r="H207" s="234">
        <v>25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256</v>
      </c>
      <c r="AT207" s="242" t="s">
        <v>252</v>
      </c>
      <c r="AU207" s="242" t="s">
        <v>93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256</v>
      </c>
      <c r="BM207" s="242" t="s">
        <v>752</v>
      </c>
    </row>
    <row r="208" s="2" customFormat="1" ht="66.75" customHeight="1">
      <c r="A208" s="41"/>
      <c r="B208" s="42"/>
      <c r="C208" s="230" t="s">
        <v>479</v>
      </c>
      <c r="D208" s="230" t="s">
        <v>252</v>
      </c>
      <c r="E208" s="231" t="s">
        <v>5160</v>
      </c>
      <c r="F208" s="232" t="s">
        <v>5161</v>
      </c>
      <c r="G208" s="233" t="s">
        <v>320</v>
      </c>
      <c r="H208" s="234">
        <v>15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256</v>
      </c>
      <c r="AT208" s="242" t="s">
        <v>252</v>
      </c>
      <c r="AU208" s="242" t="s">
        <v>93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757</v>
      </c>
    </row>
    <row r="209" s="2" customFormat="1" ht="24.15" customHeight="1">
      <c r="A209" s="41"/>
      <c r="B209" s="42"/>
      <c r="C209" s="230" t="s">
        <v>763</v>
      </c>
      <c r="D209" s="230" t="s">
        <v>252</v>
      </c>
      <c r="E209" s="231" t="s">
        <v>5162</v>
      </c>
      <c r="F209" s="232" t="s">
        <v>5163</v>
      </c>
      <c r="G209" s="233" t="s">
        <v>320</v>
      </c>
      <c r="H209" s="234">
        <v>80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256</v>
      </c>
      <c r="AT209" s="242" t="s">
        <v>252</v>
      </c>
      <c r="AU209" s="242" t="s">
        <v>93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761</v>
      </c>
    </row>
    <row r="210" s="2" customFormat="1" ht="24.15" customHeight="1">
      <c r="A210" s="41"/>
      <c r="B210" s="42"/>
      <c r="C210" s="230" t="s">
        <v>490</v>
      </c>
      <c r="D210" s="230" t="s">
        <v>252</v>
      </c>
      <c r="E210" s="231" t="s">
        <v>5164</v>
      </c>
      <c r="F210" s="232" t="s">
        <v>5165</v>
      </c>
      <c r="G210" s="233" t="s">
        <v>320</v>
      </c>
      <c r="H210" s="234">
        <v>100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93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766</v>
      </c>
    </row>
    <row r="211" s="2" customFormat="1" ht="21.75" customHeight="1">
      <c r="A211" s="41"/>
      <c r="B211" s="42"/>
      <c r="C211" s="230" t="s">
        <v>773</v>
      </c>
      <c r="D211" s="230" t="s">
        <v>252</v>
      </c>
      <c r="E211" s="231" t="s">
        <v>5166</v>
      </c>
      <c r="F211" s="232" t="s">
        <v>5167</v>
      </c>
      <c r="G211" s="233" t="s">
        <v>3524</v>
      </c>
      <c r="H211" s="234">
        <v>8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256</v>
      </c>
      <c r="AT211" s="242" t="s">
        <v>252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770</v>
      </c>
    </row>
    <row r="212" s="12" customFormat="1" ht="22.8" customHeight="1">
      <c r="A212" s="12"/>
      <c r="B212" s="214"/>
      <c r="C212" s="215"/>
      <c r="D212" s="216" t="s">
        <v>83</v>
      </c>
      <c r="E212" s="228" t="s">
        <v>3632</v>
      </c>
      <c r="F212" s="228" t="s">
        <v>5134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SUM(P213:P229)</f>
        <v>0</v>
      </c>
      <c r="Q212" s="222"/>
      <c r="R212" s="223">
        <f>SUM(R213:R229)</f>
        <v>0</v>
      </c>
      <c r="S212" s="222"/>
      <c r="T212" s="224">
        <f>SUM(T213:T229)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91</v>
      </c>
      <c r="AT212" s="226" t="s">
        <v>83</v>
      </c>
      <c r="AU212" s="226" t="s">
        <v>91</v>
      </c>
      <c r="AY212" s="225" t="s">
        <v>250</v>
      </c>
      <c r="BK212" s="227">
        <f>SUM(BK213:BK229)</f>
        <v>0</v>
      </c>
    </row>
    <row r="213" s="2" customFormat="1" ht="37.8" customHeight="1">
      <c r="A213" s="41"/>
      <c r="B213" s="42"/>
      <c r="C213" s="230" t="s">
        <v>496</v>
      </c>
      <c r="D213" s="230" t="s">
        <v>252</v>
      </c>
      <c r="E213" s="231" t="s">
        <v>5146</v>
      </c>
      <c r="F213" s="232" t="s">
        <v>5147</v>
      </c>
      <c r="G213" s="233" t="s">
        <v>320</v>
      </c>
      <c r="H213" s="234">
        <v>430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93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1165</v>
      </c>
    </row>
    <row r="214" s="2" customFormat="1" ht="37.8" customHeight="1">
      <c r="A214" s="41"/>
      <c r="B214" s="42"/>
      <c r="C214" s="230" t="s">
        <v>782</v>
      </c>
      <c r="D214" s="230" t="s">
        <v>252</v>
      </c>
      <c r="E214" s="231" t="s">
        <v>5148</v>
      </c>
      <c r="F214" s="232" t="s">
        <v>5149</v>
      </c>
      <c r="G214" s="233" t="s">
        <v>320</v>
      </c>
      <c r="H214" s="234">
        <v>125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256</v>
      </c>
      <c r="AT214" s="242" t="s">
        <v>252</v>
      </c>
      <c r="AU214" s="242" t="s">
        <v>93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1175</v>
      </c>
    </row>
    <row r="215" s="2" customFormat="1" ht="16.5" customHeight="1">
      <c r="A215" s="41"/>
      <c r="B215" s="42"/>
      <c r="C215" s="230" t="s">
        <v>524</v>
      </c>
      <c r="D215" s="230" t="s">
        <v>252</v>
      </c>
      <c r="E215" s="231" t="s">
        <v>5150</v>
      </c>
      <c r="F215" s="232" t="s">
        <v>5151</v>
      </c>
      <c r="G215" s="233" t="s">
        <v>320</v>
      </c>
      <c r="H215" s="234">
        <v>135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256</v>
      </c>
      <c r="AT215" s="242" t="s">
        <v>252</v>
      </c>
      <c r="AU215" s="242" t="s">
        <v>93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793</v>
      </c>
    </row>
    <row r="216" s="2" customFormat="1" ht="49.05" customHeight="1">
      <c r="A216" s="41"/>
      <c r="B216" s="42"/>
      <c r="C216" s="230" t="s">
        <v>790</v>
      </c>
      <c r="D216" s="230" t="s">
        <v>252</v>
      </c>
      <c r="E216" s="231" t="s">
        <v>5152</v>
      </c>
      <c r="F216" s="232" t="s">
        <v>5153</v>
      </c>
      <c r="G216" s="233" t="s">
        <v>320</v>
      </c>
      <c r="H216" s="234">
        <v>275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796</v>
      </c>
    </row>
    <row r="217" s="2" customFormat="1" ht="49.05" customHeight="1">
      <c r="A217" s="41"/>
      <c r="B217" s="42"/>
      <c r="C217" s="230" t="s">
        <v>543</v>
      </c>
      <c r="D217" s="230" t="s">
        <v>252</v>
      </c>
      <c r="E217" s="231" t="s">
        <v>5154</v>
      </c>
      <c r="F217" s="232" t="s">
        <v>5155</v>
      </c>
      <c r="G217" s="233" t="s">
        <v>320</v>
      </c>
      <c r="H217" s="234">
        <v>90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256</v>
      </c>
      <c r="AT217" s="242" t="s">
        <v>252</v>
      </c>
      <c r="AU217" s="242" t="s">
        <v>93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801</v>
      </c>
    </row>
    <row r="218" s="2" customFormat="1" ht="49.05" customHeight="1">
      <c r="A218" s="41"/>
      <c r="B218" s="42"/>
      <c r="C218" s="230" t="s">
        <v>798</v>
      </c>
      <c r="D218" s="230" t="s">
        <v>252</v>
      </c>
      <c r="E218" s="231" t="s">
        <v>5156</v>
      </c>
      <c r="F218" s="232" t="s">
        <v>5157</v>
      </c>
      <c r="G218" s="233" t="s">
        <v>320</v>
      </c>
      <c r="H218" s="234">
        <v>60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256</v>
      </c>
      <c r="AT218" s="242" t="s">
        <v>252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806</v>
      </c>
    </row>
    <row r="219" s="2" customFormat="1" ht="66.75" customHeight="1">
      <c r="A219" s="41"/>
      <c r="B219" s="42"/>
      <c r="C219" s="230" t="s">
        <v>548</v>
      </c>
      <c r="D219" s="230" t="s">
        <v>252</v>
      </c>
      <c r="E219" s="231" t="s">
        <v>5158</v>
      </c>
      <c r="F219" s="232" t="s">
        <v>5159</v>
      </c>
      <c r="G219" s="233" t="s">
        <v>320</v>
      </c>
      <c r="H219" s="234">
        <v>25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817</v>
      </c>
    </row>
    <row r="220" s="2" customFormat="1" ht="66.75" customHeight="1">
      <c r="A220" s="41"/>
      <c r="B220" s="42"/>
      <c r="C220" s="230" t="s">
        <v>814</v>
      </c>
      <c r="D220" s="230" t="s">
        <v>252</v>
      </c>
      <c r="E220" s="231" t="s">
        <v>5160</v>
      </c>
      <c r="F220" s="232" t="s">
        <v>5161</v>
      </c>
      <c r="G220" s="233" t="s">
        <v>320</v>
      </c>
      <c r="H220" s="234">
        <v>15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256</v>
      </c>
      <c r="AT220" s="242" t="s">
        <v>252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821</v>
      </c>
    </row>
    <row r="221" s="2" customFormat="1" ht="24.15" customHeight="1">
      <c r="A221" s="41"/>
      <c r="B221" s="42"/>
      <c r="C221" s="230" t="s">
        <v>554</v>
      </c>
      <c r="D221" s="230" t="s">
        <v>252</v>
      </c>
      <c r="E221" s="231" t="s">
        <v>5162</v>
      </c>
      <c r="F221" s="232" t="s">
        <v>5163</v>
      </c>
      <c r="G221" s="233" t="s">
        <v>320</v>
      </c>
      <c r="H221" s="234">
        <v>80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256</v>
      </c>
      <c r="AT221" s="242" t="s">
        <v>252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826</v>
      </c>
    </row>
    <row r="222" s="2" customFormat="1" ht="24.15" customHeight="1">
      <c r="A222" s="41"/>
      <c r="B222" s="42"/>
      <c r="C222" s="230" t="s">
        <v>823</v>
      </c>
      <c r="D222" s="230" t="s">
        <v>252</v>
      </c>
      <c r="E222" s="231" t="s">
        <v>5164</v>
      </c>
      <c r="F222" s="232" t="s">
        <v>5165</v>
      </c>
      <c r="G222" s="233" t="s">
        <v>320</v>
      </c>
      <c r="H222" s="234">
        <v>100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256</v>
      </c>
      <c r="AT222" s="242" t="s">
        <v>252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830</v>
      </c>
    </row>
    <row r="223" s="2" customFormat="1" ht="21.75" customHeight="1">
      <c r="A223" s="41"/>
      <c r="B223" s="42"/>
      <c r="C223" s="230" t="s">
        <v>559</v>
      </c>
      <c r="D223" s="230" t="s">
        <v>252</v>
      </c>
      <c r="E223" s="231" t="s">
        <v>5166</v>
      </c>
      <c r="F223" s="232" t="s">
        <v>5167</v>
      </c>
      <c r="G223" s="233" t="s">
        <v>3524</v>
      </c>
      <c r="H223" s="234">
        <v>8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853</v>
      </c>
    </row>
    <row r="224" s="2" customFormat="1" ht="37.8" customHeight="1">
      <c r="A224" s="41"/>
      <c r="B224" s="42"/>
      <c r="C224" s="230" t="s">
        <v>850</v>
      </c>
      <c r="D224" s="230" t="s">
        <v>252</v>
      </c>
      <c r="E224" s="231" t="s">
        <v>5168</v>
      </c>
      <c r="F224" s="232" t="s">
        <v>5169</v>
      </c>
      <c r="G224" s="233" t="s">
        <v>320</v>
      </c>
      <c r="H224" s="234">
        <v>150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256</v>
      </c>
      <c r="AT224" s="242" t="s">
        <v>252</v>
      </c>
      <c r="AU224" s="242" t="s">
        <v>93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857</v>
      </c>
    </row>
    <row r="225" s="2" customFormat="1" ht="49.05" customHeight="1">
      <c r="A225" s="41"/>
      <c r="B225" s="42"/>
      <c r="C225" s="230" t="s">
        <v>571</v>
      </c>
      <c r="D225" s="230" t="s">
        <v>252</v>
      </c>
      <c r="E225" s="231" t="s">
        <v>5170</v>
      </c>
      <c r="F225" s="232" t="s">
        <v>5153</v>
      </c>
      <c r="G225" s="233" t="s">
        <v>320</v>
      </c>
      <c r="H225" s="234">
        <v>150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863</v>
      </c>
    </row>
    <row r="226" s="2" customFormat="1" ht="49.05" customHeight="1">
      <c r="A226" s="41"/>
      <c r="B226" s="42"/>
      <c r="C226" s="230" t="s">
        <v>860</v>
      </c>
      <c r="D226" s="230" t="s">
        <v>252</v>
      </c>
      <c r="E226" s="231" t="s">
        <v>5171</v>
      </c>
      <c r="F226" s="232" t="s">
        <v>5155</v>
      </c>
      <c r="G226" s="233" t="s">
        <v>320</v>
      </c>
      <c r="H226" s="234">
        <v>25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93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867</v>
      </c>
    </row>
    <row r="227" s="2" customFormat="1" ht="66.75" customHeight="1">
      <c r="A227" s="41"/>
      <c r="B227" s="42"/>
      <c r="C227" s="230" t="s">
        <v>576</v>
      </c>
      <c r="D227" s="230" t="s">
        <v>252</v>
      </c>
      <c r="E227" s="231" t="s">
        <v>5160</v>
      </c>
      <c r="F227" s="232" t="s">
        <v>5161</v>
      </c>
      <c r="G227" s="233" t="s">
        <v>320</v>
      </c>
      <c r="H227" s="234">
        <v>20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256</v>
      </c>
      <c r="AT227" s="242" t="s">
        <v>252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874</v>
      </c>
    </row>
    <row r="228" s="2" customFormat="1" ht="24.15" customHeight="1">
      <c r="A228" s="41"/>
      <c r="B228" s="42"/>
      <c r="C228" s="230" t="s">
        <v>871</v>
      </c>
      <c r="D228" s="230" t="s">
        <v>252</v>
      </c>
      <c r="E228" s="231" t="s">
        <v>5162</v>
      </c>
      <c r="F228" s="232" t="s">
        <v>5163</v>
      </c>
      <c r="G228" s="233" t="s">
        <v>320</v>
      </c>
      <c r="H228" s="234">
        <v>50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256</v>
      </c>
      <c r="AT228" s="242" t="s">
        <v>252</v>
      </c>
      <c r="AU228" s="242" t="s">
        <v>93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878</v>
      </c>
    </row>
    <row r="229" s="2" customFormat="1" ht="24.15" customHeight="1">
      <c r="A229" s="41"/>
      <c r="B229" s="42"/>
      <c r="C229" s="230" t="s">
        <v>583</v>
      </c>
      <c r="D229" s="230" t="s">
        <v>252</v>
      </c>
      <c r="E229" s="231" t="s">
        <v>5164</v>
      </c>
      <c r="F229" s="232" t="s">
        <v>5165</v>
      </c>
      <c r="G229" s="233" t="s">
        <v>320</v>
      </c>
      <c r="H229" s="234">
        <v>150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891</v>
      </c>
    </row>
    <row r="230" s="12" customFormat="1" ht="22.8" customHeight="1">
      <c r="A230" s="12"/>
      <c r="B230" s="214"/>
      <c r="C230" s="215"/>
      <c r="D230" s="216" t="s">
        <v>83</v>
      </c>
      <c r="E230" s="228" t="s">
        <v>1012</v>
      </c>
      <c r="F230" s="228" t="s">
        <v>5172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SUM(P231:P235)</f>
        <v>0</v>
      </c>
      <c r="Q230" s="222"/>
      <c r="R230" s="223">
        <f>SUM(R231:R235)</f>
        <v>0</v>
      </c>
      <c r="S230" s="222"/>
      <c r="T230" s="224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91</v>
      </c>
      <c r="AT230" s="226" t="s">
        <v>83</v>
      </c>
      <c r="AU230" s="226" t="s">
        <v>91</v>
      </c>
      <c r="AY230" s="225" t="s">
        <v>250</v>
      </c>
      <c r="BK230" s="227">
        <f>SUM(BK231:BK235)</f>
        <v>0</v>
      </c>
    </row>
    <row r="231" s="2" customFormat="1" ht="37.8" customHeight="1">
      <c r="A231" s="41"/>
      <c r="B231" s="42"/>
      <c r="C231" s="230" t="s">
        <v>888</v>
      </c>
      <c r="D231" s="230" t="s">
        <v>252</v>
      </c>
      <c r="E231" s="231" t="s">
        <v>5148</v>
      </c>
      <c r="F231" s="232" t="s">
        <v>5149</v>
      </c>
      <c r="G231" s="233" t="s">
        <v>320</v>
      </c>
      <c r="H231" s="234">
        <v>90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256</v>
      </c>
      <c r="AT231" s="242" t="s">
        <v>252</v>
      </c>
      <c r="AU231" s="242" t="s">
        <v>93</v>
      </c>
      <c r="AY231" s="19" t="s">
        <v>250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256</v>
      </c>
      <c r="BM231" s="242" t="s">
        <v>897</v>
      </c>
    </row>
    <row r="232" s="2" customFormat="1" ht="37.8" customHeight="1">
      <c r="A232" s="41"/>
      <c r="B232" s="42"/>
      <c r="C232" s="230" t="s">
        <v>589</v>
      </c>
      <c r="D232" s="230" t="s">
        <v>252</v>
      </c>
      <c r="E232" s="231" t="s">
        <v>5168</v>
      </c>
      <c r="F232" s="232" t="s">
        <v>5169</v>
      </c>
      <c r="G232" s="233" t="s">
        <v>320</v>
      </c>
      <c r="H232" s="234">
        <v>100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256</v>
      </c>
      <c r="AT232" s="242" t="s">
        <v>252</v>
      </c>
      <c r="AU232" s="242" t="s">
        <v>93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902</v>
      </c>
    </row>
    <row r="233" s="2" customFormat="1" ht="66.75" customHeight="1">
      <c r="A233" s="41"/>
      <c r="B233" s="42"/>
      <c r="C233" s="230" t="s">
        <v>899</v>
      </c>
      <c r="D233" s="230" t="s">
        <v>252</v>
      </c>
      <c r="E233" s="231" t="s">
        <v>5158</v>
      </c>
      <c r="F233" s="232" t="s">
        <v>5159</v>
      </c>
      <c r="G233" s="233" t="s">
        <v>320</v>
      </c>
      <c r="H233" s="234">
        <v>110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93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1384</v>
      </c>
    </row>
    <row r="234" s="2" customFormat="1" ht="24.15" customHeight="1">
      <c r="A234" s="41"/>
      <c r="B234" s="42"/>
      <c r="C234" s="230" t="s">
        <v>593</v>
      </c>
      <c r="D234" s="230" t="s">
        <v>252</v>
      </c>
      <c r="E234" s="231" t="s">
        <v>5162</v>
      </c>
      <c r="F234" s="232" t="s">
        <v>5163</v>
      </c>
      <c r="G234" s="233" t="s">
        <v>320</v>
      </c>
      <c r="H234" s="234">
        <v>30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256</v>
      </c>
      <c r="AT234" s="242" t="s">
        <v>252</v>
      </c>
      <c r="AU234" s="242" t="s">
        <v>93</v>
      </c>
      <c r="AY234" s="19" t="s">
        <v>250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256</v>
      </c>
      <c r="BM234" s="242" t="s">
        <v>911</v>
      </c>
    </row>
    <row r="235" s="2" customFormat="1" ht="24.15" customHeight="1">
      <c r="A235" s="41"/>
      <c r="B235" s="42"/>
      <c r="C235" s="230" t="s">
        <v>908</v>
      </c>
      <c r="D235" s="230" t="s">
        <v>252</v>
      </c>
      <c r="E235" s="231" t="s">
        <v>5164</v>
      </c>
      <c r="F235" s="232" t="s">
        <v>5165</v>
      </c>
      <c r="G235" s="233" t="s">
        <v>320</v>
      </c>
      <c r="H235" s="234">
        <v>30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93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915</v>
      </c>
    </row>
    <row r="236" s="12" customFormat="1" ht="25.92" customHeight="1">
      <c r="A236" s="12"/>
      <c r="B236" s="214"/>
      <c r="C236" s="215"/>
      <c r="D236" s="216" t="s">
        <v>83</v>
      </c>
      <c r="E236" s="217" t="s">
        <v>2948</v>
      </c>
      <c r="F236" s="217" t="s">
        <v>5173</v>
      </c>
      <c r="G236" s="215"/>
      <c r="H236" s="215"/>
      <c r="I236" s="218"/>
      <c r="J236" s="219">
        <f>BK236</f>
        <v>0</v>
      </c>
      <c r="K236" s="215"/>
      <c r="L236" s="220"/>
      <c r="M236" s="221"/>
      <c r="N236" s="222"/>
      <c r="O236" s="222"/>
      <c r="P236" s="223">
        <f>SUM(P237:P239)</f>
        <v>0</v>
      </c>
      <c r="Q236" s="222"/>
      <c r="R236" s="223">
        <f>SUM(R237:R239)</f>
        <v>0</v>
      </c>
      <c r="S236" s="222"/>
      <c r="T236" s="224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84</v>
      </c>
      <c r="AY236" s="225" t="s">
        <v>250</v>
      </c>
      <c r="BK236" s="227">
        <f>SUM(BK237:BK239)</f>
        <v>0</v>
      </c>
    </row>
    <row r="237" s="2" customFormat="1" ht="76.35" customHeight="1">
      <c r="A237" s="41"/>
      <c r="B237" s="42"/>
      <c r="C237" s="230" t="s">
        <v>601</v>
      </c>
      <c r="D237" s="230" t="s">
        <v>252</v>
      </c>
      <c r="E237" s="231" t="s">
        <v>5174</v>
      </c>
      <c r="F237" s="232" t="s">
        <v>5175</v>
      </c>
      <c r="G237" s="233" t="s">
        <v>3524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256</v>
      </c>
      <c r="AT237" s="242" t="s">
        <v>252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920</v>
      </c>
    </row>
    <row r="238" s="2" customFormat="1" ht="76.35" customHeight="1">
      <c r="A238" s="41"/>
      <c r="B238" s="42"/>
      <c r="C238" s="230" t="s">
        <v>917</v>
      </c>
      <c r="D238" s="230" t="s">
        <v>252</v>
      </c>
      <c r="E238" s="231" t="s">
        <v>5176</v>
      </c>
      <c r="F238" s="232" t="s">
        <v>5177</v>
      </c>
      <c r="G238" s="233" t="s">
        <v>3524</v>
      </c>
      <c r="H238" s="234">
        <v>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256</v>
      </c>
      <c r="AT238" s="242" t="s">
        <v>252</v>
      </c>
      <c r="AU238" s="242" t="s">
        <v>91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924</v>
      </c>
    </row>
    <row r="239" s="2" customFormat="1" ht="76.35" customHeight="1">
      <c r="A239" s="41"/>
      <c r="B239" s="42"/>
      <c r="C239" s="230" t="s">
        <v>608</v>
      </c>
      <c r="D239" s="230" t="s">
        <v>252</v>
      </c>
      <c r="E239" s="231" t="s">
        <v>5178</v>
      </c>
      <c r="F239" s="232" t="s">
        <v>5179</v>
      </c>
      <c r="G239" s="233" t="s">
        <v>3524</v>
      </c>
      <c r="H239" s="234">
        <v>1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256</v>
      </c>
      <c r="AT239" s="242" t="s">
        <v>252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935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5180</v>
      </c>
      <c r="F240" s="217" t="s">
        <v>5181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SUM(P241:P248)</f>
        <v>0</v>
      </c>
      <c r="Q240" s="222"/>
      <c r="R240" s="223">
        <f>SUM(R241:R248)</f>
        <v>0</v>
      </c>
      <c r="S240" s="222"/>
      <c r="T240" s="224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250</v>
      </c>
      <c r="BK240" s="227">
        <f>SUM(BK241:BK248)</f>
        <v>0</v>
      </c>
    </row>
    <row r="241" s="2" customFormat="1" ht="16.5" customHeight="1">
      <c r="A241" s="41"/>
      <c r="B241" s="42"/>
      <c r="C241" s="230" t="s">
        <v>932</v>
      </c>
      <c r="D241" s="230" t="s">
        <v>252</v>
      </c>
      <c r="E241" s="231" t="s">
        <v>5182</v>
      </c>
      <c r="F241" s="232" t="s">
        <v>5183</v>
      </c>
      <c r="G241" s="233" t="s">
        <v>5184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963</v>
      </c>
    </row>
    <row r="242" s="2" customFormat="1" ht="24.15" customHeight="1">
      <c r="A242" s="41"/>
      <c r="B242" s="42"/>
      <c r="C242" s="230" t="s">
        <v>937</v>
      </c>
      <c r="D242" s="230" t="s">
        <v>252</v>
      </c>
      <c r="E242" s="231" t="s">
        <v>5185</v>
      </c>
      <c r="F242" s="232" t="s">
        <v>5186</v>
      </c>
      <c r="G242" s="233" t="s">
        <v>5184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256</v>
      </c>
      <c r="AT242" s="242" t="s">
        <v>252</v>
      </c>
      <c r="AU242" s="242" t="s">
        <v>91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973</v>
      </c>
    </row>
    <row r="243" s="2" customFormat="1" ht="16.5" customHeight="1">
      <c r="A243" s="41"/>
      <c r="B243" s="42"/>
      <c r="C243" s="230" t="s">
        <v>949</v>
      </c>
      <c r="D243" s="230" t="s">
        <v>252</v>
      </c>
      <c r="E243" s="231" t="s">
        <v>5187</v>
      </c>
      <c r="F243" s="232" t="s">
        <v>5188</v>
      </c>
      <c r="G243" s="233" t="s">
        <v>5184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1465</v>
      </c>
    </row>
    <row r="244" s="2" customFormat="1" ht="16.5" customHeight="1">
      <c r="A244" s="41"/>
      <c r="B244" s="42"/>
      <c r="C244" s="230" t="s">
        <v>955</v>
      </c>
      <c r="D244" s="230" t="s">
        <v>252</v>
      </c>
      <c r="E244" s="231" t="s">
        <v>5189</v>
      </c>
      <c r="F244" s="232" t="s">
        <v>5190</v>
      </c>
      <c r="G244" s="233" t="s">
        <v>5184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256</v>
      </c>
      <c r="AT244" s="242" t="s">
        <v>252</v>
      </c>
      <c r="AU244" s="242" t="s">
        <v>91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1473</v>
      </c>
    </row>
    <row r="245" s="2" customFormat="1" ht="16.5" customHeight="1">
      <c r="A245" s="41"/>
      <c r="B245" s="42"/>
      <c r="C245" s="230" t="s">
        <v>960</v>
      </c>
      <c r="D245" s="230" t="s">
        <v>252</v>
      </c>
      <c r="E245" s="231" t="s">
        <v>5191</v>
      </c>
      <c r="F245" s="232" t="s">
        <v>5192</v>
      </c>
      <c r="G245" s="233" t="s">
        <v>5184</v>
      </c>
      <c r="H245" s="234">
        <v>1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256</v>
      </c>
      <c r="AT245" s="242" t="s">
        <v>252</v>
      </c>
      <c r="AU245" s="242" t="s">
        <v>91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1033</v>
      </c>
    </row>
    <row r="246" s="2" customFormat="1" ht="16.5" customHeight="1">
      <c r="A246" s="41"/>
      <c r="B246" s="42"/>
      <c r="C246" s="230" t="s">
        <v>970</v>
      </c>
      <c r="D246" s="230" t="s">
        <v>252</v>
      </c>
      <c r="E246" s="231" t="s">
        <v>5193</v>
      </c>
      <c r="F246" s="232" t="s">
        <v>5194</v>
      </c>
      <c r="G246" s="233" t="s">
        <v>5184</v>
      </c>
      <c r="H246" s="234">
        <v>1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256</v>
      </c>
      <c r="AT246" s="242" t="s">
        <v>252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1043</v>
      </c>
    </row>
    <row r="247" s="2" customFormat="1" ht="16.5" customHeight="1">
      <c r="A247" s="41"/>
      <c r="B247" s="42"/>
      <c r="C247" s="230" t="s">
        <v>975</v>
      </c>
      <c r="D247" s="230" t="s">
        <v>252</v>
      </c>
      <c r="E247" s="231" t="s">
        <v>5195</v>
      </c>
      <c r="F247" s="232" t="s">
        <v>5196</v>
      </c>
      <c r="G247" s="233" t="s">
        <v>5184</v>
      </c>
      <c r="H247" s="234">
        <v>1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1506</v>
      </c>
    </row>
    <row r="248" s="2" customFormat="1" ht="24.15" customHeight="1">
      <c r="A248" s="41"/>
      <c r="B248" s="42"/>
      <c r="C248" s="230" t="s">
        <v>982</v>
      </c>
      <c r="D248" s="230" t="s">
        <v>252</v>
      </c>
      <c r="E248" s="231" t="s">
        <v>5197</v>
      </c>
      <c r="F248" s="232" t="s">
        <v>5198</v>
      </c>
      <c r="G248" s="233" t="s">
        <v>5184</v>
      </c>
      <c r="H248" s="234">
        <v>1</v>
      </c>
      <c r="I248" s="235"/>
      <c r="J248" s="236">
        <f>ROUND(I248*H248,2)</f>
        <v>0</v>
      </c>
      <c r="K248" s="237"/>
      <c r="L248" s="47"/>
      <c r="M248" s="306" t="s">
        <v>1</v>
      </c>
      <c r="N248" s="307" t="s">
        <v>49</v>
      </c>
      <c r="O248" s="308"/>
      <c r="P248" s="309">
        <f>O248*H248</f>
        <v>0</v>
      </c>
      <c r="Q248" s="309">
        <v>0</v>
      </c>
      <c r="R248" s="309">
        <f>Q248*H248</f>
        <v>0</v>
      </c>
      <c r="S248" s="309">
        <v>0</v>
      </c>
      <c r="T248" s="31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256</v>
      </c>
      <c r="AT248" s="242" t="s">
        <v>252</v>
      </c>
      <c r="AU248" s="242" t="s">
        <v>91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256</v>
      </c>
      <c r="BM248" s="242" t="s">
        <v>1518</v>
      </c>
    </row>
    <row r="249" s="2" customFormat="1" ht="6.96" customHeight="1">
      <c r="A249" s="41"/>
      <c r="B249" s="69"/>
      <c r="C249" s="70"/>
      <c r="D249" s="70"/>
      <c r="E249" s="70"/>
      <c r="F249" s="70"/>
      <c r="G249" s="70"/>
      <c r="H249" s="70"/>
      <c r="I249" s="70"/>
      <c r="J249" s="70"/>
      <c r="K249" s="70"/>
      <c r="L249" s="47"/>
      <c r="M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</sheetData>
  <sheetProtection sheet="1" autoFilter="0" formatColumns="0" formatRows="0" objects="1" scenarios="1" spinCount="100000" saltValue="Gp7bcltqqc2/gik2hUF2g0ihiH+f3MNwqgh34gu9jnXaaHNPO7lJoZhqvpacNaE6u3U61P3JzjfBnkU7aVb/aw==" hashValue="M55SjDmaWzwmz4d5VBx/Wh5q1/bdaztxlIAA61wUv2L1TZWRjutrQuglFW2dOOfn7nngA73D5hrqH+pKQcZDrQ==" algorithmName="SHA-512" password="CC35"/>
  <autoFilter ref="C134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5199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ROUND(J142,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ROUND((SUM(BE142:BE382)),  2)</f>
        <v>0</v>
      </c>
      <c r="G33" s="41"/>
      <c r="H33" s="41"/>
      <c r="I33" s="167">
        <v>0.20999999999999999</v>
      </c>
      <c r="J33" s="166">
        <f>ROUND(((SUM(BE142:BE382))*I33),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ROUND((SUM(BF142:BF382)),  2)</f>
        <v>0</v>
      </c>
      <c r="G34" s="41"/>
      <c r="H34" s="41"/>
      <c r="I34" s="167">
        <v>0.12</v>
      </c>
      <c r="J34" s="166">
        <f>ROUND(((SUM(BF142:BF382))*I34),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ROUND((SUM(BG142:BG382)),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ROUND((SUM(BH142:BH382)),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ROUND((SUM(BI142:BI382)),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02 - Komunikace a zpevněné plochy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J142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5200</v>
      </c>
      <c r="E97" s="194"/>
      <c r="F97" s="194"/>
      <c r="G97" s="194"/>
      <c r="H97" s="194"/>
      <c r="I97" s="194"/>
      <c r="J97" s="195">
        <f>J143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5201</v>
      </c>
      <c r="E98" s="194"/>
      <c r="F98" s="194"/>
      <c r="G98" s="194"/>
      <c r="H98" s="194"/>
      <c r="I98" s="194"/>
      <c r="J98" s="195">
        <f>J159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5202</v>
      </c>
      <c r="E99" s="194"/>
      <c r="F99" s="194"/>
      <c r="G99" s="194"/>
      <c r="H99" s="194"/>
      <c r="I99" s="194"/>
      <c r="J99" s="195">
        <f>J168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5203</v>
      </c>
      <c r="E100" s="194"/>
      <c r="F100" s="194"/>
      <c r="G100" s="194"/>
      <c r="H100" s="194"/>
      <c r="I100" s="194"/>
      <c r="J100" s="195">
        <f>J178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5204</v>
      </c>
      <c r="E101" s="194"/>
      <c r="F101" s="194"/>
      <c r="G101" s="194"/>
      <c r="H101" s="194"/>
      <c r="I101" s="194"/>
      <c r="J101" s="195">
        <f>J180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5205</v>
      </c>
      <c r="E102" s="194"/>
      <c r="F102" s="194"/>
      <c r="G102" s="194"/>
      <c r="H102" s="194"/>
      <c r="I102" s="194"/>
      <c r="J102" s="195">
        <f>J185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5206</v>
      </c>
      <c r="E103" s="194"/>
      <c r="F103" s="194"/>
      <c r="G103" s="194"/>
      <c r="H103" s="194"/>
      <c r="I103" s="194"/>
      <c r="J103" s="195">
        <f>J190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5207</v>
      </c>
      <c r="E104" s="194"/>
      <c r="F104" s="194"/>
      <c r="G104" s="194"/>
      <c r="H104" s="194"/>
      <c r="I104" s="194"/>
      <c r="J104" s="195">
        <f>J200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5208</v>
      </c>
      <c r="E105" s="194"/>
      <c r="F105" s="194"/>
      <c r="G105" s="194"/>
      <c r="H105" s="194"/>
      <c r="I105" s="194"/>
      <c r="J105" s="195">
        <f>J209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5209</v>
      </c>
      <c r="E106" s="194"/>
      <c r="F106" s="194"/>
      <c r="G106" s="194"/>
      <c r="H106" s="194"/>
      <c r="I106" s="194"/>
      <c r="J106" s="195">
        <f>J216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5210</v>
      </c>
      <c r="E107" s="194"/>
      <c r="F107" s="194"/>
      <c r="G107" s="194"/>
      <c r="H107" s="194"/>
      <c r="I107" s="194"/>
      <c r="J107" s="195">
        <f>J225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5211</v>
      </c>
      <c r="E108" s="194"/>
      <c r="F108" s="194"/>
      <c r="G108" s="194"/>
      <c r="H108" s="194"/>
      <c r="I108" s="194"/>
      <c r="J108" s="195">
        <f>J232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5212</v>
      </c>
      <c r="E109" s="194"/>
      <c r="F109" s="194"/>
      <c r="G109" s="194"/>
      <c r="H109" s="194"/>
      <c r="I109" s="194"/>
      <c r="J109" s="195">
        <f>J240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5213</v>
      </c>
      <c r="E110" s="194"/>
      <c r="F110" s="194"/>
      <c r="G110" s="194"/>
      <c r="H110" s="194"/>
      <c r="I110" s="194"/>
      <c r="J110" s="195">
        <f>J248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5214</v>
      </c>
      <c r="E111" s="194"/>
      <c r="F111" s="194"/>
      <c r="G111" s="194"/>
      <c r="H111" s="194"/>
      <c r="I111" s="194"/>
      <c r="J111" s="195">
        <f>J256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5215</v>
      </c>
      <c r="E112" s="194"/>
      <c r="F112" s="194"/>
      <c r="G112" s="194"/>
      <c r="H112" s="194"/>
      <c r="I112" s="194"/>
      <c r="J112" s="195">
        <f>J262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5216</v>
      </c>
      <c r="E113" s="194"/>
      <c r="F113" s="194"/>
      <c r="G113" s="194"/>
      <c r="H113" s="194"/>
      <c r="I113" s="194"/>
      <c r="J113" s="195">
        <f>J267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1"/>
      <c r="C114" s="192"/>
      <c r="D114" s="193" t="s">
        <v>5217</v>
      </c>
      <c r="E114" s="194"/>
      <c r="F114" s="194"/>
      <c r="G114" s="194"/>
      <c r="H114" s="194"/>
      <c r="I114" s="194"/>
      <c r="J114" s="195">
        <f>J286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1"/>
      <c r="C115" s="192"/>
      <c r="D115" s="193" t="s">
        <v>5218</v>
      </c>
      <c r="E115" s="194"/>
      <c r="F115" s="194"/>
      <c r="G115" s="194"/>
      <c r="H115" s="194"/>
      <c r="I115" s="194"/>
      <c r="J115" s="195">
        <f>J289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1"/>
      <c r="C116" s="192"/>
      <c r="D116" s="193" t="s">
        <v>5219</v>
      </c>
      <c r="E116" s="194"/>
      <c r="F116" s="194"/>
      <c r="G116" s="194"/>
      <c r="H116" s="194"/>
      <c r="I116" s="194"/>
      <c r="J116" s="195">
        <f>J301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1"/>
      <c r="C117" s="192"/>
      <c r="D117" s="193" t="s">
        <v>5220</v>
      </c>
      <c r="E117" s="194"/>
      <c r="F117" s="194"/>
      <c r="G117" s="194"/>
      <c r="H117" s="194"/>
      <c r="I117" s="194"/>
      <c r="J117" s="195">
        <f>J315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91"/>
      <c r="C118" s="192"/>
      <c r="D118" s="193" t="s">
        <v>5221</v>
      </c>
      <c r="E118" s="194"/>
      <c r="F118" s="194"/>
      <c r="G118" s="194"/>
      <c r="H118" s="194"/>
      <c r="I118" s="194"/>
      <c r="J118" s="195">
        <f>J337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5222</v>
      </c>
      <c r="E119" s="194"/>
      <c r="F119" s="194"/>
      <c r="G119" s="194"/>
      <c r="H119" s="194"/>
      <c r="I119" s="194"/>
      <c r="J119" s="195">
        <f>J342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91"/>
      <c r="C120" s="192"/>
      <c r="D120" s="193" t="s">
        <v>5223</v>
      </c>
      <c r="E120" s="194"/>
      <c r="F120" s="194"/>
      <c r="G120" s="194"/>
      <c r="H120" s="194"/>
      <c r="I120" s="194"/>
      <c r="J120" s="195">
        <f>J359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91"/>
      <c r="C121" s="192"/>
      <c r="D121" s="193" t="s">
        <v>5224</v>
      </c>
      <c r="E121" s="194"/>
      <c r="F121" s="194"/>
      <c r="G121" s="194"/>
      <c r="H121" s="194"/>
      <c r="I121" s="194"/>
      <c r="J121" s="195">
        <f>J361</f>
        <v>0</v>
      </c>
      <c r="K121" s="192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91"/>
      <c r="C122" s="192"/>
      <c r="D122" s="193" t="s">
        <v>5225</v>
      </c>
      <c r="E122" s="194"/>
      <c r="F122" s="194"/>
      <c r="G122" s="194"/>
      <c r="H122" s="194"/>
      <c r="I122" s="194"/>
      <c r="J122" s="195">
        <f>J371</f>
        <v>0</v>
      </c>
      <c r="K122" s="192"/>
      <c r="L122" s="196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5" t="s">
        <v>235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4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6.25" customHeight="1">
      <c r="A132" s="41"/>
      <c r="B132" s="42"/>
      <c r="C132" s="43"/>
      <c r="D132" s="43"/>
      <c r="E132" s="186" t="str">
        <f>E7</f>
        <v>STUDENTSKÉ KOLEJE VYSOKÉ ŠKOLY POLYTECHNICKÉ JIHLAVA</v>
      </c>
      <c r="F132" s="34"/>
      <c r="G132" s="34"/>
      <c r="H132" s="34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4" t="s">
        <v>190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6.5" customHeight="1">
      <c r="A134" s="41"/>
      <c r="B134" s="42"/>
      <c r="C134" s="43"/>
      <c r="D134" s="43"/>
      <c r="E134" s="79" t="str">
        <f>E9</f>
        <v>SO 02 - Komunikace a zpevněné plochy</v>
      </c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4" t="s">
        <v>22</v>
      </c>
      <c r="D136" s="43"/>
      <c r="E136" s="43"/>
      <c r="F136" s="29" t="str">
        <f>F12</f>
        <v>Jihlava</v>
      </c>
      <c r="G136" s="43"/>
      <c r="H136" s="43"/>
      <c r="I136" s="34" t="s">
        <v>24</v>
      </c>
      <c r="J136" s="82" t="str">
        <f>IF(J12="","",J12)</f>
        <v>25. 11. 2022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30</v>
      </c>
      <c r="D138" s="43"/>
      <c r="E138" s="43"/>
      <c r="F138" s="29" t="str">
        <f>E15</f>
        <v>Vysoká škola polytechnická Jihlava</v>
      </c>
      <c r="G138" s="43"/>
      <c r="H138" s="43"/>
      <c r="I138" s="34" t="s">
        <v>36</v>
      </c>
      <c r="J138" s="39" t="str">
        <f>E21</f>
        <v>A32 spol. s r. o.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5.15" customHeight="1">
      <c r="A139" s="41"/>
      <c r="B139" s="42"/>
      <c r="C139" s="34" t="s">
        <v>34</v>
      </c>
      <c r="D139" s="43"/>
      <c r="E139" s="43"/>
      <c r="F139" s="29" t="str">
        <f>IF(E18="","",E18)</f>
        <v>Vyplň údaj</v>
      </c>
      <c r="G139" s="43"/>
      <c r="H139" s="43"/>
      <c r="I139" s="34" t="s">
        <v>41</v>
      </c>
      <c r="J139" s="39" t="str">
        <f>E24</f>
        <v xml:space="preserve"> 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0.32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11" customFormat="1" ht="29.28" customHeight="1">
      <c r="A141" s="202"/>
      <c r="B141" s="203"/>
      <c r="C141" s="204" t="s">
        <v>236</v>
      </c>
      <c r="D141" s="205" t="s">
        <v>69</v>
      </c>
      <c r="E141" s="205" t="s">
        <v>65</v>
      </c>
      <c r="F141" s="205" t="s">
        <v>66</v>
      </c>
      <c r="G141" s="205" t="s">
        <v>237</v>
      </c>
      <c r="H141" s="205" t="s">
        <v>238</v>
      </c>
      <c r="I141" s="205" t="s">
        <v>239</v>
      </c>
      <c r="J141" s="206" t="s">
        <v>196</v>
      </c>
      <c r="K141" s="207" t="s">
        <v>240</v>
      </c>
      <c r="L141" s="208"/>
      <c r="M141" s="103" t="s">
        <v>1</v>
      </c>
      <c r="N141" s="104" t="s">
        <v>48</v>
      </c>
      <c r="O141" s="104" t="s">
        <v>241</v>
      </c>
      <c r="P141" s="104" t="s">
        <v>242</v>
      </c>
      <c r="Q141" s="104" t="s">
        <v>243</v>
      </c>
      <c r="R141" s="104" t="s">
        <v>244</v>
      </c>
      <c r="S141" s="104" t="s">
        <v>245</v>
      </c>
      <c r="T141" s="105" t="s">
        <v>246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41"/>
      <c r="B142" s="42"/>
      <c r="C142" s="110" t="s">
        <v>247</v>
      </c>
      <c r="D142" s="43"/>
      <c r="E142" s="43"/>
      <c r="F142" s="43"/>
      <c r="G142" s="43"/>
      <c r="H142" s="43"/>
      <c r="I142" s="43"/>
      <c r="J142" s="209">
        <f>BK142</f>
        <v>0</v>
      </c>
      <c r="K142" s="43"/>
      <c r="L142" s="47"/>
      <c r="M142" s="106"/>
      <c r="N142" s="210"/>
      <c r="O142" s="107"/>
      <c r="P142" s="211">
        <f>P143+P159+P168+P178+P180+P185+P190+P200+P209+P216+P225+P232+P240+P248+P256+P262+P267+P286+P289+P301+P315+P337+P342+P359+P361+P371</f>
        <v>0</v>
      </c>
      <c r="Q142" s="107"/>
      <c r="R142" s="211">
        <f>R143+R159+R168+R178+R180+R185+R190+R200+R209+R216+R225+R232+R240+R248+R256+R262+R267+R286+R289+R301+R315+R337+R342+R359+R361+R371</f>
        <v>26.311582400000002</v>
      </c>
      <c r="S142" s="107"/>
      <c r="T142" s="212">
        <f>T143+T159+T168+T178+T180+T185+T190+T200+T209+T216+T225+T232+T240+T248+T256+T262+T267+T286+T289+T301+T315+T337+T342+T359+T361+T371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83</v>
      </c>
      <c r="AU142" s="19" t="s">
        <v>198</v>
      </c>
      <c r="BK142" s="213">
        <f>BK143+BK159+BK168+BK178+BK180+BK185+BK190+BK200+BK209+BK216+BK225+BK232+BK240+BK248+BK256+BK262+BK267+BK286+BK289+BK301+BK315+BK337+BK342+BK359+BK361+BK371</f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332</v>
      </c>
      <c r="F143" s="217" t="s">
        <v>5226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SUM(P144:P158)</f>
        <v>0</v>
      </c>
      <c r="Q143" s="222"/>
      <c r="R143" s="223">
        <f>SUM(R144:R158)</f>
        <v>0</v>
      </c>
      <c r="S143" s="222"/>
      <c r="T143" s="224">
        <f>SUM(T144:T158)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250</v>
      </c>
      <c r="BK143" s="227">
        <f>SUM(BK144:BK158)</f>
        <v>0</v>
      </c>
    </row>
    <row r="144" s="2" customFormat="1" ht="37.8" customHeight="1">
      <c r="A144" s="41"/>
      <c r="B144" s="42"/>
      <c r="C144" s="230" t="s">
        <v>91</v>
      </c>
      <c r="D144" s="230" t="s">
        <v>252</v>
      </c>
      <c r="E144" s="231" t="s">
        <v>5227</v>
      </c>
      <c r="F144" s="232" t="s">
        <v>5228</v>
      </c>
      <c r="G144" s="233" t="s">
        <v>388</v>
      </c>
      <c r="H144" s="234">
        <v>64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93</v>
      </c>
    </row>
    <row r="145" s="2" customFormat="1" ht="24.15" customHeight="1">
      <c r="A145" s="41"/>
      <c r="B145" s="42"/>
      <c r="C145" s="230" t="s">
        <v>93</v>
      </c>
      <c r="D145" s="230" t="s">
        <v>252</v>
      </c>
      <c r="E145" s="231" t="s">
        <v>5229</v>
      </c>
      <c r="F145" s="232" t="s">
        <v>5230</v>
      </c>
      <c r="G145" s="233" t="s">
        <v>570</v>
      </c>
      <c r="H145" s="234">
        <v>5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256</v>
      </c>
    </row>
    <row r="146" s="2" customFormat="1" ht="24.15" customHeight="1">
      <c r="A146" s="41"/>
      <c r="B146" s="42"/>
      <c r="C146" s="230" t="s">
        <v>272</v>
      </c>
      <c r="D146" s="230" t="s">
        <v>252</v>
      </c>
      <c r="E146" s="231" t="s">
        <v>5231</v>
      </c>
      <c r="F146" s="232" t="s">
        <v>5232</v>
      </c>
      <c r="G146" s="233" t="s">
        <v>570</v>
      </c>
      <c r="H146" s="234">
        <v>5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275</v>
      </c>
    </row>
    <row r="147" s="2" customFormat="1" ht="24.15" customHeight="1">
      <c r="A147" s="41"/>
      <c r="B147" s="42"/>
      <c r="C147" s="230" t="s">
        <v>256</v>
      </c>
      <c r="D147" s="230" t="s">
        <v>252</v>
      </c>
      <c r="E147" s="231" t="s">
        <v>5233</v>
      </c>
      <c r="F147" s="232" t="s">
        <v>5234</v>
      </c>
      <c r="G147" s="233" t="s">
        <v>388</v>
      </c>
      <c r="H147" s="234">
        <v>2012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280</v>
      </c>
    </row>
    <row r="148" s="2" customFormat="1" ht="33" customHeight="1">
      <c r="A148" s="41"/>
      <c r="B148" s="42"/>
      <c r="C148" s="230" t="s">
        <v>283</v>
      </c>
      <c r="D148" s="230" t="s">
        <v>252</v>
      </c>
      <c r="E148" s="231" t="s">
        <v>5235</v>
      </c>
      <c r="F148" s="232" t="s">
        <v>5236</v>
      </c>
      <c r="G148" s="233" t="s">
        <v>388</v>
      </c>
      <c r="H148" s="234">
        <v>1048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286</v>
      </c>
    </row>
    <row r="149" s="2" customFormat="1" ht="24.15" customHeight="1">
      <c r="A149" s="41"/>
      <c r="B149" s="42"/>
      <c r="C149" s="230" t="s">
        <v>275</v>
      </c>
      <c r="D149" s="230" t="s">
        <v>252</v>
      </c>
      <c r="E149" s="231" t="s">
        <v>5237</v>
      </c>
      <c r="F149" s="232" t="s">
        <v>5238</v>
      </c>
      <c r="G149" s="233" t="s">
        <v>388</v>
      </c>
      <c r="H149" s="234">
        <v>142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8</v>
      </c>
    </row>
    <row r="150" s="2" customFormat="1" ht="24.15" customHeight="1">
      <c r="A150" s="41"/>
      <c r="B150" s="42"/>
      <c r="C150" s="230" t="s">
        <v>294</v>
      </c>
      <c r="D150" s="230" t="s">
        <v>252</v>
      </c>
      <c r="E150" s="231" t="s">
        <v>5239</v>
      </c>
      <c r="F150" s="232" t="s">
        <v>5240</v>
      </c>
      <c r="G150" s="233" t="s">
        <v>388</v>
      </c>
      <c r="H150" s="234">
        <v>4229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298</v>
      </c>
    </row>
    <row r="151" s="2" customFormat="1" ht="24.15" customHeight="1">
      <c r="A151" s="41"/>
      <c r="B151" s="42"/>
      <c r="C151" s="230" t="s">
        <v>280</v>
      </c>
      <c r="D151" s="230" t="s">
        <v>252</v>
      </c>
      <c r="E151" s="231" t="s">
        <v>5241</v>
      </c>
      <c r="F151" s="232" t="s">
        <v>5242</v>
      </c>
      <c r="G151" s="233" t="s">
        <v>388</v>
      </c>
      <c r="H151" s="234">
        <v>1145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303</v>
      </c>
    </row>
    <row r="152" s="2" customFormat="1" ht="16.5" customHeight="1">
      <c r="A152" s="41"/>
      <c r="B152" s="42"/>
      <c r="C152" s="230" t="s">
        <v>305</v>
      </c>
      <c r="D152" s="230" t="s">
        <v>252</v>
      </c>
      <c r="E152" s="231" t="s">
        <v>5243</v>
      </c>
      <c r="F152" s="232" t="s">
        <v>5244</v>
      </c>
      <c r="G152" s="233" t="s">
        <v>320</v>
      </c>
      <c r="H152" s="234">
        <v>66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308</v>
      </c>
    </row>
    <row r="153" s="2" customFormat="1" ht="24.15" customHeight="1">
      <c r="A153" s="41"/>
      <c r="B153" s="42"/>
      <c r="C153" s="230" t="s">
        <v>286</v>
      </c>
      <c r="D153" s="230" t="s">
        <v>252</v>
      </c>
      <c r="E153" s="231" t="s">
        <v>5245</v>
      </c>
      <c r="F153" s="232" t="s">
        <v>5246</v>
      </c>
      <c r="G153" s="233" t="s">
        <v>264</v>
      </c>
      <c r="H153" s="234">
        <v>1030.8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408</v>
      </c>
    </row>
    <row r="154" s="13" customFormat="1">
      <c r="A154" s="13"/>
      <c r="B154" s="249"/>
      <c r="C154" s="250"/>
      <c r="D154" s="251" t="s">
        <v>259</v>
      </c>
      <c r="E154" s="252" t="s">
        <v>1</v>
      </c>
      <c r="F154" s="253" t="s">
        <v>5247</v>
      </c>
      <c r="G154" s="250"/>
      <c r="H154" s="254">
        <v>1030.8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259</v>
      </c>
      <c r="AU154" s="260" t="s">
        <v>91</v>
      </c>
      <c r="AV154" s="13" t="s">
        <v>93</v>
      </c>
      <c r="AW154" s="13" t="s">
        <v>40</v>
      </c>
      <c r="AX154" s="13" t="s">
        <v>91</v>
      </c>
      <c r="AY154" s="260" t="s">
        <v>250</v>
      </c>
    </row>
    <row r="155" s="2" customFormat="1" ht="24.15" customHeight="1">
      <c r="A155" s="41"/>
      <c r="B155" s="42"/>
      <c r="C155" s="294" t="s">
        <v>332</v>
      </c>
      <c r="D155" s="294" t="s">
        <v>337</v>
      </c>
      <c r="E155" s="295" t="s">
        <v>5248</v>
      </c>
      <c r="F155" s="296" t="s">
        <v>5249</v>
      </c>
      <c r="G155" s="297" t="s">
        <v>297</v>
      </c>
      <c r="H155" s="298">
        <v>97.926000000000002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280</v>
      </c>
      <c r="AT155" s="242" t="s">
        <v>337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321</v>
      </c>
    </row>
    <row r="156" s="13" customFormat="1">
      <c r="A156" s="13"/>
      <c r="B156" s="249"/>
      <c r="C156" s="250"/>
      <c r="D156" s="251" t="s">
        <v>259</v>
      </c>
      <c r="E156" s="252" t="s">
        <v>1</v>
      </c>
      <c r="F156" s="253" t="s">
        <v>5250</v>
      </c>
      <c r="G156" s="250"/>
      <c r="H156" s="254">
        <v>97.926000000000002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259</v>
      </c>
      <c r="AU156" s="260" t="s">
        <v>91</v>
      </c>
      <c r="AV156" s="13" t="s">
        <v>93</v>
      </c>
      <c r="AW156" s="13" t="s">
        <v>40</v>
      </c>
      <c r="AX156" s="13" t="s">
        <v>91</v>
      </c>
      <c r="AY156" s="260" t="s">
        <v>250</v>
      </c>
    </row>
    <row r="157" s="2" customFormat="1" ht="21.75" customHeight="1">
      <c r="A157" s="41"/>
      <c r="B157" s="42"/>
      <c r="C157" s="230" t="s">
        <v>8</v>
      </c>
      <c r="D157" s="230" t="s">
        <v>252</v>
      </c>
      <c r="E157" s="231" t="s">
        <v>5251</v>
      </c>
      <c r="F157" s="232" t="s">
        <v>5252</v>
      </c>
      <c r="G157" s="233" t="s">
        <v>320</v>
      </c>
      <c r="H157" s="234">
        <v>32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335</v>
      </c>
    </row>
    <row r="158" s="2" customFormat="1" ht="24.15" customHeight="1">
      <c r="A158" s="41"/>
      <c r="B158" s="42"/>
      <c r="C158" s="230" t="s">
        <v>348</v>
      </c>
      <c r="D158" s="230" t="s">
        <v>252</v>
      </c>
      <c r="E158" s="231" t="s">
        <v>5253</v>
      </c>
      <c r="F158" s="232" t="s">
        <v>5254</v>
      </c>
      <c r="G158" s="233" t="s">
        <v>320</v>
      </c>
      <c r="H158" s="234">
        <v>51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340</v>
      </c>
    </row>
    <row r="159" s="12" customFormat="1" ht="25.92" customHeight="1">
      <c r="A159" s="12"/>
      <c r="B159" s="214"/>
      <c r="C159" s="215"/>
      <c r="D159" s="216" t="s">
        <v>83</v>
      </c>
      <c r="E159" s="217" t="s">
        <v>8</v>
      </c>
      <c r="F159" s="217" t="s">
        <v>5255</v>
      </c>
      <c r="G159" s="215"/>
      <c r="H159" s="215"/>
      <c r="I159" s="218"/>
      <c r="J159" s="219">
        <f>BK159</f>
        <v>0</v>
      </c>
      <c r="K159" s="215"/>
      <c r="L159" s="220"/>
      <c r="M159" s="221"/>
      <c r="N159" s="222"/>
      <c r="O159" s="222"/>
      <c r="P159" s="223">
        <f>SUM(P160:P167)</f>
        <v>0</v>
      </c>
      <c r="Q159" s="222"/>
      <c r="R159" s="223">
        <f>SUM(R160:R167)</f>
        <v>0</v>
      </c>
      <c r="S159" s="222"/>
      <c r="T159" s="224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84</v>
      </c>
      <c r="AY159" s="225" t="s">
        <v>250</v>
      </c>
      <c r="BK159" s="227">
        <f>SUM(BK160:BK167)</f>
        <v>0</v>
      </c>
    </row>
    <row r="160" s="2" customFormat="1" ht="24.15" customHeight="1">
      <c r="A160" s="41"/>
      <c r="B160" s="42"/>
      <c r="C160" s="230" t="s">
        <v>298</v>
      </c>
      <c r="D160" s="230" t="s">
        <v>252</v>
      </c>
      <c r="E160" s="231" t="s">
        <v>5256</v>
      </c>
      <c r="F160" s="232" t="s">
        <v>5257</v>
      </c>
      <c r="G160" s="233" t="s">
        <v>388</v>
      </c>
      <c r="H160" s="234">
        <v>5608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351</v>
      </c>
    </row>
    <row r="161" s="13" customFormat="1">
      <c r="A161" s="13"/>
      <c r="B161" s="249"/>
      <c r="C161" s="250"/>
      <c r="D161" s="251" t="s">
        <v>259</v>
      </c>
      <c r="E161" s="252" t="s">
        <v>1</v>
      </c>
      <c r="F161" s="253" t="s">
        <v>5258</v>
      </c>
      <c r="G161" s="250"/>
      <c r="H161" s="254">
        <v>5608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259</v>
      </c>
      <c r="AU161" s="260" t="s">
        <v>91</v>
      </c>
      <c r="AV161" s="13" t="s">
        <v>93</v>
      </c>
      <c r="AW161" s="13" t="s">
        <v>40</v>
      </c>
      <c r="AX161" s="13" t="s">
        <v>91</v>
      </c>
      <c r="AY161" s="260" t="s">
        <v>250</v>
      </c>
    </row>
    <row r="162" s="2" customFormat="1" ht="24.15" customHeight="1">
      <c r="A162" s="41"/>
      <c r="B162" s="42"/>
      <c r="C162" s="230" t="s">
        <v>360</v>
      </c>
      <c r="D162" s="230" t="s">
        <v>252</v>
      </c>
      <c r="E162" s="231" t="s">
        <v>5259</v>
      </c>
      <c r="F162" s="232" t="s">
        <v>5260</v>
      </c>
      <c r="G162" s="233" t="s">
        <v>264</v>
      </c>
      <c r="H162" s="234">
        <v>438.69999999999999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357</v>
      </c>
    </row>
    <row r="163" s="2" customFormat="1" ht="24.15" customHeight="1">
      <c r="A163" s="41"/>
      <c r="B163" s="42"/>
      <c r="C163" s="294" t="s">
        <v>303</v>
      </c>
      <c r="D163" s="294" t="s">
        <v>337</v>
      </c>
      <c r="E163" s="295" t="s">
        <v>5261</v>
      </c>
      <c r="F163" s="296" t="s">
        <v>5262</v>
      </c>
      <c r="G163" s="297" t="s">
        <v>297</v>
      </c>
      <c r="H163" s="298">
        <v>877.39999999999998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363</v>
      </c>
    </row>
    <row r="164" s="13" customFormat="1">
      <c r="A164" s="13"/>
      <c r="B164" s="249"/>
      <c r="C164" s="250"/>
      <c r="D164" s="251" t="s">
        <v>259</v>
      </c>
      <c r="E164" s="252" t="s">
        <v>1</v>
      </c>
      <c r="F164" s="253" t="s">
        <v>5263</v>
      </c>
      <c r="G164" s="250"/>
      <c r="H164" s="254">
        <v>877.39999999999998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259</v>
      </c>
      <c r="AU164" s="260" t="s">
        <v>91</v>
      </c>
      <c r="AV164" s="13" t="s">
        <v>93</v>
      </c>
      <c r="AW164" s="13" t="s">
        <v>40</v>
      </c>
      <c r="AX164" s="13" t="s">
        <v>91</v>
      </c>
      <c r="AY164" s="260" t="s">
        <v>250</v>
      </c>
    </row>
    <row r="165" s="2" customFormat="1" ht="33" customHeight="1">
      <c r="A165" s="41"/>
      <c r="B165" s="42"/>
      <c r="C165" s="230" t="s">
        <v>385</v>
      </c>
      <c r="D165" s="230" t="s">
        <v>252</v>
      </c>
      <c r="E165" s="231" t="s">
        <v>5264</v>
      </c>
      <c r="F165" s="232" t="s">
        <v>5265</v>
      </c>
      <c r="G165" s="233" t="s">
        <v>264</v>
      </c>
      <c r="H165" s="234">
        <v>267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374</v>
      </c>
    </row>
    <row r="166" s="2" customFormat="1" ht="33" customHeight="1">
      <c r="A166" s="41"/>
      <c r="B166" s="42"/>
      <c r="C166" s="230" t="s">
        <v>308</v>
      </c>
      <c r="D166" s="230" t="s">
        <v>252</v>
      </c>
      <c r="E166" s="231" t="s">
        <v>5266</v>
      </c>
      <c r="F166" s="232" t="s">
        <v>5267</v>
      </c>
      <c r="G166" s="233" t="s">
        <v>264</v>
      </c>
      <c r="H166" s="234">
        <v>70.299999999999997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389</v>
      </c>
    </row>
    <row r="167" s="13" customFormat="1">
      <c r="A167" s="13"/>
      <c r="B167" s="249"/>
      <c r="C167" s="250"/>
      <c r="D167" s="251" t="s">
        <v>259</v>
      </c>
      <c r="E167" s="252" t="s">
        <v>1</v>
      </c>
      <c r="F167" s="253" t="s">
        <v>5268</v>
      </c>
      <c r="G167" s="250"/>
      <c r="H167" s="254">
        <v>70.299999999999997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259</v>
      </c>
      <c r="AU167" s="260" t="s">
        <v>91</v>
      </c>
      <c r="AV167" s="13" t="s">
        <v>93</v>
      </c>
      <c r="AW167" s="13" t="s">
        <v>40</v>
      </c>
      <c r="AX167" s="13" t="s">
        <v>91</v>
      </c>
      <c r="AY167" s="260" t="s">
        <v>250</v>
      </c>
    </row>
    <row r="168" s="12" customFormat="1" ht="25.92" customHeight="1">
      <c r="A168" s="12"/>
      <c r="B168" s="214"/>
      <c r="C168" s="215"/>
      <c r="D168" s="216" t="s">
        <v>83</v>
      </c>
      <c r="E168" s="217" t="s">
        <v>303</v>
      </c>
      <c r="F168" s="217" t="s">
        <v>5269</v>
      </c>
      <c r="G168" s="215"/>
      <c r="H168" s="215"/>
      <c r="I168" s="218"/>
      <c r="J168" s="219">
        <f>BK168</f>
        <v>0</v>
      </c>
      <c r="K168" s="215"/>
      <c r="L168" s="220"/>
      <c r="M168" s="221"/>
      <c r="N168" s="222"/>
      <c r="O168" s="222"/>
      <c r="P168" s="223">
        <f>SUM(P169:P177)</f>
        <v>0</v>
      </c>
      <c r="Q168" s="222"/>
      <c r="R168" s="223">
        <f>SUM(R169:R177)</f>
        <v>0</v>
      </c>
      <c r="S168" s="222"/>
      <c r="T168" s="224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84</v>
      </c>
      <c r="AY168" s="225" t="s">
        <v>250</v>
      </c>
      <c r="BK168" s="227">
        <f>SUM(BK169:BK177)</f>
        <v>0</v>
      </c>
    </row>
    <row r="169" s="2" customFormat="1" ht="24.15" customHeight="1">
      <c r="A169" s="41"/>
      <c r="B169" s="42"/>
      <c r="C169" s="230" t="s">
        <v>401</v>
      </c>
      <c r="D169" s="230" t="s">
        <v>252</v>
      </c>
      <c r="E169" s="231" t="s">
        <v>290</v>
      </c>
      <c r="F169" s="232" t="s">
        <v>5270</v>
      </c>
      <c r="G169" s="233" t="s">
        <v>264</v>
      </c>
      <c r="H169" s="234">
        <v>2178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399</v>
      </c>
    </row>
    <row r="170" s="13" customFormat="1">
      <c r="A170" s="13"/>
      <c r="B170" s="249"/>
      <c r="C170" s="250"/>
      <c r="D170" s="251" t="s">
        <v>259</v>
      </c>
      <c r="E170" s="252" t="s">
        <v>1</v>
      </c>
      <c r="F170" s="253" t="s">
        <v>5271</v>
      </c>
      <c r="G170" s="250"/>
      <c r="H170" s="254">
        <v>2178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259</v>
      </c>
      <c r="AU170" s="260" t="s">
        <v>91</v>
      </c>
      <c r="AV170" s="13" t="s">
        <v>93</v>
      </c>
      <c r="AW170" s="13" t="s">
        <v>40</v>
      </c>
      <c r="AX170" s="13" t="s">
        <v>91</v>
      </c>
      <c r="AY170" s="260" t="s">
        <v>250</v>
      </c>
    </row>
    <row r="171" s="2" customFormat="1" ht="33" customHeight="1">
      <c r="A171" s="41"/>
      <c r="B171" s="42"/>
      <c r="C171" s="230" t="s">
        <v>408</v>
      </c>
      <c r="D171" s="230" t="s">
        <v>252</v>
      </c>
      <c r="E171" s="231" t="s">
        <v>273</v>
      </c>
      <c r="F171" s="232" t="s">
        <v>5272</v>
      </c>
      <c r="G171" s="233" t="s">
        <v>264</v>
      </c>
      <c r="H171" s="234">
        <v>1739.3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404</v>
      </c>
    </row>
    <row r="172" s="13" customFormat="1">
      <c r="A172" s="13"/>
      <c r="B172" s="249"/>
      <c r="C172" s="250"/>
      <c r="D172" s="251" t="s">
        <v>259</v>
      </c>
      <c r="E172" s="252" t="s">
        <v>1</v>
      </c>
      <c r="F172" s="253" t="s">
        <v>5273</v>
      </c>
      <c r="G172" s="250"/>
      <c r="H172" s="254">
        <v>1739.3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259</v>
      </c>
      <c r="AU172" s="260" t="s">
        <v>91</v>
      </c>
      <c r="AV172" s="13" t="s">
        <v>93</v>
      </c>
      <c r="AW172" s="13" t="s">
        <v>40</v>
      </c>
      <c r="AX172" s="13" t="s">
        <v>91</v>
      </c>
      <c r="AY172" s="260" t="s">
        <v>250</v>
      </c>
    </row>
    <row r="173" s="2" customFormat="1" ht="33" customHeight="1">
      <c r="A173" s="41"/>
      <c r="B173" s="42"/>
      <c r="C173" s="230" t="s">
        <v>7</v>
      </c>
      <c r="D173" s="230" t="s">
        <v>252</v>
      </c>
      <c r="E173" s="231" t="s">
        <v>5274</v>
      </c>
      <c r="F173" s="232" t="s">
        <v>5275</v>
      </c>
      <c r="G173" s="233" t="s">
        <v>264</v>
      </c>
      <c r="H173" s="234">
        <v>438.69999999999999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411</v>
      </c>
    </row>
    <row r="174" s="2" customFormat="1">
      <c r="A174" s="41"/>
      <c r="B174" s="42"/>
      <c r="C174" s="43"/>
      <c r="D174" s="251" t="s">
        <v>288</v>
      </c>
      <c r="E174" s="43"/>
      <c r="F174" s="282" t="s">
        <v>5276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288</v>
      </c>
      <c r="AU174" s="19" t="s">
        <v>91</v>
      </c>
    </row>
    <row r="175" s="2" customFormat="1" ht="16.5" customHeight="1">
      <c r="A175" s="41"/>
      <c r="B175" s="42"/>
      <c r="C175" s="230" t="s">
        <v>321</v>
      </c>
      <c r="D175" s="230" t="s">
        <v>252</v>
      </c>
      <c r="E175" s="231" t="s">
        <v>301</v>
      </c>
      <c r="F175" s="232" t="s">
        <v>5277</v>
      </c>
      <c r="G175" s="233" t="s">
        <v>264</v>
      </c>
      <c r="H175" s="234">
        <v>1402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423</v>
      </c>
    </row>
    <row r="176" s="2" customFormat="1" ht="24.15" customHeight="1">
      <c r="A176" s="41"/>
      <c r="B176" s="42"/>
      <c r="C176" s="230" t="s">
        <v>436</v>
      </c>
      <c r="D176" s="230" t="s">
        <v>252</v>
      </c>
      <c r="E176" s="231" t="s">
        <v>5278</v>
      </c>
      <c r="F176" s="232" t="s">
        <v>5279</v>
      </c>
      <c r="G176" s="233" t="s">
        <v>264</v>
      </c>
      <c r="H176" s="234">
        <v>776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91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432</v>
      </c>
    </row>
    <row r="177" s="13" customFormat="1">
      <c r="A177" s="13"/>
      <c r="B177" s="249"/>
      <c r="C177" s="250"/>
      <c r="D177" s="251" t="s">
        <v>259</v>
      </c>
      <c r="E177" s="252" t="s">
        <v>1</v>
      </c>
      <c r="F177" s="253" t="s">
        <v>5280</v>
      </c>
      <c r="G177" s="250"/>
      <c r="H177" s="254">
        <v>776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259</v>
      </c>
      <c r="AU177" s="260" t="s">
        <v>91</v>
      </c>
      <c r="AV177" s="13" t="s">
        <v>93</v>
      </c>
      <c r="AW177" s="13" t="s">
        <v>40</v>
      </c>
      <c r="AX177" s="13" t="s">
        <v>91</v>
      </c>
      <c r="AY177" s="260" t="s">
        <v>250</v>
      </c>
    </row>
    <row r="178" s="12" customFormat="1" ht="25.92" customHeight="1">
      <c r="A178" s="12"/>
      <c r="B178" s="214"/>
      <c r="C178" s="215"/>
      <c r="D178" s="216" t="s">
        <v>83</v>
      </c>
      <c r="E178" s="217" t="s">
        <v>308</v>
      </c>
      <c r="F178" s="217" t="s">
        <v>5281</v>
      </c>
      <c r="G178" s="215"/>
      <c r="H178" s="215"/>
      <c r="I178" s="218"/>
      <c r="J178" s="219">
        <f>BK178</f>
        <v>0</v>
      </c>
      <c r="K178" s="215"/>
      <c r="L178" s="220"/>
      <c r="M178" s="221"/>
      <c r="N178" s="222"/>
      <c r="O178" s="222"/>
      <c r="P178" s="223">
        <f>P179</f>
        <v>0</v>
      </c>
      <c r="Q178" s="222"/>
      <c r="R178" s="223">
        <f>R179</f>
        <v>0</v>
      </c>
      <c r="S178" s="222"/>
      <c r="T178" s="224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5" t="s">
        <v>91</v>
      </c>
      <c r="AT178" s="226" t="s">
        <v>83</v>
      </c>
      <c r="AU178" s="226" t="s">
        <v>84</v>
      </c>
      <c r="AY178" s="225" t="s">
        <v>250</v>
      </c>
      <c r="BK178" s="227">
        <f>BK179</f>
        <v>0</v>
      </c>
    </row>
    <row r="179" s="2" customFormat="1" ht="24.15" customHeight="1">
      <c r="A179" s="41"/>
      <c r="B179" s="42"/>
      <c r="C179" s="230" t="s">
        <v>335</v>
      </c>
      <c r="D179" s="230" t="s">
        <v>252</v>
      </c>
      <c r="E179" s="231" t="s">
        <v>5282</v>
      </c>
      <c r="F179" s="232" t="s">
        <v>5283</v>
      </c>
      <c r="G179" s="233" t="s">
        <v>388</v>
      </c>
      <c r="H179" s="234">
        <v>2577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91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439</v>
      </c>
    </row>
    <row r="180" s="12" customFormat="1" ht="25.92" customHeight="1">
      <c r="A180" s="12"/>
      <c r="B180" s="214"/>
      <c r="C180" s="215"/>
      <c r="D180" s="216" t="s">
        <v>83</v>
      </c>
      <c r="E180" s="217" t="s">
        <v>5284</v>
      </c>
      <c r="F180" s="217" t="s">
        <v>5285</v>
      </c>
      <c r="G180" s="215"/>
      <c r="H180" s="215"/>
      <c r="I180" s="218"/>
      <c r="J180" s="219">
        <f>BK180</f>
        <v>0</v>
      </c>
      <c r="K180" s="215"/>
      <c r="L180" s="220"/>
      <c r="M180" s="221"/>
      <c r="N180" s="222"/>
      <c r="O180" s="222"/>
      <c r="P180" s="223">
        <f>SUM(P181:P184)</f>
        <v>0</v>
      </c>
      <c r="Q180" s="222"/>
      <c r="R180" s="223">
        <f>SUM(R181:R184)</f>
        <v>0</v>
      </c>
      <c r="S180" s="222"/>
      <c r="T180" s="224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91</v>
      </c>
      <c r="AT180" s="226" t="s">
        <v>83</v>
      </c>
      <c r="AU180" s="226" t="s">
        <v>84</v>
      </c>
      <c r="AY180" s="225" t="s">
        <v>250</v>
      </c>
      <c r="BK180" s="227">
        <f>SUM(BK181:BK184)</f>
        <v>0</v>
      </c>
    </row>
    <row r="181" s="2" customFormat="1" ht="33" customHeight="1">
      <c r="A181" s="41"/>
      <c r="B181" s="42"/>
      <c r="C181" s="230" t="s">
        <v>449</v>
      </c>
      <c r="D181" s="230" t="s">
        <v>252</v>
      </c>
      <c r="E181" s="231" t="s">
        <v>5286</v>
      </c>
      <c r="F181" s="232" t="s">
        <v>5287</v>
      </c>
      <c r="G181" s="233" t="s">
        <v>320</v>
      </c>
      <c r="H181" s="234">
        <v>118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256</v>
      </c>
      <c r="AT181" s="242" t="s">
        <v>252</v>
      </c>
      <c r="AU181" s="242" t="s">
        <v>91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447</v>
      </c>
    </row>
    <row r="182" s="2" customFormat="1" ht="24.15" customHeight="1">
      <c r="A182" s="41"/>
      <c r="B182" s="42"/>
      <c r="C182" s="230" t="s">
        <v>340</v>
      </c>
      <c r="D182" s="230" t="s">
        <v>252</v>
      </c>
      <c r="E182" s="231" t="s">
        <v>5288</v>
      </c>
      <c r="F182" s="232" t="s">
        <v>5289</v>
      </c>
      <c r="G182" s="233" t="s">
        <v>264</v>
      </c>
      <c r="H182" s="234">
        <v>12.359999999999999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91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452</v>
      </c>
    </row>
    <row r="183" s="2" customFormat="1" ht="24.15" customHeight="1">
      <c r="A183" s="41"/>
      <c r="B183" s="42"/>
      <c r="C183" s="230" t="s">
        <v>461</v>
      </c>
      <c r="D183" s="230" t="s">
        <v>252</v>
      </c>
      <c r="E183" s="231" t="s">
        <v>5290</v>
      </c>
      <c r="F183" s="232" t="s">
        <v>5291</v>
      </c>
      <c r="G183" s="233" t="s">
        <v>388</v>
      </c>
      <c r="H183" s="234">
        <v>175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91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457</v>
      </c>
    </row>
    <row r="184" s="2" customFormat="1" ht="24.15" customHeight="1">
      <c r="A184" s="41"/>
      <c r="B184" s="42"/>
      <c r="C184" s="294" t="s">
        <v>351</v>
      </c>
      <c r="D184" s="294" t="s">
        <v>337</v>
      </c>
      <c r="E184" s="295" t="s">
        <v>5292</v>
      </c>
      <c r="F184" s="296" t="s">
        <v>5293</v>
      </c>
      <c r="G184" s="297" t="s">
        <v>388</v>
      </c>
      <c r="H184" s="298">
        <v>185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280</v>
      </c>
      <c r="AT184" s="242" t="s">
        <v>337</v>
      </c>
      <c r="AU184" s="242" t="s">
        <v>91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464</v>
      </c>
    </row>
    <row r="185" s="12" customFormat="1" ht="25.92" customHeight="1">
      <c r="A185" s="12"/>
      <c r="B185" s="214"/>
      <c r="C185" s="215"/>
      <c r="D185" s="216" t="s">
        <v>83</v>
      </c>
      <c r="E185" s="217" t="s">
        <v>5294</v>
      </c>
      <c r="F185" s="217" t="s">
        <v>5295</v>
      </c>
      <c r="G185" s="215"/>
      <c r="H185" s="215"/>
      <c r="I185" s="218"/>
      <c r="J185" s="219">
        <f>BK185</f>
        <v>0</v>
      </c>
      <c r="K185" s="215"/>
      <c r="L185" s="220"/>
      <c r="M185" s="221"/>
      <c r="N185" s="222"/>
      <c r="O185" s="222"/>
      <c r="P185" s="223">
        <f>SUM(P186:P189)</f>
        <v>0</v>
      </c>
      <c r="Q185" s="222"/>
      <c r="R185" s="223">
        <f>SUM(R186:R189)</f>
        <v>0</v>
      </c>
      <c r="S185" s="222"/>
      <c r="T185" s="224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84</v>
      </c>
      <c r="AY185" s="225" t="s">
        <v>250</v>
      </c>
      <c r="BK185" s="227">
        <f>SUM(BK186:BK189)</f>
        <v>0</v>
      </c>
    </row>
    <row r="186" s="2" customFormat="1" ht="49.05" customHeight="1">
      <c r="A186" s="41"/>
      <c r="B186" s="42"/>
      <c r="C186" s="230" t="s">
        <v>471</v>
      </c>
      <c r="D186" s="230" t="s">
        <v>252</v>
      </c>
      <c r="E186" s="231" t="s">
        <v>5296</v>
      </c>
      <c r="F186" s="232" t="s">
        <v>5297</v>
      </c>
      <c r="G186" s="233" t="s">
        <v>320</v>
      </c>
      <c r="H186" s="234">
        <v>103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91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469</v>
      </c>
    </row>
    <row r="187" s="2" customFormat="1" ht="24.15" customHeight="1">
      <c r="A187" s="41"/>
      <c r="B187" s="42"/>
      <c r="C187" s="230" t="s">
        <v>357</v>
      </c>
      <c r="D187" s="230" t="s">
        <v>252</v>
      </c>
      <c r="E187" s="231" t="s">
        <v>5298</v>
      </c>
      <c r="F187" s="232" t="s">
        <v>5299</v>
      </c>
      <c r="G187" s="233" t="s">
        <v>264</v>
      </c>
      <c r="H187" s="234">
        <v>57.939999999999998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91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474</v>
      </c>
    </row>
    <row r="188" s="2" customFormat="1" ht="24.15" customHeight="1">
      <c r="A188" s="41"/>
      <c r="B188" s="42"/>
      <c r="C188" s="230" t="s">
        <v>487</v>
      </c>
      <c r="D188" s="230" t="s">
        <v>252</v>
      </c>
      <c r="E188" s="231" t="s">
        <v>5290</v>
      </c>
      <c r="F188" s="232" t="s">
        <v>5291</v>
      </c>
      <c r="G188" s="233" t="s">
        <v>388</v>
      </c>
      <c r="H188" s="234">
        <v>360.5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91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479</v>
      </c>
    </row>
    <row r="189" s="2" customFormat="1" ht="24.15" customHeight="1">
      <c r="A189" s="41"/>
      <c r="B189" s="42"/>
      <c r="C189" s="294" t="s">
        <v>363</v>
      </c>
      <c r="D189" s="294" t="s">
        <v>337</v>
      </c>
      <c r="E189" s="295" t="s">
        <v>5300</v>
      </c>
      <c r="F189" s="296" t="s">
        <v>5301</v>
      </c>
      <c r="G189" s="297" t="s">
        <v>388</v>
      </c>
      <c r="H189" s="298">
        <v>380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280</v>
      </c>
      <c r="AT189" s="242" t="s">
        <v>337</v>
      </c>
      <c r="AU189" s="242" t="s">
        <v>91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490</v>
      </c>
    </row>
    <row r="190" s="12" customFormat="1" ht="25.92" customHeight="1">
      <c r="A190" s="12"/>
      <c r="B190" s="214"/>
      <c r="C190" s="215"/>
      <c r="D190" s="216" t="s">
        <v>83</v>
      </c>
      <c r="E190" s="217" t="s">
        <v>5302</v>
      </c>
      <c r="F190" s="217" t="s">
        <v>5303</v>
      </c>
      <c r="G190" s="215"/>
      <c r="H190" s="215"/>
      <c r="I190" s="218"/>
      <c r="J190" s="219">
        <f>BK190</f>
        <v>0</v>
      </c>
      <c r="K190" s="215"/>
      <c r="L190" s="220"/>
      <c r="M190" s="221"/>
      <c r="N190" s="222"/>
      <c r="O190" s="222"/>
      <c r="P190" s="223">
        <f>SUM(P191:P199)</f>
        <v>0</v>
      </c>
      <c r="Q190" s="222"/>
      <c r="R190" s="223">
        <f>SUM(R191:R199)</f>
        <v>0</v>
      </c>
      <c r="S190" s="222"/>
      <c r="T190" s="224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84</v>
      </c>
      <c r="AY190" s="225" t="s">
        <v>250</v>
      </c>
      <c r="BK190" s="227">
        <f>SUM(BK191:BK199)</f>
        <v>0</v>
      </c>
    </row>
    <row r="191" s="2" customFormat="1" ht="16.5" customHeight="1">
      <c r="A191" s="41"/>
      <c r="B191" s="42"/>
      <c r="C191" s="230" t="s">
        <v>521</v>
      </c>
      <c r="D191" s="230" t="s">
        <v>252</v>
      </c>
      <c r="E191" s="231" t="s">
        <v>5304</v>
      </c>
      <c r="F191" s="232" t="s">
        <v>5305</v>
      </c>
      <c r="G191" s="233" t="s">
        <v>388</v>
      </c>
      <c r="H191" s="234">
        <v>183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91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496</v>
      </c>
    </row>
    <row r="192" s="13" customFormat="1">
      <c r="A192" s="13"/>
      <c r="B192" s="249"/>
      <c r="C192" s="250"/>
      <c r="D192" s="251" t="s">
        <v>259</v>
      </c>
      <c r="E192" s="252" t="s">
        <v>1</v>
      </c>
      <c r="F192" s="253" t="s">
        <v>5306</v>
      </c>
      <c r="G192" s="250"/>
      <c r="H192" s="254">
        <v>183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259</v>
      </c>
      <c r="AU192" s="260" t="s">
        <v>91</v>
      </c>
      <c r="AV192" s="13" t="s">
        <v>93</v>
      </c>
      <c r="AW192" s="13" t="s">
        <v>40</v>
      </c>
      <c r="AX192" s="13" t="s">
        <v>91</v>
      </c>
      <c r="AY192" s="260" t="s">
        <v>250</v>
      </c>
    </row>
    <row r="193" s="2" customFormat="1" ht="24.15" customHeight="1">
      <c r="A193" s="41"/>
      <c r="B193" s="42"/>
      <c r="C193" s="230" t="s">
        <v>374</v>
      </c>
      <c r="D193" s="230" t="s">
        <v>252</v>
      </c>
      <c r="E193" s="231" t="s">
        <v>5307</v>
      </c>
      <c r="F193" s="232" t="s">
        <v>5308</v>
      </c>
      <c r="G193" s="233" t="s">
        <v>388</v>
      </c>
      <c r="H193" s="234">
        <v>152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91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524</v>
      </c>
    </row>
    <row r="194" s="2" customFormat="1" ht="24.15" customHeight="1">
      <c r="A194" s="41"/>
      <c r="B194" s="42"/>
      <c r="C194" s="230" t="s">
        <v>545</v>
      </c>
      <c r="D194" s="230" t="s">
        <v>252</v>
      </c>
      <c r="E194" s="231" t="s">
        <v>5309</v>
      </c>
      <c r="F194" s="232" t="s">
        <v>5310</v>
      </c>
      <c r="G194" s="233" t="s">
        <v>388</v>
      </c>
      <c r="H194" s="234">
        <v>152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91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543</v>
      </c>
    </row>
    <row r="195" s="2" customFormat="1" ht="24.15" customHeight="1">
      <c r="A195" s="41"/>
      <c r="B195" s="42"/>
      <c r="C195" s="230" t="s">
        <v>389</v>
      </c>
      <c r="D195" s="230" t="s">
        <v>252</v>
      </c>
      <c r="E195" s="231" t="s">
        <v>5311</v>
      </c>
      <c r="F195" s="232" t="s">
        <v>5312</v>
      </c>
      <c r="G195" s="233" t="s">
        <v>388</v>
      </c>
      <c r="H195" s="234">
        <v>152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256</v>
      </c>
      <c r="AT195" s="242" t="s">
        <v>252</v>
      </c>
      <c r="AU195" s="242" t="s">
        <v>91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256</v>
      </c>
      <c r="BM195" s="242" t="s">
        <v>548</v>
      </c>
    </row>
    <row r="196" s="2" customFormat="1" ht="21.75" customHeight="1">
      <c r="A196" s="41"/>
      <c r="B196" s="42"/>
      <c r="C196" s="230" t="s">
        <v>556</v>
      </c>
      <c r="D196" s="230" t="s">
        <v>252</v>
      </c>
      <c r="E196" s="231" t="s">
        <v>5313</v>
      </c>
      <c r="F196" s="232" t="s">
        <v>5314</v>
      </c>
      <c r="G196" s="233" t="s">
        <v>388</v>
      </c>
      <c r="H196" s="234">
        <v>152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256</v>
      </c>
      <c r="AT196" s="242" t="s">
        <v>252</v>
      </c>
      <c r="AU196" s="242" t="s">
        <v>91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256</v>
      </c>
      <c r="BM196" s="242" t="s">
        <v>554</v>
      </c>
    </row>
    <row r="197" s="2" customFormat="1" ht="24.15" customHeight="1">
      <c r="A197" s="41"/>
      <c r="B197" s="42"/>
      <c r="C197" s="230" t="s">
        <v>399</v>
      </c>
      <c r="D197" s="230" t="s">
        <v>252</v>
      </c>
      <c r="E197" s="231" t="s">
        <v>5315</v>
      </c>
      <c r="F197" s="232" t="s">
        <v>5316</v>
      </c>
      <c r="G197" s="233" t="s">
        <v>388</v>
      </c>
      <c r="H197" s="234">
        <v>152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559</v>
      </c>
    </row>
    <row r="198" s="2" customFormat="1" ht="24.15" customHeight="1">
      <c r="A198" s="41"/>
      <c r="B198" s="42"/>
      <c r="C198" s="230" t="s">
        <v>573</v>
      </c>
      <c r="D198" s="230" t="s">
        <v>252</v>
      </c>
      <c r="E198" s="231" t="s">
        <v>5317</v>
      </c>
      <c r="F198" s="232" t="s">
        <v>5318</v>
      </c>
      <c r="G198" s="233" t="s">
        <v>320</v>
      </c>
      <c r="H198" s="234">
        <v>32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91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571</v>
      </c>
    </row>
    <row r="199" s="2" customFormat="1" ht="24.15" customHeight="1">
      <c r="A199" s="41"/>
      <c r="B199" s="42"/>
      <c r="C199" s="230" t="s">
        <v>404</v>
      </c>
      <c r="D199" s="230" t="s">
        <v>252</v>
      </c>
      <c r="E199" s="231" t="s">
        <v>5319</v>
      </c>
      <c r="F199" s="232" t="s">
        <v>5320</v>
      </c>
      <c r="G199" s="233" t="s">
        <v>320</v>
      </c>
      <c r="H199" s="234">
        <v>32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256</v>
      </c>
      <c r="AT199" s="242" t="s">
        <v>252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576</v>
      </c>
    </row>
    <row r="200" s="12" customFormat="1" ht="25.92" customHeight="1">
      <c r="A200" s="12"/>
      <c r="B200" s="214"/>
      <c r="C200" s="215"/>
      <c r="D200" s="216" t="s">
        <v>83</v>
      </c>
      <c r="E200" s="217" t="s">
        <v>5321</v>
      </c>
      <c r="F200" s="217" t="s">
        <v>5322</v>
      </c>
      <c r="G200" s="215"/>
      <c r="H200" s="215"/>
      <c r="I200" s="218"/>
      <c r="J200" s="219">
        <f>BK200</f>
        <v>0</v>
      </c>
      <c r="K200" s="215"/>
      <c r="L200" s="220"/>
      <c r="M200" s="221"/>
      <c r="N200" s="222"/>
      <c r="O200" s="222"/>
      <c r="P200" s="223">
        <f>SUM(P201:P208)</f>
        <v>0</v>
      </c>
      <c r="Q200" s="222"/>
      <c r="R200" s="223">
        <f>SUM(R201:R208)</f>
        <v>0</v>
      </c>
      <c r="S200" s="222"/>
      <c r="T200" s="224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84</v>
      </c>
      <c r="AY200" s="225" t="s">
        <v>250</v>
      </c>
      <c r="BK200" s="227">
        <f>SUM(BK201:BK208)</f>
        <v>0</v>
      </c>
    </row>
    <row r="201" s="2" customFormat="1" ht="16.5" customHeight="1">
      <c r="A201" s="41"/>
      <c r="B201" s="42"/>
      <c r="C201" s="230" t="s">
        <v>586</v>
      </c>
      <c r="D201" s="230" t="s">
        <v>252</v>
      </c>
      <c r="E201" s="231" t="s">
        <v>5304</v>
      </c>
      <c r="F201" s="232" t="s">
        <v>5305</v>
      </c>
      <c r="G201" s="233" t="s">
        <v>388</v>
      </c>
      <c r="H201" s="234">
        <v>43.200000000000003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256</v>
      </c>
      <c r="AT201" s="242" t="s">
        <v>252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583</v>
      </c>
    </row>
    <row r="202" s="13" customFormat="1">
      <c r="A202" s="13"/>
      <c r="B202" s="249"/>
      <c r="C202" s="250"/>
      <c r="D202" s="251" t="s">
        <v>259</v>
      </c>
      <c r="E202" s="252" t="s">
        <v>1</v>
      </c>
      <c r="F202" s="253" t="s">
        <v>5323</v>
      </c>
      <c r="G202" s="250"/>
      <c r="H202" s="254">
        <v>43.200000000000003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259</v>
      </c>
      <c r="AU202" s="260" t="s">
        <v>91</v>
      </c>
      <c r="AV202" s="13" t="s">
        <v>93</v>
      </c>
      <c r="AW202" s="13" t="s">
        <v>40</v>
      </c>
      <c r="AX202" s="13" t="s">
        <v>91</v>
      </c>
      <c r="AY202" s="260" t="s">
        <v>250</v>
      </c>
    </row>
    <row r="203" s="2" customFormat="1" ht="24.15" customHeight="1">
      <c r="A203" s="41"/>
      <c r="B203" s="42"/>
      <c r="C203" s="230" t="s">
        <v>411</v>
      </c>
      <c r="D203" s="230" t="s">
        <v>252</v>
      </c>
      <c r="E203" s="231" t="s">
        <v>5307</v>
      </c>
      <c r="F203" s="232" t="s">
        <v>5308</v>
      </c>
      <c r="G203" s="233" t="s">
        <v>388</v>
      </c>
      <c r="H203" s="234">
        <v>36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589</v>
      </c>
    </row>
    <row r="204" s="2" customFormat="1" ht="24.15" customHeight="1">
      <c r="A204" s="41"/>
      <c r="B204" s="42"/>
      <c r="C204" s="230" t="s">
        <v>598</v>
      </c>
      <c r="D204" s="230" t="s">
        <v>252</v>
      </c>
      <c r="E204" s="231" t="s">
        <v>5324</v>
      </c>
      <c r="F204" s="232" t="s">
        <v>5325</v>
      </c>
      <c r="G204" s="233" t="s">
        <v>388</v>
      </c>
      <c r="H204" s="234">
        <v>36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256</v>
      </c>
      <c r="AT204" s="242" t="s">
        <v>252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593</v>
      </c>
    </row>
    <row r="205" s="2" customFormat="1" ht="21.75" customHeight="1">
      <c r="A205" s="41"/>
      <c r="B205" s="42"/>
      <c r="C205" s="230" t="s">
        <v>423</v>
      </c>
      <c r="D205" s="230" t="s">
        <v>252</v>
      </c>
      <c r="E205" s="231" t="s">
        <v>5326</v>
      </c>
      <c r="F205" s="232" t="s">
        <v>5327</v>
      </c>
      <c r="G205" s="233" t="s">
        <v>388</v>
      </c>
      <c r="H205" s="234">
        <v>3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91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601</v>
      </c>
    </row>
    <row r="206" s="2" customFormat="1" ht="21.75" customHeight="1">
      <c r="A206" s="41"/>
      <c r="B206" s="42"/>
      <c r="C206" s="294" t="s">
        <v>610</v>
      </c>
      <c r="D206" s="294" t="s">
        <v>337</v>
      </c>
      <c r="E206" s="295" t="s">
        <v>5328</v>
      </c>
      <c r="F206" s="296" t="s">
        <v>5329</v>
      </c>
      <c r="G206" s="297" t="s">
        <v>388</v>
      </c>
      <c r="H206" s="298">
        <v>34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280</v>
      </c>
      <c r="AT206" s="242" t="s">
        <v>337</v>
      </c>
      <c r="AU206" s="242" t="s">
        <v>91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608</v>
      </c>
    </row>
    <row r="207" s="2" customFormat="1">
      <c r="A207" s="41"/>
      <c r="B207" s="42"/>
      <c r="C207" s="43"/>
      <c r="D207" s="251" t="s">
        <v>288</v>
      </c>
      <c r="E207" s="43"/>
      <c r="F207" s="282" t="s">
        <v>5330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288</v>
      </c>
      <c r="AU207" s="19" t="s">
        <v>91</v>
      </c>
    </row>
    <row r="208" s="2" customFormat="1" ht="24.15" customHeight="1">
      <c r="A208" s="41"/>
      <c r="B208" s="42"/>
      <c r="C208" s="294" t="s">
        <v>432</v>
      </c>
      <c r="D208" s="294" t="s">
        <v>337</v>
      </c>
      <c r="E208" s="295" t="s">
        <v>5331</v>
      </c>
      <c r="F208" s="296" t="s">
        <v>5332</v>
      </c>
      <c r="G208" s="297" t="s">
        <v>388</v>
      </c>
      <c r="H208" s="298">
        <v>3.5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280</v>
      </c>
      <c r="AT208" s="242" t="s">
        <v>337</v>
      </c>
      <c r="AU208" s="242" t="s">
        <v>91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937</v>
      </c>
    </row>
    <row r="209" s="12" customFormat="1" ht="25.92" customHeight="1">
      <c r="A209" s="12"/>
      <c r="B209" s="214"/>
      <c r="C209" s="215"/>
      <c r="D209" s="216" t="s">
        <v>83</v>
      </c>
      <c r="E209" s="217" t="s">
        <v>5333</v>
      </c>
      <c r="F209" s="217" t="s">
        <v>5334</v>
      </c>
      <c r="G209" s="215"/>
      <c r="H209" s="215"/>
      <c r="I209" s="218"/>
      <c r="J209" s="219">
        <f>BK209</f>
        <v>0</v>
      </c>
      <c r="K209" s="215"/>
      <c r="L209" s="220"/>
      <c r="M209" s="221"/>
      <c r="N209" s="222"/>
      <c r="O209" s="222"/>
      <c r="P209" s="223">
        <f>SUM(P210:P215)</f>
        <v>0</v>
      </c>
      <c r="Q209" s="222"/>
      <c r="R209" s="223">
        <f>SUM(R210:R215)</f>
        <v>0</v>
      </c>
      <c r="S209" s="222"/>
      <c r="T209" s="224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84</v>
      </c>
      <c r="AY209" s="225" t="s">
        <v>250</v>
      </c>
      <c r="BK209" s="227">
        <f>SUM(BK210:BK215)</f>
        <v>0</v>
      </c>
    </row>
    <row r="210" s="2" customFormat="1" ht="16.5" customHeight="1">
      <c r="A210" s="41"/>
      <c r="B210" s="42"/>
      <c r="C210" s="230" t="s">
        <v>631</v>
      </c>
      <c r="D210" s="230" t="s">
        <v>252</v>
      </c>
      <c r="E210" s="231" t="s">
        <v>5335</v>
      </c>
      <c r="F210" s="232" t="s">
        <v>5336</v>
      </c>
      <c r="G210" s="233" t="s">
        <v>388</v>
      </c>
      <c r="H210" s="234">
        <v>745.20000000000005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91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955</v>
      </c>
    </row>
    <row r="211" s="13" customFormat="1">
      <c r="A211" s="13"/>
      <c r="B211" s="249"/>
      <c r="C211" s="250"/>
      <c r="D211" s="251" t="s">
        <v>259</v>
      </c>
      <c r="E211" s="252" t="s">
        <v>1</v>
      </c>
      <c r="F211" s="253" t="s">
        <v>5337</v>
      </c>
      <c r="G211" s="250"/>
      <c r="H211" s="254">
        <v>745.20000000000005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259</v>
      </c>
      <c r="AU211" s="260" t="s">
        <v>91</v>
      </c>
      <c r="AV211" s="13" t="s">
        <v>93</v>
      </c>
      <c r="AW211" s="13" t="s">
        <v>40</v>
      </c>
      <c r="AX211" s="13" t="s">
        <v>91</v>
      </c>
      <c r="AY211" s="260" t="s">
        <v>250</v>
      </c>
    </row>
    <row r="212" s="2" customFormat="1" ht="24.15" customHeight="1">
      <c r="A212" s="41"/>
      <c r="B212" s="42"/>
      <c r="C212" s="230" t="s">
        <v>439</v>
      </c>
      <c r="D212" s="230" t="s">
        <v>252</v>
      </c>
      <c r="E212" s="231" t="s">
        <v>5307</v>
      </c>
      <c r="F212" s="232" t="s">
        <v>5308</v>
      </c>
      <c r="G212" s="233" t="s">
        <v>388</v>
      </c>
      <c r="H212" s="234">
        <v>621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256</v>
      </c>
      <c r="AT212" s="242" t="s">
        <v>252</v>
      </c>
      <c r="AU212" s="242" t="s">
        <v>91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256</v>
      </c>
      <c r="BM212" s="242" t="s">
        <v>970</v>
      </c>
    </row>
    <row r="213" s="2" customFormat="1" ht="24.15" customHeight="1">
      <c r="A213" s="41"/>
      <c r="B213" s="42"/>
      <c r="C213" s="230" t="s">
        <v>646</v>
      </c>
      <c r="D213" s="230" t="s">
        <v>252</v>
      </c>
      <c r="E213" s="231" t="s">
        <v>5338</v>
      </c>
      <c r="F213" s="232" t="s">
        <v>5339</v>
      </c>
      <c r="G213" s="233" t="s">
        <v>388</v>
      </c>
      <c r="H213" s="234">
        <v>621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91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982</v>
      </c>
    </row>
    <row r="214" s="2" customFormat="1" ht="16.5" customHeight="1">
      <c r="A214" s="41"/>
      <c r="B214" s="42"/>
      <c r="C214" s="294" t="s">
        <v>447</v>
      </c>
      <c r="D214" s="294" t="s">
        <v>337</v>
      </c>
      <c r="E214" s="295" t="s">
        <v>5340</v>
      </c>
      <c r="F214" s="296" t="s">
        <v>5341</v>
      </c>
      <c r="G214" s="297" t="s">
        <v>388</v>
      </c>
      <c r="H214" s="298">
        <v>628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280</v>
      </c>
      <c r="AT214" s="242" t="s">
        <v>337</v>
      </c>
      <c r="AU214" s="242" t="s">
        <v>91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644</v>
      </c>
    </row>
    <row r="215" s="2" customFormat="1">
      <c r="A215" s="41"/>
      <c r="B215" s="42"/>
      <c r="C215" s="43"/>
      <c r="D215" s="251" t="s">
        <v>288</v>
      </c>
      <c r="E215" s="43"/>
      <c r="F215" s="282" t="s">
        <v>5342</v>
      </c>
      <c r="G215" s="43"/>
      <c r="H215" s="43"/>
      <c r="I215" s="246"/>
      <c r="J215" s="43"/>
      <c r="K215" s="43"/>
      <c r="L215" s="47"/>
      <c r="M215" s="247"/>
      <c r="N215" s="248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288</v>
      </c>
      <c r="AU215" s="19" t="s">
        <v>91</v>
      </c>
    </row>
    <row r="216" s="12" customFormat="1" ht="25.92" customHeight="1">
      <c r="A216" s="12"/>
      <c r="B216" s="214"/>
      <c r="C216" s="215"/>
      <c r="D216" s="216" t="s">
        <v>83</v>
      </c>
      <c r="E216" s="217" t="s">
        <v>5343</v>
      </c>
      <c r="F216" s="217" t="s">
        <v>5344</v>
      </c>
      <c r="G216" s="215"/>
      <c r="H216" s="215"/>
      <c r="I216" s="218"/>
      <c r="J216" s="219">
        <f>BK216</f>
        <v>0</v>
      </c>
      <c r="K216" s="215"/>
      <c r="L216" s="220"/>
      <c r="M216" s="221"/>
      <c r="N216" s="222"/>
      <c r="O216" s="222"/>
      <c r="P216" s="223">
        <f>SUM(P217:P224)</f>
        <v>0</v>
      </c>
      <c r="Q216" s="222"/>
      <c r="R216" s="223">
        <f>SUM(R217:R224)</f>
        <v>0</v>
      </c>
      <c r="S216" s="222"/>
      <c r="T216" s="224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91</v>
      </c>
      <c r="AT216" s="226" t="s">
        <v>83</v>
      </c>
      <c r="AU216" s="226" t="s">
        <v>84</v>
      </c>
      <c r="AY216" s="225" t="s">
        <v>250</v>
      </c>
      <c r="BK216" s="227">
        <f>SUM(BK217:BK224)</f>
        <v>0</v>
      </c>
    </row>
    <row r="217" s="2" customFormat="1" ht="16.5" customHeight="1">
      <c r="A217" s="41"/>
      <c r="B217" s="42"/>
      <c r="C217" s="230" t="s">
        <v>674</v>
      </c>
      <c r="D217" s="230" t="s">
        <v>252</v>
      </c>
      <c r="E217" s="231" t="s">
        <v>5335</v>
      </c>
      <c r="F217" s="232" t="s">
        <v>5336</v>
      </c>
      <c r="G217" s="233" t="s">
        <v>388</v>
      </c>
      <c r="H217" s="234">
        <v>539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256</v>
      </c>
      <c r="AT217" s="242" t="s">
        <v>252</v>
      </c>
      <c r="AU217" s="242" t="s">
        <v>91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664</v>
      </c>
    </row>
    <row r="218" s="13" customFormat="1">
      <c r="A218" s="13"/>
      <c r="B218" s="249"/>
      <c r="C218" s="250"/>
      <c r="D218" s="251" t="s">
        <v>259</v>
      </c>
      <c r="E218" s="252" t="s">
        <v>1</v>
      </c>
      <c r="F218" s="253" t="s">
        <v>5345</v>
      </c>
      <c r="G218" s="250"/>
      <c r="H218" s="254">
        <v>539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259</v>
      </c>
      <c r="AU218" s="260" t="s">
        <v>91</v>
      </c>
      <c r="AV218" s="13" t="s">
        <v>93</v>
      </c>
      <c r="AW218" s="13" t="s">
        <v>40</v>
      </c>
      <c r="AX218" s="13" t="s">
        <v>91</v>
      </c>
      <c r="AY218" s="260" t="s">
        <v>250</v>
      </c>
    </row>
    <row r="219" s="2" customFormat="1" ht="33" customHeight="1">
      <c r="A219" s="41"/>
      <c r="B219" s="42"/>
      <c r="C219" s="230" t="s">
        <v>452</v>
      </c>
      <c r="D219" s="230" t="s">
        <v>252</v>
      </c>
      <c r="E219" s="231" t="s">
        <v>5346</v>
      </c>
      <c r="F219" s="232" t="s">
        <v>5347</v>
      </c>
      <c r="G219" s="233" t="s">
        <v>388</v>
      </c>
      <c r="H219" s="234">
        <v>539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91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677</v>
      </c>
    </row>
    <row r="220" s="2" customFormat="1" ht="24.15" customHeight="1">
      <c r="A220" s="41"/>
      <c r="B220" s="42"/>
      <c r="C220" s="294" t="s">
        <v>691</v>
      </c>
      <c r="D220" s="294" t="s">
        <v>337</v>
      </c>
      <c r="E220" s="295" t="s">
        <v>5348</v>
      </c>
      <c r="F220" s="296" t="s">
        <v>5349</v>
      </c>
      <c r="G220" s="297" t="s">
        <v>388</v>
      </c>
      <c r="H220" s="298">
        <v>539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280</v>
      </c>
      <c r="AT220" s="242" t="s">
        <v>337</v>
      </c>
      <c r="AU220" s="242" t="s">
        <v>91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689</v>
      </c>
    </row>
    <row r="221" s="2" customFormat="1" ht="24.15" customHeight="1">
      <c r="A221" s="41"/>
      <c r="B221" s="42"/>
      <c r="C221" s="294" t="s">
        <v>457</v>
      </c>
      <c r="D221" s="294" t="s">
        <v>337</v>
      </c>
      <c r="E221" s="295" t="s">
        <v>5350</v>
      </c>
      <c r="F221" s="296" t="s">
        <v>5351</v>
      </c>
      <c r="G221" s="297" t="s">
        <v>570</v>
      </c>
      <c r="H221" s="298">
        <v>548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280</v>
      </c>
      <c r="AT221" s="242" t="s">
        <v>337</v>
      </c>
      <c r="AU221" s="242" t="s">
        <v>91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694</v>
      </c>
    </row>
    <row r="222" s="2" customFormat="1">
      <c r="A222" s="41"/>
      <c r="B222" s="42"/>
      <c r="C222" s="43"/>
      <c r="D222" s="251" t="s">
        <v>288</v>
      </c>
      <c r="E222" s="43"/>
      <c r="F222" s="282" t="s">
        <v>5330</v>
      </c>
      <c r="G222" s="43"/>
      <c r="H222" s="43"/>
      <c r="I222" s="246"/>
      <c r="J222" s="43"/>
      <c r="K222" s="43"/>
      <c r="L222" s="47"/>
      <c r="M222" s="247"/>
      <c r="N222" s="248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288</v>
      </c>
      <c r="AU222" s="19" t="s">
        <v>91</v>
      </c>
    </row>
    <row r="223" s="2" customFormat="1" ht="16.5" customHeight="1">
      <c r="A223" s="41"/>
      <c r="B223" s="42"/>
      <c r="C223" s="230" t="s">
        <v>708</v>
      </c>
      <c r="D223" s="230" t="s">
        <v>252</v>
      </c>
      <c r="E223" s="231" t="s">
        <v>5352</v>
      </c>
      <c r="F223" s="232" t="s">
        <v>5353</v>
      </c>
      <c r="G223" s="233" t="s">
        <v>388</v>
      </c>
      <c r="H223" s="234">
        <v>646.79999999999995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91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698</v>
      </c>
    </row>
    <row r="224" s="2" customFormat="1">
      <c r="A224" s="41"/>
      <c r="B224" s="42"/>
      <c r="C224" s="43"/>
      <c r="D224" s="251" t="s">
        <v>288</v>
      </c>
      <c r="E224" s="43"/>
      <c r="F224" s="282" t="s">
        <v>5354</v>
      </c>
      <c r="G224" s="43"/>
      <c r="H224" s="43"/>
      <c r="I224" s="246"/>
      <c r="J224" s="43"/>
      <c r="K224" s="43"/>
      <c r="L224" s="47"/>
      <c r="M224" s="247"/>
      <c r="N224" s="248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288</v>
      </c>
      <c r="AU224" s="19" t="s">
        <v>91</v>
      </c>
    </row>
    <row r="225" s="12" customFormat="1" ht="25.92" customHeight="1">
      <c r="A225" s="12"/>
      <c r="B225" s="214"/>
      <c r="C225" s="215"/>
      <c r="D225" s="216" t="s">
        <v>83</v>
      </c>
      <c r="E225" s="217" t="s">
        <v>5355</v>
      </c>
      <c r="F225" s="217" t="s">
        <v>5356</v>
      </c>
      <c r="G225" s="215"/>
      <c r="H225" s="215"/>
      <c r="I225" s="218"/>
      <c r="J225" s="219">
        <f>BK225</f>
        <v>0</v>
      </c>
      <c r="K225" s="215"/>
      <c r="L225" s="220"/>
      <c r="M225" s="221"/>
      <c r="N225" s="222"/>
      <c r="O225" s="222"/>
      <c r="P225" s="223">
        <f>SUM(P226:P231)</f>
        <v>0</v>
      </c>
      <c r="Q225" s="222"/>
      <c r="R225" s="223">
        <f>SUM(R226:R231)</f>
        <v>0</v>
      </c>
      <c r="S225" s="222"/>
      <c r="T225" s="224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91</v>
      </c>
      <c r="AT225" s="226" t="s">
        <v>83</v>
      </c>
      <c r="AU225" s="226" t="s">
        <v>84</v>
      </c>
      <c r="AY225" s="225" t="s">
        <v>250</v>
      </c>
      <c r="BK225" s="227">
        <f>SUM(BK226:BK231)</f>
        <v>0</v>
      </c>
    </row>
    <row r="226" s="2" customFormat="1" ht="16.5" customHeight="1">
      <c r="A226" s="41"/>
      <c r="B226" s="42"/>
      <c r="C226" s="230" t="s">
        <v>464</v>
      </c>
      <c r="D226" s="230" t="s">
        <v>252</v>
      </c>
      <c r="E226" s="231" t="s">
        <v>5357</v>
      </c>
      <c r="F226" s="232" t="s">
        <v>5358</v>
      </c>
      <c r="G226" s="233" t="s">
        <v>388</v>
      </c>
      <c r="H226" s="234">
        <v>56.399999999999999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91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711</v>
      </c>
    </row>
    <row r="227" s="13" customFormat="1">
      <c r="A227" s="13"/>
      <c r="B227" s="249"/>
      <c r="C227" s="250"/>
      <c r="D227" s="251" t="s">
        <v>259</v>
      </c>
      <c r="E227" s="252" t="s">
        <v>1</v>
      </c>
      <c r="F227" s="253" t="s">
        <v>5359</v>
      </c>
      <c r="G227" s="250"/>
      <c r="H227" s="254">
        <v>56.399999999999999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259</v>
      </c>
      <c r="AU227" s="260" t="s">
        <v>91</v>
      </c>
      <c r="AV227" s="13" t="s">
        <v>93</v>
      </c>
      <c r="AW227" s="13" t="s">
        <v>40</v>
      </c>
      <c r="AX227" s="13" t="s">
        <v>91</v>
      </c>
      <c r="AY227" s="260" t="s">
        <v>250</v>
      </c>
    </row>
    <row r="228" s="2" customFormat="1" ht="24.15" customHeight="1">
      <c r="A228" s="41"/>
      <c r="B228" s="42"/>
      <c r="C228" s="230" t="s">
        <v>724</v>
      </c>
      <c r="D228" s="230" t="s">
        <v>252</v>
      </c>
      <c r="E228" s="231" t="s">
        <v>5307</v>
      </c>
      <c r="F228" s="232" t="s">
        <v>5308</v>
      </c>
      <c r="G228" s="233" t="s">
        <v>388</v>
      </c>
      <c r="H228" s="234">
        <v>47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256</v>
      </c>
      <c r="AT228" s="242" t="s">
        <v>252</v>
      </c>
      <c r="AU228" s="242" t="s">
        <v>91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721</v>
      </c>
    </row>
    <row r="229" s="2" customFormat="1" ht="24.15" customHeight="1">
      <c r="A229" s="41"/>
      <c r="B229" s="42"/>
      <c r="C229" s="230" t="s">
        <v>469</v>
      </c>
      <c r="D229" s="230" t="s">
        <v>252</v>
      </c>
      <c r="E229" s="231" t="s">
        <v>5338</v>
      </c>
      <c r="F229" s="232" t="s">
        <v>5339</v>
      </c>
      <c r="G229" s="233" t="s">
        <v>388</v>
      </c>
      <c r="H229" s="234">
        <v>47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91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727</v>
      </c>
    </row>
    <row r="230" s="2" customFormat="1" ht="16.5" customHeight="1">
      <c r="A230" s="41"/>
      <c r="B230" s="42"/>
      <c r="C230" s="294" t="s">
        <v>739</v>
      </c>
      <c r="D230" s="294" t="s">
        <v>337</v>
      </c>
      <c r="E230" s="295" t="s">
        <v>5340</v>
      </c>
      <c r="F230" s="296" t="s">
        <v>5341</v>
      </c>
      <c r="G230" s="297" t="s">
        <v>388</v>
      </c>
      <c r="H230" s="298">
        <v>48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280</v>
      </c>
      <c r="AT230" s="242" t="s">
        <v>337</v>
      </c>
      <c r="AU230" s="242" t="s">
        <v>91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737</v>
      </c>
    </row>
    <row r="231" s="2" customFormat="1">
      <c r="A231" s="41"/>
      <c r="B231" s="42"/>
      <c r="C231" s="43"/>
      <c r="D231" s="251" t="s">
        <v>288</v>
      </c>
      <c r="E231" s="43"/>
      <c r="F231" s="282" t="s">
        <v>5342</v>
      </c>
      <c r="G231" s="43"/>
      <c r="H231" s="43"/>
      <c r="I231" s="246"/>
      <c r="J231" s="43"/>
      <c r="K231" s="43"/>
      <c r="L231" s="47"/>
      <c r="M231" s="247"/>
      <c r="N231" s="248"/>
      <c r="O231" s="94"/>
      <c r="P231" s="94"/>
      <c r="Q231" s="94"/>
      <c r="R231" s="94"/>
      <c r="S231" s="94"/>
      <c r="T231" s="95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288</v>
      </c>
      <c r="AU231" s="19" t="s">
        <v>91</v>
      </c>
    </row>
    <row r="232" s="12" customFormat="1" ht="25.92" customHeight="1">
      <c r="A232" s="12"/>
      <c r="B232" s="214"/>
      <c r="C232" s="215"/>
      <c r="D232" s="216" t="s">
        <v>83</v>
      </c>
      <c r="E232" s="217" t="s">
        <v>5360</v>
      </c>
      <c r="F232" s="217" t="s">
        <v>5361</v>
      </c>
      <c r="G232" s="215"/>
      <c r="H232" s="215"/>
      <c r="I232" s="218"/>
      <c r="J232" s="219">
        <f>BK232</f>
        <v>0</v>
      </c>
      <c r="K232" s="215"/>
      <c r="L232" s="220"/>
      <c r="M232" s="221"/>
      <c r="N232" s="222"/>
      <c r="O232" s="222"/>
      <c r="P232" s="223">
        <f>SUM(P233:P239)</f>
        <v>0</v>
      </c>
      <c r="Q232" s="222"/>
      <c r="R232" s="223">
        <f>SUM(R233:R239)</f>
        <v>0</v>
      </c>
      <c r="S232" s="222"/>
      <c r="T232" s="224">
        <f>SUM(T233:T239)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91</v>
      </c>
      <c r="AT232" s="226" t="s">
        <v>83</v>
      </c>
      <c r="AU232" s="226" t="s">
        <v>84</v>
      </c>
      <c r="AY232" s="225" t="s">
        <v>250</v>
      </c>
      <c r="BK232" s="227">
        <f>SUM(BK233:BK239)</f>
        <v>0</v>
      </c>
    </row>
    <row r="233" s="2" customFormat="1" ht="16.5" customHeight="1">
      <c r="A233" s="41"/>
      <c r="B233" s="42"/>
      <c r="C233" s="230" t="s">
        <v>474</v>
      </c>
      <c r="D233" s="230" t="s">
        <v>252</v>
      </c>
      <c r="E233" s="231" t="s">
        <v>5335</v>
      </c>
      <c r="F233" s="232" t="s">
        <v>5336</v>
      </c>
      <c r="G233" s="233" t="s">
        <v>388</v>
      </c>
      <c r="H233" s="234">
        <v>372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91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742</v>
      </c>
    </row>
    <row r="234" s="13" customFormat="1">
      <c r="A234" s="13"/>
      <c r="B234" s="249"/>
      <c r="C234" s="250"/>
      <c r="D234" s="251" t="s">
        <v>259</v>
      </c>
      <c r="E234" s="252" t="s">
        <v>1</v>
      </c>
      <c r="F234" s="253" t="s">
        <v>5362</v>
      </c>
      <c r="G234" s="250"/>
      <c r="H234" s="254">
        <v>372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259</v>
      </c>
      <c r="AU234" s="260" t="s">
        <v>91</v>
      </c>
      <c r="AV234" s="13" t="s">
        <v>93</v>
      </c>
      <c r="AW234" s="13" t="s">
        <v>40</v>
      </c>
      <c r="AX234" s="13" t="s">
        <v>91</v>
      </c>
      <c r="AY234" s="260" t="s">
        <v>250</v>
      </c>
    </row>
    <row r="235" s="2" customFormat="1" ht="24.15" customHeight="1">
      <c r="A235" s="41"/>
      <c r="B235" s="42"/>
      <c r="C235" s="230" t="s">
        <v>754</v>
      </c>
      <c r="D235" s="230" t="s">
        <v>252</v>
      </c>
      <c r="E235" s="231" t="s">
        <v>794</v>
      </c>
      <c r="F235" s="232" t="s">
        <v>5363</v>
      </c>
      <c r="G235" s="233" t="s">
        <v>388</v>
      </c>
      <c r="H235" s="234">
        <v>310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91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752</v>
      </c>
    </row>
    <row r="236" s="2" customFormat="1" ht="21.75" customHeight="1">
      <c r="A236" s="41"/>
      <c r="B236" s="42"/>
      <c r="C236" s="230" t="s">
        <v>479</v>
      </c>
      <c r="D236" s="230" t="s">
        <v>252</v>
      </c>
      <c r="E236" s="231" t="s">
        <v>5364</v>
      </c>
      <c r="F236" s="232" t="s">
        <v>5365</v>
      </c>
      <c r="G236" s="233" t="s">
        <v>388</v>
      </c>
      <c r="H236" s="234">
        <v>41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256</v>
      </c>
      <c r="AT236" s="242" t="s">
        <v>252</v>
      </c>
      <c r="AU236" s="242" t="s">
        <v>91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256</v>
      </c>
      <c r="BM236" s="242" t="s">
        <v>757</v>
      </c>
    </row>
    <row r="237" s="2" customFormat="1" ht="21.75" customHeight="1">
      <c r="A237" s="41"/>
      <c r="B237" s="42"/>
      <c r="C237" s="294" t="s">
        <v>763</v>
      </c>
      <c r="D237" s="294" t="s">
        <v>337</v>
      </c>
      <c r="E237" s="295" t="s">
        <v>5366</v>
      </c>
      <c r="F237" s="296" t="s">
        <v>5367</v>
      </c>
      <c r="G237" s="297" t="s">
        <v>388</v>
      </c>
      <c r="H237" s="298">
        <v>316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280</v>
      </c>
      <c r="AT237" s="242" t="s">
        <v>337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761</v>
      </c>
    </row>
    <row r="238" s="2" customFormat="1">
      <c r="A238" s="41"/>
      <c r="B238" s="42"/>
      <c r="C238" s="43"/>
      <c r="D238" s="251" t="s">
        <v>288</v>
      </c>
      <c r="E238" s="43"/>
      <c r="F238" s="282" t="s">
        <v>5330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288</v>
      </c>
      <c r="AU238" s="19" t="s">
        <v>91</v>
      </c>
    </row>
    <row r="239" s="2" customFormat="1" ht="24.15" customHeight="1">
      <c r="A239" s="41"/>
      <c r="B239" s="42"/>
      <c r="C239" s="294" t="s">
        <v>490</v>
      </c>
      <c r="D239" s="294" t="s">
        <v>337</v>
      </c>
      <c r="E239" s="295" t="s">
        <v>5368</v>
      </c>
      <c r="F239" s="296" t="s">
        <v>5369</v>
      </c>
      <c r="G239" s="297" t="s">
        <v>388</v>
      </c>
      <c r="H239" s="298">
        <v>42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280</v>
      </c>
      <c r="AT239" s="242" t="s">
        <v>337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766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5370</v>
      </c>
      <c r="F240" s="217" t="s">
        <v>5371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SUM(P241:P247)</f>
        <v>0</v>
      </c>
      <c r="Q240" s="222"/>
      <c r="R240" s="223">
        <f>SUM(R241:R247)</f>
        <v>0</v>
      </c>
      <c r="S240" s="222"/>
      <c r="T240" s="224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250</v>
      </c>
      <c r="BK240" s="227">
        <f>SUM(BK241:BK247)</f>
        <v>0</v>
      </c>
    </row>
    <row r="241" s="2" customFormat="1" ht="16.5" customHeight="1">
      <c r="A241" s="41"/>
      <c r="B241" s="42"/>
      <c r="C241" s="230" t="s">
        <v>773</v>
      </c>
      <c r="D241" s="230" t="s">
        <v>252</v>
      </c>
      <c r="E241" s="231" t="s">
        <v>5335</v>
      </c>
      <c r="F241" s="232" t="s">
        <v>5336</v>
      </c>
      <c r="G241" s="233" t="s">
        <v>388</v>
      </c>
      <c r="H241" s="234">
        <v>574.60000000000002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770</v>
      </c>
    </row>
    <row r="242" s="13" customFormat="1">
      <c r="A242" s="13"/>
      <c r="B242" s="249"/>
      <c r="C242" s="250"/>
      <c r="D242" s="251" t="s">
        <v>259</v>
      </c>
      <c r="E242" s="252" t="s">
        <v>1</v>
      </c>
      <c r="F242" s="253" t="s">
        <v>5372</v>
      </c>
      <c r="G242" s="250"/>
      <c r="H242" s="254">
        <v>574.60000000000002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259</v>
      </c>
      <c r="AU242" s="260" t="s">
        <v>91</v>
      </c>
      <c r="AV242" s="13" t="s">
        <v>93</v>
      </c>
      <c r="AW242" s="13" t="s">
        <v>40</v>
      </c>
      <c r="AX242" s="13" t="s">
        <v>91</v>
      </c>
      <c r="AY242" s="260" t="s">
        <v>250</v>
      </c>
    </row>
    <row r="243" s="2" customFormat="1" ht="24.15" customHeight="1">
      <c r="A243" s="41"/>
      <c r="B243" s="42"/>
      <c r="C243" s="230" t="s">
        <v>496</v>
      </c>
      <c r="D243" s="230" t="s">
        <v>252</v>
      </c>
      <c r="E243" s="231" t="s">
        <v>5373</v>
      </c>
      <c r="F243" s="232" t="s">
        <v>5374</v>
      </c>
      <c r="G243" s="233" t="s">
        <v>388</v>
      </c>
      <c r="H243" s="234">
        <v>476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1165</v>
      </c>
    </row>
    <row r="244" s="2" customFormat="1" ht="16.5" customHeight="1">
      <c r="A244" s="41"/>
      <c r="B244" s="42"/>
      <c r="C244" s="294" t="s">
        <v>782</v>
      </c>
      <c r="D244" s="294" t="s">
        <v>337</v>
      </c>
      <c r="E244" s="295" t="s">
        <v>5375</v>
      </c>
      <c r="F244" s="296" t="s">
        <v>5376</v>
      </c>
      <c r="G244" s="297" t="s">
        <v>388</v>
      </c>
      <c r="H244" s="298">
        <v>481</v>
      </c>
      <c r="I244" s="299"/>
      <c r="J244" s="300">
        <f>ROUND(I244*H244,2)</f>
        <v>0</v>
      </c>
      <c r="K244" s="301"/>
      <c r="L244" s="302"/>
      <c r="M244" s="303" t="s">
        <v>1</v>
      </c>
      <c r="N244" s="304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280</v>
      </c>
      <c r="AT244" s="242" t="s">
        <v>337</v>
      </c>
      <c r="AU244" s="242" t="s">
        <v>91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1175</v>
      </c>
    </row>
    <row r="245" s="2" customFormat="1">
      <c r="A245" s="41"/>
      <c r="B245" s="42"/>
      <c r="C245" s="43"/>
      <c r="D245" s="251" t="s">
        <v>288</v>
      </c>
      <c r="E245" s="43"/>
      <c r="F245" s="282" t="s">
        <v>5330</v>
      </c>
      <c r="G245" s="43"/>
      <c r="H245" s="43"/>
      <c r="I245" s="246"/>
      <c r="J245" s="43"/>
      <c r="K245" s="43"/>
      <c r="L245" s="47"/>
      <c r="M245" s="247"/>
      <c r="N245" s="248"/>
      <c r="O245" s="94"/>
      <c r="P245" s="94"/>
      <c r="Q245" s="94"/>
      <c r="R245" s="94"/>
      <c r="S245" s="94"/>
      <c r="T245" s="95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288</v>
      </c>
      <c r="AU245" s="19" t="s">
        <v>91</v>
      </c>
    </row>
    <row r="246" s="2" customFormat="1" ht="16.5" customHeight="1">
      <c r="A246" s="41"/>
      <c r="B246" s="42"/>
      <c r="C246" s="294" t="s">
        <v>524</v>
      </c>
      <c r="D246" s="294" t="s">
        <v>337</v>
      </c>
      <c r="E246" s="295" t="s">
        <v>5377</v>
      </c>
      <c r="F246" s="296" t="s">
        <v>5378</v>
      </c>
      <c r="G246" s="297" t="s">
        <v>388</v>
      </c>
      <c r="H246" s="298">
        <v>2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280</v>
      </c>
      <c r="AT246" s="242" t="s">
        <v>337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793</v>
      </c>
    </row>
    <row r="247" s="2" customFormat="1" ht="16.5" customHeight="1">
      <c r="A247" s="41"/>
      <c r="B247" s="42"/>
      <c r="C247" s="294" t="s">
        <v>790</v>
      </c>
      <c r="D247" s="294" t="s">
        <v>337</v>
      </c>
      <c r="E247" s="295" t="s">
        <v>5379</v>
      </c>
      <c r="F247" s="296" t="s">
        <v>5380</v>
      </c>
      <c r="G247" s="297" t="s">
        <v>388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280</v>
      </c>
      <c r="AT247" s="242" t="s">
        <v>337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796</v>
      </c>
    </row>
    <row r="248" s="12" customFormat="1" ht="25.92" customHeight="1">
      <c r="A248" s="12"/>
      <c r="B248" s="214"/>
      <c r="C248" s="215"/>
      <c r="D248" s="216" t="s">
        <v>83</v>
      </c>
      <c r="E248" s="217" t="s">
        <v>5381</v>
      </c>
      <c r="F248" s="217" t="s">
        <v>5382</v>
      </c>
      <c r="G248" s="215"/>
      <c r="H248" s="215"/>
      <c r="I248" s="218"/>
      <c r="J248" s="219">
        <f>BK248</f>
        <v>0</v>
      </c>
      <c r="K248" s="215"/>
      <c r="L248" s="220"/>
      <c r="M248" s="221"/>
      <c r="N248" s="222"/>
      <c r="O248" s="222"/>
      <c r="P248" s="223">
        <f>SUM(P249:P255)</f>
        <v>0</v>
      </c>
      <c r="Q248" s="222"/>
      <c r="R248" s="223">
        <f>SUM(R249:R255)</f>
        <v>0</v>
      </c>
      <c r="S248" s="222"/>
      <c r="T248" s="224">
        <f>SUM(T249:T255)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5" t="s">
        <v>91</v>
      </c>
      <c r="AT248" s="226" t="s">
        <v>83</v>
      </c>
      <c r="AU248" s="226" t="s">
        <v>84</v>
      </c>
      <c r="AY248" s="225" t="s">
        <v>250</v>
      </c>
      <c r="BK248" s="227">
        <f>SUM(BK249:BK255)</f>
        <v>0</v>
      </c>
    </row>
    <row r="249" s="2" customFormat="1" ht="16.5" customHeight="1">
      <c r="A249" s="41"/>
      <c r="B249" s="42"/>
      <c r="C249" s="230" t="s">
        <v>543</v>
      </c>
      <c r="D249" s="230" t="s">
        <v>252</v>
      </c>
      <c r="E249" s="231" t="s">
        <v>5335</v>
      </c>
      <c r="F249" s="232" t="s">
        <v>5336</v>
      </c>
      <c r="G249" s="233" t="s">
        <v>388</v>
      </c>
      <c r="H249" s="234">
        <v>346.80000000000001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256</v>
      </c>
      <c r="AT249" s="242" t="s">
        <v>252</v>
      </c>
      <c r="AU249" s="242" t="s">
        <v>91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801</v>
      </c>
    </row>
    <row r="250" s="13" customFormat="1">
      <c r="A250" s="13"/>
      <c r="B250" s="249"/>
      <c r="C250" s="250"/>
      <c r="D250" s="251" t="s">
        <v>259</v>
      </c>
      <c r="E250" s="252" t="s">
        <v>1</v>
      </c>
      <c r="F250" s="253" t="s">
        <v>5383</v>
      </c>
      <c r="G250" s="250"/>
      <c r="H250" s="254">
        <v>346.80000000000001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259</v>
      </c>
      <c r="AU250" s="260" t="s">
        <v>91</v>
      </c>
      <c r="AV250" s="13" t="s">
        <v>93</v>
      </c>
      <c r="AW250" s="13" t="s">
        <v>40</v>
      </c>
      <c r="AX250" s="13" t="s">
        <v>91</v>
      </c>
      <c r="AY250" s="260" t="s">
        <v>250</v>
      </c>
    </row>
    <row r="251" s="2" customFormat="1" ht="37.8" customHeight="1">
      <c r="A251" s="41"/>
      <c r="B251" s="42"/>
      <c r="C251" s="230" t="s">
        <v>798</v>
      </c>
      <c r="D251" s="230" t="s">
        <v>252</v>
      </c>
      <c r="E251" s="231" t="s">
        <v>5384</v>
      </c>
      <c r="F251" s="232" t="s">
        <v>5385</v>
      </c>
      <c r="G251" s="233" t="s">
        <v>388</v>
      </c>
      <c r="H251" s="234">
        <v>289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256</v>
      </c>
      <c r="AT251" s="242" t="s">
        <v>252</v>
      </c>
      <c r="AU251" s="242" t="s">
        <v>91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256</v>
      </c>
      <c r="BM251" s="242" t="s">
        <v>806</v>
      </c>
    </row>
    <row r="252" s="2" customFormat="1" ht="21.75" customHeight="1">
      <c r="A252" s="41"/>
      <c r="B252" s="42"/>
      <c r="C252" s="294" t="s">
        <v>548</v>
      </c>
      <c r="D252" s="294" t="s">
        <v>337</v>
      </c>
      <c r="E252" s="295" t="s">
        <v>5386</v>
      </c>
      <c r="F252" s="296" t="s">
        <v>5387</v>
      </c>
      <c r="G252" s="297" t="s">
        <v>388</v>
      </c>
      <c r="H252" s="298">
        <v>293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280</v>
      </c>
      <c r="AT252" s="242" t="s">
        <v>337</v>
      </c>
      <c r="AU252" s="242" t="s">
        <v>91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256</v>
      </c>
      <c r="BM252" s="242" t="s">
        <v>817</v>
      </c>
    </row>
    <row r="253" s="2" customFormat="1">
      <c r="A253" s="41"/>
      <c r="B253" s="42"/>
      <c r="C253" s="43"/>
      <c r="D253" s="251" t="s">
        <v>288</v>
      </c>
      <c r="E253" s="43"/>
      <c r="F253" s="282" t="s">
        <v>5330</v>
      </c>
      <c r="G253" s="43"/>
      <c r="H253" s="43"/>
      <c r="I253" s="246"/>
      <c r="J253" s="43"/>
      <c r="K253" s="43"/>
      <c r="L253" s="47"/>
      <c r="M253" s="247"/>
      <c r="N253" s="248"/>
      <c r="O253" s="94"/>
      <c r="P253" s="94"/>
      <c r="Q253" s="94"/>
      <c r="R253" s="94"/>
      <c r="S253" s="94"/>
      <c r="T253" s="95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288</v>
      </c>
      <c r="AU253" s="19" t="s">
        <v>91</v>
      </c>
    </row>
    <row r="254" s="2" customFormat="1" ht="24.15" customHeight="1">
      <c r="A254" s="41"/>
      <c r="B254" s="42"/>
      <c r="C254" s="294" t="s">
        <v>814</v>
      </c>
      <c r="D254" s="294" t="s">
        <v>337</v>
      </c>
      <c r="E254" s="295" t="s">
        <v>5368</v>
      </c>
      <c r="F254" s="296" t="s">
        <v>5369</v>
      </c>
      <c r="G254" s="297" t="s">
        <v>388</v>
      </c>
      <c r="H254" s="298">
        <v>4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280</v>
      </c>
      <c r="AT254" s="242" t="s">
        <v>337</v>
      </c>
      <c r="AU254" s="242" t="s">
        <v>91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256</v>
      </c>
      <c r="BM254" s="242" t="s">
        <v>821</v>
      </c>
    </row>
    <row r="255" s="2" customFormat="1" ht="16.5" customHeight="1">
      <c r="A255" s="41"/>
      <c r="B255" s="42"/>
      <c r="C255" s="230" t="s">
        <v>554</v>
      </c>
      <c r="D255" s="230" t="s">
        <v>252</v>
      </c>
      <c r="E255" s="231" t="s">
        <v>5388</v>
      </c>
      <c r="F255" s="232" t="s">
        <v>5389</v>
      </c>
      <c r="G255" s="233" t="s">
        <v>320</v>
      </c>
      <c r="H255" s="234">
        <v>50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256</v>
      </c>
      <c r="AT255" s="242" t="s">
        <v>252</v>
      </c>
      <c r="AU255" s="242" t="s">
        <v>91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256</v>
      </c>
      <c r="BM255" s="242" t="s">
        <v>826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5390</v>
      </c>
      <c r="F256" s="217" t="s">
        <v>5391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SUM(P257:P261)</f>
        <v>0</v>
      </c>
      <c r="Q256" s="222"/>
      <c r="R256" s="223">
        <f>SUM(R257:R261)</f>
        <v>0</v>
      </c>
      <c r="S256" s="222"/>
      <c r="T256" s="224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250</v>
      </c>
      <c r="BK256" s="227">
        <f>SUM(BK257:BK261)</f>
        <v>0</v>
      </c>
    </row>
    <row r="257" s="2" customFormat="1" ht="24.15" customHeight="1">
      <c r="A257" s="41"/>
      <c r="B257" s="42"/>
      <c r="C257" s="230" t="s">
        <v>823</v>
      </c>
      <c r="D257" s="230" t="s">
        <v>252</v>
      </c>
      <c r="E257" s="231" t="s">
        <v>5392</v>
      </c>
      <c r="F257" s="232" t="s">
        <v>5393</v>
      </c>
      <c r="G257" s="233" t="s">
        <v>388</v>
      </c>
      <c r="H257" s="234">
        <v>391.19999999999999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256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256</v>
      </c>
      <c r="BM257" s="242" t="s">
        <v>830</v>
      </c>
    </row>
    <row r="258" s="13" customFormat="1">
      <c r="A258" s="13"/>
      <c r="B258" s="249"/>
      <c r="C258" s="250"/>
      <c r="D258" s="251" t="s">
        <v>259</v>
      </c>
      <c r="E258" s="252" t="s">
        <v>1</v>
      </c>
      <c r="F258" s="253" t="s">
        <v>5394</v>
      </c>
      <c r="G258" s="250"/>
      <c r="H258" s="254">
        <v>391.19999999999999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259</v>
      </c>
      <c r="AU258" s="260" t="s">
        <v>91</v>
      </c>
      <c r="AV258" s="13" t="s">
        <v>93</v>
      </c>
      <c r="AW258" s="13" t="s">
        <v>40</v>
      </c>
      <c r="AX258" s="13" t="s">
        <v>91</v>
      </c>
      <c r="AY258" s="260" t="s">
        <v>250</v>
      </c>
    </row>
    <row r="259" s="2" customFormat="1" ht="24.15" customHeight="1">
      <c r="A259" s="41"/>
      <c r="B259" s="42"/>
      <c r="C259" s="230" t="s">
        <v>559</v>
      </c>
      <c r="D259" s="230" t="s">
        <v>252</v>
      </c>
      <c r="E259" s="231" t="s">
        <v>5392</v>
      </c>
      <c r="F259" s="232" t="s">
        <v>5393</v>
      </c>
      <c r="G259" s="233" t="s">
        <v>388</v>
      </c>
      <c r="H259" s="234">
        <v>326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256</v>
      </c>
      <c r="AT259" s="242" t="s">
        <v>252</v>
      </c>
      <c r="AU259" s="242" t="s">
        <v>91</v>
      </c>
      <c r="AY259" s="19" t="s">
        <v>250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256</v>
      </c>
      <c r="BM259" s="242" t="s">
        <v>853</v>
      </c>
    </row>
    <row r="260" s="13" customFormat="1">
      <c r="A260" s="13"/>
      <c r="B260" s="249"/>
      <c r="C260" s="250"/>
      <c r="D260" s="251" t="s">
        <v>259</v>
      </c>
      <c r="E260" s="252" t="s">
        <v>1</v>
      </c>
      <c r="F260" s="253" t="s">
        <v>5395</v>
      </c>
      <c r="G260" s="250"/>
      <c r="H260" s="254">
        <v>326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259</v>
      </c>
      <c r="AU260" s="260" t="s">
        <v>91</v>
      </c>
      <c r="AV260" s="13" t="s">
        <v>93</v>
      </c>
      <c r="AW260" s="13" t="s">
        <v>40</v>
      </c>
      <c r="AX260" s="13" t="s">
        <v>91</v>
      </c>
      <c r="AY260" s="260" t="s">
        <v>250</v>
      </c>
    </row>
    <row r="261" s="2" customFormat="1" ht="24.15" customHeight="1">
      <c r="A261" s="41"/>
      <c r="B261" s="42"/>
      <c r="C261" s="230" t="s">
        <v>850</v>
      </c>
      <c r="D261" s="230" t="s">
        <v>252</v>
      </c>
      <c r="E261" s="231" t="s">
        <v>5396</v>
      </c>
      <c r="F261" s="232" t="s">
        <v>5397</v>
      </c>
      <c r="G261" s="233" t="s">
        <v>388</v>
      </c>
      <c r="H261" s="234">
        <v>326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256</v>
      </c>
      <c r="AT261" s="242" t="s">
        <v>252</v>
      </c>
      <c r="AU261" s="242" t="s">
        <v>91</v>
      </c>
      <c r="AY261" s="19" t="s">
        <v>250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256</v>
      </c>
      <c r="BM261" s="242" t="s">
        <v>857</v>
      </c>
    </row>
    <row r="262" s="12" customFormat="1" ht="25.92" customHeight="1">
      <c r="A262" s="12"/>
      <c r="B262" s="214"/>
      <c r="C262" s="215"/>
      <c r="D262" s="216" t="s">
        <v>83</v>
      </c>
      <c r="E262" s="217" t="s">
        <v>5398</v>
      </c>
      <c r="F262" s="217" t="s">
        <v>5399</v>
      </c>
      <c r="G262" s="215"/>
      <c r="H262" s="215"/>
      <c r="I262" s="218"/>
      <c r="J262" s="219">
        <f>BK262</f>
        <v>0</v>
      </c>
      <c r="K262" s="215"/>
      <c r="L262" s="220"/>
      <c r="M262" s="221"/>
      <c r="N262" s="222"/>
      <c r="O262" s="222"/>
      <c r="P262" s="223">
        <f>SUM(P263:P266)</f>
        <v>0</v>
      </c>
      <c r="Q262" s="222"/>
      <c r="R262" s="223">
        <f>SUM(R263:R266)</f>
        <v>2.29908</v>
      </c>
      <c r="S262" s="222"/>
      <c r="T262" s="224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5" t="s">
        <v>91</v>
      </c>
      <c r="AT262" s="226" t="s">
        <v>83</v>
      </c>
      <c r="AU262" s="226" t="s">
        <v>84</v>
      </c>
      <c r="AY262" s="225" t="s">
        <v>250</v>
      </c>
      <c r="BK262" s="227">
        <f>SUM(BK263:BK266)</f>
        <v>0</v>
      </c>
    </row>
    <row r="263" s="2" customFormat="1" ht="24.15" customHeight="1">
      <c r="A263" s="41"/>
      <c r="B263" s="42"/>
      <c r="C263" s="230" t="s">
        <v>571</v>
      </c>
      <c r="D263" s="230" t="s">
        <v>252</v>
      </c>
      <c r="E263" s="231" t="s">
        <v>5400</v>
      </c>
      <c r="F263" s="232" t="s">
        <v>5401</v>
      </c>
      <c r="G263" s="233" t="s">
        <v>388</v>
      </c>
      <c r="H263" s="234">
        <v>14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91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5402</v>
      </c>
    </row>
    <row r="264" s="2" customFormat="1" ht="24.15" customHeight="1">
      <c r="A264" s="41"/>
      <c r="B264" s="42"/>
      <c r="C264" s="230" t="s">
        <v>860</v>
      </c>
      <c r="D264" s="230" t="s">
        <v>252</v>
      </c>
      <c r="E264" s="231" t="s">
        <v>5338</v>
      </c>
      <c r="F264" s="232" t="s">
        <v>5339</v>
      </c>
      <c r="G264" s="233" t="s">
        <v>388</v>
      </c>
      <c r="H264" s="234">
        <v>14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256</v>
      </c>
      <c r="AT264" s="242" t="s">
        <v>252</v>
      </c>
      <c r="AU264" s="242" t="s">
        <v>91</v>
      </c>
      <c r="AY264" s="19" t="s">
        <v>250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256</v>
      </c>
      <c r="BM264" s="242" t="s">
        <v>5403</v>
      </c>
    </row>
    <row r="265" s="2" customFormat="1" ht="16.5" customHeight="1">
      <c r="A265" s="41"/>
      <c r="B265" s="42"/>
      <c r="C265" s="294" t="s">
        <v>576</v>
      </c>
      <c r="D265" s="294" t="s">
        <v>337</v>
      </c>
      <c r="E265" s="295" t="s">
        <v>5404</v>
      </c>
      <c r="F265" s="296" t="s">
        <v>5405</v>
      </c>
      <c r="G265" s="297" t="s">
        <v>388</v>
      </c>
      <c r="H265" s="298">
        <v>14.279999999999999</v>
      </c>
      <c r="I265" s="299"/>
      <c r="J265" s="300">
        <f>ROUND(I265*H265,2)</f>
        <v>0</v>
      </c>
      <c r="K265" s="301"/>
      <c r="L265" s="302"/>
      <c r="M265" s="303" t="s">
        <v>1</v>
      </c>
      <c r="N265" s="304" t="s">
        <v>49</v>
      </c>
      <c r="O265" s="94"/>
      <c r="P265" s="240">
        <f>O265*H265</f>
        <v>0</v>
      </c>
      <c r="Q265" s="240">
        <v>0.161</v>
      </c>
      <c r="R265" s="240">
        <f>Q265*H265</f>
        <v>2.29908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280</v>
      </c>
      <c r="AT265" s="242" t="s">
        <v>337</v>
      </c>
      <c r="AU265" s="242" t="s">
        <v>91</v>
      </c>
      <c r="AY265" s="19" t="s">
        <v>250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256</v>
      </c>
      <c r="BM265" s="242" t="s">
        <v>5406</v>
      </c>
    </row>
    <row r="266" s="13" customFormat="1">
      <c r="A266" s="13"/>
      <c r="B266" s="249"/>
      <c r="C266" s="250"/>
      <c r="D266" s="251" t="s">
        <v>259</v>
      </c>
      <c r="E266" s="250"/>
      <c r="F266" s="253" t="s">
        <v>5407</v>
      </c>
      <c r="G266" s="250"/>
      <c r="H266" s="254">
        <v>14.279999999999999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259</v>
      </c>
      <c r="AU266" s="260" t="s">
        <v>91</v>
      </c>
      <c r="AV266" s="13" t="s">
        <v>93</v>
      </c>
      <c r="AW266" s="13" t="s">
        <v>4</v>
      </c>
      <c r="AX266" s="13" t="s">
        <v>91</v>
      </c>
      <c r="AY266" s="260" t="s">
        <v>250</v>
      </c>
    </row>
    <row r="267" s="12" customFormat="1" ht="25.92" customHeight="1">
      <c r="A267" s="12"/>
      <c r="B267" s="214"/>
      <c r="C267" s="215"/>
      <c r="D267" s="216" t="s">
        <v>83</v>
      </c>
      <c r="E267" s="217" t="s">
        <v>5408</v>
      </c>
      <c r="F267" s="217" t="s">
        <v>5409</v>
      </c>
      <c r="G267" s="215"/>
      <c r="H267" s="215"/>
      <c r="I267" s="218"/>
      <c r="J267" s="219">
        <f>BK267</f>
        <v>0</v>
      </c>
      <c r="K267" s="215"/>
      <c r="L267" s="220"/>
      <c r="M267" s="221"/>
      <c r="N267" s="222"/>
      <c r="O267" s="222"/>
      <c r="P267" s="223">
        <f>SUM(P268:P285)</f>
        <v>0</v>
      </c>
      <c r="Q267" s="222"/>
      <c r="R267" s="223">
        <f>SUM(R268:R285)</f>
        <v>23.724502400000002</v>
      </c>
      <c r="S267" s="222"/>
      <c r="T267" s="224">
        <f>SUM(T268:T285)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5" t="s">
        <v>91</v>
      </c>
      <c r="AT267" s="226" t="s">
        <v>83</v>
      </c>
      <c r="AU267" s="226" t="s">
        <v>84</v>
      </c>
      <c r="AY267" s="225" t="s">
        <v>250</v>
      </c>
      <c r="BK267" s="227">
        <f>SUM(BK268:BK285)</f>
        <v>0</v>
      </c>
    </row>
    <row r="268" s="2" customFormat="1" ht="24.15" customHeight="1">
      <c r="A268" s="41"/>
      <c r="B268" s="42"/>
      <c r="C268" s="230" t="s">
        <v>871</v>
      </c>
      <c r="D268" s="230" t="s">
        <v>252</v>
      </c>
      <c r="E268" s="231" t="s">
        <v>5410</v>
      </c>
      <c r="F268" s="232" t="s">
        <v>5411</v>
      </c>
      <c r="G268" s="233" t="s">
        <v>388</v>
      </c>
      <c r="H268" s="234">
        <v>80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256</v>
      </c>
      <c r="AT268" s="242" t="s">
        <v>252</v>
      </c>
      <c r="AU268" s="242" t="s">
        <v>91</v>
      </c>
      <c r="AY268" s="19" t="s">
        <v>250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256</v>
      </c>
      <c r="BM268" s="242" t="s">
        <v>5412</v>
      </c>
    </row>
    <row r="269" s="2" customFormat="1">
      <c r="A269" s="41"/>
      <c r="B269" s="42"/>
      <c r="C269" s="43"/>
      <c r="D269" s="244" t="s">
        <v>257</v>
      </c>
      <c r="E269" s="43"/>
      <c r="F269" s="245" t="s">
        <v>5413</v>
      </c>
      <c r="G269" s="43"/>
      <c r="H269" s="43"/>
      <c r="I269" s="246"/>
      <c r="J269" s="43"/>
      <c r="K269" s="43"/>
      <c r="L269" s="47"/>
      <c r="M269" s="247"/>
      <c r="N269" s="248"/>
      <c r="O269" s="94"/>
      <c r="P269" s="94"/>
      <c r="Q269" s="94"/>
      <c r="R269" s="94"/>
      <c r="S269" s="94"/>
      <c r="T269" s="95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257</v>
      </c>
      <c r="AU269" s="19" t="s">
        <v>91</v>
      </c>
    </row>
    <row r="270" s="2" customFormat="1" ht="24.15" customHeight="1">
      <c r="A270" s="41"/>
      <c r="B270" s="42"/>
      <c r="C270" s="230" t="s">
        <v>583</v>
      </c>
      <c r="D270" s="230" t="s">
        <v>252</v>
      </c>
      <c r="E270" s="231" t="s">
        <v>5414</v>
      </c>
      <c r="F270" s="232" t="s">
        <v>5415</v>
      </c>
      <c r="G270" s="233" t="s">
        <v>388</v>
      </c>
      <c r="H270" s="234">
        <v>80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256</v>
      </c>
      <c r="AT270" s="242" t="s">
        <v>252</v>
      </c>
      <c r="AU270" s="242" t="s">
        <v>91</v>
      </c>
      <c r="AY270" s="19" t="s">
        <v>250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256</v>
      </c>
      <c r="BM270" s="242" t="s">
        <v>5416</v>
      </c>
    </row>
    <row r="271" s="2" customFormat="1">
      <c r="A271" s="41"/>
      <c r="B271" s="42"/>
      <c r="C271" s="43"/>
      <c r="D271" s="244" t="s">
        <v>257</v>
      </c>
      <c r="E271" s="43"/>
      <c r="F271" s="245" t="s">
        <v>5417</v>
      </c>
      <c r="G271" s="43"/>
      <c r="H271" s="43"/>
      <c r="I271" s="246"/>
      <c r="J271" s="43"/>
      <c r="K271" s="43"/>
      <c r="L271" s="47"/>
      <c r="M271" s="247"/>
      <c r="N271" s="248"/>
      <c r="O271" s="94"/>
      <c r="P271" s="94"/>
      <c r="Q271" s="94"/>
      <c r="R271" s="94"/>
      <c r="S271" s="94"/>
      <c r="T271" s="95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257</v>
      </c>
      <c r="AU271" s="19" t="s">
        <v>91</v>
      </c>
    </row>
    <row r="272" s="2" customFormat="1" ht="24.15" customHeight="1">
      <c r="A272" s="41"/>
      <c r="B272" s="42"/>
      <c r="C272" s="230" t="s">
        <v>888</v>
      </c>
      <c r="D272" s="230" t="s">
        <v>252</v>
      </c>
      <c r="E272" s="231" t="s">
        <v>1087</v>
      </c>
      <c r="F272" s="232" t="s">
        <v>1088</v>
      </c>
      <c r="G272" s="233" t="s">
        <v>388</v>
      </c>
      <c r="H272" s="234">
        <v>80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0.00046999999999999999</v>
      </c>
      <c r="R272" s="240">
        <f>Q272*H272</f>
        <v>0.037600000000000001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256</v>
      </c>
      <c r="AT272" s="242" t="s">
        <v>252</v>
      </c>
      <c r="AU272" s="242" t="s">
        <v>91</v>
      </c>
      <c r="AY272" s="19" t="s">
        <v>250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256</v>
      </c>
      <c r="BM272" s="242" t="s">
        <v>5418</v>
      </c>
    </row>
    <row r="273" s="2" customFormat="1">
      <c r="A273" s="41"/>
      <c r="B273" s="42"/>
      <c r="C273" s="43"/>
      <c r="D273" s="244" t="s">
        <v>257</v>
      </c>
      <c r="E273" s="43"/>
      <c r="F273" s="245" t="s">
        <v>5419</v>
      </c>
      <c r="G273" s="43"/>
      <c r="H273" s="43"/>
      <c r="I273" s="246"/>
      <c r="J273" s="43"/>
      <c r="K273" s="43"/>
      <c r="L273" s="47"/>
      <c r="M273" s="247"/>
      <c r="N273" s="248"/>
      <c r="O273" s="94"/>
      <c r="P273" s="94"/>
      <c r="Q273" s="94"/>
      <c r="R273" s="94"/>
      <c r="S273" s="94"/>
      <c r="T273" s="95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257</v>
      </c>
      <c r="AU273" s="19" t="s">
        <v>91</v>
      </c>
    </row>
    <row r="274" s="2" customFormat="1" ht="37.8" customHeight="1">
      <c r="A274" s="41"/>
      <c r="B274" s="42"/>
      <c r="C274" s="230" t="s">
        <v>589</v>
      </c>
      <c r="D274" s="230" t="s">
        <v>252</v>
      </c>
      <c r="E274" s="231" t="s">
        <v>5420</v>
      </c>
      <c r="F274" s="232" t="s">
        <v>5421</v>
      </c>
      <c r="G274" s="233" t="s">
        <v>388</v>
      </c>
      <c r="H274" s="234">
        <v>80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0.14610000000000001</v>
      </c>
      <c r="R274" s="240">
        <f>Q274*H274</f>
        <v>11.688000000000001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256</v>
      </c>
      <c r="AT274" s="242" t="s">
        <v>252</v>
      </c>
      <c r="AU274" s="242" t="s">
        <v>91</v>
      </c>
      <c r="AY274" s="19" t="s">
        <v>250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256</v>
      </c>
      <c r="BM274" s="242" t="s">
        <v>5422</v>
      </c>
    </row>
    <row r="275" s="2" customFormat="1">
      <c r="A275" s="41"/>
      <c r="B275" s="42"/>
      <c r="C275" s="43"/>
      <c r="D275" s="244" t="s">
        <v>257</v>
      </c>
      <c r="E275" s="43"/>
      <c r="F275" s="245" t="s">
        <v>5423</v>
      </c>
      <c r="G275" s="43"/>
      <c r="H275" s="43"/>
      <c r="I275" s="246"/>
      <c r="J275" s="43"/>
      <c r="K275" s="43"/>
      <c r="L275" s="47"/>
      <c r="M275" s="247"/>
      <c r="N275" s="248"/>
      <c r="O275" s="94"/>
      <c r="P275" s="94"/>
      <c r="Q275" s="94"/>
      <c r="R275" s="94"/>
      <c r="S275" s="94"/>
      <c r="T275" s="95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257</v>
      </c>
      <c r="AU275" s="19" t="s">
        <v>91</v>
      </c>
    </row>
    <row r="276" s="2" customFormat="1" ht="24.15" customHeight="1">
      <c r="A276" s="41"/>
      <c r="B276" s="42"/>
      <c r="C276" s="294" t="s">
        <v>899</v>
      </c>
      <c r="D276" s="294" t="s">
        <v>337</v>
      </c>
      <c r="E276" s="295" t="s">
        <v>5424</v>
      </c>
      <c r="F276" s="296" t="s">
        <v>5425</v>
      </c>
      <c r="G276" s="297" t="s">
        <v>388</v>
      </c>
      <c r="H276" s="298">
        <v>82.400000000000006</v>
      </c>
      <c r="I276" s="299"/>
      <c r="J276" s="300">
        <f>ROUND(I276*H276,2)</f>
        <v>0</v>
      </c>
      <c r="K276" s="301"/>
      <c r="L276" s="302"/>
      <c r="M276" s="303" t="s">
        <v>1</v>
      </c>
      <c r="N276" s="304" t="s">
        <v>49</v>
      </c>
      <c r="O276" s="94"/>
      <c r="P276" s="240">
        <f>O276*H276</f>
        <v>0</v>
      </c>
      <c r="Q276" s="240">
        <v>0.112</v>
      </c>
      <c r="R276" s="240">
        <f>Q276*H276</f>
        <v>9.2288000000000014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280</v>
      </c>
      <c r="AT276" s="242" t="s">
        <v>337</v>
      </c>
      <c r="AU276" s="242" t="s">
        <v>91</v>
      </c>
      <c r="AY276" s="19" t="s">
        <v>250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256</v>
      </c>
      <c r="BM276" s="242" t="s">
        <v>5426</v>
      </c>
    </row>
    <row r="277" s="13" customFormat="1">
      <c r="A277" s="13"/>
      <c r="B277" s="249"/>
      <c r="C277" s="250"/>
      <c r="D277" s="251" t="s">
        <v>259</v>
      </c>
      <c r="E277" s="250"/>
      <c r="F277" s="253" t="s">
        <v>5427</v>
      </c>
      <c r="G277" s="250"/>
      <c r="H277" s="254">
        <v>82.400000000000006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259</v>
      </c>
      <c r="AU277" s="260" t="s">
        <v>91</v>
      </c>
      <c r="AV277" s="13" t="s">
        <v>93</v>
      </c>
      <c r="AW277" s="13" t="s">
        <v>4</v>
      </c>
      <c r="AX277" s="13" t="s">
        <v>91</v>
      </c>
      <c r="AY277" s="260" t="s">
        <v>250</v>
      </c>
    </row>
    <row r="278" s="2" customFormat="1" ht="37.8" customHeight="1">
      <c r="A278" s="41"/>
      <c r="B278" s="42"/>
      <c r="C278" s="230" t="s">
        <v>593</v>
      </c>
      <c r="D278" s="230" t="s">
        <v>252</v>
      </c>
      <c r="E278" s="231" t="s">
        <v>5428</v>
      </c>
      <c r="F278" s="232" t="s">
        <v>5429</v>
      </c>
      <c r="G278" s="233" t="s">
        <v>388</v>
      </c>
      <c r="H278" s="234">
        <v>80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8.0000000000000007E-05</v>
      </c>
      <c r="R278" s="240">
        <f>Q278*H278</f>
        <v>0.0064000000000000003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256</v>
      </c>
      <c r="AT278" s="242" t="s">
        <v>252</v>
      </c>
      <c r="AU278" s="242" t="s">
        <v>91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256</v>
      </c>
      <c r="BM278" s="242" t="s">
        <v>5430</v>
      </c>
    </row>
    <row r="279" s="2" customFormat="1">
      <c r="A279" s="41"/>
      <c r="B279" s="42"/>
      <c r="C279" s="43"/>
      <c r="D279" s="244" t="s">
        <v>257</v>
      </c>
      <c r="E279" s="43"/>
      <c r="F279" s="245" t="s">
        <v>5431</v>
      </c>
      <c r="G279" s="43"/>
      <c r="H279" s="43"/>
      <c r="I279" s="246"/>
      <c r="J279" s="43"/>
      <c r="K279" s="43"/>
      <c r="L279" s="47"/>
      <c r="M279" s="247"/>
      <c r="N279" s="248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257</v>
      </c>
      <c r="AU279" s="19" t="s">
        <v>91</v>
      </c>
    </row>
    <row r="280" s="2" customFormat="1" ht="24.15" customHeight="1">
      <c r="A280" s="41"/>
      <c r="B280" s="42"/>
      <c r="C280" s="294" t="s">
        <v>908</v>
      </c>
      <c r="D280" s="294" t="s">
        <v>337</v>
      </c>
      <c r="E280" s="295" t="s">
        <v>5432</v>
      </c>
      <c r="F280" s="296" t="s">
        <v>5433</v>
      </c>
      <c r="G280" s="297" t="s">
        <v>320</v>
      </c>
      <c r="H280" s="298">
        <v>235.00800000000001</v>
      </c>
      <c r="I280" s="299"/>
      <c r="J280" s="300">
        <f>ROUND(I280*H280,2)</f>
        <v>0</v>
      </c>
      <c r="K280" s="301"/>
      <c r="L280" s="302"/>
      <c r="M280" s="303" t="s">
        <v>1</v>
      </c>
      <c r="N280" s="304" t="s">
        <v>49</v>
      </c>
      <c r="O280" s="94"/>
      <c r="P280" s="240">
        <f>O280*H280</f>
        <v>0</v>
      </c>
      <c r="Q280" s="240">
        <v>0.0023</v>
      </c>
      <c r="R280" s="240">
        <f>Q280*H280</f>
        <v>0.54051840000000007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280</v>
      </c>
      <c r="AT280" s="242" t="s">
        <v>337</v>
      </c>
      <c r="AU280" s="242" t="s">
        <v>91</v>
      </c>
      <c r="AY280" s="19" t="s">
        <v>250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256</v>
      </c>
      <c r="BM280" s="242" t="s">
        <v>5434</v>
      </c>
    </row>
    <row r="281" s="13" customFormat="1">
      <c r="A281" s="13"/>
      <c r="B281" s="249"/>
      <c r="C281" s="250"/>
      <c r="D281" s="251" t="s">
        <v>259</v>
      </c>
      <c r="E281" s="250"/>
      <c r="F281" s="253" t="s">
        <v>5435</v>
      </c>
      <c r="G281" s="250"/>
      <c r="H281" s="254">
        <v>235.00800000000001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259</v>
      </c>
      <c r="AU281" s="260" t="s">
        <v>91</v>
      </c>
      <c r="AV281" s="13" t="s">
        <v>93</v>
      </c>
      <c r="AW281" s="13" t="s">
        <v>4</v>
      </c>
      <c r="AX281" s="13" t="s">
        <v>91</v>
      </c>
      <c r="AY281" s="260" t="s">
        <v>250</v>
      </c>
    </row>
    <row r="282" s="2" customFormat="1" ht="33" customHeight="1">
      <c r="A282" s="41"/>
      <c r="B282" s="42"/>
      <c r="C282" s="230" t="s">
        <v>601</v>
      </c>
      <c r="D282" s="230" t="s">
        <v>252</v>
      </c>
      <c r="E282" s="231" t="s">
        <v>5436</v>
      </c>
      <c r="F282" s="232" t="s">
        <v>5437</v>
      </c>
      <c r="G282" s="233" t="s">
        <v>388</v>
      </c>
      <c r="H282" s="234">
        <v>80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0.00059000000000000003</v>
      </c>
      <c r="R282" s="240">
        <f>Q282*H282</f>
        <v>0.047200000000000006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256</v>
      </c>
      <c r="AT282" s="242" t="s">
        <v>252</v>
      </c>
      <c r="AU282" s="242" t="s">
        <v>91</v>
      </c>
      <c r="AY282" s="19" t="s">
        <v>250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256</v>
      </c>
      <c r="BM282" s="242" t="s">
        <v>5438</v>
      </c>
    </row>
    <row r="283" s="2" customFormat="1">
      <c r="A283" s="41"/>
      <c r="B283" s="42"/>
      <c r="C283" s="43"/>
      <c r="D283" s="251" t="s">
        <v>288</v>
      </c>
      <c r="E283" s="43"/>
      <c r="F283" s="282" t="s">
        <v>5439</v>
      </c>
      <c r="G283" s="43"/>
      <c r="H283" s="43"/>
      <c r="I283" s="246"/>
      <c r="J283" s="43"/>
      <c r="K283" s="43"/>
      <c r="L283" s="47"/>
      <c r="M283" s="247"/>
      <c r="N283" s="248"/>
      <c r="O283" s="94"/>
      <c r="P283" s="94"/>
      <c r="Q283" s="94"/>
      <c r="R283" s="94"/>
      <c r="S283" s="94"/>
      <c r="T283" s="95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288</v>
      </c>
      <c r="AU283" s="19" t="s">
        <v>91</v>
      </c>
    </row>
    <row r="284" s="2" customFormat="1" ht="21.75" customHeight="1">
      <c r="A284" s="41"/>
      <c r="B284" s="42"/>
      <c r="C284" s="294" t="s">
        <v>917</v>
      </c>
      <c r="D284" s="294" t="s">
        <v>337</v>
      </c>
      <c r="E284" s="295" t="s">
        <v>5440</v>
      </c>
      <c r="F284" s="296" t="s">
        <v>5441</v>
      </c>
      <c r="G284" s="297" t="s">
        <v>320</v>
      </c>
      <c r="H284" s="298">
        <v>630.72000000000003</v>
      </c>
      <c r="I284" s="299"/>
      <c r="J284" s="300">
        <f>ROUND(I284*H284,2)</f>
        <v>0</v>
      </c>
      <c r="K284" s="301"/>
      <c r="L284" s="302"/>
      <c r="M284" s="303" t="s">
        <v>1</v>
      </c>
      <c r="N284" s="304" t="s">
        <v>49</v>
      </c>
      <c r="O284" s="94"/>
      <c r="P284" s="240">
        <f>O284*H284</f>
        <v>0</v>
      </c>
      <c r="Q284" s="240">
        <v>0.0034499999999999999</v>
      </c>
      <c r="R284" s="240">
        <f>Q284*H284</f>
        <v>2.1759840000000001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280</v>
      </c>
      <c r="AT284" s="242" t="s">
        <v>337</v>
      </c>
      <c r="AU284" s="242" t="s">
        <v>91</v>
      </c>
      <c r="AY284" s="19" t="s">
        <v>250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256</v>
      </c>
      <c r="BM284" s="242" t="s">
        <v>5442</v>
      </c>
    </row>
    <row r="285" s="13" customFormat="1">
      <c r="A285" s="13"/>
      <c r="B285" s="249"/>
      <c r="C285" s="250"/>
      <c r="D285" s="251" t="s">
        <v>259</v>
      </c>
      <c r="E285" s="250"/>
      <c r="F285" s="253" t="s">
        <v>5443</v>
      </c>
      <c r="G285" s="250"/>
      <c r="H285" s="254">
        <v>630.72000000000003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259</v>
      </c>
      <c r="AU285" s="260" t="s">
        <v>91</v>
      </c>
      <c r="AV285" s="13" t="s">
        <v>93</v>
      </c>
      <c r="AW285" s="13" t="s">
        <v>4</v>
      </c>
      <c r="AX285" s="13" t="s">
        <v>91</v>
      </c>
      <c r="AY285" s="260" t="s">
        <v>250</v>
      </c>
    </row>
    <row r="286" s="12" customFormat="1" ht="25.92" customHeight="1">
      <c r="A286" s="12"/>
      <c r="B286" s="214"/>
      <c r="C286" s="215"/>
      <c r="D286" s="216" t="s">
        <v>83</v>
      </c>
      <c r="E286" s="217" t="s">
        <v>5444</v>
      </c>
      <c r="F286" s="217" t="s">
        <v>5445</v>
      </c>
      <c r="G286" s="215"/>
      <c r="H286" s="215"/>
      <c r="I286" s="218"/>
      <c r="J286" s="219">
        <f>BK286</f>
        <v>0</v>
      </c>
      <c r="K286" s="215"/>
      <c r="L286" s="220"/>
      <c r="M286" s="221"/>
      <c r="N286" s="222"/>
      <c r="O286" s="222"/>
      <c r="P286" s="223">
        <f>SUM(P287:P288)</f>
        <v>0</v>
      </c>
      <c r="Q286" s="222"/>
      <c r="R286" s="223">
        <f>SUM(R287:R288)</f>
        <v>0</v>
      </c>
      <c r="S286" s="222"/>
      <c r="T286" s="224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5" t="s">
        <v>91</v>
      </c>
      <c r="AT286" s="226" t="s">
        <v>83</v>
      </c>
      <c r="AU286" s="226" t="s">
        <v>84</v>
      </c>
      <c r="AY286" s="225" t="s">
        <v>250</v>
      </c>
      <c r="BK286" s="227">
        <f>SUM(BK287:BK288)</f>
        <v>0</v>
      </c>
    </row>
    <row r="287" s="2" customFormat="1" ht="21.75" customHeight="1">
      <c r="A287" s="41"/>
      <c r="B287" s="42"/>
      <c r="C287" s="230" t="s">
        <v>608</v>
      </c>
      <c r="D287" s="230" t="s">
        <v>252</v>
      </c>
      <c r="E287" s="231" t="s">
        <v>5446</v>
      </c>
      <c r="F287" s="232" t="s">
        <v>5447</v>
      </c>
      <c r="G287" s="233" t="s">
        <v>388</v>
      </c>
      <c r="H287" s="234">
        <v>77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256</v>
      </c>
      <c r="AT287" s="242" t="s">
        <v>252</v>
      </c>
      <c r="AU287" s="242" t="s">
        <v>91</v>
      </c>
      <c r="AY287" s="19" t="s">
        <v>250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256</v>
      </c>
      <c r="BM287" s="242" t="s">
        <v>863</v>
      </c>
    </row>
    <row r="288" s="13" customFormat="1">
      <c r="A288" s="13"/>
      <c r="B288" s="249"/>
      <c r="C288" s="250"/>
      <c r="D288" s="251" t="s">
        <v>259</v>
      </c>
      <c r="E288" s="252" t="s">
        <v>1</v>
      </c>
      <c r="F288" s="253" t="s">
        <v>5448</v>
      </c>
      <c r="G288" s="250"/>
      <c r="H288" s="254">
        <v>77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259</v>
      </c>
      <c r="AU288" s="260" t="s">
        <v>91</v>
      </c>
      <c r="AV288" s="13" t="s">
        <v>93</v>
      </c>
      <c r="AW288" s="13" t="s">
        <v>40</v>
      </c>
      <c r="AX288" s="13" t="s">
        <v>91</v>
      </c>
      <c r="AY288" s="260" t="s">
        <v>250</v>
      </c>
    </row>
    <row r="289" s="12" customFormat="1" ht="25.92" customHeight="1">
      <c r="A289" s="12"/>
      <c r="B289" s="214"/>
      <c r="C289" s="215"/>
      <c r="D289" s="216" t="s">
        <v>83</v>
      </c>
      <c r="E289" s="217" t="s">
        <v>5449</v>
      </c>
      <c r="F289" s="217" t="s">
        <v>5450</v>
      </c>
      <c r="G289" s="215"/>
      <c r="H289" s="215"/>
      <c r="I289" s="218"/>
      <c r="J289" s="219">
        <f>BK289</f>
        <v>0</v>
      </c>
      <c r="K289" s="215"/>
      <c r="L289" s="220"/>
      <c r="M289" s="221"/>
      <c r="N289" s="222"/>
      <c r="O289" s="222"/>
      <c r="P289" s="223">
        <f>SUM(P290:P300)</f>
        <v>0</v>
      </c>
      <c r="Q289" s="222"/>
      <c r="R289" s="223">
        <f>SUM(R290:R300)</f>
        <v>0</v>
      </c>
      <c r="S289" s="222"/>
      <c r="T289" s="224">
        <f>SUM(T290:T300)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91</v>
      </c>
      <c r="AT289" s="226" t="s">
        <v>83</v>
      </c>
      <c r="AU289" s="226" t="s">
        <v>84</v>
      </c>
      <c r="AY289" s="225" t="s">
        <v>250</v>
      </c>
      <c r="BK289" s="227">
        <f>SUM(BK290:BK300)</f>
        <v>0</v>
      </c>
    </row>
    <row r="290" s="2" customFormat="1" ht="24.15" customHeight="1">
      <c r="A290" s="41"/>
      <c r="B290" s="42"/>
      <c r="C290" s="230" t="s">
        <v>932</v>
      </c>
      <c r="D290" s="230" t="s">
        <v>252</v>
      </c>
      <c r="E290" s="231" t="s">
        <v>5451</v>
      </c>
      <c r="F290" s="232" t="s">
        <v>5452</v>
      </c>
      <c r="G290" s="233" t="s">
        <v>320</v>
      </c>
      <c r="H290" s="234">
        <v>46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256</v>
      </c>
      <c r="AT290" s="242" t="s">
        <v>252</v>
      </c>
      <c r="AU290" s="242" t="s">
        <v>91</v>
      </c>
      <c r="AY290" s="19" t="s">
        <v>250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256</v>
      </c>
      <c r="BM290" s="242" t="s">
        <v>867</v>
      </c>
    </row>
    <row r="291" s="2" customFormat="1" ht="21.75" customHeight="1">
      <c r="A291" s="41"/>
      <c r="B291" s="42"/>
      <c r="C291" s="294" t="s">
        <v>937</v>
      </c>
      <c r="D291" s="294" t="s">
        <v>337</v>
      </c>
      <c r="E291" s="295" t="s">
        <v>5453</v>
      </c>
      <c r="F291" s="296" t="s">
        <v>5454</v>
      </c>
      <c r="G291" s="297" t="s">
        <v>570</v>
      </c>
      <c r="H291" s="298">
        <v>48</v>
      </c>
      <c r="I291" s="299"/>
      <c r="J291" s="300">
        <f>ROUND(I291*H291,2)</f>
        <v>0</v>
      </c>
      <c r="K291" s="301"/>
      <c r="L291" s="302"/>
      <c r="M291" s="303" t="s">
        <v>1</v>
      </c>
      <c r="N291" s="304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280</v>
      </c>
      <c r="AT291" s="242" t="s">
        <v>337</v>
      </c>
      <c r="AU291" s="242" t="s">
        <v>91</v>
      </c>
      <c r="AY291" s="19" t="s">
        <v>250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256</v>
      </c>
      <c r="BM291" s="242" t="s">
        <v>874</v>
      </c>
    </row>
    <row r="292" s="2" customFormat="1" ht="33" customHeight="1">
      <c r="A292" s="41"/>
      <c r="B292" s="42"/>
      <c r="C292" s="230" t="s">
        <v>949</v>
      </c>
      <c r="D292" s="230" t="s">
        <v>252</v>
      </c>
      <c r="E292" s="231" t="s">
        <v>5455</v>
      </c>
      <c r="F292" s="232" t="s">
        <v>5456</v>
      </c>
      <c r="G292" s="233" t="s">
        <v>320</v>
      </c>
      <c r="H292" s="234">
        <v>440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256</v>
      </c>
      <c r="AT292" s="242" t="s">
        <v>252</v>
      </c>
      <c r="AU292" s="242" t="s">
        <v>91</v>
      </c>
      <c r="AY292" s="19" t="s">
        <v>250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256</v>
      </c>
      <c r="BM292" s="242" t="s">
        <v>878</v>
      </c>
    </row>
    <row r="293" s="2" customFormat="1" ht="21.75" customHeight="1">
      <c r="A293" s="41"/>
      <c r="B293" s="42"/>
      <c r="C293" s="294" t="s">
        <v>955</v>
      </c>
      <c r="D293" s="294" t="s">
        <v>337</v>
      </c>
      <c r="E293" s="295" t="s">
        <v>5457</v>
      </c>
      <c r="F293" s="296" t="s">
        <v>5458</v>
      </c>
      <c r="G293" s="297" t="s">
        <v>320</v>
      </c>
      <c r="H293" s="298">
        <v>37</v>
      </c>
      <c r="I293" s="299"/>
      <c r="J293" s="300">
        <f>ROUND(I293*H293,2)</f>
        <v>0</v>
      </c>
      <c r="K293" s="301"/>
      <c r="L293" s="302"/>
      <c r="M293" s="303" t="s">
        <v>1</v>
      </c>
      <c r="N293" s="304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280</v>
      </c>
      <c r="AT293" s="242" t="s">
        <v>337</v>
      </c>
      <c r="AU293" s="242" t="s">
        <v>91</v>
      </c>
      <c r="AY293" s="19" t="s">
        <v>250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256</v>
      </c>
      <c r="BM293" s="242" t="s">
        <v>891</v>
      </c>
    </row>
    <row r="294" s="2" customFormat="1">
      <c r="A294" s="41"/>
      <c r="B294" s="42"/>
      <c r="C294" s="43"/>
      <c r="D294" s="251" t="s">
        <v>288</v>
      </c>
      <c r="E294" s="43"/>
      <c r="F294" s="282" t="s">
        <v>5330</v>
      </c>
      <c r="G294" s="43"/>
      <c r="H294" s="43"/>
      <c r="I294" s="246"/>
      <c r="J294" s="43"/>
      <c r="K294" s="43"/>
      <c r="L294" s="47"/>
      <c r="M294" s="247"/>
      <c r="N294" s="248"/>
      <c r="O294" s="94"/>
      <c r="P294" s="94"/>
      <c r="Q294" s="94"/>
      <c r="R294" s="94"/>
      <c r="S294" s="94"/>
      <c r="T294" s="95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288</v>
      </c>
      <c r="AU294" s="19" t="s">
        <v>91</v>
      </c>
    </row>
    <row r="295" s="2" customFormat="1" ht="21.75" customHeight="1">
      <c r="A295" s="41"/>
      <c r="B295" s="42"/>
      <c r="C295" s="294" t="s">
        <v>960</v>
      </c>
      <c r="D295" s="294" t="s">
        <v>337</v>
      </c>
      <c r="E295" s="295" t="s">
        <v>5459</v>
      </c>
      <c r="F295" s="296" t="s">
        <v>5460</v>
      </c>
      <c r="G295" s="297" t="s">
        <v>320</v>
      </c>
      <c r="H295" s="298">
        <v>410</v>
      </c>
      <c r="I295" s="299"/>
      <c r="J295" s="300">
        <f>ROUND(I295*H295,2)</f>
        <v>0</v>
      </c>
      <c r="K295" s="301"/>
      <c r="L295" s="302"/>
      <c r="M295" s="303" t="s">
        <v>1</v>
      </c>
      <c r="N295" s="304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280</v>
      </c>
      <c r="AT295" s="242" t="s">
        <v>337</v>
      </c>
      <c r="AU295" s="242" t="s">
        <v>91</v>
      </c>
      <c r="AY295" s="19" t="s">
        <v>250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256</v>
      </c>
      <c r="BM295" s="242" t="s">
        <v>897</v>
      </c>
    </row>
    <row r="296" s="2" customFormat="1" ht="24.15" customHeight="1">
      <c r="A296" s="41"/>
      <c r="B296" s="42"/>
      <c r="C296" s="230" t="s">
        <v>970</v>
      </c>
      <c r="D296" s="230" t="s">
        <v>252</v>
      </c>
      <c r="E296" s="231" t="s">
        <v>1077</v>
      </c>
      <c r="F296" s="232" t="s">
        <v>5461</v>
      </c>
      <c r="G296" s="233" t="s">
        <v>320</v>
      </c>
      <c r="H296" s="234">
        <v>653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256</v>
      </c>
      <c r="AT296" s="242" t="s">
        <v>252</v>
      </c>
      <c r="AU296" s="242" t="s">
        <v>91</v>
      </c>
      <c r="AY296" s="19" t="s">
        <v>250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256</v>
      </c>
      <c r="BM296" s="242" t="s">
        <v>902</v>
      </c>
    </row>
    <row r="297" s="2" customFormat="1" ht="24.15" customHeight="1">
      <c r="A297" s="41"/>
      <c r="B297" s="42"/>
      <c r="C297" s="294" t="s">
        <v>975</v>
      </c>
      <c r="D297" s="294" t="s">
        <v>337</v>
      </c>
      <c r="E297" s="295" t="s">
        <v>5462</v>
      </c>
      <c r="F297" s="296" t="s">
        <v>5463</v>
      </c>
      <c r="G297" s="297" t="s">
        <v>320</v>
      </c>
      <c r="H297" s="298">
        <v>662</v>
      </c>
      <c r="I297" s="299"/>
      <c r="J297" s="300">
        <f>ROUND(I297*H297,2)</f>
        <v>0</v>
      </c>
      <c r="K297" s="301"/>
      <c r="L297" s="302"/>
      <c r="M297" s="303" t="s">
        <v>1</v>
      </c>
      <c r="N297" s="304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280</v>
      </c>
      <c r="AT297" s="242" t="s">
        <v>337</v>
      </c>
      <c r="AU297" s="242" t="s">
        <v>91</v>
      </c>
      <c r="AY297" s="19" t="s">
        <v>250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256</v>
      </c>
      <c r="BM297" s="242" t="s">
        <v>1384</v>
      </c>
    </row>
    <row r="298" s="2" customFormat="1" ht="21.75" customHeight="1">
      <c r="A298" s="41"/>
      <c r="B298" s="42"/>
      <c r="C298" s="230" t="s">
        <v>982</v>
      </c>
      <c r="D298" s="230" t="s">
        <v>252</v>
      </c>
      <c r="E298" s="231" t="s">
        <v>5464</v>
      </c>
      <c r="F298" s="232" t="s">
        <v>5465</v>
      </c>
      <c r="G298" s="233" t="s">
        <v>388</v>
      </c>
      <c r="H298" s="234">
        <v>6.5999999999999996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256</v>
      </c>
      <c r="AT298" s="242" t="s">
        <v>252</v>
      </c>
      <c r="AU298" s="242" t="s">
        <v>91</v>
      </c>
      <c r="AY298" s="19" t="s">
        <v>250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256</v>
      </c>
      <c r="BM298" s="242" t="s">
        <v>911</v>
      </c>
    </row>
    <row r="299" s="13" customFormat="1">
      <c r="A299" s="13"/>
      <c r="B299" s="249"/>
      <c r="C299" s="250"/>
      <c r="D299" s="251" t="s">
        <v>259</v>
      </c>
      <c r="E299" s="252" t="s">
        <v>1</v>
      </c>
      <c r="F299" s="253" t="s">
        <v>5466</v>
      </c>
      <c r="G299" s="250"/>
      <c r="H299" s="254">
        <v>6.5999999999999996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259</v>
      </c>
      <c r="AU299" s="260" t="s">
        <v>91</v>
      </c>
      <c r="AV299" s="13" t="s">
        <v>93</v>
      </c>
      <c r="AW299" s="13" t="s">
        <v>40</v>
      </c>
      <c r="AX299" s="13" t="s">
        <v>91</v>
      </c>
      <c r="AY299" s="260" t="s">
        <v>250</v>
      </c>
    </row>
    <row r="300" s="2" customFormat="1" ht="16.5" customHeight="1">
      <c r="A300" s="41"/>
      <c r="B300" s="42"/>
      <c r="C300" s="294" t="s">
        <v>997</v>
      </c>
      <c r="D300" s="294" t="s">
        <v>337</v>
      </c>
      <c r="E300" s="295" t="s">
        <v>5467</v>
      </c>
      <c r="F300" s="296" t="s">
        <v>5468</v>
      </c>
      <c r="G300" s="297" t="s">
        <v>388</v>
      </c>
      <c r="H300" s="298">
        <v>7</v>
      </c>
      <c r="I300" s="299"/>
      <c r="J300" s="300">
        <f>ROUND(I300*H300,2)</f>
        <v>0</v>
      </c>
      <c r="K300" s="301"/>
      <c r="L300" s="302"/>
      <c r="M300" s="303" t="s">
        <v>1</v>
      </c>
      <c r="N300" s="304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280</v>
      </c>
      <c r="AT300" s="242" t="s">
        <v>337</v>
      </c>
      <c r="AU300" s="242" t="s">
        <v>91</v>
      </c>
      <c r="AY300" s="19" t="s">
        <v>250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256</v>
      </c>
      <c r="BM300" s="242" t="s">
        <v>915</v>
      </c>
    </row>
    <row r="301" s="12" customFormat="1" ht="25.92" customHeight="1">
      <c r="A301" s="12"/>
      <c r="B301" s="214"/>
      <c r="C301" s="215"/>
      <c r="D301" s="216" t="s">
        <v>83</v>
      </c>
      <c r="E301" s="217" t="s">
        <v>280</v>
      </c>
      <c r="F301" s="217" t="s">
        <v>5469</v>
      </c>
      <c r="G301" s="215"/>
      <c r="H301" s="215"/>
      <c r="I301" s="218"/>
      <c r="J301" s="219">
        <f>BK301</f>
        <v>0</v>
      </c>
      <c r="K301" s="215"/>
      <c r="L301" s="220"/>
      <c r="M301" s="221"/>
      <c r="N301" s="222"/>
      <c r="O301" s="222"/>
      <c r="P301" s="223">
        <f>SUM(P302:P314)</f>
        <v>0</v>
      </c>
      <c r="Q301" s="222"/>
      <c r="R301" s="223">
        <f>SUM(R302:R314)</f>
        <v>0</v>
      </c>
      <c r="S301" s="222"/>
      <c r="T301" s="224">
        <f>SUM(T302:T314)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5" t="s">
        <v>91</v>
      </c>
      <c r="AT301" s="226" t="s">
        <v>83</v>
      </c>
      <c r="AU301" s="226" t="s">
        <v>84</v>
      </c>
      <c r="AY301" s="225" t="s">
        <v>250</v>
      </c>
      <c r="BK301" s="227">
        <f>SUM(BK302:BK314)</f>
        <v>0</v>
      </c>
    </row>
    <row r="302" s="2" customFormat="1" ht="24.15" customHeight="1">
      <c r="A302" s="41"/>
      <c r="B302" s="42"/>
      <c r="C302" s="230" t="s">
        <v>644</v>
      </c>
      <c r="D302" s="230" t="s">
        <v>252</v>
      </c>
      <c r="E302" s="231" t="s">
        <v>5470</v>
      </c>
      <c r="F302" s="232" t="s">
        <v>5471</v>
      </c>
      <c r="G302" s="233" t="s">
        <v>570</v>
      </c>
      <c r="H302" s="234">
        <v>2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256</v>
      </c>
      <c r="AT302" s="242" t="s">
        <v>252</v>
      </c>
      <c r="AU302" s="242" t="s">
        <v>91</v>
      </c>
      <c r="AY302" s="19" t="s">
        <v>250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256</v>
      </c>
      <c r="BM302" s="242" t="s">
        <v>920</v>
      </c>
    </row>
    <row r="303" s="2" customFormat="1">
      <c r="A303" s="41"/>
      <c r="B303" s="42"/>
      <c r="C303" s="43"/>
      <c r="D303" s="251" t="s">
        <v>288</v>
      </c>
      <c r="E303" s="43"/>
      <c r="F303" s="282" t="s">
        <v>5472</v>
      </c>
      <c r="G303" s="43"/>
      <c r="H303" s="43"/>
      <c r="I303" s="246"/>
      <c r="J303" s="43"/>
      <c r="K303" s="43"/>
      <c r="L303" s="47"/>
      <c r="M303" s="247"/>
      <c r="N303" s="248"/>
      <c r="O303" s="94"/>
      <c r="P303" s="94"/>
      <c r="Q303" s="94"/>
      <c r="R303" s="94"/>
      <c r="S303" s="94"/>
      <c r="T303" s="95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288</v>
      </c>
      <c r="AU303" s="19" t="s">
        <v>91</v>
      </c>
    </row>
    <row r="304" s="2" customFormat="1" ht="24.15" customHeight="1">
      <c r="A304" s="41"/>
      <c r="B304" s="42"/>
      <c r="C304" s="230" t="s">
        <v>1014</v>
      </c>
      <c r="D304" s="230" t="s">
        <v>252</v>
      </c>
      <c r="E304" s="231" t="s">
        <v>5473</v>
      </c>
      <c r="F304" s="232" t="s">
        <v>5474</v>
      </c>
      <c r="G304" s="233" t="s">
        <v>570</v>
      </c>
      <c r="H304" s="234">
        <v>4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256</v>
      </c>
      <c r="AT304" s="242" t="s">
        <v>252</v>
      </c>
      <c r="AU304" s="242" t="s">
        <v>91</v>
      </c>
      <c r="AY304" s="19" t="s">
        <v>250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256</v>
      </c>
      <c r="BM304" s="242" t="s">
        <v>924</v>
      </c>
    </row>
    <row r="305" s="2" customFormat="1" ht="24.15" customHeight="1">
      <c r="A305" s="41"/>
      <c r="B305" s="42"/>
      <c r="C305" s="230" t="s">
        <v>664</v>
      </c>
      <c r="D305" s="230" t="s">
        <v>252</v>
      </c>
      <c r="E305" s="231" t="s">
        <v>5475</v>
      </c>
      <c r="F305" s="232" t="s">
        <v>5476</v>
      </c>
      <c r="G305" s="233" t="s">
        <v>570</v>
      </c>
      <c r="H305" s="234">
        <v>2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256</v>
      </c>
      <c r="AT305" s="242" t="s">
        <v>252</v>
      </c>
      <c r="AU305" s="242" t="s">
        <v>91</v>
      </c>
      <c r="AY305" s="19" t="s">
        <v>250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256</v>
      </c>
      <c r="BM305" s="242" t="s">
        <v>935</v>
      </c>
    </row>
    <row r="306" s="2" customFormat="1" ht="24.15" customHeight="1">
      <c r="A306" s="41"/>
      <c r="B306" s="42"/>
      <c r="C306" s="294" t="s">
        <v>1021</v>
      </c>
      <c r="D306" s="294" t="s">
        <v>337</v>
      </c>
      <c r="E306" s="295" t="s">
        <v>5477</v>
      </c>
      <c r="F306" s="296" t="s">
        <v>5478</v>
      </c>
      <c r="G306" s="297" t="s">
        <v>570</v>
      </c>
      <c r="H306" s="298">
        <v>2</v>
      </c>
      <c r="I306" s="299"/>
      <c r="J306" s="300">
        <f>ROUND(I306*H306,2)</f>
        <v>0</v>
      </c>
      <c r="K306" s="301"/>
      <c r="L306" s="302"/>
      <c r="M306" s="303" t="s">
        <v>1</v>
      </c>
      <c r="N306" s="304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280</v>
      </c>
      <c r="AT306" s="242" t="s">
        <v>337</v>
      </c>
      <c r="AU306" s="242" t="s">
        <v>91</v>
      </c>
      <c r="AY306" s="19" t="s">
        <v>250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256</v>
      </c>
      <c r="BM306" s="242" t="s">
        <v>963</v>
      </c>
    </row>
    <row r="307" s="2" customFormat="1" ht="24.15" customHeight="1">
      <c r="A307" s="41"/>
      <c r="B307" s="42"/>
      <c r="C307" s="294" t="s">
        <v>677</v>
      </c>
      <c r="D307" s="294" t="s">
        <v>337</v>
      </c>
      <c r="E307" s="295" t="s">
        <v>5479</v>
      </c>
      <c r="F307" s="296" t="s">
        <v>5480</v>
      </c>
      <c r="G307" s="297" t="s">
        <v>570</v>
      </c>
      <c r="H307" s="298">
        <v>2</v>
      </c>
      <c r="I307" s="299"/>
      <c r="J307" s="300">
        <f>ROUND(I307*H307,2)</f>
        <v>0</v>
      </c>
      <c r="K307" s="301"/>
      <c r="L307" s="302"/>
      <c r="M307" s="303" t="s">
        <v>1</v>
      </c>
      <c r="N307" s="304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280</v>
      </c>
      <c r="AT307" s="242" t="s">
        <v>337</v>
      </c>
      <c r="AU307" s="242" t="s">
        <v>91</v>
      </c>
      <c r="AY307" s="19" t="s">
        <v>250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256</v>
      </c>
      <c r="BM307" s="242" t="s">
        <v>973</v>
      </c>
    </row>
    <row r="308" s="2" customFormat="1" ht="24.15" customHeight="1">
      <c r="A308" s="41"/>
      <c r="B308" s="42"/>
      <c r="C308" s="294" t="s">
        <v>1030</v>
      </c>
      <c r="D308" s="294" t="s">
        <v>337</v>
      </c>
      <c r="E308" s="295" t="s">
        <v>5481</v>
      </c>
      <c r="F308" s="296" t="s">
        <v>5482</v>
      </c>
      <c r="G308" s="297" t="s">
        <v>570</v>
      </c>
      <c r="H308" s="298">
        <v>2</v>
      </c>
      <c r="I308" s="299"/>
      <c r="J308" s="300">
        <f>ROUND(I308*H308,2)</f>
        <v>0</v>
      </c>
      <c r="K308" s="301"/>
      <c r="L308" s="302"/>
      <c r="M308" s="303" t="s">
        <v>1</v>
      </c>
      <c r="N308" s="304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280</v>
      </c>
      <c r="AT308" s="242" t="s">
        <v>337</v>
      </c>
      <c r="AU308" s="242" t="s">
        <v>91</v>
      </c>
      <c r="AY308" s="19" t="s">
        <v>250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256</v>
      </c>
      <c r="BM308" s="242" t="s">
        <v>1465</v>
      </c>
    </row>
    <row r="309" s="2" customFormat="1" ht="24.15" customHeight="1">
      <c r="A309" s="41"/>
      <c r="B309" s="42"/>
      <c r="C309" s="294" t="s">
        <v>689</v>
      </c>
      <c r="D309" s="294" t="s">
        <v>337</v>
      </c>
      <c r="E309" s="295" t="s">
        <v>5483</v>
      </c>
      <c r="F309" s="296" t="s">
        <v>5484</v>
      </c>
      <c r="G309" s="297" t="s">
        <v>570</v>
      </c>
      <c r="H309" s="298">
        <v>2</v>
      </c>
      <c r="I309" s="299"/>
      <c r="J309" s="300">
        <f>ROUND(I309*H309,2)</f>
        <v>0</v>
      </c>
      <c r="K309" s="301"/>
      <c r="L309" s="302"/>
      <c r="M309" s="303" t="s">
        <v>1</v>
      </c>
      <c r="N309" s="304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280</v>
      </c>
      <c r="AT309" s="242" t="s">
        <v>337</v>
      </c>
      <c r="AU309" s="242" t="s">
        <v>91</v>
      </c>
      <c r="AY309" s="19" t="s">
        <v>250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256</v>
      </c>
      <c r="BM309" s="242" t="s">
        <v>1473</v>
      </c>
    </row>
    <row r="310" s="2" customFormat="1" ht="21.75" customHeight="1">
      <c r="A310" s="41"/>
      <c r="B310" s="42"/>
      <c r="C310" s="294" t="s">
        <v>1045</v>
      </c>
      <c r="D310" s="294" t="s">
        <v>337</v>
      </c>
      <c r="E310" s="295" t="s">
        <v>5485</v>
      </c>
      <c r="F310" s="296" t="s">
        <v>5486</v>
      </c>
      <c r="G310" s="297" t="s">
        <v>570</v>
      </c>
      <c r="H310" s="298">
        <v>2</v>
      </c>
      <c r="I310" s="299"/>
      <c r="J310" s="300">
        <f>ROUND(I310*H310,2)</f>
        <v>0</v>
      </c>
      <c r="K310" s="301"/>
      <c r="L310" s="302"/>
      <c r="M310" s="303" t="s">
        <v>1</v>
      </c>
      <c r="N310" s="304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280</v>
      </c>
      <c r="AT310" s="242" t="s">
        <v>337</v>
      </c>
      <c r="AU310" s="242" t="s">
        <v>91</v>
      </c>
      <c r="AY310" s="19" t="s">
        <v>250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256</v>
      </c>
      <c r="BM310" s="242" t="s">
        <v>1033</v>
      </c>
    </row>
    <row r="311" s="2" customFormat="1" ht="24.15" customHeight="1">
      <c r="A311" s="41"/>
      <c r="B311" s="42"/>
      <c r="C311" s="230" t="s">
        <v>694</v>
      </c>
      <c r="D311" s="230" t="s">
        <v>252</v>
      </c>
      <c r="E311" s="231" t="s">
        <v>5487</v>
      </c>
      <c r="F311" s="232" t="s">
        <v>5488</v>
      </c>
      <c r="G311" s="233" t="s">
        <v>570</v>
      </c>
      <c r="H311" s="234">
        <v>2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256</v>
      </c>
      <c r="AT311" s="242" t="s">
        <v>252</v>
      </c>
      <c r="AU311" s="242" t="s">
        <v>91</v>
      </c>
      <c r="AY311" s="19" t="s">
        <v>250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256</v>
      </c>
      <c r="BM311" s="242" t="s">
        <v>1043</v>
      </c>
    </row>
    <row r="312" s="2" customFormat="1" ht="16.5" customHeight="1">
      <c r="A312" s="41"/>
      <c r="B312" s="42"/>
      <c r="C312" s="294" t="s">
        <v>1054</v>
      </c>
      <c r="D312" s="294" t="s">
        <v>337</v>
      </c>
      <c r="E312" s="295" t="s">
        <v>5489</v>
      </c>
      <c r="F312" s="296" t="s">
        <v>5490</v>
      </c>
      <c r="G312" s="297" t="s">
        <v>570</v>
      </c>
      <c r="H312" s="298">
        <v>2</v>
      </c>
      <c r="I312" s="299"/>
      <c r="J312" s="300">
        <f>ROUND(I312*H312,2)</f>
        <v>0</v>
      </c>
      <c r="K312" s="301"/>
      <c r="L312" s="302"/>
      <c r="M312" s="303" t="s">
        <v>1</v>
      </c>
      <c r="N312" s="304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280</v>
      </c>
      <c r="AT312" s="242" t="s">
        <v>337</v>
      </c>
      <c r="AU312" s="242" t="s">
        <v>91</v>
      </c>
      <c r="AY312" s="19" t="s">
        <v>250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256</v>
      </c>
      <c r="BM312" s="242" t="s">
        <v>1506</v>
      </c>
    </row>
    <row r="313" s="2" customFormat="1" ht="24.15" customHeight="1">
      <c r="A313" s="41"/>
      <c r="B313" s="42"/>
      <c r="C313" s="230" t="s">
        <v>698</v>
      </c>
      <c r="D313" s="230" t="s">
        <v>252</v>
      </c>
      <c r="E313" s="231" t="s">
        <v>5491</v>
      </c>
      <c r="F313" s="232" t="s">
        <v>5492</v>
      </c>
      <c r="G313" s="233" t="s">
        <v>570</v>
      </c>
      <c r="H313" s="234">
        <v>28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256</v>
      </c>
      <c r="AT313" s="242" t="s">
        <v>252</v>
      </c>
      <c r="AU313" s="242" t="s">
        <v>91</v>
      </c>
      <c r="AY313" s="19" t="s">
        <v>250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256</v>
      </c>
      <c r="BM313" s="242" t="s">
        <v>1518</v>
      </c>
    </row>
    <row r="314" s="2" customFormat="1" ht="24.15" customHeight="1">
      <c r="A314" s="41"/>
      <c r="B314" s="42"/>
      <c r="C314" s="230" t="s">
        <v>1063</v>
      </c>
      <c r="D314" s="230" t="s">
        <v>252</v>
      </c>
      <c r="E314" s="231" t="s">
        <v>5493</v>
      </c>
      <c r="F314" s="232" t="s">
        <v>5494</v>
      </c>
      <c r="G314" s="233" t="s">
        <v>570</v>
      </c>
      <c r="H314" s="234">
        <v>28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256</v>
      </c>
      <c r="AT314" s="242" t="s">
        <v>252</v>
      </c>
      <c r="AU314" s="242" t="s">
        <v>91</v>
      </c>
      <c r="AY314" s="19" t="s">
        <v>250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256</v>
      </c>
      <c r="BM314" s="242" t="s">
        <v>1542</v>
      </c>
    </row>
    <row r="315" s="12" customFormat="1" ht="25.92" customHeight="1">
      <c r="A315" s="12"/>
      <c r="B315" s="214"/>
      <c r="C315" s="215"/>
      <c r="D315" s="216" t="s">
        <v>83</v>
      </c>
      <c r="E315" s="217" t="s">
        <v>5495</v>
      </c>
      <c r="F315" s="217" t="s">
        <v>5496</v>
      </c>
      <c r="G315" s="215"/>
      <c r="H315" s="215"/>
      <c r="I315" s="218"/>
      <c r="J315" s="219">
        <f>BK315</f>
        <v>0</v>
      </c>
      <c r="K315" s="215"/>
      <c r="L315" s="220"/>
      <c r="M315" s="221"/>
      <c r="N315" s="222"/>
      <c r="O315" s="222"/>
      <c r="P315" s="223">
        <f>SUM(P316:P336)</f>
        <v>0</v>
      </c>
      <c r="Q315" s="222"/>
      <c r="R315" s="223">
        <f>SUM(R316:R336)</f>
        <v>0.28799999999999998</v>
      </c>
      <c r="S315" s="222"/>
      <c r="T315" s="224">
        <f>SUM(T316:T336)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5" t="s">
        <v>91</v>
      </c>
      <c r="AT315" s="226" t="s">
        <v>83</v>
      </c>
      <c r="AU315" s="226" t="s">
        <v>84</v>
      </c>
      <c r="AY315" s="225" t="s">
        <v>250</v>
      </c>
      <c r="BK315" s="227">
        <f>SUM(BK316:BK336)</f>
        <v>0</v>
      </c>
    </row>
    <row r="316" s="2" customFormat="1" ht="24.15" customHeight="1">
      <c r="A316" s="41"/>
      <c r="B316" s="42"/>
      <c r="C316" s="230" t="s">
        <v>711</v>
      </c>
      <c r="D316" s="230" t="s">
        <v>252</v>
      </c>
      <c r="E316" s="231" t="s">
        <v>5497</v>
      </c>
      <c r="F316" s="232" t="s">
        <v>5498</v>
      </c>
      <c r="G316" s="233" t="s">
        <v>570</v>
      </c>
      <c r="H316" s="234">
        <v>4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256</v>
      </c>
      <c r="AT316" s="242" t="s">
        <v>252</v>
      </c>
      <c r="AU316" s="242" t="s">
        <v>91</v>
      </c>
      <c r="AY316" s="19" t="s">
        <v>250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256</v>
      </c>
      <c r="BM316" s="242" t="s">
        <v>1048</v>
      </c>
    </row>
    <row r="317" s="2" customFormat="1" ht="16.5" customHeight="1">
      <c r="A317" s="41"/>
      <c r="B317" s="42"/>
      <c r="C317" s="294" t="s">
        <v>1073</v>
      </c>
      <c r="D317" s="294" t="s">
        <v>337</v>
      </c>
      <c r="E317" s="295" t="s">
        <v>5499</v>
      </c>
      <c r="F317" s="296" t="s">
        <v>5500</v>
      </c>
      <c r="G317" s="297" t="s">
        <v>570</v>
      </c>
      <c r="H317" s="298">
        <v>4</v>
      </c>
      <c r="I317" s="299"/>
      <c r="J317" s="300">
        <f>ROUND(I317*H317,2)</f>
        <v>0</v>
      </c>
      <c r="K317" s="301"/>
      <c r="L317" s="302"/>
      <c r="M317" s="303" t="s">
        <v>1</v>
      </c>
      <c r="N317" s="304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280</v>
      </c>
      <c r="AT317" s="242" t="s">
        <v>337</v>
      </c>
      <c r="AU317" s="242" t="s">
        <v>91</v>
      </c>
      <c r="AY317" s="19" t="s">
        <v>250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256</v>
      </c>
      <c r="BM317" s="242" t="s">
        <v>1052</v>
      </c>
    </row>
    <row r="318" s="2" customFormat="1" ht="16.5" customHeight="1">
      <c r="A318" s="41"/>
      <c r="B318" s="42"/>
      <c r="C318" s="294" t="s">
        <v>721</v>
      </c>
      <c r="D318" s="294" t="s">
        <v>337</v>
      </c>
      <c r="E318" s="295" t="s">
        <v>5501</v>
      </c>
      <c r="F318" s="296" t="s">
        <v>5502</v>
      </c>
      <c r="G318" s="297" t="s">
        <v>570</v>
      </c>
      <c r="H318" s="298">
        <v>4</v>
      </c>
      <c r="I318" s="299"/>
      <c r="J318" s="300">
        <f>ROUND(I318*H318,2)</f>
        <v>0</v>
      </c>
      <c r="K318" s="301"/>
      <c r="L318" s="302"/>
      <c r="M318" s="303" t="s">
        <v>1</v>
      </c>
      <c r="N318" s="304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280</v>
      </c>
      <c r="AT318" s="242" t="s">
        <v>337</v>
      </c>
      <c r="AU318" s="242" t="s">
        <v>91</v>
      </c>
      <c r="AY318" s="19" t="s">
        <v>250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256</v>
      </c>
      <c r="BM318" s="242" t="s">
        <v>1057</v>
      </c>
    </row>
    <row r="319" s="2" customFormat="1" ht="16.5" customHeight="1">
      <c r="A319" s="41"/>
      <c r="B319" s="42"/>
      <c r="C319" s="294" t="s">
        <v>1082</v>
      </c>
      <c r="D319" s="294" t="s">
        <v>337</v>
      </c>
      <c r="E319" s="295" t="s">
        <v>5503</v>
      </c>
      <c r="F319" s="296" t="s">
        <v>5504</v>
      </c>
      <c r="G319" s="297" t="s">
        <v>570</v>
      </c>
      <c r="H319" s="298">
        <v>16</v>
      </c>
      <c r="I319" s="299"/>
      <c r="J319" s="300">
        <f>ROUND(I319*H319,2)</f>
        <v>0</v>
      </c>
      <c r="K319" s="301"/>
      <c r="L319" s="302"/>
      <c r="M319" s="303" t="s">
        <v>1</v>
      </c>
      <c r="N319" s="304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280</v>
      </c>
      <c r="AT319" s="242" t="s">
        <v>337</v>
      </c>
      <c r="AU319" s="242" t="s">
        <v>91</v>
      </c>
      <c r="AY319" s="19" t="s">
        <v>250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256</v>
      </c>
      <c r="BM319" s="242" t="s">
        <v>1062</v>
      </c>
    </row>
    <row r="320" s="2" customFormat="1" ht="24.15" customHeight="1">
      <c r="A320" s="41"/>
      <c r="B320" s="42"/>
      <c r="C320" s="230" t="s">
        <v>727</v>
      </c>
      <c r="D320" s="230" t="s">
        <v>252</v>
      </c>
      <c r="E320" s="231" t="s">
        <v>5505</v>
      </c>
      <c r="F320" s="232" t="s">
        <v>5506</v>
      </c>
      <c r="G320" s="233" t="s">
        <v>570</v>
      </c>
      <c r="H320" s="234">
        <v>8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256</v>
      </c>
      <c r="AT320" s="242" t="s">
        <v>252</v>
      </c>
      <c r="AU320" s="242" t="s">
        <v>91</v>
      </c>
      <c r="AY320" s="19" t="s">
        <v>250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256</v>
      </c>
      <c r="BM320" s="242" t="s">
        <v>1066</v>
      </c>
    </row>
    <row r="321" s="2" customFormat="1" ht="16.5" customHeight="1">
      <c r="A321" s="41"/>
      <c r="B321" s="42"/>
      <c r="C321" s="294" t="s">
        <v>1091</v>
      </c>
      <c r="D321" s="294" t="s">
        <v>337</v>
      </c>
      <c r="E321" s="295" t="s">
        <v>5507</v>
      </c>
      <c r="F321" s="296" t="s">
        <v>5508</v>
      </c>
      <c r="G321" s="297" t="s">
        <v>570</v>
      </c>
      <c r="H321" s="298">
        <v>4</v>
      </c>
      <c r="I321" s="299"/>
      <c r="J321" s="300">
        <f>ROUND(I321*H321,2)</f>
        <v>0</v>
      </c>
      <c r="K321" s="301"/>
      <c r="L321" s="302"/>
      <c r="M321" s="303" t="s">
        <v>1</v>
      </c>
      <c r="N321" s="304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280</v>
      </c>
      <c r="AT321" s="242" t="s">
        <v>337</v>
      </c>
      <c r="AU321" s="242" t="s">
        <v>91</v>
      </c>
      <c r="AY321" s="19" t="s">
        <v>250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256</v>
      </c>
      <c r="BM321" s="242" t="s">
        <v>1070</v>
      </c>
    </row>
    <row r="322" s="2" customFormat="1" ht="16.5" customHeight="1">
      <c r="A322" s="41"/>
      <c r="B322" s="42"/>
      <c r="C322" s="294" t="s">
        <v>737</v>
      </c>
      <c r="D322" s="294" t="s">
        <v>337</v>
      </c>
      <c r="E322" s="295" t="s">
        <v>5509</v>
      </c>
      <c r="F322" s="296" t="s">
        <v>5510</v>
      </c>
      <c r="G322" s="297" t="s">
        <v>570</v>
      </c>
      <c r="H322" s="298">
        <v>4</v>
      </c>
      <c r="I322" s="299"/>
      <c r="J322" s="300">
        <f>ROUND(I322*H322,2)</f>
        <v>0</v>
      </c>
      <c r="K322" s="301"/>
      <c r="L322" s="302"/>
      <c r="M322" s="303" t="s">
        <v>1</v>
      </c>
      <c r="N322" s="304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280</v>
      </c>
      <c r="AT322" s="242" t="s">
        <v>337</v>
      </c>
      <c r="AU322" s="242" t="s">
        <v>91</v>
      </c>
      <c r="AY322" s="19" t="s">
        <v>250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256</v>
      </c>
      <c r="BM322" s="242" t="s">
        <v>1074</v>
      </c>
    </row>
    <row r="323" s="2" customFormat="1" ht="16.5" customHeight="1">
      <c r="A323" s="41"/>
      <c r="B323" s="42"/>
      <c r="C323" s="230" t="s">
        <v>1102</v>
      </c>
      <c r="D323" s="230" t="s">
        <v>252</v>
      </c>
      <c r="E323" s="231" t="s">
        <v>5511</v>
      </c>
      <c r="F323" s="232" t="s">
        <v>5512</v>
      </c>
      <c r="G323" s="233" t="s">
        <v>570</v>
      </c>
      <c r="H323" s="234">
        <v>1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256</v>
      </c>
      <c r="AT323" s="242" t="s">
        <v>252</v>
      </c>
      <c r="AU323" s="242" t="s">
        <v>91</v>
      </c>
      <c r="AY323" s="19" t="s">
        <v>250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256</v>
      </c>
      <c r="BM323" s="242" t="s">
        <v>1620</v>
      </c>
    </row>
    <row r="324" s="2" customFormat="1">
      <c r="A324" s="41"/>
      <c r="B324" s="42"/>
      <c r="C324" s="43"/>
      <c r="D324" s="251" t="s">
        <v>288</v>
      </c>
      <c r="E324" s="43"/>
      <c r="F324" s="282" t="s">
        <v>5513</v>
      </c>
      <c r="G324" s="43"/>
      <c r="H324" s="43"/>
      <c r="I324" s="246"/>
      <c r="J324" s="43"/>
      <c r="K324" s="43"/>
      <c r="L324" s="47"/>
      <c r="M324" s="247"/>
      <c r="N324" s="248"/>
      <c r="O324" s="94"/>
      <c r="P324" s="94"/>
      <c r="Q324" s="94"/>
      <c r="R324" s="94"/>
      <c r="S324" s="94"/>
      <c r="T324" s="95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288</v>
      </c>
      <c r="AU324" s="19" t="s">
        <v>91</v>
      </c>
    </row>
    <row r="325" s="2" customFormat="1" ht="24.15" customHeight="1">
      <c r="A325" s="41"/>
      <c r="B325" s="42"/>
      <c r="C325" s="294" t="s">
        <v>742</v>
      </c>
      <c r="D325" s="294" t="s">
        <v>337</v>
      </c>
      <c r="E325" s="295" t="s">
        <v>5514</v>
      </c>
      <c r="F325" s="296" t="s">
        <v>5515</v>
      </c>
      <c r="G325" s="297" t="s">
        <v>570</v>
      </c>
      <c r="H325" s="298">
        <v>1</v>
      </c>
      <c r="I325" s="299"/>
      <c r="J325" s="300">
        <f>ROUND(I325*H325,2)</f>
        <v>0</v>
      </c>
      <c r="K325" s="301"/>
      <c r="L325" s="302"/>
      <c r="M325" s="303" t="s">
        <v>1</v>
      </c>
      <c r="N325" s="304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280</v>
      </c>
      <c r="AT325" s="242" t="s">
        <v>337</v>
      </c>
      <c r="AU325" s="242" t="s">
        <v>91</v>
      </c>
      <c r="AY325" s="19" t="s">
        <v>250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256</v>
      </c>
      <c r="BM325" s="242" t="s">
        <v>1630</v>
      </c>
    </row>
    <row r="326" s="2" customFormat="1" ht="24.15" customHeight="1">
      <c r="A326" s="41"/>
      <c r="B326" s="42"/>
      <c r="C326" s="230" t="s">
        <v>1110</v>
      </c>
      <c r="D326" s="230" t="s">
        <v>252</v>
      </c>
      <c r="E326" s="231" t="s">
        <v>5516</v>
      </c>
      <c r="F326" s="232" t="s">
        <v>5517</v>
      </c>
      <c r="G326" s="233" t="s">
        <v>320</v>
      </c>
      <c r="H326" s="234">
        <v>20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256</v>
      </c>
      <c r="AT326" s="242" t="s">
        <v>252</v>
      </c>
      <c r="AU326" s="242" t="s">
        <v>91</v>
      </c>
      <c r="AY326" s="19" t="s">
        <v>250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256</v>
      </c>
      <c r="BM326" s="242" t="s">
        <v>1644</v>
      </c>
    </row>
    <row r="327" s="2" customFormat="1" ht="24.15" customHeight="1">
      <c r="A327" s="41"/>
      <c r="B327" s="42"/>
      <c r="C327" s="230" t="s">
        <v>752</v>
      </c>
      <c r="D327" s="230" t="s">
        <v>252</v>
      </c>
      <c r="E327" s="231" t="s">
        <v>5518</v>
      </c>
      <c r="F327" s="232" t="s">
        <v>5519</v>
      </c>
      <c r="G327" s="233" t="s">
        <v>570</v>
      </c>
      <c r="H327" s="234">
        <v>3</v>
      </c>
      <c r="I327" s="235"/>
      <c r="J327" s="236">
        <f>ROUND(I327*H327,2)</f>
        <v>0</v>
      </c>
      <c r="K327" s="237"/>
      <c r="L327" s="47"/>
      <c r="M327" s="238" t="s">
        <v>1</v>
      </c>
      <c r="N327" s="239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256</v>
      </c>
      <c r="AT327" s="242" t="s">
        <v>252</v>
      </c>
      <c r="AU327" s="242" t="s">
        <v>91</v>
      </c>
      <c r="AY327" s="19" t="s">
        <v>250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256</v>
      </c>
      <c r="BM327" s="242" t="s">
        <v>1655</v>
      </c>
    </row>
    <row r="328" s="2" customFormat="1" ht="16.5" customHeight="1">
      <c r="A328" s="41"/>
      <c r="B328" s="42"/>
      <c r="C328" s="230" t="s">
        <v>1120</v>
      </c>
      <c r="D328" s="230" t="s">
        <v>252</v>
      </c>
      <c r="E328" s="231" t="s">
        <v>5520</v>
      </c>
      <c r="F328" s="232" t="s">
        <v>5521</v>
      </c>
      <c r="G328" s="233" t="s">
        <v>320</v>
      </c>
      <c r="H328" s="234">
        <v>20</v>
      </c>
      <c r="I328" s="235"/>
      <c r="J328" s="236">
        <f>ROUND(I328*H328,2)</f>
        <v>0</v>
      </c>
      <c r="K328" s="237"/>
      <c r="L328" s="47"/>
      <c r="M328" s="238" t="s">
        <v>1</v>
      </c>
      <c r="N328" s="239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256</v>
      </c>
      <c r="AT328" s="242" t="s">
        <v>252</v>
      </c>
      <c r="AU328" s="242" t="s">
        <v>91</v>
      </c>
      <c r="AY328" s="19" t="s">
        <v>250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256</v>
      </c>
      <c r="BM328" s="242" t="s">
        <v>1666</v>
      </c>
    </row>
    <row r="329" s="2" customFormat="1" ht="24.15" customHeight="1">
      <c r="A329" s="41"/>
      <c r="B329" s="42"/>
      <c r="C329" s="230" t="s">
        <v>757</v>
      </c>
      <c r="D329" s="230" t="s">
        <v>252</v>
      </c>
      <c r="E329" s="231" t="s">
        <v>5522</v>
      </c>
      <c r="F329" s="232" t="s">
        <v>5523</v>
      </c>
      <c r="G329" s="233" t="s">
        <v>320</v>
      </c>
      <c r="H329" s="234">
        <v>148</v>
      </c>
      <c r="I329" s="235"/>
      <c r="J329" s="236">
        <f>ROUND(I329*H329,2)</f>
        <v>0</v>
      </c>
      <c r="K329" s="237"/>
      <c r="L329" s="47"/>
      <c r="M329" s="238" t="s">
        <v>1</v>
      </c>
      <c r="N329" s="239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256</v>
      </c>
      <c r="AT329" s="242" t="s">
        <v>252</v>
      </c>
      <c r="AU329" s="242" t="s">
        <v>91</v>
      </c>
      <c r="AY329" s="19" t="s">
        <v>250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256</v>
      </c>
      <c r="BM329" s="242" t="s">
        <v>1674</v>
      </c>
    </row>
    <row r="330" s="13" customFormat="1">
      <c r="A330" s="13"/>
      <c r="B330" s="249"/>
      <c r="C330" s="250"/>
      <c r="D330" s="251" t="s">
        <v>259</v>
      </c>
      <c r="E330" s="252" t="s">
        <v>1</v>
      </c>
      <c r="F330" s="253" t="s">
        <v>5524</v>
      </c>
      <c r="G330" s="250"/>
      <c r="H330" s="254">
        <v>148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259</v>
      </c>
      <c r="AU330" s="260" t="s">
        <v>91</v>
      </c>
      <c r="AV330" s="13" t="s">
        <v>93</v>
      </c>
      <c r="AW330" s="13" t="s">
        <v>40</v>
      </c>
      <c r="AX330" s="13" t="s">
        <v>91</v>
      </c>
      <c r="AY330" s="260" t="s">
        <v>250</v>
      </c>
    </row>
    <row r="331" s="2" customFormat="1" ht="33" customHeight="1">
      <c r="A331" s="41"/>
      <c r="B331" s="42"/>
      <c r="C331" s="230" t="s">
        <v>1129</v>
      </c>
      <c r="D331" s="230" t="s">
        <v>252</v>
      </c>
      <c r="E331" s="231" t="s">
        <v>5525</v>
      </c>
      <c r="F331" s="232" t="s">
        <v>5526</v>
      </c>
      <c r="G331" s="233" t="s">
        <v>320</v>
      </c>
      <c r="H331" s="234">
        <v>118</v>
      </c>
      <c r="I331" s="235"/>
      <c r="J331" s="236">
        <f>ROUND(I331*H331,2)</f>
        <v>0</v>
      </c>
      <c r="K331" s="237"/>
      <c r="L331" s="47"/>
      <c r="M331" s="238" t="s">
        <v>1</v>
      </c>
      <c r="N331" s="239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256</v>
      </c>
      <c r="AT331" s="242" t="s">
        <v>252</v>
      </c>
      <c r="AU331" s="242" t="s">
        <v>91</v>
      </c>
      <c r="AY331" s="19" t="s">
        <v>250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256</v>
      </c>
      <c r="BM331" s="242" t="s">
        <v>1683</v>
      </c>
    </row>
    <row r="332" s="2" customFormat="1">
      <c r="A332" s="41"/>
      <c r="B332" s="42"/>
      <c r="C332" s="43"/>
      <c r="D332" s="251" t="s">
        <v>288</v>
      </c>
      <c r="E332" s="43"/>
      <c r="F332" s="282" t="s">
        <v>5527</v>
      </c>
      <c r="G332" s="43"/>
      <c r="H332" s="43"/>
      <c r="I332" s="246"/>
      <c r="J332" s="43"/>
      <c r="K332" s="43"/>
      <c r="L332" s="47"/>
      <c r="M332" s="247"/>
      <c r="N332" s="248"/>
      <c r="O332" s="94"/>
      <c r="P332" s="94"/>
      <c r="Q332" s="94"/>
      <c r="R332" s="94"/>
      <c r="S332" s="94"/>
      <c r="T332" s="95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288</v>
      </c>
      <c r="AU332" s="19" t="s">
        <v>91</v>
      </c>
    </row>
    <row r="333" s="2" customFormat="1" ht="33" customHeight="1">
      <c r="A333" s="41"/>
      <c r="B333" s="42"/>
      <c r="C333" s="230" t="s">
        <v>761</v>
      </c>
      <c r="D333" s="230" t="s">
        <v>252</v>
      </c>
      <c r="E333" s="231" t="s">
        <v>5528</v>
      </c>
      <c r="F333" s="232" t="s">
        <v>5529</v>
      </c>
      <c r="G333" s="233" t="s">
        <v>320</v>
      </c>
      <c r="H333" s="234">
        <v>30</v>
      </c>
      <c r="I333" s="235"/>
      <c r="J333" s="236">
        <f>ROUND(I333*H333,2)</f>
        <v>0</v>
      </c>
      <c r="K333" s="237"/>
      <c r="L333" s="47"/>
      <c r="M333" s="238" t="s">
        <v>1</v>
      </c>
      <c r="N333" s="239" t="s">
        <v>49</v>
      </c>
      <c r="O333" s="94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2" t="s">
        <v>256</v>
      </c>
      <c r="AT333" s="242" t="s">
        <v>252</v>
      </c>
      <c r="AU333" s="242" t="s">
        <v>91</v>
      </c>
      <c r="AY333" s="19" t="s">
        <v>250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9" t="s">
        <v>91</v>
      </c>
      <c r="BK333" s="243">
        <f>ROUND(I333*H333,2)</f>
        <v>0</v>
      </c>
      <c r="BL333" s="19" t="s">
        <v>256</v>
      </c>
      <c r="BM333" s="242" t="s">
        <v>1700</v>
      </c>
    </row>
    <row r="334" s="2" customFormat="1">
      <c r="A334" s="41"/>
      <c r="B334" s="42"/>
      <c r="C334" s="43"/>
      <c r="D334" s="251" t="s">
        <v>288</v>
      </c>
      <c r="E334" s="43"/>
      <c r="F334" s="282" t="s">
        <v>5530</v>
      </c>
      <c r="G334" s="43"/>
      <c r="H334" s="43"/>
      <c r="I334" s="246"/>
      <c r="J334" s="43"/>
      <c r="K334" s="43"/>
      <c r="L334" s="47"/>
      <c r="M334" s="247"/>
      <c r="N334" s="248"/>
      <c r="O334" s="94"/>
      <c r="P334" s="94"/>
      <c r="Q334" s="94"/>
      <c r="R334" s="94"/>
      <c r="S334" s="94"/>
      <c r="T334" s="95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9" t="s">
        <v>288</v>
      </c>
      <c r="AU334" s="19" t="s">
        <v>91</v>
      </c>
    </row>
    <row r="335" s="2" customFormat="1" ht="33" customHeight="1">
      <c r="A335" s="41"/>
      <c r="B335" s="42"/>
      <c r="C335" s="230" t="s">
        <v>1137</v>
      </c>
      <c r="D335" s="230" t="s">
        <v>252</v>
      </c>
      <c r="E335" s="231" t="s">
        <v>5531</v>
      </c>
      <c r="F335" s="232" t="s">
        <v>5532</v>
      </c>
      <c r="G335" s="233" t="s">
        <v>570</v>
      </c>
      <c r="H335" s="234">
        <v>5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0.001</v>
      </c>
      <c r="R335" s="240">
        <f>Q335*H335</f>
        <v>0.0050000000000000001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256</v>
      </c>
      <c r="AT335" s="242" t="s">
        <v>252</v>
      </c>
      <c r="AU335" s="242" t="s">
        <v>91</v>
      </c>
      <c r="AY335" s="19" t="s">
        <v>250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256</v>
      </c>
      <c r="BM335" s="242" t="s">
        <v>5533</v>
      </c>
    </row>
    <row r="336" s="2" customFormat="1" ht="24.15" customHeight="1">
      <c r="A336" s="41"/>
      <c r="B336" s="42"/>
      <c r="C336" s="294" t="s">
        <v>766</v>
      </c>
      <c r="D336" s="294" t="s">
        <v>337</v>
      </c>
      <c r="E336" s="295" t="s">
        <v>5534</v>
      </c>
      <c r="F336" s="296" t="s">
        <v>5535</v>
      </c>
      <c r="G336" s="297" t="s">
        <v>570</v>
      </c>
      <c r="H336" s="298">
        <v>5</v>
      </c>
      <c r="I336" s="299"/>
      <c r="J336" s="300">
        <f>ROUND(I336*H336,2)</f>
        <v>0</v>
      </c>
      <c r="K336" s="301"/>
      <c r="L336" s="302"/>
      <c r="M336" s="303" t="s">
        <v>1</v>
      </c>
      <c r="N336" s="304" t="s">
        <v>49</v>
      </c>
      <c r="O336" s="94"/>
      <c r="P336" s="240">
        <f>O336*H336</f>
        <v>0</v>
      </c>
      <c r="Q336" s="240">
        <v>0.056599999999999998</v>
      </c>
      <c r="R336" s="240">
        <f>Q336*H336</f>
        <v>0.28299999999999997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280</v>
      </c>
      <c r="AT336" s="242" t="s">
        <v>337</v>
      </c>
      <c r="AU336" s="242" t="s">
        <v>91</v>
      </c>
      <c r="AY336" s="19" t="s">
        <v>250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256</v>
      </c>
      <c r="BM336" s="242" t="s">
        <v>5536</v>
      </c>
    </row>
    <row r="337" s="12" customFormat="1" ht="25.92" customHeight="1">
      <c r="A337" s="12"/>
      <c r="B337" s="214"/>
      <c r="C337" s="215"/>
      <c r="D337" s="216" t="s">
        <v>83</v>
      </c>
      <c r="E337" s="217" t="s">
        <v>5537</v>
      </c>
      <c r="F337" s="217" t="s">
        <v>5538</v>
      </c>
      <c r="G337" s="215"/>
      <c r="H337" s="215"/>
      <c r="I337" s="218"/>
      <c r="J337" s="219">
        <f>BK337</f>
        <v>0</v>
      </c>
      <c r="K337" s="215"/>
      <c r="L337" s="220"/>
      <c r="M337" s="221"/>
      <c r="N337" s="222"/>
      <c r="O337" s="222"/>
      <c r="P337" s="223">
        <f>SUM(P338:P341)</f>
        <v>0</v>
      </c>
      <c r="Q337" s="222"/>
      <c r="R337" s="223">
        <f>SUM(R338:R341)</f>
        <v>0</v>
      </c>
      <c r="S337" s="222"/>
      <c r="T337" s="224">
        <f>SUM(T338:T341)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5" t="s">
        <v>91</v>
      </c>
      <c r="AT337" s="226" t="s">
        <v>83</v>
      </c>
      <c r="AU337" s="226" t="s">
        <v>84</v>
      </c>
      <c r="AY337" s="225" t="s">
        <v>250</v>
      </c>
      <c r="BK337" s="227">
        <f>SUM(BK338:BK341)</f>
        <v>0</v>
      </c>
    </row>
    <row r="338" s="2" customFormat="1" ht="24.15" customHeight="1">
      <c r="A338" s="41"/>
      <c r="B338" s="42"/>
      <c r="C338" s="230" t="s">
        <v>1146</v>
      </c>
      <c r="D338" s="230" t="s">
        <v>252</v>
      </c>
      <c r="E338" s="231" t="s">
        <v>5539</v>
      </c>
      <c r="F338" s="232" t="s">
        <v>5540</v>
      </c>
      <c r="G338" s="233" t="s">
        <v>570</v>
      </c>
      <c r="H338" s="234">
        <v>20</v>
      </c>
      <c r="I338" s="235"/>
      <c r="J338" s="236">
        <f>ROUND(I338*H338,2)</f>
        <v>0</v>
      </c>
      <c r="K338" s="237"/>
      <c r="L338" s="47"/>
      <c r="M338" s="238" t="s">
        <v>1</v>
      </c>
      <c r="N338" s="239" t="s">
        <v>49</v>
      </c>
      <c r="O338" s="94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42" t="s">
        <v>256</v>
      </c>
      <c r="AT338" s="242" t="s">
        <v>252</v>
      </c>
      <c r="AU338" s="242" t="s">
        <v>91</v>
      </c>
      <c r="AY338" s="19" t="s">
        <v>250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9" t="s">
        <v>91</v>
      </c>
      <c r="BK338" s="243">
        <f>ROUND(I338*H338,2)</f>
        <v>0</v>
      </c>
      <c r="BL338" s="19" t="s">
        <v>256</v>
      </c>
      <c r="BM338" s="242" t="s">
        <v>1079</v>
      </c>
    </row>
    <row r="339" s="13" customFormat="1">
      <c r="A339" s="13"/>
      <c r="B339" s="249"/>
      <c r="C339" s="250"/>
      <c r="D339" s="251" t="s">
        <v>259</v>
      </c>
      <c r="E339" s="252" t="s">
        <v>1</v>
      </c>
      <c r="F339" s="253" t="s">
        <v>5541</v>
      </c>
      <c r="G339" s="250"/>
      <c r="H339" s="254">
        <v>20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259</v>
      </c>
      <c r="AU339" s="260" t="s">
        <v>91</v>
      </c>
      <c r="AV339" s="13" t="s">
        <v>93</v>
      </c>
      <c r="AW339" s="13" t="s">
        <v>40</v>
      </c>
      <c r="AX339" s="13" t="s">
        <v>91</v>
      </c>
      <c r="AY339" s="260" t="s">
        <v>250</v>
      </c>
    </row>
    <row r="340" s="2" customFormat="1" ht="24.15" customHeight="1">
      <c r="A340" s="41"/>
      <c r="B340" s="42"/>
      <c r="C340" s="294" t="s">
        <v>770</v>
      </c>
      <c r="D340" s="294" t="s">
        <v>337</v>
      </c>
      <c r="E340" s="295" t="s">
        <v>5542</v>
      </c>
      <c r="F340" s="296" t="s">
        <v>5543</v>
      </c>
      <c r="G340" s="297" t="s">
        <v>570</v>
      </c>
      <c r="H340" s="298">
        <v>4000</v>
      </c>
      <c r="I340" s="299"/>
      <c r="J340" s="300">
        <f>ROUND(I340*H340,2)</f>
        <v>0</v>
      </c>
      <c r="K340" s="301"/>
      <c r="L340" s="302"/>
      <c r="M340" s="303" t="s">
        <v>1</v>
      </c>
      <c r="N340" s="304" t="s">
        <v>49</v>
      </c>
      <c r="O340" s="94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2" t="s">
        <v>280</v>
      </c>
      <c r="AT340" s="242" t="s">
        <v>337</v>
      </c>
      <c r="AU340" s="242" t="s">
        <v>91</v>
      </c>
      <c r="AY340" s="19" t="s">
        <v>250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9" t="s">
        <v>91</v>
      </c>
      <c r="BK340" s="243">
        <f>ROUND(I340*H340,2)</f>
        <v>0</v>
      </c>
      <c r="BL340" s="19" t="s">
        <v>256</v>
      </c>
      <c r="BM340" s="242" t="s">
        <v>1085</v>
      </c>
    </row>
    <row r="341" s="13" customFormat="1">
      <c r="A341" s="13"/>
      <c r="B341" s="249"/>
      <c r="C341" s="250"/>
      <c r="D341" s="251" t="s">
        <v>259</v>
      </c>
      <c r="E341" s="252" t="s">
        <v>1</v>
      </c>
      <c r="F341" s="253" t="s">
        <v>5544</v>
      </c>
      <c r="G341" s="250"/>
      <c r="H341" s="254">
        <v>4000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259</v>
      </c>
      <c r="AU341" s="260" t="s">
        <v>91</v>
      </c>
      <c r="AV341" s="13" t="s">
        <v>93</v>
      </c>
      <c r="AW341" s="13" t="s">
        <v>40</v>
      </c>
      <c r="AX341" s="13" t="s">
        <v>91</v>
      </c>
      <c r="AY341" s="260" t="s">
        <v>250</v>
      </c>
    </row>
    <row r="342" s="12" customFormat="1" ht="25.92" customHeight="1">
      <c r="A342" s="12"/>
      <c r="B342" s="214"/>
      <c r="C342" s="215"/>
      <c r="D342" s="216" t="s">
        <v>83</v>
      </c>
      <c r="E342" s="217" t="s">
        <v>5545</v>
      </c>
      <c r="F342" s="217" t="s">
        <v>5546</v>
      </c>
      <c r="G342" s="215"/>
      <c r="H342" s="215"/>
      <c r="I342" s="218"/>
      <c r="J342" s="219">
        <f>BK342</f>
        <v>0</v>
      </c>
      <c r="K342" s="215"/>
      <c r="L342" s="220"/>
      <c r="M342" s="221"/>
      <c r="N342" s="222"/>
      <c r="O342" s="222"/>
      <c r="P342" s="223">
        <f>SUM(P343:P358)</f>
        <v>0</v>
      </c>
      <c r="Q342" s="222"/>
      <c r="R342" s="223">
        <f>SUM(R343:R358)</f>
        <v>0</v>
      </c>
      <c r="S342" s="222"/>
      <c r="T342" s="224">
        <f>SUM(T343:T358)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5" t="s">
        <v>91</v>
      </c>
      <c r="AT342" s="226" t="s">
        <v>83</v>
      </c>
      <c r="AU342" s="226" t="s">
        <v>84</v>
      </c>
      <c r="AY342" s="225" t="s">
        <v>250</v>
      </c>
      <c r="BK342" s="227">
        <f>SUM(BK343:BK358)</f>
        <v>0</v>
      </c>
    </row>
    <row r="343" s="2" customFormat="1" ht="24.15" customHeight="1">
      <c r="A343" s="41"/>
      <c r="B343" s="42"/>
      <c r="C343" s="230" t="s">
        <v>1160</v>
      </c>
      <c r="D343" s="230" t="s">
        <v>252</v>
      </c>
      <c r="E343" s="231" t="s">
        <v>5547</v>
      </c>
      <c r="F343" s="232" t="s">
        <v>5548</v>
      </c>
      <c r="G343" s="233" t="s">
        <v>297</v>
      </c>
      <c r="H343" s="234">
        <v>3486.9380000000001</v>
      </c>
      <c r="I343" s="235"/>
      <c r="J343" s="236">
        <f>ROUND(I343*H343,2)</f>
        <v>0</v>
      </c>
      <c r="K343" s="237"/>
      <c r="L343" s="47"/>
      <c r="M343" s="238" t="s">
        <v>1</v>
      </c>
      <c r="N343" s="239" t="s">
        <v>49</v>
      </c>
      <c r="O343" s="94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256</v>
      </c>
      <c r="AT343" s="242" t="s">
        <v>252</v>
      </c>
      <c r="AU343" s="242" t="s">
        <v>91</v>
      </c>
      <c r="AY343" s="19" t="s">
        <v>250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256</v>
      </c>
      <c r="BM343" s="242" t="s">
        <v>1089</v>
      </c>
    </row>
    <row r="344" s="13" customFormat="1">
      <c r="A344" s="13"/>
      <c r="B344" s="249"/>
      <c r="C344" s="250"/>
      <c r="D344" s="251" t="s">
        <v>259</v>
      </c>
      <c r="E344" s="252" t="s">
        <v>1</v>
      </c>
      <c r="F344" s="253" t="s">
        <v>5549</v>
      </c>
      <c r="G344" s="250"/>
      <c r="H344" s="254">
        <v>34.079999999999998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259</v>
      </c>
      <c r="AU344" s="260" t="s">
        <v>91</v>
      </c>
      <c r="AV344" s="13" t="s">
        <v>93</v>
      </c>
      <c r="AW344" s="13" t="s">
        <v>40</v>
      </c>
      <c r="AX344" s="13" t="s">
        <v>84</v>
      </c>
      <c r="AY344" s="260" t="s">
        <v>250</v>
      </c>
    </row>
    <row r="345" s="13" customFormat="1">
      <c r="A345" s="13"/>
      <c r="B345" s="249"/>
      <c r="C345" s="250"/>
      <c r="D345" s="251" t="s">
        <v>259</v>
      </c>
      <c r="E345" s="252" t="s">
        <v>1</v>
      </c>
      <c r="F345" s="253" t="s">
        <v>5550</v>
      </c>
      <c r="G345" s="250"/>
      <c r="H345" s="254">
        <v>2808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259</v>
      </c>
      <c r="AU345" s="260" t="s">
        <v>91</v>
      </c>
      <c r="AV345" s="13" t="s">
        <v>93</v>
      </c>
      <c r="AW345" s="13" t="s">
        <v>40</v>
      </c>
      <c r="AX345" s="13" t="s">
        <v>84</v>
      </c>
      <c r="AY345" s="260" t="s">
        <v>250</v>
      </c>
    </row>
    <row r="346" s="13" customFormat="1">
      <c r="A346" s="13"/>
      <c r="B346" s="249"/>
      <c r="C346" s="250"/>
      <c r="D346" s="251" t="s">
        <v>259</v>
      </c>
      <c r="E346" s="252" t="s">
        <v>1</v>
      </c>
      <c r="F346" s="253" t="s">
        <v>5551</v>
      </c>
      <c r="G346" s="250"/>
      <c r="H346" s="254">
        <v>635.85799999999995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259</v>
      </c>
      <c r="AU346" s="260" t="s">
        <v>91</v>
      </c>
      <c r="AV346" s="13" t="s">
        <v>93</v>
      </c>
      <c r="AW346" s="13" t="s">
        <v>40</v>
      </c>
      <c r="AX346" s="13" t="s">
        <v>84</v>
      </c>
      <c r="AY346" s="260" t="s">
        <v>250</v>
      </c>
    </row>
    <row r="347" s="13" customFormat="1">
      <c r="A347" s="13"/>
      <c r="B347" s="249"/>
      <c r="C347" s="250"/>
      <c r="D347" s="251" t="s">
        <v>259</v>
      </c>
      <c r="E347" s="252" t="s">
        <v>1</v>
      </c>
      <c r="F347" s="253" t="s">
        <v>5552</v>
      </c>
      <c r="G347" s="250"/>
      <c r="H347" s="254">
        <v>9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259</v>
      </c>
      <c r="AU347" s="260" t="s">
        <v>91</v>
      </c>
      <c r="AV347" s="13" t="s">
        <v>93</v>
      </c>
      <c r="AW347" s="13" t="s">
        <v>40</v>
      </c>
      <c r="AX347" s="13" t="s">
        <v>84</v>
      </c>
      <c r="AY347" s="260" t="s">
        <v>250</v>
      </c>
    </row>
    <row r="348" s="14" customFormat="1">
      <c r="A348" s="14"/>
      <c r="B348" s="261"/>
      <c r="C348" s="262"/>
      <c r="D348" s="251" t="s">
        <v>259</v>
      </c>
      <c r="E348" s="263" t="s">
        <v>1</v>
      </c>
      <c r="F348" s="264" t="s">
        <v>261</v>
      </c>
      <c r="G348" s="262"/>
      <c r="H348" s="265">
        <v>3486.9380000000001</v>
      </c>
      <c r="I348" s="266"/>
      <c r="J348" s="262"/>
      <c r="K348" s="262"/>
      <c r="L348" s="267"/>
      <c r="M348" s="268"/>
      <c r="N348" s="269"/>
      <c r="O348" s="269"/>
      <c r="P348" s="269"/>
      <c r="Q348" s="269"/>
      <c r="R348" s="269"/>
      <c r="S348" s="269"/>
      <c r="T348" s="27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1" t="s">
        <v>259</v>
      </c>
      <c r="AU348" s="271" t="s">
        <v>91</v>
      </c>
      <c r="AV348" s="14" t="s">
        <v>256</v>
      </c>
      <c r="AW348" s="14" t="s">
        <v>40</v>
      </c>
      <c r="AX348" s="14" t="s">
        <v>91</v>
      </c>
      <c r="AY348" s="271" t="s">
        <v>250</v>
      </c>
    </row>
    <row r="349" s="2" customFormat="1" ht="21.75" customHeight="1">
      <c r="A349" s="41"/>
      <c r="B349" s="42"/>
      <c r="C349" s="230" t="s">
        <v>1165</v>
      </c>
      <c r="D349" s="230" t="s">
        <v>252</v>
      </c>
      <c r="E349" s="231" t="s">
        <v>5553</v>
      </c>
      <c r="F349" s="232" t="s">
        <v>5554</v>
      </c>
      <c r="G349" s="233" t="s">
        <v>297</v>
      </c>
      <c r="H349" s="234">
        <v>2808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256</v>
      </c>
      <c r="AT349" s="242" t="s">
        <v>252</v>
      </c>
      <c r="AU349" s="242" t="s">
        <v>91</v>
      </c>
      <c r="AY349" s="19" t="s">
        <v>250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256</v>
      </c>
      <c r="BM349" s="242" t="s">
        <v>1108</v>
      </c>
    </row>
    <row r="350" s="2" customFormat="1" ht="24.15" customHeight="1">
      <c r="A350" s="41"/>
      <c r="B350" s="42"/>
      <c r="C350" s="230" t="s">
        <v>1170</v>
      </c>
      <c r="D350" s="230" t="s">
        <v>252</v>
      </c>
      <c r="E350" s="231" t="s">
        <v>5555</v>
      </c>
      <c r="F350" s="232" t="s">
        <v>5556</v>
      </c>
      <c r="G350" s="233" t="s">
        <v>297</v>
      </c>
      <c r="H350" s="234">
        <v>43352</v>
      </c>
      <c r="I350" s="235"/>
      <c r="J350" s="236">
        <f>ROUND(I350*H350,2)</f>
        <v>0</v>
      </c>
      <c r="K350" s="237"/>
      <c r="L350" s="47"/>
      <c r="M350" s="238" t="s">
        <v>1</v>
      </c>
      <c r="N350" s="239" t="s">
        <v>49</v>
      </c>
      <c r="O350" s="94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2" t="s">
        <v>256</v>
      </c>
      <c r="AT350" s="242" t="s">
        <v>252</v>
      </c>
      <c r="AU350" s="242" t="s">
        <v>91</v>
      </c>
      <c r="AY350" s="19" t="s">
        <v>250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9" t="s">
        <v>91</v>
      </c>
      <c r="BK350" s="243">
        <f>ROUND(I350*H350,2)</f>
        <v>0</v>
      </c>
      <c r="BL350" s="19" t="s">
        <v>256</v>
      </c>
      <c r="BM350" s="242" t="s">
        <v>1113</v>
      </c>
    </row>
    <row r="351" s="2" customFormat="1" ht="21.75" customHeight="1">
      <c r="A351" s="41"/>
      <c r="B351" s="42"/>
      <c r="C351" s="230" t="s">
        <v>1175</v>
      </c>
      <c r="D351" s="230" t="s">
        <v>252</v>
      </c>
      <c r="E351" s="231" t="s">
        <v>5557</v>
      </c>
      <c r="F351" s="232" t="s">
        <v>5558</v>
      </c>
      <c r="G351" s="233" t="s">
        <v>297</v>
      </c>
      <c r="H351" s="234">
        <v>661.40999999999997</v>
      </c>
      <c r="I351" s="235"/>
      <c r="J351" s="236">
        <f>ROUND(I351*H351,2)</f>
        <v>0</v>
      </c>
      <c r="K351" s="237"/>
      <c r="L351" s="47"/>
      <c r="M351" s="238" t="s">
        <v>1</v>
      </c>
      <c r="N351" s="239" t="s">
        <v>49</v>
      </c>
      <c r="O351" s="94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2" t="s">
        <v>256</v>
      </c>
      <c r="AT351" s="242" t="s">
        <v>252</v>
      </c>
      <c r="AU351" s="242" t="s">
        <v>91</v>
      </c>
      <c r="AY351" s="19" t="s">
        <v>250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9" t="s">
        <v>91</v>
      </c>
      <c r="BK351" s="243">
        <f>ROUND(I351*H351,2)</f>
        <v>0</v>
      </c>
      <c r="BL351" s="19" t="s">
        <v>256</v>
      </c>
      <c r="BM351" s="242" t="s">
        <v>1118</v>
      </c>
    </row>
    <row r="352" s="2" customFormat="1" ht="24.15" customHeight="1">
      <c r="A352" s="41"/>
      <c r="B352" s="42"/>
      <c r="C352" s="230" t="s">
        <v>1180</v>
      </c>
      <c r="D352" s="230" t="s">
        <v>252</v>
      </c>
      <c r="E352" s="231" t="s">
        <v>5559</v>
      </c>
      <c r="F352" s="232" t="s">
        <v>5560</v>
      </c>
      <c r="G352" s="233" t="s">
        <v>297</v>
      </c>
      <c r="H352" s="234">
        <v>12566.790000000001</v>
      </c>
      <c r="I352" s="235"/>
      <c r="J352" s="236">
        <f>ROUND(I352*H352,2)</f>
        <v>0</v>
      </c>
      <c r="K352" s="237"/>
      <c r="L352" s="47"/>
      <c r="M352" s="238" t="s">
        <v>1</v>
      </c>
      <c r="N352" s="239" t="s">
        <v>49</v>
      </c>
      <c r="O352" s="94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42" t="s">
        <v>256</v>
      </c>
      <c r="AT352" s="242" t="s">
        <v>252</v>
      </c>
      <c r="AU352" s="242" t="s">
        <v>91</v>
      </c>
      <c r="AY352" s="19" t="s">
        <v>250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9" t="s">
        <v>91</v>
      </c>
      <c r="BK352" s="243">
        <f>ROUND(I352*H352,2)</f>
        <v>0</v>
      </c>
      <c r="BL352" s="19" t="s">
        <v>256</v>
      </c>
      <c r="BM352" s="242" t="s">
        <v>1132</v>
      </c>
    </row>
    <row r="353" s="2" customFormat="1" ht="37.8" customHeight="1">
      <c r="A353" s="41"/>
      <c r="B353" s="42"/>
      <c r="C353" s="230" t="s">
        <v>793</v>
      </c>
      <c r="D353" s="230" t="s">
        <v>252</v>
      </c>
      <c r="E353" s="231" t="s">
        <v>5561</v>
      </c>
      <c r="F353" s="232" t="s">
        <v>5562</v>
      </c>
      <c r="G353" s="233" t="s">
        <v>297</v>
      </c>
      <c r="H353" s="234">
        <v>9</v>
      </c>
      <c r="I353" s="235"/>
      <c r="J353" s="236">
        <f>ROUND(I353*H353,2)</f>
        <v>0</v>
      </c>
      <c r="K353" s="237"/>
      <c r="L353" s="47"/>
      <c r="M353" s="238" t="s">
        <v>1</v>
      </c>
      <c r="N353" s="239" t="s">
        <v>49</v>
      </c>
      <c r="O353" s="94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2" t="s">
        <v>256</v>
      </c>
      <c r="AT353" s="242" t="s">
        <v>252</v>
      </c>
      <c r="AU353" s="242" t="s">
        <v>91</v>
      </c>
      <c r="AY353" s="19" t="s">
        <v>250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9" t="s">
        <v>91</v>
      </c>
      <c r="BK353" s="243">
        <f>ROUND(I353*H353,2)</f>
        <v>0</v>
      </c>
      <c r="BL353" s="19" t="s">
        <v>256</v>
      </c>
      <c r="BM353" s="242" t="s">
        <v>1136</v>
      </c>
    </row>
    <row r="354" s="2" customFormat="1" ht="37.8" customHeight="1">
      <c r="A354" s="41"/>
      <c r="B354" s="42"/>
      <c r="C354" s="230" t="s">
        <v>1189</v>
      </c>
      <c r="D354" s="230" t="s">
        <v>252</v>
      </c>
      <c r="E354" s="231" t="s">
        <v>5563</v>
      </c>
      <c r="F354" s="232" t="s">
        <v>5564</v>
      </c>
      <c r="G354" s="233" t="s">
        <v>297</v>
      </c>
      <c r="H354" s="234">
        <v>635.85000000000002</v>
      </c>
      <c r="I354" s="235"/>
      <c r="J354" s="236">
        <f>ROUND(I354*H354,2)</f>
        <v>0</v>
      </c>
      <c r="K354" s="237"/>
      <c r="L354" s="47"/>
      <c r="M354" s="238" t="s">
        <v>1</v>
      </c>
      <c r="N354" s="239" t="s">
        <v>49</v>
      </c>
      <c r="O354" s="94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42" t="s">
        <v>256</v>
      </c>
      <c r="AT354" s="242" t="s">
        <v>252</v>
      </c>
      <c r="AU354" s="242" t="s">
        <v>91</v>
      </c>
      <c r="AY354" s="19" t="s">
        <v>250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9" t="s">
        <v>91</v>
      </c>
      <c r="BK354" s="243">
        <f>ROUND(I354*H354,2)</f>
        <v>0</v>
      </c>
      <c r="BL354" s="19" t="s">
        <v>256</v>
      </c>
      <c r="BM354" s="242" t="s">
        <v>1140</v>
      </c>
    </row>
    <row r="355" s="2" customFormat="1" ht="37.8" customHeight="1">
      <c r="A355" s="41"/>
      <c r="B355" s="42"/>
      <c r="C355" s="230" t="s">
        <v>796</v>
      </c>
      <c r="D355" s="230" t="s">
        <v>252</v>
      </c>
      <c r="E355" s="231" t="s">
        <v>5565</v>
      </c>
      <c r="F355" s="232" t="s">
        <v>5566</v>
      </c>
      <c r="G355" s="233" t="s">
        <v>297</v>
      </c>
      <c r="H355" s="234">
        <v>2808</v>
      </c>
      <c r="I355" s="235"/>
      <c r="J355" s="236">
        <f>ROUND(I355*H355,2)</f>
        <v>0</v>
      </c>
      <c r="K355" s="237"/>
      <c r="L355" s="47"/>
      <c r="M355" s="238" t="s">
        <v>1</v>
      </c>
      <c r="N355" s="239" t="s">
        <v>49</v>
      </c>
      <c r="O355" s="94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42" t="s">
        <v>256</v>
      </c>
      <c r="AT355" s="242" t="s">
        <v>252</v>
      </c>
      <c r="AU355" s="242" t="s">
        <v>91</v>
      </c>
      <c r="AY355" s="19" t="s">
        <v>250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9" t="s">
        <v>91</v>
      </c>
      <c r="BK355" s="243">
        <f>ROUND(I355*H355,2)</f>
        <v>0</v>
      </c>
      <c r="BL355" s="19" t="s">
        <v>256</v>
      </c>
      <c r="BM355" s="242" t="s">
        <v>1144</v>
      </c>
    </row>
    <row r="356" s="2" customFormat="1" ht="37.8" customHeight="1">
      <c r="A356" s="41"/>
      <c r="B356" s="42"/>
      <c r="C356" s="230" t="s">
        <v>1202</v>
      </c>
      <c r="D356" s="230" t="s">
        <v>252</v>
      </c>
      <c r="E356" s="231" t="s">
        <v>5567</v>
      </c>
      <c r="F356" s="232" t="s">
        <v>5568</v>
      </c>
      <c r="G356" s="233" t="s">
        <v>297</v>
      </c>
      <c r="H356" s="234">
        <v>34.079999999999998</v>
      </c>
      <c r="I356" s="235"/>
      <c r="J356" s="236">
        <f>ROUND(I356*H356,2)</f>
        <v>0</v>
      </c>
      <c r="K356" s="237"/>
      <c r="L356" s="47"/>
      <c r="M356" s="238" t="s">
        <v>1</v>
      </c>
      <c r="N356" s="239" t="s">
        <v>49</v>
      </c>
      <c r="O356" s="94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42" t="s">
        <v>256</v>
      </c>
      <c r="AT356" s="242" t="s">
        <v>252</v>
      </c>
      <c r="AU356" s="242" t="s">
        <v>91</v>
      </c>
      <c r="AY356" s="19" t="s">
        <v>250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9" t="s">
        <v>91</v>
      </c>
      <c r="BK356" s="243">
        <f>ROUND(I356*H356,2)</f>
        <v>0</v>
      </c>
      <c r="BL356" s="19" t="s">
        <v>256</v>
      </c>
      <c r="BM356" s="242" t="s">
        <v>1800</v>
      </c>
    </row>
    <row r="357" s="2" customFormat="1" ht="24.15" customHeight="1">
      <c r="A357" s="41"/>
      <c r="B357" s="42"/>
      <c r="C357" s="230" t="s">
        <v>801</v>
      </c>
      <c r="D357" s="230" t="s">
        <v>252</v>
      </c>
      <c r="E357" s="231" t="s">
        <v>5569</v>
      </c>
      <c r="F357" s="232" t="s">
        <v>5570</v>
      </c>
      <c r="G357" s="233" t="s">
        <v>297</v>
      </c>
      <c r="H357" s="234">
        <v>2045.24</v>
      </c>
      <c r="I357" s="235"/>
      <c r="J357" s="236">
        <f>ROUND(I357*H357,2)</f>
        <v>0</v>
      </c>
      <c r="K357" s="237"/>
      <c r="L357" s="47"/>
      <c r="M357" s="238" t="s">
        <v>1</v>
      </c>
      <c r="N357" s="239" t="s">
        <v>49</v>
      </c>
      <c r="O357" s="94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2" t="s">
        <v>256</v>
      </c>
      <c r="AT357" s="242" t="s">
        <v>252</v>
      </c>
      <c r="AU357" s="242" t="s">
        <v>91</v>
      </c>
      <c r="AY357" s="19" t="s">
        <v>250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9" t="s">
        <v>91</v>
      </c>
      <c r="BK357" s="243">
        <f>ROUND(I357*H357,2)</f>
        <v>0</v>
      </c>
      <c r="BL357" s="19" t="s">
        <v>256</v>
      </c>
      <c r="BM357" s="242" t="s">
        <v>1808</v>
      </c>
    </row>
    <row r="358" s="2" customFormat="1" ht="33" customHeight="1">
      <c r="A358" s="41"/>
      <c r="B358" s="42"/>
      <c r="C358" s="230" t="s">
        <v>1215</v>
      </c>
      <c r="D358" s="230" t="s">
        <v>252</v>
      </c>
      <c r="E358" s="231" t="s">
        <v>5571</v>
      </c>
      <c r="F358" s="232" t="s">
        <v>5572</v>
      </c>
      <c r="G358" s="233" t="s">
        <v>297</v>
      </c>
      <c r="H358" s="234">
        <v>85.900000000000006</v>
      </c>
      <c r="I358" s="235"/>
      <c r="J358" s="236">
        <f>ROUND(I358*H358,2)</f>
        <v>0</v>
      </c>
      <c r="K358" s="237"/>
      <c r="L358" s="47"/>
      <c r="M358" s="238" t="s">
        <v>1</v>
      </c>
      <c r="N358" s="239" t="s">
        <v>49</v>
      </c>
      <c r="O358" s="94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42" t="s">
        <v>256</v>
      </c>
      <c r="AT358" s="242" t="s">
        <v>252</v>
      </c>
      <c r="AU358" s="242" t="s">
        <v>91</v>
      </c>
      <c r="AY358" s="19" t="s">
        <v>250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9" t="s">
        <v>91</v>
      </c>
      <c r="BK358" s="243">
        <f>ROUND(I358*H358,2)</f>
        <v>0</v>
      </c>
      <c r="BL358" s="19" t="s">
        <v>256</v>
      </c>
      <c r="BM358" s="242" t="s">
        <v>1816</v>
      </c>
    </row>
    <row r="359" s="12" customFormat="1" ht="25.92" customHeight="1">
      <c r="A359" s="12"/>
      <c r="B359" s="214"/>
      <c r="C359" s="215"/>
      <c r="D359" s="216" t="s">
        <v>83</v>
      </c>
      <c r="E359" s="217" t="s">
        <v>5573</v>
      </c>
      <c r="F359" s="217" t="s">
        <v>5574</v>
      </c>
      <c r="G359" s="215"/>
      <c r="H359" s="215"/>
      <c r="I359" s="218"/>
      <c r="J359" s="219">
        <f>BK359</f>
        <v>0</v>
      </c>
      <c r="K359" s="215"/>
      <c r="L359" s="220"/>
      <c r="M359" s="221"/>
      <c r="N359" s="222"/>
      <c r="O359" s="222"/>
      <c r="P359" s="223">
        <f>P360</f>
        <v>0</v>
      </c>
      <c r="Q359" s="222"/>
      <c r="R359" s="223">
        <f>R360</f>
        <v>0</v>
      </c>
      <c r="S359" s="222"/>
      <c r="T359" s="224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5" t="s">
        <v>91</v>
      </c>
      <c r="AT359" s="226" t="s">
        <v>83</v>
      </c>
      <c r="AU359" s="226" t="s">
        <v>84</v>
      </c>
      <c r="AY359" s="225" t="s">
        <v>250</v>
      </c>
      <c r="BK359" s="227">
        <f>BK360</f>
        <v>0</v>
      </c>
    </row>
    <row r="360" s="2" customFormat="1" ht="24.15" customHeight="1">
      <c r="A360" s="41"/>
      <c r="B360" s="42"/>
      <c r="C360" s="230" t="s">
        <v>806</v>
      </c>
      <c r="D360" s="230" t="s">
        <v>252</v>
      </c>
      <c r="E360" s="231" t="s">
        <v>5575</v>
      </c>
      <c r="F360" s="232" t="s">
        <v>5576</v>
      </c>
      <c r="G360" s="233" t="s">
        <v>320</v>
      </c>
      <c r="H360" s="234">
        <v>368</v>
      </c>
      <c r="I360" s="235"/>
      <c r="J360" s="236">
        <f>ROUND(I360*H360,2)</f>
        <v>0</v>
      </c>
      <c r="K360" s="237"/>
      <c r="L360" s="47"/>
      <c r="M360" s="238" t="s">
        <v>1</v>
      </c>
      <c r="N360" s="239" t="s">
        <v>49</v>
      </c>
      <c r="O360" s="94"/>
      <c r="P360" s="240">
        <f>O360*H360</f>
        <v>0</v>
      </c>
      <c r="Q360" s="240">
        <v>0</v>
      </c>
      <c r="R360" s="240">
        <f>Q360*H360</f>
        <v>0</v>
      </c>
      <c r="S360" s="240">
        <v>0</v>
      </c>
      <c r="T360" s="241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42" t="s">
        <v>256</v>
      </c>
      <c r="AT360" s="242" t="s">
        <v>252</v>
      </c>
      <c r="AU360" s="242" t="s">
        <v>91</v>
      </c>
      <c r="AY360" s="19" t="s">
        <v>250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9" t="s">
        <v>91</v>
      </c>
      <c r="BK360" s="243">
        <f>ROUND(I360*H360,2)</f>
        <v>0</v>
      </c>
      <c r="BL360" s="19" t="s">
        <v>256</v>
      </c>
      <c r="BM360" s="242" t="s">
        <v>1824</v>
      </c>
    </row>
    <row r="361" s="12" customFormat="1" ht="25.92" customHeight="1">
      <c r="A361" s="12"/>
      <c r="B361" s="214"/>
      <c r="C361" s="215"/>
      <c r="D361" s="216" t="s">
        <v>83</v>
      </c>
      <c r="E361" s="217" t="s">
        <v>5577</v>
      </c>
      <c r="F361" s="217" t="s">
        <v>5578</v>
      </c>
      <c r="G361" s="215"/>
      <c r="H361" s="215"/>
      <c r="I361" s="218"/>
      <c r="J361" s="219">
        <f>BK361</f>
        <v>0</v>
      </c>
      <c r="K361" s="215"/>
      <c r="L361" s="220"/>
      <c r="M361" s="221"/>
      <c r="N361" s="222"/>
      <c r="O361" s="222"/>
      <c r="P361" s="223">
        <f>SUM(P362:P370)</f>
        <v>0</v>
      </c>
      <c r="Q361" s="222"/>
      <c r="R361" s="223">
        <f>SUM(R362:R370)</f>
        <v>0</v>
      </c>
      <c r="S361" s="222"/>
      <c r="T361" s="224">
        <f>SUM(T362:T370)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5" t="s">
        <v>91</v>
      </c>
      <c r="AT361" s="226" t="s">
        <v>83</v>
      </c>
      <c r="AU361" s="226" t="s">
        <v>84</v>
      </c>
      <c r="AY361" s="225" t="s">
        <v>250</v>
      </c>
      <c r="BK361" s="227">
        <f>SUM(BK362:BK370)</f>
        <v>0</v>
      </c>
    </row>
    <row r="362" s="2" customFormat="1" ht="24.15" customHeight="1">
      <c r="A362" s="41"/>
      <c r="B362" s="42"/>
      <c r="C362" s="230" t="s">
        <v>1230</v>
      </c>
      <c r="D362" s="230" t="s">
        <v>252</v>
      </c>
      <c r="E362" s="231" t="s">
        <v>5579</v>
      </c>
      <c r="F362" s="232" t="s">
        <v>5580</v>
      </c>
      <c r="G362" s="233" t="s">
        <v>320</v>
      </c>
      <c r="H362" s="234">
        <v>368</v>
      </c>
      <c r="I362" s="235"/>
      <c r="J362" s="236">
        <f>ROUND(I362*H362,2)</f>
        <v>0</v>
      </c>
      <c r="K362" s="237"/>
      <c r="L362" s="47"/>
      <c r="M362" s="238" t="s">
        <v>1</v>
      </c>
      <c r="N362" s="239" t="s">
        <v>49</v>
      </c>
      <c r="O362" s="94"/>
      <c r="P362" s="240">
        <f>O362*H362</f>
        <v>0</v>
      </c>
      <c r="Q362" s="240">
        <v>0</v>
      </c>
      <c r="R362" s="240">
        <f>Q362*H362</f>
        <v>0</v>
      </c>
      <c r="S362" s="240">
        <v>0</v>
      </c>
      <c r="T362" s="241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42" t="s">
        <v>256</v>
      </c>
      <c r="AT362" s="242" t="s">
        <v>252</v>
      </c>
      <c r="AU362" s="242" t="s">
        <v>91</v>
      </c>
      <c r="AY362" s="19" t="s">
        <v>250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9" t="s">
        <v>91</v>
      </c>
      <c r="BK362" s="243">
        <f>ROUND(I362*H362,2)</f>
        <v>0</v>
      </c>
      <c r="BL362" s="19" t="s">
        <v>256</v>
      </c>
      <c r="BM362" s="242" t="s">
        <v>1838</v>
      </c>
    </row>
    <row r="363" s="2" customFormat="1" ht="24.15" customHeight="1">
      <c r="A363" s="41"/>
      <c r="B363" s="42"/>
      <c r="C363" s="230" t="s">
        <v>817</v>
      </c>
      <c r="D363" s="230" t="s">
        <v>252</v>
      </c>
      <c r="E363" s="231" t="s">
        <v>5581</v>
      </c>
      <c r="F363" s="232" t="s">
        <v>5582</v>
      </c>
      <c r="G363" s="233" t="s">
        <v>320</v>
      </c>
      <c r="H363" s="234">
        <v>368</v>
      </c>
      <c r="I363" s="235"/>
      <c r="J363" s="236">
        <f>ROUND(I363*H363,2)</f>
        <v>0</v>
      </c>
      <c r="K363" s="237"/>
      <c r="L363" s="47"/>
      <c r="M363" s="238" t="s">
        <v>1</v>
      </c>
      <c r="N363" s="239" t="s">
        <v>49</v>
      </c>
      <c r="O363" s="94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42" t="s">
        <v>256</v>
      </c>
      <c r="AT363" s="242" t="s">
        <v>252</v>
      </c>
      <c r="AU363" s="242" t="s">
        <v>91</v>
      </c>
      <c r="AY363" s="19" t="s">
        <v>250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9" t="s">
        <v>91</v>
      </c>
      <c r="BK363" s="243">
        <f>ROUND(I363*H363,2)</f>
        <v>0</v>
      </c>
      <c r="BL363" s="19" t="s">
        <v>256</v>
      </c>
      <c r="BM363" s="242" t="s">
        <v>1205</v>
      </c>
    </row>
    <row r="364" s="2" customFormat="1" ht="16.5" customHeight="1">
      <c r="A364" s="41"/>
      <c r="B364" s="42"/>
      <c r="C364" s="230" t="s">
        <v>1242</v>
      </c>
      <c r="D364" s="230" t="s">
        <v>252</v>
      </c>
      <c r="E364" s="231" t="s">
        <v>5583</v>
      </c>
      <c r="F364" s="232" t="s">
        <v>5584</v>
      </c>
      <c r="G364" s="233" t="s">
        <v>320</v>
      </c>
      <c r="H364" s="234">
        <v>368</v>
      </c>
      <c r="I364" s="235"/>
      <c r="J364" s="236">
        <f>ROUND(I364*H364,2)</f>
        <v>0</v>
      </c>
      <c r="K364" s="237"/>
      <c r="L364" s="47"/>
      <c r="M364" s="238" t="s">
        <v>1</v>
      </c>
      <c r="N364" s="239" t="s">
        <v>49</v>
      </c>
      <c r="O364" s="94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42" t="s">
        <v>256</v>
      </c>
      <c r="AT364" s="242" t="s">
        <v>252</v>
      </c>
      <c r="AU364" s="242" t="s">
        <v>91</v>
      </c>
      <c r="AY364" s="19" t="s">
        <v>250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9" t="s">
        <v>91</v>
      </c>
      <c r="BK364" s="243">
        <f>ROUND(I364*H364,2)</f>
        <v>0</v>
      </c>
      <c r="BL364" s="19" t="s">
        <v>256</v>
      </c>
      <c r="BM364" s="242" t="s">
        <v>1213</v>
      </c>
    </row>
    <row r="365" s="2" customFormat="1" ht="24.15" customHeight="1">
      <c r="A365" s="41"/>
      <c r="B365" s="42"/>
      <c r="C365" s="230" t="s">
        <v>821</v>
      </c>
      <c r="D365" s="230" t="s">
        <v>252</v>
      </c>
      <c r="E365" s="231" t="s">
        <v>5585</v>
      </c>
      <c r="F365" s="232" t="s">
        <v>5586</v>
      </c>
      <c r="G365" s="233" t="s">
        <v>320</v>
      </c>
      <c r="H365" s="234">
        <v>368</v>
      </c>
      <c r="I365" s="235"/>
      <c r="J365" s="236">
        <f>ROUND(I365*H365,2)</f>
        <v>0</v>
      </c>
      <c r="K365" s="237"/>
      <c r="L365" s="47"/>
      <c r="M365" s="238" t="s">
        <v>1</v>
      </c>
      <c r="N365" s="239" t="s">
        <v>49</v>
      </c>
      <c r="O365" s="94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42" t="s">
        <v>256</v>
      </c>
      <c r="AT365" s="242" t="s">
        <v>252</v>
      </c>
      <c r="AU365" s="242" t="s">
        <v>91</v>
      </c>
      <c r="AY365" s="19" t="s">
        <v>250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9" t="s">
        <v>91</v>
      </c>
      <c r="BK365" s="243">
        <f>ROUND(I365*H365,2)</f>
        <v>0</v>
      </c>
      <c r="BL365" s="19" t="s">
        <v>256</v>
      </c>
      <c r="BM365" s="242" t="s">
        <v>1218</v>
      </c>
    </row>
    <row r="366" s="2" customFormat="1" ht="24.15" customHeight="1">
      <c r="A366" s="41"/>
      <c r="B366" s="42"/>
      <c r="C366" s="294" t="s">
        <v>1249</v>
      </c>
      <c r="D366" s="294" t="s">
        <v>337</v>
      </c>
      <c r="E366" s="295" t="s">
        <v>5587</v>
      </c>
      <c r="F366" s="296" t="s">
        <v>5588</v>
      </c>
      <c r="G366" s="297" t="s">
        <v>320</v>
      </c>
      <c r="H366" s="298">
        <v>370</v>
      </c>
      <c r="I366" s="299"/>
      <c r="J366" s="300">
        <f>ROUND(I366*H366,2)</f>
        <v>0</v>
      </c>
      <c r="K366" s="301"/>
      <c r="L366" s="302"/>
      <c r="M366" s="303" t="s">
        <v>1</v>
      </c>
      <c r="N366" s="304" t="s">
        <v>49</v>
      </c>
      <c r="O366" s="94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42" t="s">
        <v>280</v>
      </c>
      <c r="AT366" s="242" t="s">
        <v>337</v>
      </c>
      <c r="AU366" s="242" t="s">
        <v>91</v>
      </c>
      <c r="AY366" s="19" t="s">
        <v>250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9" t="s">
        <v>91</v>
      </c>
      <c r="BK366" s="243">
        <f>ROUND(I366*H366,2)</f>
        <v>0</v>
      </c>
      <c r="BL366" s="19" t="s">
        <v>256</v>
      </c>
      <c r="BM366" s="242" t="s">
        <v>1240</v>
      </c>
    </row>
    <row r="367" s="2" customFormat="1" ht="24.15" customHeight="1">
      <c r="A367" s="41"/>
      <c r="B367" s="42"/>
      <c r="C367" s="230" t="s">
        <v>826</v>
      </c>
      <c r="D367" s="230" t="s">
        <v>252</v>
      </c>
      <c r="E367" s="231" t="s">
        <v>5589</v>
      </c>
      <c r="F367" s="232" t="s">
        <v>5590</v>
      </c>
      <c r="G367" s="233" t="s">
        <v>320</v>
      </c>
      <c r="H367" s="234">
        <v>368</v>
      </c>
      <c r="I367" s="235"/>
      <c r="J367" s="236">
        <f>ROUND(I367*H367,2)</f>
        <v>0</v>
      </c>
      <c r="K367" s="237"/>
      <c r="L367" s="47"/>
      <c r="M367" s="238" t="s">
        <v>1</v>
      </c>
      <c r="N367" s="239" t="s">
        <v>49</v>
      </c>
      <c r="O367" s="94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42" t="s">
        <v>256</v>
      </c>
      <c r="AT367" s="242" t="s">
        <v>252</v>
      </c>
      <c r="AU367" s="242" t="s">
        <v>91</v>
      </c>
      <c r="AY367" s="19" t="s">
        <v>250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9" t="s">
        <v>91</v>
      </c>
      <c r="BK367" s="243">
        <f>ROUND(I367*H367,2)</f>
        <v>0</v>
      </c>
      <c r="BL367" s="19" t="s">
        <v>256</v>
      </c>
      <c r="BM367" s="242" t="s">
        <v>1243</v>
      </c>
    </row>
    <row r="368" s="2" customFormat="1" ht="37.8" customHeight="1">
      <c r="A368" s="41"/>
      <c r="B368" s="42"/>
      <c r="C368" s="230" t="s">
        <v>1265</v>
      </c>
      <c r="D368" s="230" t="s">
        <v>252</v>
      </c>
      <c r="E368" s="231" t="s">
        <v>5591</v>
      </c>
      <c r="F368" s="232" t="s">
        <v>5592</v>
      </c>
      <c r="G368" s="233" t="s">
        <v>264</v>
      </c>
      <c r="H368" s="234">
        <v>30</v>
      </c>
      <c r="I368" s="235"/>
      <c r="J368" s="236">
        <f>ROUND(I368*H368,2)</f>
        <v>0</v>
      </c>
      <c r="K368" s="237"/>
      <c r="L368" s="47"/>
      <c r="M368" s="238" t="s">
        <v>1</v>
      </c>
      <c r="N368" s="239" t="s">
        <v>49</v>
      </c>
      <c r="O368" s="94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42" t="s">
        <v>256</v>
      </c>
      <c r="AT368" s="242" t="s">
        <v>252</v>
      </c>
      <c r="AU368" s="242" t="s">
        <v>91</v>
      </c>
      <c r="AY368" s="19" t="s">
        <v>250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9" t="s">
        <v>91</v>
      </c>
      <c r="BK368" s="243">
        <f>ROUND(I368*H368,2)</f>
        <v>0</v>
      </c>
      <c r="BL368" s="19" t="s">
        <v>256</v>
      </c>
      <c r="BM368" s="242" t="s">
        <v>1247</v>
      </c>
    </row>
    <row r="369" s="2" customFormat="1" ht="37.8" customHeight="1">
      <c r="A369" s="41"/>
      <c r="B369" s="42"/>
      <c r="C369" s="230" t="s">
        <v>830</v>
      </c>
      <c r="D369" s="230" t="s">
        <v>252</v>
      </c>
      <c r="E369" s="231" t="s">
        <v>5593</v>
      </c>
      <c r="F369" s="232" t="s">
        <v>5594</v>
      </c>
      <c r="G369" s="233" t="s">
        <v>264</v>
      </c>
      <c r="H369" s="234">
        <v>570</v>
      </c>
      <c r="I369" s="235"/>
      <c r="J369" s="236">
        <f>ROUND(I369*H369,2)</f>
        <v>0</v>
      </c>
      <c r="K369" s="237"/>
      <c r="L369" s="47"/>
      <c r="M369" s="238" t="s">
        <v>1</v>
      </c>
      <c r="N369" s="239" t="s">
        <v>49</v>
      </c>
      <c r="O369" s="94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2" t="s">
        <v>256</v>
      </c>
      <c r="AT369" s="242" t="s">
        <v>252</v>
      </c>
      <c r="AU369" s="242" t="s">
        <v>91</v>
      </c>
      <c r="AY369" s="19" t="s">
        <v>250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9" t="s">
        <v>91</v>
      </c>
      <c r="BK369" s="243">
        <f>ROUND(I369*H369,2)</f>
        <v>0</v>
      </c>
      <c r="BL369" s="19" t="s">
        <v>256</v>
      </c>
      <c r="BM369" s="242" t="s">
        <v>1252</v>
      </c>
    </row>
    <row r="370" s="2" customFormat="1" ht="33" customHeight="1">
      <c r="A370" s="41"/>
      <c r="B370" s="42"/>
      <c r="C370" s="230" t="s">
        <v>1287</v>
      </c>
      <c r="D370" s="230" t="s">
        <v>252</v>
      </c>
      <c r="E370" s="231" t="s">
        <v>295</v>
      </c>
      <c r="F370" s="232" t="s">
        <v>5595</v>
      </c>
      <c r="G370" s="233" t="s">
        <v>297</v>
      </c>
      <c r="H370" s="234">
        <v>54</v>
      </c>
      <c r="I370" s="235"/>
      <c r="J370" s="236">
        <f>ROUND(I370*H370,2)</f>
        <v>0</v>
      </c>
      <c r="K370" s="237"/>
      <c r="L370" s="47"/>
      <c r="M370" s="238" t="s">
        <v>1</v>
      </c>
      <c r="N370" s="239" t="s">
        <v>49</v>
      </c>
      <c r="O370" s="94"/>
      <c r="P370" s="240">
        <f>O370*H370</f>
        <v>0</v>
      </c>
      <c r="Q370" s="240">
        <v>0</v>
      </c>
      <c r="R370" s="240">
        <f>Q370*H370</f>
        <v>0</v>
      </c>
      <c r="S370" s="240">
        <v>0</v>
      </c>
      <c r="T370" s="241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42" t="s">
        <v>256</v>
      </c>
      <c r="AT370" s="242" t="s">
        <v>252</v>
      </c>
      <c r="AU370" s="242" t="s">
        <v>91</v>
      </c>
      <c r="AY370" s="19" t="s">
        <v>250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9" t="s">
        <v>91</v>
      </c>
      <c r="BK370" s="243">
        <f>ROUND(I370*H370,2)</f>
        <v>0</v>
      </c>
      <c r="BL370" s="19" t="s">
        <v>256</v>
      </c>
      <c r="BM370" s="242" t="s">
        <v>1263</v>
      </c>
    </row>
    <row r="371" s="12" customFormat="1" ht="25.92" customHeight="1">
      <c r="A371" s="12"/>
      <c r="B371" s="214"/>
      <c r="C371" s="215"/>
      <c r="D371" s="216" t="s">
        <v>83</v>
      </c>
      <c r="E371" s="217" t="s">
        <v>5596</v>
      </c>
      <c r="F371" s="217" t="s">
        <v>5597</v>
      </c>
      <c r="G371" s="215"/>
      <c r="H371" s="215"/>
      <c r="I371" s="218"/>
      <c r="J371" s="219">
        <f>BK371</f>
        <v>0</v>
      </c>
      <c r="K371" s="215"/>
      <c r="L371" s="220"/>
      <c r="M371" s="221"/>
      <c r="N371" s="222"/>
      <c r="O371" s="222"/>
      <c r="P371" s="223">
        <f>SUM(P372:P382)</f>
        <v>0</v>
      </c>
      <c r="Q371" s="222"/>
      <c r="R371" s="223">
        <f>SUM(R372:R382)</f>
        <v>0</v>
      </c>
      <c r="S371" s="222"/>
      <c r="T371" s="224">
        <f>SUM(T372:T382)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5" t="s">
        <v>91</v>
      </c>
      <c r="AT371" s="226" t="s">
        <v>83</v>
      </c>
      <c r="AU371" s="226" t="s">
        <v>84</v>
      </c>
      <c r="AY371" s="225" t="s">
        <v>250</v>
      </c>
      <c r="BK371" s="227">
        <f>SUM(BK372:BK382)</f>
        <v>0</v>
      </c>
    </row>
    <row r="372" s="2" customFormat="1" ht="16.5" customHeight="1">
      <c r="A372" s="41"/>
      <c r="B372" s="42"/>
      <c r="C372" s="230" t="s">
        <v>853</v>
      </c>
      <c r="D372" s="230" t="s">
        <v>252</v>
      </c>
      <c r="E372" s="231" t="s">
        <v>5598</v>
      </c>
      <c r="F372" s="232" t="s">
        <v>5599</v>
      </c>
      <c r="G372" s="233" t="s">
        <v>570</v>
      </c>
      <c r="H372" s="234">
        <v>5</v>
      </c>
      <c r="I372" s="235"/>
      <c r="J372" s="236">
        <f>ROUND(I372*H372,2)</f>
        <v>0</v>
      </c>
      <c r="K372" s="237"/>
      <c r="L372" s="47"/>
      <c r="M372" s="238" t="s">
        <v>1</v>
      </c>
      <c r="N372" s="239" t="s">
        <v>49</v>
      </c>
      <c r="O372" s="94"/>
      <c r="P372" s="240">
        <f>O372*H372</f>
        <v>0</v>
      </c>
      <c r="Q372" s="240">
        <v>0</v>
      </c>
      <c r="R372" s="240">
        <f>Q372*H372</f>
        <v>0</v>
      </c>
      <c r="S372" s="240">
        <v>0</v>
      </c>
      <c r="T372" s="241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42" t="s">
        <v>256</v>
      </c>
      <c r="AT372" s="242" t="s">
        <v>252</v>
      </c>
      <c r="AU372" s="242" t="s">
        <v>91</v>
      </c>
      <c r="AY372" s="19" t="s">
        <v>250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9" t="s">
        <v>91</v>
      </c>
      <c r="BK372" s="243">
        <f>ROUND(I372*H372,2)</f>
        <v>0</v>
      </c>
      <c r="BL372" s="19" t="s">
        <v>256</v>
      </c>
      <c r="BM372" s="242" t="s">
        <v>1268</v>
      </c>
    </row>
    <row r="373" s="2" customFormat="1">
      <c r="A373" s="41"/>
      <c r="B373" s="42"/>
      <c r="C373" s="43"/>
      <c r="D373" s="251" t="s">
        <v>288</v>
      </c>
      <c r="E373" s="43"/>
      <c r="F373" s="282" t="s">
        <v>5600</v>
      </c>
      <c r="G373" s="43"/>
      <c r="H373" s="43"/>
      <c r="I373" s="246"/>
      <c r="J373" s="43"/>
      <c r="K373" s="43"/>
      <c r="L373" s="47"/>
      <c r="M373" s="247"/>
      <c r="N373" s="248"/>
      <c r="O373" s="94"/>
      <c r="P373" s="94"/>
      <c r="Q373" s="94"/>
      <c r="R373" s="94"/>
      <c r="S373" s="94"/>
      <c r="T373" s="95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9" t="s">
        <v>288</v>
      </c>
      <c r="AU373" s="19" t="s">
        <v>91</v>
      </c>
    </row>
    <row r="374" s="2" customFormat="1" ht="16.5" customHeight="1">
      <c r="A374" s="41"/>
      <c r="B374" s="42"/>
      <c r="C374" s="230" t="s">
        <v>1298</v>
      </c>
      <c r="D374" s="230" t="s">
        <v>252</v>
      </c>
      <c r="E374" s="231" t="s">
        <v>5601</v>
      </c>
      <c r="F374" s="232" t="s">
        <v>5602</v>
      </c>
      <c r="G374" s="233" t="s">
        <v>570</v>
      </c>
      <c r="H374" s="234">
        <v>1</v>
      </c>
      <c r="I374" s="235"/>
      <c r="J374" s="236">
        <f>ROUND(I374*H374,2)</f>
        <v>0</v>
      </c>
      <c r="K374" s="237"/>
      <c r="L374" s="47"/>
      <c r="M374" s="238" t="s">
        <v>1</v>
      </c>
      <c r="N374" s="239" t="s">
        <v>49</v>
      </c>
      <c r="O374" s="94"/>
      <c r="P374" s="240">
        <f>O374*H374</f>
        <v>0</v>
      </c>
      <c r="Q374" s="240">
        <v>0</v>
      </c>
      <c r="R374" s="240">
        <f>Q374*H374</f>
        <v>0</v>
      </c>
      <c r="S374" s="240">
        <v>0</v>
      </c>
      <c r="T374" s="241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42" t="s">
        <v>256</v>
      </c>
      <c r="AT374" s="242" t="s">
        <v>252</v>
      </c>
      <c r="AU374" s="242" t="s">
        <v>91</v>
      </c>
      <c r="AY374" s="19" t="s">
        <v>250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9" t="s">
        <v>91</v>
      </c>
      <c r="BK374" s="243">
        <f>ROUND(I374*H374,2)</f>
        <v>0</v>
      </c>
      <c r="BL374" s="19" t="s">
        <v>256</v>
      </c>
      <c r="BM374" s="242" t="s">
        <v>1280</v>
      </c>
    </row>
    <row r="375" s="2" customFormat="1" ht="16.5" customHeight="1">
      <c r="A375" s="41"/>
      <c r="B375" s="42"/>
      <c r="C375" s="230" t="s">
        <v>857</v>
      </c>
      <c r="D375" s="230" t="s">
        <v>252</v>
      </c>
      <c r="E375" s="231" t="s">
        <v>5603</v>
      </c>
      <c r="F375" s="232" t="s">
        <v>5604</v>
      </c>
      <c r="G375" s="233" t="s">
        <v>570</v>
      </c>
      <c r="H375" s="234">
        <v>1</v>
      </c>
      <c r="I375" s="235"/>
      <c r="J375" s="236">
        <f>ROUND(I375*H375,2)</f>
        <v>0</v>
      </c>
      <c r="K375" s="237"/>
      <c r="L375" s="47"/>
      <c r="M375" s="238" t="s">
        <v>1</v>
      </c>
      <c r="N375" s="239" t="s">
        <v>49</v>
      </c>
      <c r="O375" s="94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2" t="s">
        <v>256</v>
      </c>
      <c r="AT375" s="242" t="s">
        <v>252</v>
      </c>
      <c r="AU375" s="242" t="s">
        <v>91</v>
      </c>
      <c r="AY375" s="19" t="s">
        <v>250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9" t="s">
        <v>91</v>
      </c>
      <c r="BK375" s="243">
        <f>ROUND(I375*H375,2)</f>
        <v>0</v>
      </c>
      <c r="BL375" s="19" t="s">
        <v>256</v>
      </c>
      <c r="BM375" s="242" t="s">
        <v>1288</v>
      </c>
    </row>
    <row r="376" s="2" customFormat="1" ht="24.15" customHeight="1">
      <c r="A376" s="41"/>
      <c r="B376" s="42"/>
      <c r="C376" s="230" t="s">
        <v>1307</v>
      </c>
      <c r="D376" s="230" t="s">
        <v>252</v>
      </c>
      <c r="E376" s="231" t="s">
        <v>5605</v>
      </c>
      <c r="F376" s="232" t="s">
        <v>5606</v>
      </c>
      <c r="G376" s="233" t="s">
        <v>570</v>
      </c>
      <c r="H376" s="234">
        <v>1</v>
      </c>
      <c r="I376" s="235"/>
      <c r="J376" s="236">
        <f>ROUND(I376*H376,2)</f>
        <v>0</v>
      </c>
      <c r="K376" s="237"/>
      <c r="L376" s="47"/>
      <c r="M376" s="238" t="s">
        <v>1</v>
      </c>
      <c r="N376" s="239" t="s">
        <v>49</v>
      </c>
      <c r="O376" s="94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42" t="s">
        <v>256</v>
      </c>
      <c r="AT376" s="242" t="s">
        <v>252</v>
      </c>
      <c r="AU376" s="242" t="s">
        <v>91</v>
      </c>
      <c r="AY376" s="19" t="s">
        <v>250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9" t="s">
        <v>91</v>
      </c>
      <c r="BK376" s="243">
        <f>ROUND(I376*H376,2)</f>
        <v>0</v>
      </c>
      <c r="BL376" s="19" t="s">
        <v>256</v>
      </c>
      <c r="BM376" s="242" t="s">
        <v>1291</v>
      </c>
    </row>
    <row r="377" s="2" customFormat="1" ht="16.5" customHeight="1">
      <c r="A377" s="41"/>
      <c r="B377" s="42"/>
      <c r="C377" s="230" t="s">
        <v>863</v>
      </c>
      <c r="D377" s="230" t="s">
        <v>252</v>
      </c>
      <c r="E377" s="231" t="s">
        <v>5607</v>
      </c>
      <c r="F377" s="232" t="s">
        <v>5608</v>
      </c>
      <c r="G377" s="233" t="s">
        <v>570</v>
      </c>
      <c r="H377" s="234">
        <v>1</v>
      </c>
      <c r="I377" s="235"/>
      <c r="J377" s="236">
        <f>ROUND(I377*H377,2)</f>
        <v>0</v>
      </c>
      <c r="K377" s="237"/>
      <c r="L377" s="47"/>
      <c r="M377" s="238" t="s">
        <v>1</v>
      </c>
      <c r="N377" s="239" t="s">
        <v>49</v>
      </c>
      <c r="O377" s="94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42" t="s">
        <v>256</v>
      </c>
      <c r="AT377" s="242" t="s">
        <v>252</v>
      </c>
      <c r="AU377" s="242" t="s">
        <v>91</v>
      </c>
      <c r="AY377" s="19" t="s">
        <v>250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9" t="s">
        <v>91</v>
      </c>
      <c r="BK377" s="243">
        <f>ROUND(I377*H377,2)</f>
        <v>0</v>
      </c>
      <c r="BL377" s="19" t="s">
        <v>256</v>
      </c>
      <c r="BM377" s="242" t="s">
        <v>1301</v>
      </c>
    </row>
    <row r="378" s="2" customFormat="1" ht="16.5" customHeight="1">
      <c r="A378" s="41"/>
      <c r="B378" s="42"/>
      <c r="C378" s="230" t="s">
        <v>1319</v>
      </c>
      <c r="D378" s="230" t="s">
        <v>252</v>
      </c>
      <c r="E378" s="231" t="s">
        <v>5609</v>
      </c>
      <c r="F378" s="232" t="s">
        <v>5610</v>
      </c>
      <c r="G378" s="233" t="s">
        <v>570</v>
      </c>
      <c r="H378" s="234">
        <v>1</v>
      </c>
      <c r="I378" s="235"/>
      <c r="J378" s="236">
        <f>ROUND(I378*H378,2)</f>
        <v>0</v>
      </c>
      <c r="K378" s="237"/>
      <c r="L378" s="47"/>
      <c r="M378" s="238" t="s">
        <v>1</v>
      </c>
      <c r="N378" s="239" t="s">
        <v>49</v>
      </c>
      <c r="O378" s="94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42" t="s">
        <v>256</v>
      </c>
      <c r="AT378" s="242" t="s">
        <v>252</v>
      </c>
      <c r="AU378" s="242" t="s">
        <v>91</v>
      </c>
      <c r="AY378" s="19" t="s">
        <v>250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9" t="s">
        <v>91</v>
      </c>
      <c r="BK378" s="243">
        <f>ROUND(I378*H378,2)</f>
        <v>0</v>
      </c>
      <c r="BL378" s="19" t="s">
        <v>256</v>
      </c>
      <c r="BM378" s="242" t="s">
        <v>1305</v>
      </c>
    </row>
    <row r="379" s="2" customFormat="1" ht="24.15" customHeight="1">
      <c r="A379" s="41"/>
      <c r="B379" s="42"/>
      <c r="C379" s="230" t="s">
        <v>867</v>
      </c>
      <c r="D379" s="230" t="s">
        <v>252</v>
      </c>
      <c r="E379" s="231" t="s">
        <v>5611</v>
      </c>
      <c r="F379" s="232" t="s">
        <v>5612</v>
      </c>
      <c r="G379" s="233" t="s">
        <v>570</v>
      </c>
      <c r="H379" s="234">
        <v>1</v>
      </c>
      <c r="I379" s="235"/>
      <c r="J379" s="236">
        <f>ROUND(I379*H379,2)</f>
        <v>0</v>
      </c>
      <c r="K379" s="237"/>
      <c r="L379" s="47"/>
      <c r="M379" s="238" t="s">
        <v>1</v>
      </c>
      <c r="N379" s="239" t="s">
        <v>49</v>
      </c>
      <c r="O379" s="94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42" t="s">
        <v>256</v>
      </c>
      <c r="AT379" s="242" t="s">
        <v>252</v>
      </c>
      <c r="AU379" s="242" t="s">
        <v>91</v>
      </c>
      <c r="AY379" s="19" t="s">
        <v>250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9" t="s">
        <v>91</v>
      </c>
      <c r="BK379" s="243">
        <f>ROUND(I379*H379,2)</f>
        <v>0</v>
      </c>
      <c r="BL379" s="19" t="s">
        <v>256</v>
      </c>
      <c r="BM379" s="242" t="s">
        <v>1310</v>
      </c>
    </row>
    <row r="380" s="2" customFormat="1" ht="16.5" customHeight="1">
      <c r="A380" s="41"/>
      <c r="B380" s="42"/>
      <c r="C380" s="230" t="s">
        <v>1326</v>
      </c>
      <c r="D380" s="230" t="s">
        <v>252</v>
      </c>
      <c r="E380" s="231" t="s">
        <v>5613</v>
      </c>
      <c r="F380" s="232" t="s">
        <v>5614</v>
      </c>
      <c r="G380" s="233" t="s">
        <v>570</v>
      </c>
      <c r="H380" s="234">
        <v>1</v>
      </c>
      <c r="I380" s="235"/>
      <c r="J380" s="236">
        <f>ROUND(I380*H380,2)</f>
        <v>0</v>
      </c>
      <c r="K380" s="237"/>
      <c r="L380" s="47"/>
      <c r="M380" s="238" t="s">
        <v>1</v>
      </c>
      <c r="N380" s="239" t="s">
        <v>49</v>
      </c>
      <c r="O380" s="94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2" t="s">
        <v>256</v>
      </c>
      <c r="AT380" s="242" t="s">
        <v>252</v>
      </c>
      <c r="AU380" s="242" t="s">
        <v>91</v>
      </c>
      <c r="AY380" s="19" t="s">
        <v>250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9" t="s">
        <v>91</v>
      </c>
      <c r="BK380" s="243">
        <f>ROUND(I380*H380,2)</f>
        <v>0</v>
      </c>
      <c r="BL380" s="19" t="s">
        <v>256</v>
      </c>
      <c r="BM380" s="242" t="s">
        <v>1315</v>
      </c>
    </row>
    <row r="381" s="2" customFormat="1" ht="16.5" customHeight="1">
      <c r="A381" s="41"/>
      <c r="B381" s="42"/>
      <c r="C381" s="230" t="s">
        <v>874</v>
      </c>
      <c r="D381" s="230" t="s">
        <v>252</v>
      </c>
      <c r="E381" s="231" t="s">
        <v>5615</v>
      </c>
      <c r="F381" s="232" t="s">
        <v>5616</v>
      </c>
      <c r="G381" s="233" t="s">
        <v>570</v>
      </c>
      <c r="H381" s="234">
        <v>1</v>
      </c>
      <c r="I381" s="235"/>
      <c r="J381" s="236">
        <f>ROUND(I381*H381,2)</f>
        <v>0</v>
      </c>
      <c r="K381" s="237"/>
      <c r="L381" s="47"/>
      <c r="M381" s="238" t="s">
        <v>1</v>
      </c>
      <c r="N381" s="239" t="s">
        <v>49</v>
      </c>
      <c r="O381" s="94"/>
      <c r="P381" s="240">
        <f>O381*H381</f>
        <v>0</v>
      </c>
      <c r="Q381" s="240">
        <v>0</v>
      </c>
      <c r="R381" s="240">
        <f>Q381*H381</f>
        <v>0</v>
      </c>
      <c r="S381" s="240">
        <v>0</v>
      </c>
      <c r="T381" s="241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42" t="s">
        <v>256</v>
      </c>
      <c r="AT381" s="242" t="s">
        <v>252</v>
      </c>
      <c r="AU381" s="242" t="s">
        <v>91</v>
      </c>
      <c r="AY381" s="19" t="s">
        <v>250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9" t="s">
        <v>91</v>
      </c>
      <c r="BK381" s="243">
        <f>ROUND(I381*H381,2)</f>
        <v>0</v>
      </c>
      <c r="BL381" s="19" t="s">
        <v>256</v>
      </c>
      <c r="BM381" s="242" t="s">
        <v>1322</v>
      </c>
    </row>
    <row r="382" s="2" customFormat="1" ht="16.5" customHeight="1">
      <c r="A382" s="41"/>
      <c r="B382" s="42"/>
      <c r="C382" s="230" t="s">
        <v>1344</v>
      </c>
      <c r="D382" s="230" t="s">
        <v>252</v>
      </c>
      <c r="E382" s="231" t="s">
        <v>5617</v>
      </c>
      <c r="F382" s="232" t="s">
        <v>5618</v>
      </c>
      <c r="G382" s="233" t="s">
        <v>570</v>
      </c>
      <c r="H382" s="234">
        <v>5</v>
      </c>
      <c r="I382" s="235"/>
      <c r="J382" s="236">
        <f>ROUND(I382*H382,2)</f>
        <v>0</v>
      </c>
      <c r="K382" s="237"/>
      <c r="L382" s="47"/>
      <c r="M382" s="306" t="s">
        <v>1</v>
      </c>
      <c r="N382" s="307" t="s">
        <v>49</v>
      </c>
      <c r="O382" s="308"/>
      <c r="P382" s="309">
        <f>O382*H382</f>
        <v>0</v>
      </c>
      <c r="Q382" s="309">
        <v>0</v>
      </c>
      <c r="R382" s="309">
        <f>Q382*H382</f>
        <v>0</v>
      </c>
      <c r="S382" s="309">
        <v>0</v>
      </c>
      <c r="T382" s="310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42" t="s">
        <v>256</v>
      </c>
      <c r="AT382" s="242" t="s">
        <v>252</v>
      </c>
      <c r="AU382" s="242" t="s">
        <v>91</v>
      </c>
      <c r="AY382" s="19" t="s">
        <v>250</v>
      </c>
      <c r="BE382" s="243">
        <f>IF(N382="základní",J382,0)</f>
        <v>0</v>
      </c>
      <c r="BF382" s="243">
        <f>IF(N382="snížená",J382,0)</f>
        <v>0</v>
      </c>
      <c r="BG382" s="243">
        <f>IF(N382="zákl. přenesená",J382,0)</f>
        <v>0</v>
      </c>
      <c r="BH382" s="243">
        <f>IF(N382="sníž. přenesená",J382,0)</f>
        <v>0</v>
      </c>
      <c r="BI382" s="243">
        <f>IF(N382="nulová",J382,0)</f>
        <v>0</v>
      </c>
      <c r="BJ382" s="19" t="s">
        <v>91</v>
      </c>
      <c r="BK382" s="243">
        <f>ROUND(I382*H382,2)</f>
        <v>0</v>
      </c>
      <c r="BL382" s="19" t="s">
        <v>256</v>
      </c>
      <c r="BM382" s="242" t="s">
        <v>1323</v>
      </c>
    </row>
    <row r="383" s="2" customFormat="1" ht="6.96" customHeight="1">
      <c r="A383" s="41"/>
      <c r="B383" s="69"/>
      <c r="C383" s="70"/>
      <c r="D383" s="70"/>
      <c r="E383" s="70"/>
      <c r="F383" s="70"/>
      <c r="G383" s="70"/>
      <c r="H383" s="70"/>
      <c r="I383" s="70"/>
      <c r="J383" s="70"/>
      <c r="K383" s="70"/>
      <c r="L383" s="47"/>
      <c r="M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</row>
  </sheetData>
  <sheetProtection sheet="1" autoFilter="0" formatColumns="0" formatRows="0" objects="1" scenarios="1" spinCount="100000" saltValue="dyJAgijt2Dp/6j3MHRfGp3gzt8jm9yto4eP0nJmIWuzDhc2uJdHaXc4Fj8wVMERjoYoZJj95u3eemc9c2EX57w==" hashValue="PTfGCIhw5ysn4JvJ+IHZk3Lx4PyFtCQzUYtOw7toS9U4wTi5AiX+CjELNtdhHUvcsAQsKWyDizmJ1TnP1ZM0VA==" algorithmName="SHA-512" password="CC35"/>
  <autoFilter ref="C141:K382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hyperlinks>
    <hyperlink ref="F269" r:id="rId1" display="https://podminky.urs.cz/item/CS_URS_2024_01/564771101"/>
    <hyperlink ref="F271" r:id="rId2" display="https://podminky.urs.cz/item/CS_URS_2024_01/564750101"/>
    <hyperlink ref="F273" r:id="rId3" display="https://podminky.urs.cz/item/CS_URS_2024_01/919726122"/>
    <hyperlink ref="F275" r:id="rId4" display="https://podminky.urs.cz/item/CS_URS_2024_01/596841221"/>
    <hyperlink ref="F279" r:id="rId5" display="https://podminky.urs.cz/item/CS_URS_2024_01/7629510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5619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ROUND((SUM(BE128:BE244)),  2)</f>
        <v>0</v>
      </c>
      <c r="G33" s="41"/>
      <c r="H33" s="41"/>
      <c r="I33" s="167">
        <v>0.20999999999999999</v>
      </c>
      <c r="J33" s="166">
        <f>ROUND(((SUM(BE128:BE244))*I33),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ROUND((SUM(BF128:BF244)),  2)</f>
        <v>0</v>
      </c>
      <c r="G34" s="41"/>
      <c r="H34" s="41"/>
      <c r="I34" s="167">
        <v>0.12</v>
      </c>
      <c r="J34" s="166">
        <f>ROUND(((SUM(BF128:BF244))*I34),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ROUND((SUM(BG128:BG244)),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ROUND((SUM(BH128:BH244)),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ROUND((SUM(BI128:BI244)),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03 - Sadové úpravy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5620</v>
      </c>
      <c r="E98" s="199"/>
      <c r="F98" s="199"/>
      <c r="G98" s="199"/>
      <c r="H98" s="199"/>
      <c r="I98" s="199"/>
      <c r="J98" s="200">
        <f>J130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5621</v>
      </c>
      <c r="E99" s="199"/>
      <c r="F99" s="199"/>
      <c r="G99" s="199"/>
      <c r="H99" s="199"/>
      <c r="I99" s="199"/>
      <c r="J99" s="200">
        <f>J146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5622</v>
      </c>
      <c r="E100" s="199"/>
      <c r="F100" s="199"/>
      <c r="G100" s="199"/>
      <c r="H100" s="199"/>
      <c r="I100" s="199"/>
      <c r="J100" s="200">
        <f>J153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5623</v>
      </c>
      <c r="E101" s="199"/>
      <c r="F101" s="199"/>
      <c r="G101" s="199"/>
      <c r="H101" s="199"/>
      <c r="I101" s="199"/>
      <c r="J101" s="200">
        <f>J167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5624</v>
      </c>
      <c r="E102" s="199"/>
      <c r="F102" s="199"/>
      <c r="G102" s="199"/>
      <c r="H102" s="199"/>
      <c r="I102" s="199"/>
      <c r="J102" s="200">
        <f>J173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5625</v>
      </c>
      <c r="E103" s="199"/>
      <c r="F103" s="199"/>
      <c r="G103" s="199"/>
      <c r="H103" s="199"/>
      <c r="I103" s="199"/>
      <c r="J103" s="200">
        <f>J187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5626</v>
      </c>
      <c r="E104" s="199"/>
      <c r="F104" s="199"/>
      <c r="G104" s="199"/>
      <c r="H104" s="199"/>
      <c r="I104" s="199"/>
      <c r="J104" s="200">
        <f>J193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5627</v>
      </c>
      <c r="E105" s="199"/>
      <c r="F105" s="199"/>
      <c r="G105" s="199"/>
      <c r="H105" s="199"/>
      <c r="I105" s="199"/>
      <c r="J105" s="200">
        <f>J207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5628</v>
      </c>
      <c r="E106" s="199"/>
      <c r="F106" s="199"/>
      <c r="G106" s="199"/>
      <c r="H106" s="199"/>
      <c r="I106" s="199"/>
      <c r="J106" s="200">
        <f>J213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5629</v>
      </c>
      <c r="E107" s="199"/>
      <c r="F107" s="199"/>
      <c r="G107" s="199"/>
      <c r="H107" s="199"/>
      <c r="I107" s="199"/>
      <c r="J107" s="200">
        <f>J228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5630</v>
      </c>
      <c r="E108" s="199"/>
      <c r="F108" s="199"/>
      <c r="G108" s="199"/>
      <c r="H108" s="199"/>
      <c r="I108" s="199"/>
      <c r="J108" s="200">
        <f>J234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235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03 - Sadové úpravy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236</v>
      </c>
      <c r="D127" s="205" t="s">
        <v>69</v>
      </c>
      <c r="E127" s="205" t="s">
        <v>65</v>
      </c>
      <c r="F127" s="205" t="s">
        <v>66</v>
      </c>
      <c r="G127" s="205" t="s">
        <v>237</v>
      </c>
      <c r="H127" s="205" t="s">
        <v>238</v>
      </c>
      <c r="I127" s="205" t="s">
        <v>239</v>
      </c>
      <c r="J127" s="206" t="s">
        <v>196</v>
      </c>
      <c r="K127" s="207" t="s">
        <v>240</v>
      </c>
      <c r="L127" s="208"/>
      <c r="M127" s="103" t="s">
        <v>1</v>
      </c>
      <c r="N127" s="104" t="s">
        <v>48</v>
      </c>
      <c r="O127" s="104" t="s">
        <v>241</v>
      </c>
      <c r="P127" s="104" t="s">
        <v>242</v>
      </c>
      <c r="Q127" s="104" t="s">
        <v>243</v>
      </c>
      <c r="R127" s="104" t="s">
        <v>244</v>
      </c>
      <c r="S127" s="104" t="s">
        <v>245</v>
      </c>
      <c r="T127" s="105" t="s">
        <v>246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247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</f>
        <v>0</v>
      </c>
      <c r="Q128" s="107"/>
      <c r="R128" s="211">
        <f>R129</f>
        <v>0</v>
      </c>
      <c r="S128" s="107"/>
      <c r="T128" s="212">
        <f>T129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248</v>
      </c>
      <c r="F129" s="217" t="s">
        <v>249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P130+P146+P153+P167+P173+P187+P193+P207+P213+P228+P234</f>
        <v>0</v>
      </c>
      <c r="Q129" s="222"/>
      <c r="R129" s="223">
        <f>R130+R146+R153+R167+R173+R187+R193+R207+R213+R228+R234</f>
        <v>0</v>
      </c>
      <c r="S129" s="222"/>
      <c r="T129" s="224">
        <f>T130+T146+T153+T167+T173+T187+T193+T207+T213+T228+T234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84</v>
      </c>
      <c r="AY129" s="225" t="s">
        <v>250</v>
      </c>
      <c r="BK129" s="227">
        <f>BK130+BK146+BK153+BK167+BK173+BK187+BK193+BK207+BK213+BK228+BK234</f>
        <v>0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5631</v>
      </c>
      <c r="F130" s="228" t="s">
        <v>5632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SUM(P131:P145)</f>
        <v>0</v>
      </c>
      <c r="Q130" s="222"/>
      <c r="R130" s="223">
        <f>SUM(R131:R145)</f>
        <v>0</v>
      </c>
      <c r="S130" s="222"/>
      <c r="T130" s="224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250</v>
      </c>
      <c r="BK130" s="227">
        <f>SUM(BK131:BK145)</f>
        <v>0</v>
      </c>
    </row>
    <row r="131" s="2" customFormat="1" ht="24.15" customHeight="1">
      <c r="A131" s="41"/>
      <c r="B131" s="42"/>
      <c r="C131" s="230" t="s">
        <v>91</v>
      </c>
      <c r="D131" s="230" t="s">
        <v>252</v>
      </c>
      <c r="E131" s="231" t="s">
        <v>5633</v>
      </c>
      <c r="F131" s="232" t="s">
        <v>5634</v>
      </c>
      <c r="G131" s="233" t="s">
        <v>570</v>
      </c>
      <c r="H131" s="234">
        <v>32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5635</v>
      </c>
    </row>
    <row r="132" s="2" customFormat="1" ht="16.5" customHeight="1">
      <c r="A132" s="41"/>
      <c r="B132" s="42"/>
      <c r="C132" s="230" t="s">
        <v>93</v>
      </c>
      <c r="D132" s="230" t="s">
        <v>252</v>
      </c>
      <c r="E132" s="231" t="s">
        <v>5636</v>
      </c>
      <c r="F132" s="232" t="s">
        <v>5637</v>
      </c>
      <c r="G132" s="233" t="s">
        <v>264</v>
      </c>
      <c r="H132" s="234">
        <v>6.4000000000000004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5638</v>
      </c>
    </row>
    <row r="133" s="2" customFormat="1" ht="16.5" customHeight="1">
      <c r="A133" s="41"/>
      <c r="B133" s="42"/>
      <c r="C133" s="230" t="s">
        <v>272</v>
      </c>
      <c r="D133" s="230" t="s">
        <v>252</v>
      </c>
      <c r="E133" s="231" t="s">
        <v>5639</v>
      </c>
      <c r="F133" s="232" t="s">
        <v>5640</v>
      </c>
      <c r="G133" s="233" t="s">
        <v>570</v>
      </c>
      <c r="H133" s="234">
        <v>32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5641</v>
      </c>
    </row>
    <row r="134" s="2" customFormat="1" ht="24.15" customHeight="1">
      <c r="A134" s="41"/>
      <c r="B134" s="42"/>
      <c r="C134" s="230" t="s">
        <v>256</v>
      </c>
      <c r="D134" s="230" t="s">
        <v>252</v>
      </c>
      <c r="E134" s="231" t="s">
        <v>5642</v>
      </c>
      <c r="F134" s="232" t="s">
        <v>5643</v>
      </c>
      <c r="G134" s="233" t="s">
        <v>570</v>
      </c>
      <c r="H134" s="234">
        <v>32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5644</v>
      </c>
    </row>
    <row r="135" s="2" customFormat="1">
      <c r="A135" s="41"/>
      <c r="B135" s="42"/>
      <c r="C135" s="43"/>
      <c r="D135" s="251" t="s">
        <v>288</v>
      </c>
      <c r="E135" s="43"/>
      <c r="F135" s="282" t="s">
        <v>5645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288</v>
      </c>
      <c r="AU135" s="19" t="s">
        <v>93</v>
      </c>
    </row>
    <row r="136" s="2" customFormat="1" ht="24.15" customHeight="1">
      <c r="A136" s="41"/>
      <c r="B136" s="42"/>
      <c r="C136" s="230" t="s">
        <v>283</v>
      </c>
      <c r="D136" s="230" t="s">
        <v>252</v>
      </c>
      <c r="E136" s="231" t="s">
        <v>5646</v>
      </c>
      <c r="F136" s="232" t="s">
        <v>5647</v>
      </c>
      <c r="G136" s="233" t="s">
        <v>1233</v>
      </c>
      <c r="H136" s="234">
        <v>1.9199999999999999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5648</v>
      </c>
    </row>
    <row r="137" s="2" customFormat="1" ht="21.75" customHeight="1">
      <c r="A137" s="41"/>
      <c r="B137" s="42"/>
      <c r="C137" s="294" t="s">
        <v>275</v>
      </c>
      <c r="D137" s="294" t="s">
        <v>337</v>
      </c>
      <c r="E137" s="295" t="s">
        <v>5649</v>
      </c>
      <c r="F137" s="296" t="s">
        <v>5650</v>
      </c>
      <c r="G137" s="297" t="s">
        <v>1233</v>
      </c>
      <c r="H137" s="298">
        <v>1.9199999999999999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280</v>
      </c>
      <c r="AT137" s="242" t="s">
        <v>337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5651</v>
      </c>
    </row>
    <row r="138" s="2" customFormat="1" ht="16.5" customHeight="1">
      <c r="A138" s="41"/>
      <c r="B138" s="42"/>
      <c r="C138" s="230" t="s">
        <v>294</v>
      </c>
      <c r="D138" s="230" t="s">
        <v>252</v>
      </c>
      <c r="E138" s="231" t="s">
        <v>5652</v>
      </c>
      <c r="F138" s="232" t="s">
        <v>5653</v>
      </c>
      <c r="G138" s="233" t="s">
        <v>570</v>
      </c>
      <c r="H138" s="234">
        <v>32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5654</v>
      </c>
    </row>
    <row r="139" s="2" customFormat="1" ht="16.5" customHeight="1">
      <c r="A139" s="41"/>
      <c r="B139" s="42"/>
      <c r="C139" s="294" t="s">
        <v>280</v>
      </c>
      <c r="D139" s="294" t="s">
        <v>337</v>
      </c>
      <c r="E139" s="295" t="s">
        <v>5655</v>
      </c>
      <c r="F139" s="296" t="s">
        <v>5656</v>
      </c>
      <c r="G139" s="297" t="s">
        <v>5657</v>
      </c>
      <c r="H139" s="298">
        <v>32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280</v>
      </c>
      <c r="AT139" s="242" t="s">
        <v>337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5658</v>
      </c>
    </row>
    <row r="140" s="2" customFormat="1" ht="24.15" customHeight="1">
      <c r="A140" s="41"/>
      <c r="B140" s="42"/>
      <c r="C140" s="230" t="s">
        <v>305</v>
      </c>
      <c r="D140" s="230" t="s">
        <v>252</v>
      </c>
      <c r="E140" s="231" t="s">
        <v>5659</v>
      </c>
      <c r="F140" s="232" t="s">
        <v>5660</v>
      </c>
      <c r="G140" s="233" t="s">
        <v>388</v>
      </c>
      <c r="H140" s="234">
        <v>21.600000000000001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5661</v>
      </c>
    </row>
    <row r="141" s="2" customFormat="1" ht="16.5" customHeight="1">
      <c r="A141" s="41"/>
      <c r="B141" s="42"/>
      <c r="C141" s="294" t="s">
        <v>286</v>
      </c>
      <c r="D141" s="294" t="s">
        <v>337</v>
      </c>
      <c r="E141" s="295" t="s">
        <v>5662</v>
      </c>
      <c r="F141" s="296" t="s">
        <v>5663</v>
      </c>
      <c r="G141" s="297" t="s">
        <v>388</v>
      </c>
      <c r="H141" s="298">
        <v>21.600000000000001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280</v>
      </c>
      <c r="AT141" s="242" t="s">
        <v>337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5664</v>
      </c>
    </row>
    <row r="142" s="2" customFormat="1" ht="24.15" customHeight="1">
      <c r="A142" s="41"/>
      <c r="B142" s="42"/>
      <c r="C142" s="230" t="s">
        <v>332</v>
      </c>
      <c r="D142" s="230" t="s">
        <v>252</v>
      </c>
      <c r="E142" s="231" t="s">
        <v>5665</v>
      </c>
      <c r="F142" s="232" t="s">
        <v>5666</v>
      </c>
      <c r="G142" s="233" t="s">
        <v>570</v>
      </c>
      <c r="H142" s="234">
        <v>32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5667</v>
      </c>
    </row>
    <row r="143" s="2" customFormat="1" ht="16.5" customHeight="1">
      <c r="A143" s="41"/>
      <c r="B143" s="42"/>
      <c r="C143" s="230" t="s">
        <v>8</v>
      </c>
      <c r="D143" s="230" t="s">
        <v>252</v>
      </c>
      <c r="E143" s="231" t="s">
        <v>5668</v>
      </c>
      <c r="F143" s="232" t="s">
        <v>5669</v>
      </c>
      <c r="G143" s="233" t="s">
        <v>388</v>
      </c>
      <c r="H143" s="234">
        <v>64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5670</v>
      </c>
    </row>
    <row r="144" s="2" customFormat="1" ht="16.5" customHeight="1">
      <c r="A144" s="41"/>
      <c r="B144" s="42"/>
      <c r="C144" s="294" t="s">
        <v>348</v>
      </c>
      <c r="D144" s="294" t="s">
        <v>337</v>
      </c>
      <c r="E144" s="295" t="s">
        <v>5671</v>
      </c>
      <c r="F144" s="296" t="s">
        <v>5672</v>
      </c>
      <c r="G144" s="297" t="s">
        <v>264</v>
      </c>
      <c r="H144" s="298">
        <v>3.2000000000000002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280</v>
      </c>
      <c r="AT144" s="242" t="s">
        <v>337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5673</v>
      </c>
    </row>
    <row r="145" s="2" customFormat="1" ht="16.5" customHeight="1">
      <c r="A145" s="41"/>
      <c r="B145" s="42"/>
      <c r="C145" s="230" t="s">
        <v>298</v>
      </c>
      <c r="D145" s="230" t="s">
        <v>252</v>
      </c>
      <c r="E145" s="231" t="s">
        <v>5674</v>
      </c>
      <c r="F145" s="232" t="s">
        <v>5675</v>
      </c>
      <c r="G145" s="233" t="s">
        <v>570</v>
      </c>
      <c r="H145" s="234">
        <v>32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5676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5677</v>
      </c>
      <c r="F146" s="228" t="s">
        <v>5678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SUM(P147:P152)</f>
        <v>0</v>
      </c>
      <c r="Q146" s="222"/>
      <c r="R146" s="223">
        <f>SUM(R147:R152)</f>
        <v>0</v>
      </c>
      <c r="S146" s="222"/>
      <c r="T146" s="224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250</v>
      </c>
      <c r="BK146" s="227">
        <f>SUM(BK147:BK152)</f>
        <v>0</v>
      </c>
    </row>
    <row r="147" s="2" customFormat="1" ht="62.7" customHeight="1">
      <c r="A147" s="41"/>
      <c r="B147" s="42"/>
      <c r="C147" s="230" t="s">
        <v>360</v>
      </c>
      <c r="D147" s="230" t="s">
        <v>252</v>
      </c>
      <c r="E147" s="231" t="s">
        <v>5679</v>
      </c>
      <c r="F147" s="232" t="s">
        <v>5680</v>
      </c>
      <c r="G147" s="233" t="s">
        <v>5681</v>
      </c>
      <c r="H147" s="234">
        <v>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5682</v>
      </c>
    </row>
    <row r="148" s="2" customFormat="1" ht="24.15" customHeight="1">
      <c r="A148" s="41"/>
      <c r="B148" s="42"/>
      <c r="C148" s="230" t="s">
        <v>303</v>
      </c>
      <c r="D148" s="230" t="s">
        <v>252</v>
      </c>
      <c r="E148" s="231" t="s">
        <v>5683</v>
      </c>
      <c r="F148" s="232" t="s">
        <v>5684</v>
      </c>
      <c r="G148" s="233" t="s">
        <v>388</v>
      </c>
      <c r="H148" s="234">
        <v>48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5685</v>
      </c>
    </row>
    <row r="149" s="2" customFormat="1" ht="16.5" customHeight="1">
      <c r="A149" s="41"/>
      <c r="B149" s="42"/>
      <c r="C149" s="230" t="s">
        <v>385</v>
      </c>
      <c r="D149" s="230" t="s">
        <v>252</v>
      </c>
      <c r="E149" s="231" t="s">
        <v>5686</v>
      </c>
      <c r="F149" s="232" t="s">
        <v>5687</v>
      </c>
      <c r="G149" s="233" t="s">
        <v>570</v>
      </c>
      <c r="H149" s="234">
        <v>32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5688</v>
      </c>
    </row>
    <row r="150" s="2" customFormat="1" ht="24.15" customHeight="1">
      <c r="A150" s="41"/>
      <c r="B150" s="42"/>
      <c r="C150" s="230" t="s">
        <v>308</v>
      </c>
      <c r="D150" s="230" t="s">
        <v>252</v>
      </c>
      <c r="E150" s="231" t="s">
        <v>5689</v>
      </c>
      <c r="F150" s="232" t="s">
        <v>5690</v>
      </c>
      <c r="G150" s="233" t="s">
        <v>264</v>
      </c>
      <c r="H150" s="234">
        <v>48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5691</v>
      </c>
    </row>
    <row r="151" s="2" customFormat="1" ht="16.5" customHeight="1">
      <c r="A151" s="41"/>
      <c r="B151" s="42"/>
      <c r="C151" s="230" t="s">
        <v>401</v>
      </c>
      <c r="D151" s="230" t="s">
        <v>252</v>
      </c>
      <c r="E151" s="231" t="s">
        <v>5692</v>
      </c>
      <c r="F151" s="232" t="s">
        <v>5693</v>
      </c>
      <c r="G151" s="233" t="s">
        <v>570</v>
      </c>
      <c r="H151" s="234">
        <v>32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5694</v>
      </c>
    </row>
    <row r="152" s="2" customFormat="1" ht="16.5" customHeight="1">
      <c r="A152" s="41"/>
      <c r="B152" s="42"/>
      <c r="C152" s="230" t="s">
        <v>408</v>
      </c>
      <c r="D152" s="230" t="s">
        <v>252</v>
      </c>
      <c r="E152" s="231" t="s">
        <v>5695</v>
      </c>
      <c r="F152" s="232" t="s">
        <v>5696</v>
      </c>
      <c r="G152" s="233" t="s">
        <v>388</v>
      </c>
      <c r="H152" s="234">
        <v>32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5697</v>
      </c>
    </row>
    <row r="153" s="12" customFormat="1" ht="22.8" customHeight="1">
      <c r="A153" s="12"/>
      <c r="B153" s="214"/>
      <c r="C153" s="215"/>
      <c r="D153" s="216" t="s">
        <v>83</v>
      </c>
      <c r="E153" s="228" t="s">
        <v>5698</v>
      </c>
      <c r="F153" s="228" t="s">
        <v>5699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SUM(P154:P166)</f>
        <v>0</v>
      </c>
      <c r="Q153" s="222"/>
      <c r="R153" s="223">
        <f>SUM(R154:R166)</f>
        <v>0</v>
      </c>
      <c r="S153" s="222"/>
      <c r="T153" s="224">
        <f>SUM(T154:T166)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91</v>
      </c>
      <c r="AY153" s="225" t="s">
        <v>250</v>
      </c>
      <c r="BK153" s="227">
        <f>SUM(BK154:BK166)</f>
        <v>0</v>
      </c>
    </row>
    <row r="154" s="2" customFormat="1" ht="66.75" customHeight="1">
      <c r="A154" s="41"/>
      <c r="B154" s="42"/>
      <c r="C154" s="230" t="s">
        <v>7</v>
      </c>
      <c r="D154" s="230" t="s">
        <v>252</v>
      </c>
      <c r="E154" s="231" t="s">
        <v>5700</v>
      </c>
      <c r="F154" s="232" t="s">
        <v>5701</v>
      </c>
      <c r="G154" s="233" t="s">
        <v>5681</v>
      </c>
      <c r="H154" s="234">
        <v>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5702</v>
      </c>
    </row>
    <row r="155" s="2" customFormat="1">
      <c r="A155" s="41"/>
      <c r="B155" s="42"/>
      <c r="C155" s="43"/>
      <c r="D155" s="251" t="s">
        <v>288</v>
      </c>
      <c r="E155" s="43"/>
      <c r="F155" s="282" t="s">
        <v>5703</v>
      </c>
      <c r="G155" s="43"/>
      <c r="H155" s="43"/>
      <c r="I155" s="246"/>
      <c r="J155" s="43"/>
      <c r="K155" s="43"/>
      <c r="L155" s="47"/>
      <c r="M155" s="247"/>
      <c r="N155" s="248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288</v>
      </c>
      <c r="AU155" s="19" t="s">
        <v>93</v>
      </c>
    </row>
    <row r="156" s="2" customFormat="1" ht="21.75" customHeight="1">
      <c r="A156" s="41"/>
      <c r="B156" s="42"/>
      <c r="C156" s="230" t="s">
        <v>321</v>
      </c>
      <c r="D156" s="230" t="s">
        <v>252</v>
      </c>
      <c r="E156" s="231" t="s">
        <v>5704</v>
      </c>
      <c r="F156" s="232" t="s">
        <v>5705</v>
      </c>
      <c r="G156" s="233" t="s">
        <v>264</v>
      </c>
      <c r="H156" s="234">
        <v>1.5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5706</v>
      </c>
    </row>
    <row r="157" s="2" customFormat="1" ht="16.5" customHeight="1">
      <c r="A157" s="41"/>
      <c r="B157" s="42"/>
      <c r="C157" s="294" t="s">
        <v>436</v>
      </c>
      <c r="D157" s="294" t="s">
        <v>337</v>
      </c>
      <c r="E157" s="295" t="s">
        <v>5707</v>
      </c>
      <c r="F157" s="296" t="s">
        <v>5708</v>
      </c>
      <c r="G157" s="297" t="s">
        <v>264</v>
      </c>
      <c r="H157" s="298">
        <v>1.5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280</v>
      </c>
      <c r="AT157" s="242" t="s">
        <v>337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5709</v>
      </c>
    </row>
    <row r="158" s="2" customFormat="1" ht="21.75" customHeight="1">
      <c r="A158" s="41"/>
      <c r="B158" s="42"/>
      <c r="C158" s="230" t="s">
        <v>335</v>
      </c>
      <c r="D158" s="230" t="s">
        <v>252</v>
      </c>
      <c r="E158" s="231" t="s">
        <v>5710</v>
      </c>
      <c r="F158" s="232" t="s">
        <v>5711</v>
      </c>
      <c r="G158" s="233" t="s">
        <v>388</v>
      </c>
      <c r="H158" s="234">
        <v>10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5712</v>
      </c>
    </row>
    <row r="159" s="2" customFormat="1" ht="21.75" customHeight="1">
      <c r="A159" s="41"/>
      <c r="B159" s="42"/>
      <c r="C159" s="230" t="s">
        <v>449</v>
      </c>
      <c r="D159" s="230" t="s">
        <v>252</v>
      </c>
      <c r="E159" s="231" t="s">
        <v>5713</v>
      </c>
      <c r="F159" s="232" t="s">
        <v>5714</v>
      </c>
      <c r="G159" s="233" t="s">
        <v>570</v>
      </c>
      <c r="H159" s="234">
        <v>30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5715</v>
      </c>
    </row>
    <row r="160" s="2" customFormat="1" ht="16.5" customHeight="1">
      <c r="A160" s="41"/>
      <c r="B160" s="42"/>
      <c r="C160" s="230" t="s">
        <v>340</v>
      </c>
      <c r="D160" s="230" t="s">
        <v>252</v>
      </c>
      <c r="E160" s="231" t="s">
        <v>5716</v>
      </c>
      <c r="F160" s="232" t="s">
        <v>5717</v>
      </c>
      <c r="G160" s="233" t="s">
        <v>570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5718</v>
      </c>
    </row>
    <row r="161" s="2" customFormat="1" ht="16.5" customHeight="1">
      <c r="A161" s="41"/>
      <c r="B161" s="42"/>
      <c r="C161" s="294" t="s">
        <v>461</v>
      </c>
      <c r="D161" s="294" t="s">
        <v>337</v>
      </c>
      <c r="E161" s="295" t="s">
        <v>5719</v>
      </c>
      <c r="F161" s="296" t="s">
        <v>5720</v>
      </c>
      <c r="G161" s="297" t="s">
        <v>570</v>
      </c>
      <c r="H161" s="298">
        <v>30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280</v>
      </c>
      <c r="AT161" s="242" t="s">
        <v>337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5721</v>
      </c>
    </row>
    <row r="162" s="2" customFormat="1">
      <c r="A162" s="41"/>
      <c r="B162" s="42"/>
      <c r="C162" s="43"/>
      <c r="D162" s="251" t="s">
        <v>288</v>
      </c>
      <c r="E162" s="43"/>
      <c r="F162" s="282" t="s">
        <v>5722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288</v>
      </c>
      <c r="AU162" s="19" t="s">
        <v>93</v>
      </c>
    </row>
    <row r="163" s="2" customFormat="1" ht="24.15" customHeight="1">
      <c r="A163" s="41"/>
      <c r="B163" s="42"/>
      <c r="C163" s="230" t="s">
        <v>351</v>
      </c>
      <c r="D163" s="230" t="s">
        <v>252</v>
      </c>
      <c r="E163" s="231" t="s">
        <v>5723</v>
      </c>
      <c r="F163" s="232" t="s">
        <v>5724</v>
      </c>
      <c r="G163" s="233" t="s">
        <v>1233</v>
      </c>
      <c r="H163" s="234">
        <v>0.29999999999999999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5725</v>
      </c>
    </row>
    <row r="164" s="2" customFormat="1" ht="21.75" customHeight="1">
      <c r="A164" s="41"/>
      <c r="B164" s="42"/>
      <c r="C164" s="294" t="s">
        <v>471</v>
      </c>
      <c r="D164" s="294" t="s">
        <v>337</v>
      </c>
      <c r="E164" s="295" t="s">
        <v>5726</v>
      </c>
      <c r="F164" s="296" t="s">
        <v>5650</v>
      </c>
      <c r="G164" s="297" t="s">
        <v>1233</v>
      </c>
      <c r="H164" s="298">
        <v>0.29999999999999999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280</v>
      </c>
      <c r="AT164" s="242" t="s">
        <v>337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5727</v>
      </c>
    </row>
    <row r="165" s="2" customFormat="1" ht="16.5" customHeight="1">
      <c r="A165" s="41"/>
      <c r="B165" s="42"/>
      <c r="C165" s="230" t="s">
        <v>357</v>
      </c>
      <c r="D165" s="230" t="s">
        <v>252</v>
      </c>
      <c r="E165" s="231" t="s">
        <v>5728</v>
      </c>
      <c r="F165" s="232" t="s">
        <v>5729</v>
      </c>
      <c r="G165" s="233" t="s">
        <v>388</v>
      </c>
      <c r="H165" s="234">
        <v>10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5730</v>
      </c>
    </row>
    <row r="166" s="2" customFormat="1" ht="16.5" customHeight="1">
      <c r="A166" s="41"/>
      <c r="B166" s="42"/>
      <c r="C166" s="294" t="s">
        <v>487</v>
      </c>
      <c r="D166" s="294" t="s">
        <v>337</v>
      </c>
      <c r="E166" s="295" t="s">
        <v>5731</v>
      </c>
      <c r="F166" s="296" t="s">
        <v>5732</v>
      </c>
      <c r="G166" s="297" t="s">
        <v>264</v>
      </c>
      <c r="H166" s="298">
        <v>0.5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5733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5734</v>
      </c>
      <c r="F167" s="228" t="s">
        <v>5735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SUM(P168:P172)</f>
        <v>0</v>
      </c>
      <c r="Q167" s="222"/>
      <c r="R167" s="223">
        <f>SUM(R168:R172)</f>
        <v>0</v>
      </c>
      <c r="S167" s="222"/>
      <c r="T167" s="224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250</v>
      </c>
      <c r="BK167" s="227">
        <f>SUM(BK168:BK172)</f>
        <v>0</v>
      </c>
    </row>
    <row r="168" s="2" customFormat="1" ht="44.25" customHeight="1">
      <c r="A168" s="41"/>
      <c r="B168" s="42"/>
      <c r="C168" s="230" t="s">
        <v>363</v>
      </c>
      <c r="D168" s="230" t="s">
        <v>252</v>
      </c>
      <c r="E168" s="231" t="s">
        <v>5736</v>
      </c>
      <c r="F168" s="232" t="s">
        <v>5737</v>
      </c>
      <c r="G168" s="233" t="s">
        <v>5681</v>
      </c>
      <c r="H168" s="234">
        <v>0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5738</v>
      </c>
    </row>
    <row r="169" s="2" customFormat="1" ht="24.15" customHeight="1">
      <c r="A169" s="41"/>
      <c r="B169" s="42"/>
      <c r="C169" s="230" t="s">
        <v>521</v>
      </c>
      <c r="D169" s="230" t="s">
        <v>252</v>
      </c>
      <c r="E169" s="231" t="s">
        <v>5739</v>
      </c>
      <c r="F169" s="232" t="s">
        <v>5740</v>
      </c>
      <c r="G169" s="233" t="s">
        <v>388</v>
      </c>
      <c r="H169" s="234">
        <v>6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5741</v>
      </c>
    </row>
    <row r="170" s="2" customFormat="1">
      <c r="A170" s="41"/>
      <c r="B170" s="42"/>
      <c r="C170" s="43"/>
      <c r="D170" s="251" t="s">
        <v>288</v>
      </c>
      <c r="E170" s="43"/>
      <c r="F170" s="282" t="s">
        <v>5742</v>
      </c>
      <c r="G170" s="43"/>
      <c r="H170" s="43"/>
      <c r="I170" s="246"/>
      <c r="J170" s="43"/>
      <c r="K170" s="43"/>
      <c r="L170" s="47"/>
      <c r="M170" s="247"/>
      <c r="N170" s="248"/>
      <c r="O170" s="94"/>
      <c r="P170" s="94"/>
      <c r="Q170" s="94"/>
      <c r="R170" s="94"/>
      <c r="S170" s="94"/>
      <c r="T170" s="95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288</v>
      </c>
      <c r="AU170" s="19" t="s">
        <v>93</v>
      </c>
    </row>
    <row r="171" s="2" customFormat="1" ht="16.5" customHeight="1">
      <c r="A171" s="41"/>
      <c r="B171" s="42"/>
      <c r="C171" s="230" t="s">
        <v>374</v>
      </c>
      <c r="D171" s="230" t="s">
        <v>252</v>
      </c>
      <c r="E171" s="231" t="s">
        <v>5743</v>
      </c>
      <c r="F171" s="232" t="s">
        <v>5744</v>
      </c>
      <c r="G171" s="233" t="s">
        <v>264</v>
      </c>
      <c r="H171" s="234">
        <v>4.7999999999999998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5745</v>
      </c>
    </row>
    <row r="172" s="2" customFormat="1">
      <c r="A172" s="41"/>
      <c r="B172" s="42"/>
      <c r="C172" s="43"/>
      <c r="D172" s="251" t="s">
        <v>288</v>
      </c>
      <c r="E172" s="43"/>
      <c r="F172" s="282" t="s">
        <v>5746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288</v>
      </c>
      <c r="AU172" s="19" t="s">
        <v>93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5747</v>
      </c>
      <c r="F173" s="228" t="s">
        <v>5748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SUM(P174:P186)</f>
        <v>0</v>
      </c>
      <c r="Q173" s="222"/>
      <c r="R173" s="223">
        <f>SUM(R174:R186)</f>
        <v>0</v>
      </c>
      <c r="S173" s="222"/>
      <c r="T173" s="224">
        <f>SUM(T174:T186)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91</v>
      </c>
      <c r="AY173" s="225" t="s">
        <v>250</v>
      </c>
      <c r="BK173" s="227">
        <f>SUM(BK174:BK186)</f>
        <v>0</v>
      </c>
    </row>
    <row r="174" s="2" customFormat="1" ht="66.75" customHeight="1">
      <c r="A174" s="41"/>
      <c r="B174" s="42"/>
      <c r="C174" s="230" t="s">
        <v>545</v>
      </c>
      <c r="D174" s="230" t="s">
        <v>252</v>
      </c>
      <c r="E174" s="231" t="s">
        <v>5749</v>
      </c>
      <c r="F174" s="232" t="s">
        <v>5750</v>
      </c>
      <c r="G174" s="233" t="s">
        <v>5681</v>
      </c>
      <c r="H174" s="234">
        <v>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5751</v>
      </c>
    </row>
    <row r="175" s="2" customFormat="1">
      <c r="A175" s="41"/>
      <c r="B175" s="42"/>
      <c r="C175" s="43"/>
      <c r="D175" s="251" t="s">
        <v>288</v>
      </c>
      <c r="E175" s="43"/>
      <c r="F175" s="282" t="s">
        <v>5752</v>
      </c>
      <c r="G175" s="43"/>
      <c r="H175" s="43"/>
      <c r="I175" s="246"/>
      <c r="J175" s="43"/>
      <c r="K175" s="43"/>
      <c r="L175" s="47"/>
      <c r="M175" s="247"/>
      <c r="N175" s="248"/>
      <c r="O175" s="94"/>
      <c r="P175" s="94"/>
      <c r="Q175" s="94"/>
      <c r="R175" s="94"/>
      <c r="S175" s="94"/>
      <c r="T175" s="95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288</v>
      </c>
      <c r="AU175" s="19" t="s">
        <v>93</v>
      </c>
    </row>
    <row r="176" s="2" customFormat="1" ht="21.75" customHeight="1">
      <c r="A176" s="41"/>
      <c r="B176" s="42"/>
      <c r="C176" s="230" t="s">
        <v>389</v>
      </c>
      <c r="D176" s="230" t="s">
        <v>252</v>
      </c>
      <c r="E176" s="231" t="s">
        <v>5704</v>
      </c>
      <c r="F176" s="232" t="s">
        <v>5705</v>
      </c>
      <c r="G176" s="233" t="s">
        <v>264</v>
      </c>
      <c r="H176" s="234">
        <v>18.300000000000001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5753</v>
      </c>
    </row>
    <row r="177" s="2" customFormat="1" ht="16.5" customHeight="1">
      <c r="A177" s="41"/>
      <c r="B177" s="42"/>
      <c r="C177" s="294" t="s">
        <v>556</v>
      </c>
      <c r="D177" s="294" t="s">
        <v>337</v>
      </c>
      <c r="E177" s="295" t="s">
        <v>5754</v>
      </c>
      <c r="F177" s="296" t="s">
        <v>5708</v>
      </c>
      <c r="G177" s="297" t="s">
        <v>264</v>
      </c>
      <c r="H177" s="298">
        <v>18.300000000000001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280</v>
      </c>
      <c r="AT177" s="242" t="s">
        <v>337</v>
      </c>
      <c r="AU177" s="242" t="s">
        <v>93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5755</v>
      </c>
    </row>
    <row r="178" s="2" customFormat="1" ht="21.75" customHeight="1">
      <c r="A178" s="41"/>
      <c r="B178" s="42"/>
      <c r="C178" s="230" t="s">
        <v>399</v>
      </c>
      <c r="D178" s="230" t="s">
        <v>252</v>
      </c>
      <c r="E178" s="231" t="s">
        <v>5710</v>
      </c>
      <c r="F178" s="232" t="s">
        <v>5711</v>
      </c>
      <c r="G178" s="233" t="s">
        <v>388</v>
      </c>
      <c r="H178" s="234">
        <v>122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5756</v>
      </c>
    </row>
    <row r="179" s="2" customFormat="1" ht="21.75" customHeight="1">
      <c r="A179" s="41"/>
      <c r="B179" s="42"/>
      <c r="C179" s="230" t="s">
        <v>573</v>
      </c>
      <c r="D179" s="230" t="s">
        <v>252</v>
      </c>
      <c r="E179" s="231" t="s">
        <v>5713</v>
      </c>
      <c r="F179" s="232" t="s">
        <v>5714</v>
      </c>
      <c r="G179" s="233" t="s">
        <v>570</v>
      </c>
      <c r="H179" s="234">
        <v>610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5757</v>
      </c>
    </row>
    <row r="180" s="2" customFormat="1" ht="16.5" customHeight="1">
      <c r="A180" s="41"/>
      <c r="B180" s="42"/>
      <c r="C180" s="230" t="s">
        <v>404</v>
      </c>
      <c r="D180" s="230" t="s">
        <v>252</v>
      </c>
      <c r="E180" s="231" t="s">
        <v>5716</v>
      </c>
      <c r="F180" s="232" t="s">
        <v>5717</v>
      </c>
      <c r="G180" s="233" t="s">
        <v>570</v>
      </c>
      <c r="H180" s="234">
        <v>610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5758</v>
      </c>
    </row>
    <row r="181" s="2" customFormat="1" ht="16.5" customHeight="1">
      <c r="A181" s="41"/>
      <c r="B181" s="42"/>
      <c r="C181" s="294" t="s">
        <v>586</v>
      </c>
      <c r="D181" s="294" t="s">
        <v>337</v>
      </c>
      <c r="E181" s="295" t="s">
        <v>5719</v>
      </c>
      <c r="F181" s="296" t="s">
        <v>5720</v>
      </c>
      <c r="G181" s="297" t="s">
        <v>570</v>
      </c>
      <c r="H181" s="298">
        <v>610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280</v>
      </c>
      <c r="AT181" s="242" t="s">
        <v>337</v>
      </c>
      <c r="AU181" s="242" t="s">
        <v>93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5759</v>
      </c>
    </row>
    <row r="182" s="2" customFormat="1">
      <c r="A182" s="41"/>
      <c r="B182" s="42"/>
      <c r="C182" s="43"/>
      <c r="D182" s="251" t="s">
        <v>288</v>
      </c>
      <c r="E182" s="43"/>
      <c r="F182" s="282" t="s">
        <v>5760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288</v>
      </c>
      <c r="AU182" s="19" t="s">
        <v>93</v>
      </c>
    </row>
    <row r="183" s="2" customFormat="1" ht="24.15" customHeight="1">
      <c r="A183" s="41"/>
      <c r="B183" s="42"/>
      <c r="C183" s="230" t="s">
        <v>411</v>
      </c>
      <c r="D183" s="230" t="s">
        <v>252</v>
      </c>
      <c r="E183" s="231" t="s">
        <v>5761</v>
      </c>
      <c r="F183" s="232" t="s">
        <v>5762</v>
      </c>
      <c r="G183" s="233" t="s">
        <v>1233</v>
      </c>
      <c r="H183" s="234">
        <v>6.0999999999999996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5763</v>
      </c>
    </row>
    <row r="184" s="2" customFormat="1" ht="21.75" customHeight="1">
      <c r="A184" s="41"/>
      <c r="B184" s="42"/>
      <c r="C184" s="294" t="s">
        <v>598</v>
      </c>
      <c r="D184" s="294" t="s">
        <v>337</v>
      </c>
      <c r="E184" s="295" t="s">
        <v>5764</v>
      </c>
      <c r="F184" s="296" t="s">
        <v>5650</v>
      </c>
      <c r="G184" s="297" t="s">
        <v>1233</v>
      </c>
      <c r="H184" s="298">
        <v>6.0999999999999996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280</v>
      </c>
      <c r="AT184" s="242" t="s">
        <v>337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5765</v>
      </c>
    </row>
    <row r="185" s="2" customFormat="1" ht="16.5" customHeight="1">
      <c r="A185" s="41"/>
      <c r="B185" s="42"/>
      <c r="C185" s="230" t="s">
        <v>423</v>
      </c>
      <c r="D185" s="230" t="s">
        <v>252</v>
      </c>
      <c r="E185" s="231" t="s">
        <v>5728</v>
      </c>
      <c r="F185" s="232" t="s">
        <v>5729</v>
      </c>
      <c r="G185" s="233" t="s">
        <v>388</v>
      </c>
      <c r="H185" s="234">
        <v>122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5766</v>
      </c>
    </row>
    <row r="186" s="2" customFormat="1" ht="16.5" customHeight="1">
      <c r="A186" s="41"/>
      <c r="B186" s="42"/>
      <c r="C186" s="294" t="s">
        <v>610</v>
      </c>
      <c r="D186" s="294" t="s">
        <v>337</v>
      </c>
      <c r="E186" s="295" t="s">
        <v>5731</v>
      </c>
      <c r="F186" s="296" t="s">
        <v>5732</v>
      </c>
      <c r="G186" s="297" t="s">
        <v>264</v>
      </c>
      <c r="H186" s="298">
        <v>6.0999999999999996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280</v>
      </c>
      <c r="AT186" s="242" t="s">
        <v>337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5767</v>
      </c>
    </row>
    <row r="187" s="12" customFormat="1" ht="22.8" customHeight="1">
      <c r="A187" s="12"/>
      <c r="B187" s="214"/>
      <c r="C187" s="215"/>
      <c r="D187" s="216" t="s">
        <v>83</v>
      </c>
      <c r="E187" s="228" t="s">
        <v>5768</v>
      </c>
      <c r="F187" s="228" t="s">
        <v>5735</v>
      </c>
      <c r="G187" s="215"/>
      <c r="H187" s="215"/>
      <c r="I187" s="218"/>
      <c r="J187" s="229">
        <f>BK187</f>
        <v>0</v>
      </c>
      <c r="K187" s="215"/>
      <c r="L187" s="220"/>
      <c r="M187" s="221"/>
      <c r="N187" s="222"/>
      <c r="O187" s="222"/>
      <c r="P187" s="223">
        <f>SUM(P188:P192)</f>
        <v>0</v>
      </c>
      <c r="Q187" s="222"/>
      <c r="R187" s="223">
        <f>SUM(R188:R192)</f>
        <v>0</v>
      </c>
      <c r="S187" s="222"/>
      <c r="T187" s="224">
        <f>SUM(T188:T192)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5" t="s">
        <v>91</v>
      </c>
      <c r="AT187" s="226" t="s">
        <v>83</v>
      </c>
      <c r="AU187" s="226" t="s">
        <v>91</v>
      </c>
      <c r="AY187" s="225" t="s">
        <v>250</v>
      </c>
      <c r="BK187" s="227">
        <f>SUM(BK188:BK192)</f>
        <v>0</v>
      </c>
    </row>
    <row r="188" s="2" customFormat="1" ht="44.25" customHeight="1">
      <c r="A188" s="41"/>
      <c r="B188" s="42"/>
      <c r="C188" s="230" t="s">
        <v>432</v>
      </c>
      <c r="D188" s="230" t="s">
        <v>252</v>
      </c>
      <c r="E188" s="231" t="s">
        <v>5736</v>
      </c>
      <c r="F188" s="232" t="s">
        <v>5737</v>
      </c>
      <c r="G188" s="233" t="s">
        <v>5681</v>
      </c>
      <c r="H188" s="234">
        <v>0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5769</v>
      </c>
    </row>
    <row r="189" s="2" customFormat="1" ht="24.15" customHeight="1">
      <c r="A189" s="41"/>
      <c r="B189" s="42"/>
      <c r="C189" s="230" t="s">
        <v>631</v>
      </c>
      <c r="D189" s="230" t="s">
        <v>252</v>
      </c>
      <c r="E189" s="231" t="s">
        <v>5770</v>
      </c>
      <c r="F189" s="232" t="s">
        <v>5740</v>
      </c>
      <c r="G189" s="233" t="s">
        <v>388</v>
      </c>
      <c r="H189" s="234">
        <v>73.200000000000003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5771</v>
      </c>
    </row>
    <row r="190" s="2" customFormat="1">
      <c r="A190" s="41"/>
      <c r="B190" s="42"/>
      <c r="C190" s="43"/>
      <c r="D190" s="251" t="s">
        <v>288</v>
      </c>
      <c r="E190" s="43"/>
      <c r="F190" s="282" t="s">
        <v>5742</v>
      </c>
      <c r="G190" s="43"/>
      <c r="H190" s="43"/>
      <c r="I190" s="246"/>
      <c r="J190" s="43"/>
      <c r="K190" s="43"/>
      <c r="L190" s="47"/>
      <c r="M190" s="247"/>
      <c r="N190" s="248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288</v>
      </c>
      <c r="AU190" s="19" t="s">
        <v>93</v>
      </c>
    </row>
    <row r="191" s="2" customFormat="1" ht="16.5" customHeight="1">
      <c r="A191" s="41"/>
      <c r="B191" s="42"/>
      <c r="C191" s="230" t="s">
        <v>439</v>
      </c>
      <c r="D191" s="230" t="s">
        <v>252</v>
      </c>
      <c r="E191" s="231" t="s">
        <v>5743</v>
      </c>
      <c r="F191" s="232" t="s">
        <v>5744</v>
      </c>
      <c r="G191" s="233" t="s">
        <v>264</v>
      </c>
      <c r="H191" s="234">
        <v>58.560000000000002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5772</v>
      </c>
    </row>
    <row r="192" s="2" customFormat="1">
      <c r="A192" s="41"/>
      <c r="B192" s="42"/>
      <c r="C192" s="43"/>
      <c r="D192" s="251" t="s">
        <v>288</v>
      </c>
      <c r="E192" s="43"/>
      <c r="F192" s="282" t="s">
        <v>5746</v>
      </c>
      <c r="G192" s="43"/>
      <c r="H192" s="43"/>
      <c r="I192" s="246"/>
      <c r="J192" s="43"/>
      <c r="K192" s="43"/>
      <c r="L192" s="47"/>
      <c r="M192" s="247"/>
      <c r="N192" s="248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288</v>
      </c>
      <c r="AU192" s="19" t="s">
        <v>93</v>
      </c>
    </row>
    <row r="193" s="12" customFormat="1" ht="22.8" customHeight="1">
      <c r="A193" s="12"/>
      <c r="B193" s="214"/>
      <c r="C193" s="215"/>
      <c r="D193" s="216" t="s">
        <v>83</v>
      </c>
      <c r="E193" s="228" t="s">
        <v>5773</v>
      </c>
      <c r="F193" s="228" t="s">
        <v>5774</v>
      </c>
      <c r="G193" s="215"/>
      <c r="H193" s="215"/>
      <c r="I193" s="218"/>
      <c r="J193" s="229">
        <f>BK193</f>
        <v>0</v>
      </c>
      <c r="K193" s="215"/>
      <c r="L193" s="220"/>
      <c r="M193" s="221"/>
      <c r="N193" s="222"/>
      <c r="O193" s="222"/>
      <c r="P193" s="223">
        <f>SUM(P194:P206)</f>
        <v>0</v>
      </c>
      <c r="Q193" s="222"/>
      <c r="R193" s="223">
        <f>SUM(R194:R206)</f>
        <v>0</v>
      </c>
      <c r="S193" s="222"/>
      <c r="T193" s="224">
        <f>SUM(T194:T206)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5" t="s">
        <v>91</v>
      </c>
      <c r="AT193" s="226" t="s">
        <v>83</v>
      </c>
      <c r="AU193" s="226" t="s">
        <v>91</v>
      </c>
      <c r="AY193" s="225" t="s">
        <v>250</v>
      </c>
      <c r="BK193" s="227">
        <f>SUM(BK194:BK206)</f>
        <v>0</v>
      </c>
    </row>
    <row r="194" s="2" customFormat="1" ht="66.75" customHeight="1">
      <c r="A194" s="41"/>
      <c r="B194" s="42"/>
      <c r="C194" s="230" t="s">
        <v>646</v>
      </c>
      <c r="D194" s="230" t="s">
        <v>252</v>
      </c>
      <c r="E194" s="231" t="s">
        <v>5749</v>
      </c>
      <c r="F194" s="232" t="s">
        <v>5750</v>
      </c>
      <c r="G194" s="233" t="s">
        <v>5681</v>
      </c>
      <c r="H194" s="234">
        <v>0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5775</v>
      </c>
    </row>
    <row r="195" s="2" customFormat="1">
      <c r="A195" s="41"/>
      <c r="B195" s="42"/>
      <c r="C195" s="43"/>
      <c r="D195" s="251" t="s">
        <v>288</v>
      </c>
      <c r="E195" s="43"/>
      <c r="F195" s="282" t="s">
        <v>5752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288</v>
      </c>
      <c r="AU195" s="19" t="s">
        <v>93</v>
      </c>
    </row>
    <row r="196" s="2" customFormat="1" ht="21.75" customHeight="1">
      <c r="A196" s="41"/>
      <c r="B196" s="42"/>
      <c r="C196" s="230" t="s">
        <v>447</v>
      </c>
      <c r="D196" s="230" t="s">
        <v>252</v>
      </c>
      <c r="E196" s="231" t="s">
        <v>5704</v>
      </c>
      <c r="F196" s="232" t="s">
        <v>5705</v>
      </c>
      <c r="G196" s="233" t="s">
        <v>264</v>
      </c>
      <c r="H196" s="234">
        <v>5.7000000000000002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256</v>
      </c>
      <c r="AT196" s="242" t="s">
        <v>252</v>
      </c>
      <c r="AU196" s="242" t="s">
        <v>93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256</v>
      </c>
      <c r="BM196" s="242" t="s">
        <v>5776</v>
      </c>
    </row>
    <row r="197" s="2" customFormat="1" ht="16.5" customHeight="1">
      <c r="A197" s="41"/>
      <c r="B197" s="42"/>
      <c r="C197" s="294" t="s">
        <v>674</v>
      </c>
      <c r="D197" s="294" t="s">
        <v>337</v>
      </c>
      <c r="E197" s="295" t="s">
        <v>5754</v>
      </c>
      <c r="F197" s="296" t="s">
        <v>5708</v>
      </c>
      <c r="G197" s="297" t="s">
        <v>264</v>
      </c>
      <c r="H197" s="298">
        <v>5.7000000000000002</v>
      </c>
      <c r="I197" s="299"/>
      <c r="J197" s="300">
        <f>ROUND(I197*H197,2)</f>
        <v>0</v>
      </c>
      <c r="K197" s="301"/>
      <c r="L197" s="302"/>
      <c r="M197" s="303" t="s">
        <v>1</v>
      </c>
      <c r="N197" s="304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280</v>
      </c>
      <c r="AT197" s="242" t="s">
        <v>337</v>
      </c>
      <c r="AU197" s="242" t="s">
        <v>93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5777</v>
      </c>
    </row>
    <row r="198" s="2" customFormat="1" ht="21.75" customHeight="1">
      <c r="A198" s="41"/>
      <c r="B198" s="42"/>
      <c r="C198" s="230" t="s">
        <v>452</v>
      </c>
      <c r="D198" s="230" t="s">
        <v>252</v>
      </c>
      <c r="E198" s="231" t="s">
        <v>5710</v>
      </c>
      <c r="F198" s="232" t="s">
        <v>5711</v>
      </c>
      <c r="G198" s="233" t="s">
        <v>388</v>
      </c>
      <c r="H198" s="234">
        <v>38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93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5778</v>
      </c>
    </row>
    <row r="199" s="2" customFormat="1" ht="21.75" customHeight="1">
      <c r="A199" s="41"/>
      <c r="B199" s="42"/>
      <c r="C199" s="230" t="s">
        <v>691</v>
      </c>
      <c r="D199" s="230" t="s">
        <v>252</v>
      </c>
      <c r="E199" s="231" t="s">
        <v>5713</v>
      </c>
      <c r="F199" s="232" t="s">
        <v>5714</v>
      </c>
      <c r="G199" s="233" t="s">
        <v>570</v>
      </c>
      <c r="H199" s="234">
        <v>304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256</v>
      </c>
      <c r="AT199" s="242" t="s">
        <v>252</v>
      </c>
      <c r="AU199" s="242" t="s">
        <v>93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5779</v>
      </c>
    </row>
    <row r="200" s="2" customFormat="1" ht="16.5" customHeight="1">
      <c r="A200" s="41"/>
      <c r="B200" s="42"/>
      <c r="C200" s="230" t="s">
        <v>457</v>
      </c>
      <c r="D200" s="230" t="s">
        <v>252</v>
      </c>
      <c r="E200" s="231" t="s">
        <v>5716</v>
      </c>
      <c r="F200" s="232" t="s">
        <v>5717</v>
      </c>
      <c r="G200" s="233" t="s">
        <v>570</v>
      </c>
      <c r="H200" s="234">
        <v>304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256</v>
      </c>
      <c r="AT200" s="242" t="s">
        <v>252</v>
      </c>
      <c r="AU200" s="242" t="s">
        <v>93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256</v>
      </c>
      <c r="BM200" s="242" t="s">
        <v>5780</v>
      </c>
    </row>
    <row r="201" s="2" customFormat="1" ht="16.5" customHeight="1">
      <c r="A201" s="41"/>
      <c r="B201" s="42"/>
      <c r="C201" s="294" t="s">
        <v>708</v>
      </c>
      <c r="D201" s="294" t="s">
        <v>337</v>
      </c>
      <c r="E201" s="295" t="s">
        <v>5719</v>
      </c>
      <c r="F201" s="296" t="s">
        <v>5720</v>
      </c>
      <c r="G201" s="297" t="s">
        <v>570</v>
      </c>
      <c r="H201" s="298">
        <v>304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280</v>
      </c>
      <c r="AT201" s="242" t="s">
        <v>337</v>
      </c>
      <c r="AU201" s="242" t="s">
        <v>93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5781</v>
      </c>
    </row>
    <row r="202" s="2" customFormat="1">
      <c r="A202" s="41"/>
      <c r="B202" s="42"/>
      <c r="C202" s="43"/>
      <c r="D202" s="251" t="s">
        <v>288</v>
      </c>
      <c r="E202" s="43"/>
      <c r="F202" s="282" t="s">
        <v>5782</v>
      </c>
      <c r="G202" s="43"/>
      <c r="H202" s="43"/>
      <c r="I202" s="246"/>
      <c r="J202" s="43"/>
      <c r="K202" s="43"/>
      <c r="L202" s="47"/>
      <c r="M202" s="247"/>
      <c r="N202" s="248"/>
      <c r="O202" s="94"/>
      <c r="P202" s="94"/>
      <c r="Q202" s="94"/>
      <c r="R202" s="94"/>
      <c r="S202" s="94"/>
      <c r="T202" s="95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288</v>
      </c>
      <c r="AU202" s="19" t="s">
        <v>93</v>
      </c>
    </row>
    <row r="203" s="2" customFormat="1" ht="24.15" customHeight="1">
      <c r="A203" s="41"/>
      <c r="B203" s="42"/>
      <c r="C203" s="230" t="s">
        <v>464</v>
      </c>
      <c r="D203" s="230" t="s">
        <v>252</v>
      </c>
      <c r="E203" s="231" t="s">
        <v>5761</v>
      </c>
      <c r="F203" s="232" t="s">
        <v>5762</v>
      </c>
      <c r="G203" s="233" t="s">
        <v>1233</v>
      </c>
      <c r="H203" s="234">
        <v>3.04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93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5783</v>
      </c>
    </row>
    <row r="204" s="2" customFormat="1" ht="21.75" customHeight="1">
      <c r="A204" s="41"/>
      <c r="B204" s="42"/>
      <c r="C204" s="294" t="s">
        <v>724</v>
      </c>
      <c r="D204" s="294" t="s">
        <v>337</v>
      </c>
      <c r="E204" s="295" t="s">
        <v>5764</v>
      </c>
      <c r="F204" s="296" t="s">
        <v>5650</v>
      </c>
      <c r="G204" s="297" t="s">
        <v>1233</v>
      </c>
      <c r="H204" s="298">
        <v>3.04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280</v>
      </c>
      <c r="AT204" s="242" t="s">
        <v>337</v>
      </c>
      <c r="AU204" s="242" t="s">
        <v>93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5784</v>
      </c>
    </row>
    <row r="205" s="2" customFormat="1" ht="16.5" customHeight="1">
      <c r="A205" s="41"/>
      <c r="B205" s="42"/>
      <c r="C205" s="230" t="s">
        <v>469</v>
      </c>
      <c r="D205" s="230" t="s">
        <v>252</v>
      </c>
      <c r="E205" s="231" t="s">
        <v>5728</v>
      </c>
      <c r="F205" s="232" t="s">
        <v>5729</v>
      </c>
      <c r="G205" s="233" t="s">
        <v>388</v>
      </c>
      <c r="H205" s="234">
        <v>38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93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5785</v>
      </c>
    </row>
    <row r="206" s="2" customFormat="1" ht="16.5" customHeight="1">
      <c r="A206" s="41"/>
      <c r="B206" s="42"/>
      <c r="C206" s="294" t="s">
        <v>739</v>
      </c>
      <c r="D206" s="294" t="s">
        <v>337</v>
      </c>
      <c r="E206" s="295" t="s">
        <v>5731</v>
      </c>
      <c r="F206" s="296" t="s">
        <v>5732</v>
      </c>
      <c r="G206" s="297" t="s">
        <v>264</v>
      </c>
      <c r="H206" s="298">
        <v>1.8999999999999999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280</v>
      </c>
      <c r="AT206" s="242" t="s">
        <v>337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5786</v>
      </c>
    </row>
    <row r="207" s="12" customFormat="1" ht="22.8" customHeight="1">
      <c r="A207" s="12"/>
      <c r="B207" s="214"/>
      <c r="C207" s="215"/>
      <c r="D207" s="216" t="s">
        <v>83</v>
      </c>
      <c r="E207" s="228" t="s">
        <v>5787</v>
      </c>
      <c r="F207" s="228" t="s">
        <v>5735</v>
      </c>
      <c r="G207" s="215"/>
      <c r="H207" s="215"/>
      <c r="I207" s="218"/>
      <c r="J207" s="229">
        <f>BK207</f>
        <v>0</v>
      </c>
      <c r="K207" s="215"/>
      <c r="L207" s="220"/>
      <c r="M207" s="221"/>
      <c r="N207" s="222"/>
      <c r="O207" s="222"/>
      <c r="P207" s="223">
        <f>SUM(P208:P212)</f>
        <v>0</v>
      </c>
      <c r="Q207" s="222"/>
      <c r="R207" s="223">
        <f>SUM(R208:R212)</f>
        <v>0</v>
      </c>
      <c r="S207" s="222"/>
      <c r="T207" s="224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5" t="s">
        <v>91</v>
      </c>
      <c r="AT207" s="226" t="s">
        <v>83</v>
      </c>
      <c r="AU207" s="226" t="s">
        <v>91</v>
      </c>
      <c r="AY207" s="225" t="s">
        <v>250</v>
      </c>
      <c r="BK207" s="227">
        <f>SUM(BK208:BK212)</f>
        <v>0</v>
      </c>
    </row>
    <row r="208" s="2" customFormat="1" ht="44.25" customHeight="1">
      <c r="A208" s="41"/>
      <c r="B208" s="42"/>
      <c r="C208" s="230" t="s">
        <v>474</v>
      </c>
      <c r="D208" s="230" t="s">
        <v>252</v>
      </c>
      <c r="E208" s="231" t="s">
        <v>5736</v>
      </c>
      <c r="F208" s="232" t="s">
        <v>5737</v>
      </c>
      <c r="G208" s="233" t="s">
        <v>5681</v>
      </c>
      <c r="H208" s="234">
        <v>0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256</v>
      </c>
      <c r="AT208" s="242" t="s">
        <v>252</v>
      </c>
      <c r="AU208" s="242" t="s">
        <v>93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5788</v>
      </c>
    </row>
    <row r="209" s="2" customFormat="1" ht="24.15" customHeight="1">
      <c r="A209" s="41"/>
      <c r="B209" s="42"/>
      <c r="C209" s="230" t="s">
        <v>754</v>
      </c>
      <c r="D209" s="230" t="s">
        <v>252</v>
      </c>
      <c r="E209" s="231" t="s">
        <v>5770</v>
      </c>
      <c r="F209" s="232" t="s">
        <v>5740</v>
      </c>
      <c r="G209" s="233" t="s">
        <v>388</v>
      </c>
      <c r="H209" s="234">
        <v>22.800000000000001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256</v>
      </c>
      <c r="AT209" s="242" t="s">
        <v>252</v>
      </c>
      <c r="AU209" s="242" t="s">
        <v>93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5789</v>
      </c>
    </row>
    <row r="210" s="2" customFormat="1">
      <c r="A210" s="41"/>
      <c r="B210" s="42"/>
      <c r="C210" s="43"/>
      <c r="D210" s="251" t="s">
        <v>288</v>
      </c>
      <c r="E210" s="43"/>
      <c r="F210" s="282" t="s">
        <v>5742</v>
      </c>
      <c r="G210" s="43"/>
      <c r="H210" s="43"/>
      <c r="I210" s="246"/>
      <c r="J210" s="43"/>
      <c r="K210" s="43"/>
      <c r="L210" s="47"/>
      <c r="M210" s="247"/>
      <c r="N210" s="248"/>
      <c r="O210" s="94"/>
      <c r="P210" s="94"/>
      <c r="Q210" s="94"/>
      <c r="R210" s="94"/>
      <c r="S210" s="94"/>
      <c r="T210" s="95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288</v>
      </c>
      <c r="AU210" s="19" t="s">
        <v>93</v>
      </c>
    </row>
    <row r="211" s="2" customFormat="1" ht="16.5" customHeight="1">
      <c r="A211" s="41"/>
      <c r="B211" s="42"/>
      <c r="C211" s="230" t="s">
        <v>479</v>
      </c>
      <c r="D211" s="230" t="s">
        <v>252</v>
      </c>
      <c r="E211" s="231" t="s">
        <v>5743</v>
      </c>
      <c r="F211" s="232" t="s">
        <v>5744</v>
      </c>
      <c r="G211" s="233" t="s">
        <v>264</v>
      </c>
      <c r="H211" s="234">
        <v>18.239999999999998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256</v>
      </c>
      <c r="AT211" s="242" t="s">
        <v>252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5790</v>
      </c>
    </row>
    <row r="212" s="2" customFormat="1">
      <c r="A212" s="41"/>
      <c r="B212" s="42"/>
      <c r="C212" s="43"/>
      <c r="D212" s="251" t="s">
        <v>288</v>
      </c>
      <c r="E212" s="43"/>
      <c r="F212" s="282" t="s">
        <v>5746</v>
      </c>
      <c r="G212" s="43"/>
      <c r="H212" s="43"/>
      <c r="I212" s="246"/>
      <c r="J212" s="43"/>
      <c r="K212" s="43"/>
      <c r="L212" s="47"/>
      <c r="M212" s="247"/>
      <c r="N212" s="248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288</v>
      </c>
      <c r="AU212" s="19" t="s">
        <v>93</v>
      </c>
    </row>
    <row r="213" s="12" customFormat="1" ht="22.8" customHeight="1">
      <c r="A213" s="12"/>
      <c r="B213" s="214"/>
      <c r="C213" s="215"/>
      <c r="D213" s="216" t="s">
        <v>83</v>
      </c>
      <c r="E213" s="228" t="s">
        <v>5791</v>
      </c>
      <c r="F213" s="228" t="s">
        <v>5792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SUM(P214:P227)</f>
        <v>0</v>
      </c>
      <c r="Q213" s="222"/>
      <c r="R213" s="223">
        <f>SUM(R214:R227)</f>
        <v>0</v>
      </c>
      <c r="S213" s="222"/>
      <c r="T213" s="224">
        <f>SUM(T214:T227)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91</v>
      </c>
      <c r="AT213" s="226" t="s">
        <v>83</v>
      </c>
      <c r="AU213" s="226" t="s">
        <v>91</v>
      </c>
      <c r="AY213" s="225" t="s">
        <v>250</v>
      </c>
      <c r="BK213" s="227">
        <f>SUM(BK214:BK227)</f>
        <v>0</v>
      </c>
    </row>
    <row r="214" s="2" customFormat="1" ht="66.75" customHeight="1">
      <c r="A214" s="41"/>
      <c r="B214" s="42"/>
      <c r="C214" s="230" t="s">
        <v>763</v>
      </c>
      <c r="D214" s="230" t="s">
        <v>252</v>
      </c>
      <c r="E214" s="231" t="s">
        <v>5793</v>
      </c>
      <c r="F214" s="232" t="s">
        <v>5794</v>
      </c>
      <c r="G214" s="233" t="s">
        <v>5681</v>
      </c>
      <c r="H214" s="234">
        <v>0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256</v>
      </c>
      <c r="AT214" s="242" t="s">
        <v>252</v>
      </c>
      <c r="AU214" s="242" t="s">
        <v>93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5795</v>
      </c>
    </row>
    <row r="215" s="2" customFormat="1">
      <c r="A215" s="41"/>
      <c r="B215" s="42"/>
      <c r="C215" s="43"/>
      <c r="D215" s="251" t="s">
        <v>288</v>
      </c>
      <c r="E215" s="43"/>
      <c r="F215" s="282" t="s">
        <v>5796</v>
      </c>
      <c r="G215" s="43"/>
      <c r="H215" s="43"/>
      <c r="I215" s="246"/>
      <c r="J215" s="43"/>
      <c r="K215" s="43"/>
      <c r="L215" s="47"/>
      <c r="M215" s="247"/>
      <c r="N215" s="248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288</v>
      </c>
      <c r="AU215" s="19" t="s">
        <v>93</v>
      </c>
    </row>
    <row r="216" s="2" customFormat="1" ht="21.75" customHeight="1">
      <c r="A216" s="41"/>
      <c r="B216" s="42"/>
      <c r="C216" s="230" t="s">
        <v>490</v>
      </c>
      <c r="D216" s="230" t="s">
        <v>252</v>
      </c>
      <c r="E216" s="231" t="s">
        <v>5704</v>
      </c>
      <c r="F216" s="232" t="s">
        <v>5705</v>
      </c>
      <c r="G216" s="233" t="s">
        <v>264</v>
      </c>
      <c r="H216" s="234">
        <v>89.099999999999994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5797</v>
      </c>
    </row>
    <row r="217" s="2" customFormat="1" ht="16.5" customHeight="1">
      <c r="A217" s="41"/>
      <c r="B217" s="42"/>
      <c r="C217" s="294" t="s">
        <v>773</v>
      </c>
      <c r="D217" s="294" t="s">
        <v>337</v>
      </c>
      <c r="E217" s="295" t="s">
        <v>5754</v>
      </c>
      <c r="F217" s="296" t="s">
        <v>5708</v>
      </c>
      <c r="G217" s="297" t="s">
        <v>264</v>
      </c>
      <c r="H217" s="298">
        <v>89.099999999999994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280</v>
      </c>
      <c r="AT217" s="242" t="s">
        <v>337</v>
      </c>
      <c r="AU217" s="242" t="s">
        <v>93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5798</v>
      </c>
    </row>
    <row r="218" s="2" customFormat="1" ht="21.75" customHeight="1">
      <c r="A218" s="41"/>
      <c r="B218" s="42"/>
      <c r="C218" s="230" t="s">
        <v>496</v>
      </c>
      <c r="D218" s="230" t="s">
        <v>252</v>
      </c>
      <c r="E218" s="231" t="s">
        <v>5710</v>
      </c>
      <c r="F218" s="232" t="s">
        <v>5711</v>
      </c>
      <c r="G218" s="233" t="s">
        <v>388</v>
      </c>
      <c r="H218" s="234">
        <v>594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256</v>
      </c>
      <c r="AT218" s="242" t="s">
        <v>252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5799</v>
      </c>
    </row>
    <row r="219" s="2" customFormat="1" ht="21.75" customHeight="1">
      <c r="A219" s="41"/>
      <c r="B219" s="42"/>
      <c r="C219" s="230" t="s">
        <v>782</v>
      </c>
      <c r="D219" s="230" t="s">
        <v>252</v>
      </c>
      <c r="E219" s="231" t="s">
        <v>5713</v>
      </c>
      <c r="F219" s="232" t="s">
        <v>5714</v>
      </c>
      <c r="G219" s="233" t="s">
        <v>570</v>
      </c>
      <c r="H219" s="234">
        <v>4158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5800</v>
      </c>
    </row>
    <row r="220" s="2" customFormat="1" ht="24.15" customHeight="1">
      <c r="A220" s="41"/>
      <c r="B220" s="42"/>
      <c r="C220" s="230" t="s">
        <v>524</v>
      </c>
      <c r="D220" s="230" t="s">
        <v>252</v>
      </c>
      <c r="E220" s="231" t="s">
        <v>5801</v>
      </c>
      <c r="F220" s="232" t="s">
        <v>5802</v>
      </c>
      <c r="G220" s="233" t="s">
        <v>570</v>
      </c>
      <c r="H220" s="234">
        <v>4158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256</v>
      </c>
      <c r="AT220" s="242" t="s">
        <v>252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5803</v>
      </c>
    </row>
    <row r="221" s="2" customFormat="1" ht="21.75" customHeight="1">
      <c r="A221" s="41"/>
      <c r="B221" s="42"/>
      <c r="C221" s="294" t="s">
        <v>790</v>
      </c>
      <c r="D221" s="294" t="s">
        <v>337</v>
      </c>
      <c r="E221" s="295" t="s">
        <v>5804</v>
      </c>
      <c r="F221" s="296" t="s">
        <v>5650</v>
      </c>
      <c r="G221" s="297" t="s">
        <v>1233</v>
      </c>
      <c r="H221" s="298">
        <v>41.579999999999998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280</v>
      </c>
      <c r="AT221" s="242" t="s">
        <v>337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5805</v>
      </c>
    </row>
    <row r="222" s="2" customFormat="1" ht="24.15" customHeight="1">
      <c r="A222" s="41"/>
      <c r="B222" s="42"/>
      <c r="C222" s="230" t="s">
        <v>543</v>
      </c>
      <c r="D222" s="230" t="s">
        <v>252</v>
      </c>
      <c r="E222" s="231" t="s">
        <v>5761</v>
      </c>
      <c r="F222" s="232" t="s">
        <v>5762</v>
      </c>
      <c r="G222" s="233" t="s">
        <v>1233</v>
      </c>
      <c r="H222" s="234">
        <v>41.579999999999998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256</v>
      </c>
      <c r="AT222" s="242" t="s">
        <v>252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5806</v>
      </c>
    </row>
    <row r="223" s="2" customFormat="1" ht="16.5" customHeight="1">
      <c r="A223" s="41"/>
      <c r="B223" s="42"/>
      <c r="C223" s="294" t="s">
        <v>798</v>
      </c>
      <c r="D223" s="294" t="s">
        <v>337</v>
      </c>
      <c r="E223" s="295" t="s">
        <v>5807</v>
      </c>
      <c r="F223" s="296" t="s">
        <v>5808</v>
      </c>
      <c r="G223" s="297" t="s">
        <v>570</v>
      </c>
      <c r="H223" s="298">
        <v>4158</v>
      </c>
      <c r="I223" s="299"/>
      <c r="J223" s="300">
        <f>ROUND(I223*H223,2)</f>
        <v>0</v>
      </c>
      <c r="K223" s="301"/>
      <c r="L223" s="302"/>
      <c r="M223" s="303" t="s">
        <v>1</v>
      </c>
      <c r="N223" s="304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280</v>
      </c>
      <c r="AT223" s="242" t="s">
        <v>337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5809</v>
      </c>
    </row>
    <row r="224" s="2" customFormat="1">
      <c r="A224" s="41"/>
      <c r="B224" s="42"/>
      <c r="C224" s="43"/>
      <c r="D224" s="251" t="s">
        <v>288</v>
      </c>
      <c r="E224" s="43"/>
      <c r="F224" s="282" t="s">
        <v>5810</v>
      </c>
      <c r="G224" s="43"/>
      <c r="H224" s="43"/>
      <c r="I224" s="246"/>
      <c r="J224" s="43"/>
      <c r="K224" s="43"/>
      <c r="L224" s="47"/>
      <c r="M224" s="247"/>
      <c r="N224" s="248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288</v>
      </c>
      <c r="AU224" s="19" t="s">
        <v>93</v>
      </c>
    </row>
    <row r="225" s="2" customFormat="1" ht="16.5" customHeight="1">
      <c r="A225" s="41"/>
      <c r="B225" s="42"/>
      <c r="C225" s="230" t="s">
        <v>548</v>
      </c>
      <c r="D225" s="230" t="s">
        <v>252</v>
      </c>
      <c r="E225" s="231" t="s">
        <v>5728</v>
      </c>
      <c r="F225" s="232" t="s">
        <v>5729</v>
      </c>
      <c r="G225" s="233" t="s">
        <v>388</v>
      </c>
      <c r="H225" s="234">
        <v>594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5811</v>
      </c>
    </row>
    <row r="226" s="2" customFormat="1">
      <c r="A226" s="41"/>
      <c r="B226" s="42"/>
      <c r="C226" s="43"/>
      <c r="D226" s="251" t="s">
        <v>288</v>
      </c>
      <c r="E226" s="43"/>
      <c r="F226" s="282" t="s">
        <v>5812</v>
      </c>
      <c r="G226" s="43"/>
      <c r="H226" s="43"/>
      <c r="I226" s="246"/>
      <c r="J226" s="43"/>
      <c r="K226" s="43"/>
      <c r="L226" s="47"/>
      <c r="M226" s="247"/>
      <c r="N226" s="248"/>
      <c r="O226" s="94"/>
      <c r="P226" s="94"/>
      <c r="Q226" s="94"/>
      <c r="R226" s="94"/>
      <c r="S226" s="94"/>
      <c r="T226" s="95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288</v>
      </c>
      <c r="AU226" s="19" t="s">
        <v>93</v>
      </c>
    </row>
    <row r="227" s="2" customFormat="1" ht="16.5" customHeight="1">
      <c r="A227" s="41"/>
      <c r="B227" s="42"/>
      <c r="C227" s="294" t="s">
        <v>814</v>
      </c>
      <c r="D227" s="294" t="s">
        <v>337</v>
      </c>
      <c r="E227" s="295" t="s">
        <v>5731</v>
      </c>
      <c r="F227" s="296" t="s">
        <v>5732</v>
      </c>
      <c r="G227" s="297" t="s">
        <v>264</v>
      </c>
      <c r="H227" s="298">
        <v>29.699999999999999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280</v>
      </c>
      <c r="AT227" s="242" t="s">
        <v>337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5813</v>
      </c>
    </row>
    <row r="228" s="12" customFormat="1" ht="22.8" customHeight="1">
      <c r="A228" s="12"/>
      <c r="B228" s="214"/>
      <c r="C228" s="215"/>
      <c r="D228" s="216" t="s">
        <v>83</v>
      </c>
      <c r="E228" s="228" t="s">
        <v>5814</v>
      </c>
      <c r="F228" s="228" t="s">
        <v>5815</v>
      </c>
      <c r="G228" s="215"/>
      <c r="H228" s="215"/>
      <c r="I228" s="218"/>
      <c r="J228" s="229">
        <f>BK228</f>
        <v>0</v>
      </c>
      <c r="K228" s="215"/>
      <c r="L228" s="220"/>
      <c r="M228" s="221"/>
      <c r="N228" s="222"/>
      <c r="O228" s="222"/>
      <c r="P228" s="223">
        <f>SUM(P229:P233)</f>
        <v>0</v>
      </c>
      <c r="Q228" s="222"/>
      <c r="R228" s="223">
        <f>SUM(R229:R233)</f>
        <v>0</v>
      </c>
      <c r="S228" s="222"/>
      <c r="T228" s="224">
        <f>SUM(T229:T233)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5" t="s">
        <v>91</v>
      </c>
      <c r="AT228" s="226" t="s">
        <v>83</v>
      </c>
      <c r="AU228" s="226" t="s">
        <v>91</v>
      </c>
      <c r="AY228" s="225" t="s">
        <v>250</v>
      </c>
      <c r="BK228" s="227">
        <f>SUM(BK229:BK233)</f>
        <v>0</v>
      </c>
    </row>
    <row r="229" s="2" customFormat="1" ht="44.25" customHeight="1">
      <c r="A229" s="41"/>
      <c r="B229" s="42"/>
      <c r="C229" s="230" t="s">
        <v>554</v>
      </c>
      <c r="D229" s="230" t="s">
        <v>252</v>
      </c>
      <c r="E229" s="231" t="s">
        <v>5816</v>
      </c>
      <c r="F229" s="232" t="s">
        <v>5737</v>
      </c>
      <c r="G229" s="233" t="s">
        <v>5681</v>
      </c>
      <c r="H229" s="234">
        <v>0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5817</v>
      </c>
    </row>
    <row r="230" s="2" customFormat="1" ht="24.15" customHeight="1">
      <c r="A230" s="41"/>
      <c r="B230" s="42"/>
      <c r="C230" s="230" t="s">
        <v>823</v>
      </c>
      <c r="D230" s="230" t="s">
        <v>252</v>
      </c>
      <c r="E230" s="231" t="s">
        <v>5770</v>
      </c>
      <c r="F230" s="232" t="s">
        <v>5740</v>
      </c>
      <c r="G230" s="233" t="s">
        <v>388</v>
      </c>
      <c r="H230" s="234">
        <v>356.39999999999998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256</v>
      </c>
      <c r="AT230" s="242" t="s">
        <v>252</v>
      </c>
      <c r="AU230" s="242" t="s">
        <v>93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5818</v>
      </c>
    </row>
    <row r="231" s="2" customFormat="1">
      <c r="A231" s="41"/>
      <c r="B231" s="42"/>
      <c r="C231" s="43"/>
      <c r="D231" s="251" t="s">
        <v>288</v>
      </c>
      <c r="E231" s="43"/>
      <c r="F231" s="282" t="s">
        <v>5742</v>
      </c>
      <c r="G231" s="43"/>
      <c r="H231" s="43"/>
      <c r="I231" s="246"/>
      <c r="J231" s="43"/>
      <c r="K231" s="43"/>
      <c r="L231" s="47"/>
      <c r="M231" s="247"/>
      <c r="N231" s="248"/>
      <c r="O231" s="94"/>
      <c r="P231" s="94"/>
      <c r="Q231" s="94"/>
      <c r="R231" s="94"/>
      <c r="S231" s="94"/>
      <c r="T231" s="95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288</v>
      </c>
      <c r="AU231" s="19" t="s">
        <v>93</v>
      </c>
    </row>
    <row r="232" s="2" customFormat="1" ht="16.5" customHeight="1">
      <c r="A232" s="41"/>
      <c r="B232" s="42"/>
      <c r="C232" s="230" t="s">
        <v>559</v>
      </c>
      <c r="D232" s="230" t="s">
        <v>252</v>
      </c>
      <c r="E232" s="231" t="s">
        <v>5743</v>
      </c>
      <c r="F232" s="232" t="s">
        <v>5744</v>
      </c>
      <c r="G232" s="233" t="s">
        <v>264</v>
      </c>
      <c r="H232" s="234">
        <v>285.12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256</v>
      </c>
      <c r="AT232" s="242" t="s">
        <v>252</v>
      </c>
      <c r="AU232" s="242" t="s">
        <v>93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5819</v>
      </c>
    </row>
    <row r="233" s="2" customFormat="1">
      <c r="A233" s="41"/>
      <c r="B233" s="42"/>
      <c r="C233" s="43"/>
      <c r="D233" s="251" t="s">
        <v>288</v>
      </c>
      <c r="E233" s="43"/>
      <c r="F233" s="282" t="s">
        <v>5746</v>
      </c>
      <c r="G233" s="43"/>
      <c r="H233" s="43"/>
      <c r="I233" s="246"/>
      <c r="J233" s="43"/>
      <c r="K233" s="43"/>
      <c r="L233" s="47"/>
      <c r="M233" s="247"/>
      <c r="N233" s="248"/>
      <c r="O233" s="94"/>
      <c r="P233" s="94"/>
      <c r="Q233" s="94"/>
      <c r="R233" s="94"/>
      <c r="S233" s="94"/>
      <c r="T233" s="95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288</v>
      </c>
      <c r="AU233" s="19" t="s">
        <v>93</v>
      </c>
    </row>
    <row r="234" s="12" customFormat="1" ht="22.8" customHeight="1">
      <c r="A234" s="12"/>
      <c r="B234" s="214"/>
      <c r="C234" s="215"/>
      <c r="D234" s="216" t="s">
        <v>83</v>
      </c>
      <c r="E234" s="228" t="s">
        <v>5820</v>
      </c>
      <c r="F234" s="228" t="s">
        <v>5821</v>
      </c>
      <c r="G234" s="215"/>
      <c r="H234" s="215"/>
      <c r="I234" s="218"/>
      <c r="J234" s="229">
        <f>BK234</f>
        <v>0</v>
      </c>
      <c r="K234" s="215"/>
      <c r="L234" s="220"/>
      <c r="M234" s="221"/>
      <c r="N234" s="222"/>
      <c r="O234" s="222"/>
      <c r="P234" s="223">
        <f>SUM(P235:P244)</f>
        <v>0</v>
      </c>
      <c r="Q234" s="222"/>
      <c r="R234" s="223">
        <f>SUM(R235:R244)</f>
        <v>0</v>
      </c>
      <c r="S234" s="222"/>
      <c r="T234" s="224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91</v>
      </c>
      <c r="AT234" s="226" t="s">
        <v>83</v>
      </c>
      <c r="AU234" s="226" t="s">
        <v>91</v>
      </c>
      <c r="AY234" s="225" t="s">
        <v>250</v>
      </c>
      <c r="BK234" s="227">
        <f>SUM(BK235:BK244)</f>
        <v>0</v>
      </c>
    </row>
    <row r="235" s="2" customFormat="1" ht="37.8" customHeight="1">
      <c r="A235" s="41"/>
      <c r="B235" s="42"/>
      <c r="C235" s="230" t="s">
        <v>850</v>
      </c>
      <c r="D235" s="230" t="s">
        <v>252</v>
      </c>
      <c r="E235" s="231" t="s">
        <v>5822</v>
      </c>
      <c r="F235" s="232" t="s">
        <v>5823</v>
      </c>
      <c r="G235" s="233" t="s">
        <v>5681</v>
      </c>
      <c r="H235" s="234">
        <v>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93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5824</v>
      </c>
    </row>
    <row r="236" s="2" customFormat="1" ht="21.75" customHeight="1">
      <c r="A236" s="41"/>
      <c r="B236" s="42"/>
      <c r="C236" s="230" t="s">
        <v>571</v>
      </c>
      <c r="D236" s="230" t="s">
        <v>252</v>
      </c>
      <c r="E236" s="231" t="s">
        <v>5704</v>
      </c>
      <c r="F236" s="232" t="s">
        <v>5705</v>
      </c>
      <c r="G236" s="233" t="s">
        <v>264</v>
      </c>
      <c r="H236" s="234">
        <v>155.55000000000001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256</v>
      </c>
      <c r="AT236" s="242" t="s">
        <v>252</v>
      </c>
      <c r="AU236" s="242" t="s">
        <v>93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256</v>
      </c>
      <c r="BM236" s="242" t="s">
        <v>5825</v>
      </c>
    </row>
    <row r="237" s="2" customFormat="1" ht="16.5" customHeight="1">
      <c r="A237" s="41"/>
      <c r="B237" s="42"/>
      <c r="C237" s="294" t="s">
        <v>860</v>
      </c>
      <c r="D237" s="294" t="s">
        <v>337</v>
      </c>
      <c r="E237" s="295" t="s">
        <v>5826</v>
      </c>
      <c r="F237" s="296" t="s">
        <v>5827</v>
      </c>
      <c r="G237" s="297" t="s">
        <v>264</v>
      </c>
      <c r="H237" s="298">
        <v>155.55000000000001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280</v>
      </c>
      <c r="AT237" s="242" t="s">
        <v>337</v>
      </c>
      <c r="AU237" s="242" t="s">
        <v>93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5828</v>
      </c>
    </row>
    <row r="238" s="2" customFormat="1" ht="21.75" customHeight="1">
      <c r="A238" s="41"/>
      <c r="B238" s="42"/>
      <c r="C238" s="230" t="s">
        <v>576</v>
      </c>
      <c r="D238" s="230" t="s">
        <v>252</v>
      </c>
      <c r="E238" s="231" t="s">
        <v>5710</v>
      </c>
      <c r="F238" s="232" t="s">
        <v>5711</v>
      </c>
      <c r="G238" s="233" t="s">
        <v>388</v>
      </c>
      <c r="H238" s="234">
        <v>1037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256</v>
      </c>
      <c r="AT238" s="242" t="s">
        <v>252</v>
      </c>
      <c r="AU238" s="242" t="s">
        <v>93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5829</v>
      </c>
    </row>
    <row r="239" s="2" customFormat="1" ht="16.5" customHeight="1">
      <c r="A239" s="41"/>
      <c r="B239" s="42"/>
      <c r="C239" s="230" t="s">
        <v>871</v>
      </c>
      <c r="D239" s="230" t="s">
        <v>252</v>
      </c>
      <c r="E239" s="231" t="s">
        <v>5830</v>
      </c>
      <c r="F239" s="232" t="s">
        <v>5831</v>
      </c>
      <c r="G239" s="233" t="s">
        <v>388</v>
      </c>
      <c r="H239" s="234">
        <v>1037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256</v>
      </c>
      <c r="AT239" s="242" t="s">
        <v>252</v>
      </c>
      <c r="AU239" s="242" t="s">
        <v>93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5832</v>
      </c>
    </row>
    <row r="240" s="2" customFormat="1">
      <c r="A240" s="41"/>
      <c r="B240" s="42"/>
      <c r="C240" s="43"/>
      <c r="D240" s="251" t="s">
        <v>288</v>
      </c>
      <c r="E240" s="43"/>
      <c r="F240" s="282" t="s">
        <v>5833</v>
      </c>
      <c r="G240" s="43"/>
      <c r="H240" s="43"/>
      <c r="I240" s="246"/>
      <c r="J240" s="43"/>
      <c r="K240" s="43"/>
      <c r="L240" s="47"/>
      <c r="M240" s="247"/>
      <c r="N240" s="248"/>
      <c r="O240" s="94"/>
      <c r="P240" s="94"/>
      <c r="Q240" s="94"/>
      <c r="R240" s="94"/>
      <c r="S240" s="94"/>
      <c r="T240" s="95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288</v>
      </c>
      <c r="AU240" s="19" t="s">
        <v>93</v>
      </c>
    </row>
    <row r="241" s="2" customFormat="1" ht="24.15" customHeight="1">
      <c r="A241" s="41"/>
      <c r="B241" s="42"/>
      <c r="C241" s="230" t="s">
        <v>583</v>
      </c>
      <c r="D241" s="230" t="s">
        <v>252</v>
      </c>
      <c r="E241" s="231" t="s">
        <v>5834</v>
      </c>
      <c r="F241" s="232" t="s">
        <v>5835</v>
      </c>
      <c r="G241" s="233" t="s">
        <v>1233</v>
      </c>
      <c r="H241" s="234">
        <v>20.739999999999998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93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5836</v>
      </c>
    </row>
    <row r="242" s="2" customFormat="1">
      <c r="A242" s="41"/>
      <c r="B242" s="42"/>
      <c r="C242" s="43"/>
      <c r="D242" s="251" t="s">
        <v>288</v>
      </c>
      <c r="E242" s="43"/>
      <c r="F242" s="282" t="s">
        <v>5837</v>
      </c>
      <c r="G242" s="43"/>
      <c r="H242" s="43"/>
      <c r="I242" s="246"/>
      <c r="J242" s="43"/>
      <c r="K242" s="43"/>
      <c r="L242" s="47"/>
      <c r="M242" s="247"/>
      <c r="N242" s="248"/>
      <c r="O242" s="94"/>
      <c r="P242" s="94"/>
      <c r="Q242" s="94"/>
      <c r="R242" s="94"/>
      <c r="S242" s="94"/>
      <c r="T242" s="95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288</v>
      </c>
      <c r="AU242" s="19" t="s">
        <v>93</v>
      </c>
    </row>
    <row r="243" s="2" customFormat="1" ht="16.5" customHeight="1">
      <c r="A243" s="41"/>
      <c r="B243" s="42"/>
      <c r="C243" s="230" t="s">
        <v>888</v>
      </c>
      <c r="D243" s="230" t="s">
        <v>252</v>
      </c>
      <c r="E243" s="231" t="s">
        <v>5743</v>
      </c>
      <c r="F243" s="232" t="s">
        <v>5744</v>
      </c>
      <c r="G243" s="233" t="s">
        <v>264</v>
      </c>
      <c r="H243" s="234">
        <v>20.739999999999998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93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5838</v>
      </c>
    </row>
    <row r="244" s="2" customFormat="1">
      <c r="A244" s="41"/>
      <c r="B244" s="42"/>
      <c r="C244" s="43"/>
      <c r="D244" s="251" t="s">
        <v>288</v>
      </c>
      <c r="E244" s="43"/>
      <c r="F244" s="282" t="s">
        <v>5839</v>
      </c>
      <c r="G244" s="43"/>
      <c r="H244" s="43"/>
      <c r="I244" s="246"/>
      <c r="J244" s="43"/>
      <c r="K244" s="43"/>
      <c r="L244" s="47"/>
      <c r="M244" s="326"/>
      <c r="N244" s="327"/>
      <c r="O244" s="308"/>
      <c r="P244" s="308"/>
      <c r="Q244" s="308"/>
      <c r="R244" s="308"/>
      <c r="S244" s="308"/>
      <c r="T244" s="32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288</v>
      </c>
      <c r="AU244" s="19" t="s">
        <v>93</v>
      </c>
    </row>
    <row r="245" s="2" customFormat="1" ht="6.96" customHeight="1">
      <c r="A245" s="41"/>
      <c r="B245" s="69"/>
      <c r="C245" s="70"/>
      <c r="D245" s="70"/>
      <c r="E245" s="70"/>
      <c r="F245" s="70"/>
      <c r="G245" s="70"/>
      <c r="H245" s="70"/>
      <c r="I245" s="70"/>
      <c r="J245" s="70"/>
      <c r="K245" s="70"/>
      <c r="L245" s="47"/>
      <c r="M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</row>
  </sheetData>
  <sheetProtection sheet="1" autoFilter="0" formatColumns="0" formatRows="0" objects="1" scenarios="1" spinCount="100000" saltValue="/4ZTMIddxRzpMWDNba9YKGCXYVZHCrbi/2D6Sz8LB8yalD253b2IsEzj1Iu9wabP6Hk/oVFqjcJbZRh/B8UH4A==" hashValue="JGa4jDqTJWLJhOSli1/IFHjNh5H3bI2WZfPH2yXVII8AKEBV6NEIkenpkfLjaTBqv/r1UUh2FBGoe2E8Z7BC6w==" algorithmName="SHA-512" password="CC35"/>
  <autoFilter ref="C127:K24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5840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ROUND((SUM(BE121:BE193)),  2)</f>
        <v>0</v>
      </c>
      <c r="G33" s="41"/>
      <c r="H33" s="41"/>
      <c r="I33" s="167">
        <v>0.20999999999999999</v>
      </c>
      <c r="J33" s="166">
        <f>ROUND(((SUM(BE121:BE193))*I33),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ROUND((SUM(BF121:BF193)),  2)</f>
        <v>0</v>
      </c>
      <c r="G34" s="41"/>
      <c r="H34" s="41"/>
      <c r="I34" s="167">
        <v>0.12</v>
      </c>
      <c r="J34" s="166">
        <f>ROUND(((SUM(BF121:BF193))*I34),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ROUND((SUM(BG121:BG193)),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ROUND((SUM(BH121:BH193)),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ROUND((SUM(BI121:BI193)),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04 - Automatický závlahový systém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200</v>
      </c>
      <c r="E98" s="199"/>
      <c r="F98" s="199"/>
      <c r="G98" s="199"/>
      <c r="H98" s="199"/>
      <c r="I98" s="199"/>
      <c r="J98" s="200">
        <f>J123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203</v>
      </c>
      <c r="E99" s="199"/>
      <c r="F99" s="199"/>
      <c r="G99" s="199"/>
      <c r="H99" s="199"/>
      <c r="I99" s="199"/>
      <c r="J99" s="200">
        <f>J130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5841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5842</v>
      </c>
      <c r="E101" s="199"/>
      <c r="F101" s="199"/>
      <c r="G101" s="199"/>
      <c r="H101" s="199"/>
      <c r="I101" s="199"/>
      <c r="J101" s="200">
        <f>J192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235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04 - Automatický závlahový systém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236</v>
      </c>
      <c r="D120" s="205" t="s">
        <v>69</v>
      </c>
      <c r="E120" s="205" t="s">
        <v>65</v>
      </c>
      <c r="F120" s="205" t="s">
        <v>66</v>
      </c>
      <c r="G120" s="205" t="s">
        <v>237</v>
      </c>
      <c r="H120" s="205" t="s">
        <v>238</v>
      </c>
      <c r="I120" s="205" t="s">
        <v>239</v>
      </c>
      <c r="J120" s="206" t="s">
        <v>196</v>
      </c>
      <c r="K120" s="207" t="s">
        <v>240</v>
      </c>
      <c r="L120" s="208"/>
      <c r="M120" s="103" t="s">
        <v>1</v>
      </c>
      <c r="N120" s="104" t="s">
        <v>48</v>
      </c>
      <c r="O120" s="104" t="s">
        <v>241</v>
      </c>
      <c r="P120" s="104" t="s">
        <v>242</v>
      </c>
      <c r="Q120" s="104" t="s">
        <v>243</v>
      </c>
      <c r="R120" s="104" t="s">
        <v>244</v>
      </c>
      <c r="S120" s="104" t="s">
        <v>245</v>
      </c>
      <c r="T120" s="105" t="s">
        <v>246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247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248</v>
      </c>
      <c r="F122" s="217" t="s">
        <v>249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P123+P130+P132+P192</f>
        <v>0</v>
      </c>
      <c r="Q122" s="222"/>
      <c r="R122" s="223">
        <f>R123+R130+R132+R192</f>
        <v>0</v>
      </c>
      <c r="S122" s="222"/>
      <c r="T122" s="224">
        <f>T123+T130+T132+T192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250</v>
      </c>
      <c r="BK122" s="227">
        <f>BK123+BK130+BK132+BK192</f>
        <v>0</v>
      </c>
    </row>
    <row r="123" s="12" customFormat="1" ht="22.8" customHeight="1">
      <c r="A123" s="12"/>
      <c r="B123" s="214"/>
      <c r="C123" s="215"/>
      <c r="D123" s="216" t="s">
        <v>83</v>
      </c>
      <c r="E123" s="228" t="s">
        <v>91</v>
      </c>
      <c r="F123" s="228" t="s">
        <v>251</v>
      </c>
      <c r="G123" s="215"/>
      <c r="H123" s="215"/>
      <c r="I123" s="218"/>
      <c r="J123" s="229">
        <f>BK123</f>
        <v>0</v>
      </c>
      <c r="K123" s="215"/>
      <c r="L123" s="220"/>
      <c r="M123" s="221"/>
      <c r="N123" s="222"/>
      <c r="O123" s="222"/>
      <c r="P123" s="223">
        <f>SUM(P124:P129)</f>
        <v>0</v>
      </c>
      <c r="Q123" s="222"/>
      <c r="R123" s="223">
        <f>SUM(R124:R129)</f>
        <v>0</v>
      </c>
      <c r="S123" s="222"/>
      <c r="T123" s="224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91</v>
      </c>
      <c r="AY123" s="225" t="s">
        <v>250</v>
      </c>
      <c r="BK123" s="227">
        <f>SUM(BK124:BK129)</f>
        <v>0</v>
      </c>
    </row>
    <row r="124" s="2" customFormat="1" ht="49.05" customHeight="1">
      <c r="A124" s="41"/>
      <c r="B124" s="42"/>
      <c r="C124" s="230" t="s">
        <v>91</v>
      </c>
      <c r="D124" s="230" t="s">
        <v>252</v>
      </c>
      <c r="E124" s="231" t="s">
        <v>5843</v>
      </c>
      <c r="F124" s="232" t="s">
        <v>5844</v>
      </c>
      <c r="G124" s="233" t="s">
        <v>320</v>
      </c>
      <c r="H124" s="234">
        <v>270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256</v>
      </c>
      <c r="AT124" s="242" t="s">
        <v>252</v>
      </c>
      <c r="AU124" s="242" t="s">
        <v>93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256</v>
      </c>
      <c r="BM124" s="242" t="s">
        <v>93</v>
      </c>
    </row>
    <row r="125" s="2" customFormat="1" ht="37.8" customHeight="1">
      <c r="A125" s="41"/>
      <c r="B125" s="42"/>
      <c r="C125" s="230" t="s">
        <v>93</v>
      </c>
      <c r="D125" s="230" t="s">
        <v>252</v>
      </c>
      <c r="E125" s="231" t="s">
        <v>5845</v>
      </c>
      <c r="F125" s="232" t="s">
        <v>5846</v>
      </c>
      <c r="G125" s="233" t="s">
        <v>264</v>
      </c>
      <c r="H125" s="234">
        <v>3.2999999999999998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93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256</v>
      </c>
    </row>
    <row r="126" s="2" customFormat="1" ht="44.25" customHeight="1">
      <c r="A126" s="41"/>
      <c r="B126" s="42"/>
      <c r="C126" s="230" t="s">
        <v>272</v>
      </c>
      <c r="D126" s="230" t="s">
        <v>252</v>
      </c>
      <c r="E126" s="231" t="s">
        <v>5847</v>
      </c>
      <c r="F126" s="232" t="s">
        <v>5848</v>
      </c>
      <c r="G126" s="233" t="s">
        <v>264</v>
      </c>
      <c r="H126" s="234">
        <v>11.4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93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275</v>
      </c>
    </row>
    <row r="127" s="2" customFormat="1" ht="24.15" customHeight="1">
      <c r="A127" s="41"/>
      <c r="B127" s="42"/>
      <c r="C127" s="230" t="s">
        <v>256</v>
      </c>
      <c r="D127" s="230" t="s">
        <v>252</v>
      </c>
      <c r="E127" s="231" t="s">
        <v>5849</v>
      </c>
      <c r="F127" s="232" t="s">
        <v>5850</v>
      </c>
      <c r="G127" s="233" t="s">
        <v>264</v>
      </c>
      <c r="H127" s="234">
        <v>11.4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93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280</v>
      </c>
    </row>
    <row r="128" s="2" customFormat="1" ht="66.75" customHeight="1">
      <c r="A128" s="41"/>
      <c r="B128" s="42"/>
      <c r="C128" s="230" t="s">
        <v>283</v>
      </c>
      <c r="D128" s="230" t="s">
        <v>252</v>
      </c>
      <c r="E128" s="231" t="s">
        <v>5851</v>
      </c>
      <c r="F128" s="232" t="s">
        <v>5852</v>
      </c>
      <c r="G128" s="233" t="s">
        <v>264</v>
      </c>
      <c r="H128" s="234">
        <v>4.0499999999999998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286</v>
      </c>
    </row>
    <row r="129" s="2" customFormat="1" ht="66.75" customHeight="1">
      <c r="A129" s="41"/>
      <c r="B129" s="42"/>
      <c r="C129" s="230" t="s">
        <v>275</v>
      </c>
      <c r="D129" s="230" t="s">
        <v>252</v>
      </c>
      <c r="E129" s="231" t="s">
        <v>5853</v>
      </c>
      <c r="F129" s="232" t="s">
        <v>5854</v>
      </c>
      <c r="G129" s="233" t="s">
        <v>264</v>
      </c>
      <c r="H129" s="234">
        <v>4.0499999999999998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8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256</v>
      </c>
      <c r="F130" s="228" t="s">
        <v>661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</f>
        <v>0</v>
      </c>
      <c r="Q130" s="222"/>
      <c r="R130" s="223">
        <f>R131</f>
        <v>0</v>
      </c>
      <c r="S130" s="222"/>
      <c r="T130" s="22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250</v>
      </c>
      <c r="BK130" s="227">
        <f>BK131</f>
        <v>0</v>
      </c>
    </row>
    <row r="131" s="2" customFormat="1" ht="37.8" customHeight="1">
      <c r="A131" s="41"/>
      <c r="B131" s="42"/>
      <c r="C131" s="230" t="s">
        <v>294</v>
      </c>
      <c r="D131" s="230" t="s">
        <v>252</v>
      </c>
      <c r="E131" s="231" t="s">
        <v>5855</v>
      </c>
      <c r="F131" s="232" t="s">
        <v>5856</v>
      </c>
      <c r="G131" s="233" t="s">
        <v>264</v>
      </c>
      <c r="H131" s="234">
        <v>2.0249999999999999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298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280</v>
      </c>
      <c r="F132" s="228" t="s">
        <v>5469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SUM(P133:P191)</f>
        <v>0</v>
      </c>
      <c r="Q132" s="222"/>
      <c r="R132" s="223">
        <f>SUM(R133:R191)</f>
        <v>0</v>
      </c>
      <c r="S132" s="222"/>
      <c r="T132" s="224">
        <f>SUM(T133:T191)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SUM(BK133:BK191)</f>
        <v>0</v>
      </c>
    </row>
    <row r="133" s="2" customFormat="1" ht="24.15" customHeight="1">
      <c r="A133" s="41"/>
      <c r="B133" s="42"/>
      <c r="C133" s="230" t="s">
        <v>280</v>
      </c>
      <c r="D133" s="230" t="s">
        <v>252</v>
      </c>
      <c r="E133" s="231" t="s">
        <v>5857</v>
      </c>
      <c r="F133" s="232" t="s">
        <v>5858</v>
      </c>
      <c r="G133" s="233" t="s">
        <v>320</v>
      </c>
      <c r="H133" s="234">
        <v>270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303</v>
      </c>
    </row>
    <row r="134" s="2" customFormat="1" ht="21.75" customHeight="1">
      <c r="A134" s="41"/>
      <c r="B134" s="42"/>
      <c r="C134" s="294" t="s">
        <v>305</v>
      </c>
      <c r="D134" s="294" t="s">
        <v>337</v>
      </c>
      <c r="E134" s="295" t="s">
        <v>5859</v>
      </c>
      <c r="F134" s="296" t="s">
        <v>5860</v>
      </c>
      <c r="G134" s="297" t="s">
        <v>320</v>
      </c>
      <c r="H134" s="298">
        <v>270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280</v>
      </c>
      <c r="AT134" s="242" t="s">
        <v>337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308</v>
      </c>
    </row>
    <row r="135" s="2" customFormat="1" ht="37.8" customHeight="1">
      <c r="A135" s="41"/>
      <c r="B135" s="42"/>
      <c r="C135" s="230" t="s">
        <v>286</v>
      </c>
      <c r="D135" s="230" t="s">
        <v>252</v>
      </c>
      <c r="E135" s="231" t="s">
        <v>5861</v>
      </c>
      <c r="F135" s="232" t="s">
        <v>5862</v>
      </c>
      <c r="G135" s="233" t="s">
        <v>570</v>
      </c>
      <c r="H135" s="234">
        <v>70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408</v>
      </c>
    </row>
    <row r="136" s="2" customFormat="1" ht="16.5" customHeight="1">
      <c r="A136" s="41"/>
      <c r="B136" s="42"/>
      <c r="C136" s="294" t="s">
        <v>332</v>
      </c>
      <c r="D136" s="294" t="s">
        <v>337</v>
      </c>
      <c r="E136" s="295" t="s">
        <v>5863</v>
      </c>
      <c r="F136" s="296" t="s">
        <v>5864</v>
      </c>
      <c r="G136" s="297" t="s">
        <v>5657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280</v>
      </c>
      <c r="AT136" s="242" t="s">
        <v>337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321</v>
      </c>
    </row>
    <row r="137" s="2" customFormat="1" ht="24.15" customHeight="1">
      <c r="A137" s="41"/>
      <c r="B137" s="42"/>
      <c r="C137" s="230" t="s">
        <v>8</v>
      </c>
      <c r="D137" s="230" t="s">
        <v>252</v>
      </c>
      <c r="E137" s="231" t="s">
        <v>5865</v>
      </c>
      <c r="F137" s="232" t="s">
        <v>5866</v>
      </c>
      <c r="G137" s="233" t="s">
        <v>320</v>
      </c>
      <c r="H137" s="234">
        <v>160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335</v>
      </c>
    </row>
    <row r="138" s="2" customFormat="1" ht="21.75" customHeight="1">
      <c r="A138" s="41"/>
      <c r="B138" s="42"/>
      <c r="C138" s="294" t="s">
        <v>348</v>
      </c>
      <c r="D138" s="294" t="s">
        <v>337</v>
      </c>
      <c r="E138" s="295" t="s">
        <v>5867</v>
      </c>
      <c r="F138" s="296" t="s">
        <v>5868</v>
      </c>
      <c r="G138" s="297" t="s">
        <v>320</v>
      </c>
      <c r="H138" s="298">
        <v>160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280</v>
      </c>
      <c r="AT138" s="242" t="s">
        <v>337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340</v>
      </c>
    </row>
    <row r="139" s="2" customFormat="1" ht="37.8" customHeight="1">
      <c r="A139" s="41"/>
      <c r="B139" s="42"/>
      <c r="C139" s="230" t="s">
        <v>298</v>
      </c>
      <c r="D139" s="230" t="s">
        <v>252</v>
      </c>
      <c r="E139" s="231" t="s">
        <v>5869</v>
      </c>
      <c r="F139" s="232" t="s">
        <v>5870</v>
      </c>
      <c r="G139" s="233" t="s">
        <v>570</v>
      </c>
      <c r="H139" s="234">
        <v>30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351</v>
      </c>
    </row>
    <row r="140" s="2" customFormat="1" ht="16.5" customHeight="1">
      <c r="A140" s="41"/>
      <c r="B140" s="42"/>
      <c r="C140" s="294" t="s">
        <v>360</v>
      </c>
      <c r="D140" s="294" t="s">
        <v>337</v>
      </c>
      <c r="E140" s="295" t="s">
        <v>5871</v>
      </c>
      <c r="F140" s="296" t="s">
        <v>5872</v>
      </c>
      <c r="G140" s="297" t="s">
        <v>5657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280</v>
      </c>
      <c r="AT140" s="242" t="s">
        <v>337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357</v>
      </c>
    </row>
    <row r="141" s="2" customFormat="1" ht="16.5" customHeight="1">
      <c r="A141" s="41"/>
      <c r="B141" s="42"/>
      <c r="C141" s="230" t="s">
        <v>303</v>
      </c>
      <c r="D141" s="230" t="s">
        <v>252</v>
      </c>
      <c r="E141" s="231" t="s">
        <v>5873</v>
      </c>
      <c r="F141" s="232" t="s">
        <v>5874</v>
      </c>
      <c r="G141" s="233" t="s">
        <v>320</v>
      </c>
      <c r="H141" s="234">
        <v>1320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363</v>
      </c>
    </row>
    <row r="142" s="2" customFormat="1" ht="24.15" customHeight="1">
      <c r="A142" s="41"/>
      <c r="B142" s="42"/>
      <c r="C142" s="294" t="s">
        <v>385</v>
      </c>
      <c r="D142" s="294" t="s">
        <v>337</v>
      </c>
      <c r="E142" s="295" t="s">
        <v>5875</v>
      </c>
      <c r="F142" s="296" t="s">
        <v>5876</v>
      </c>
      <c r="G142" s="297" t="s">
        <v>320</v>
      </c>
      <c r="H142" s="298">
        <v>1320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280</v>
      </c>
      <c r="AT142" s="242" t="s">
        <v>337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374</v>
      </c>
    </row>
    <row r="143" s="2" customFormat="1" ht="21.75" customHeight="1">
      <c r="A143" s="41"/>
      <c r="B143" s="42"/>
      <c r="C143" s="230" t="s">
        <v>308</v>
      </c>
      <c r="D143" s="230" t="s">
        <v>252</v>
      </c>
      <c r="E143" s="231" t="s">
        <v>5877</v>
      </c>
      <c r="F143" s="232" t="s">
        <v>5878</v>
      </c>
      <c r="G143" s="233" t="s">
        <v>570</v>
      </c>
      <c r="H143" s="234">
        <v>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389</v>
      </c>
    </row>
    <row r="144" s="2" customFormat="1" ht="21.75" customHeight="1">
      <c r="A144" s="41"/>
      <c r="B144" s="42"/>
      <c r="C144" s="294" t="s">
        <v>401</v>
      </c>
      <c r="D144" s="294" t="s">
        <v>337</v>
      </c>
      <c r="E144" s="295" t="s">
        <v>5879</v>
      </c>
      <c r="F144" s="296" t="s">
        <v>5880</v>
      </c>
      <c r="G144" s="297" t="s">
        <v>570</v>
      </c>
      <c r="H144" s="298">
        <v>5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280</v>
      </c>
      <c r="AT144" s="242" t="s">
        <v>337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399</v>
      </c>
    </row>
    <row r="145" s="2" customFormat="1" ht="16.5" customHeight="1">
      <c r="A145" s="41"/>
      <c r="B145" s="42"/>
      <c r="C145" s="294" t="s">
        <v>408</v>
      </c>
      <c r="D145" s="294" t="s">
        <v>337</v>
      </c>
      <c r="E145" s="295" t="s">
        <v>5881</v>
      </c>
      <c r="F145" s="296" t="s">
        <v>5882</v>
      </c>
      <c r="G145" s="297" t="s">
        <v>570</v>
      </c>
      <c r="H145" s="298">
        <v>130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280</v>
      </c>
      <c r="AT145" s="242" t="s">
        <v>337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404</v>
      </c>
    </row>
    <row r="146" s="2" customFormat="1" ht="16.5" customHeight="1">
      <c r="A146" s="41"/>
      <c r="B146" s="42"/>
      <c r="C146" s="294" t="s">
        <v>7</v>
      </c>
      <c r="D146" s="294" t="s">
        <v>337</v>
      </c>
      <c r="E146" s="295" t="s">
        <v>5883</v>
      </c>
      <c r="F146" s="296" t="s">
        <v>5884</v>
      </c>
      <c r="G146" s="297" t="s">
        <v>570</v>
      </c>
      <c r="H146" s="298">
        <v>130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280</v>
      </c>
      <c r="AT146" s="242" t="s">
        <v>337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411</v>
      </c>
    </row>
    <row r="147" s="2" customFormat="1" ht="16.5" customHeight="1">
      <c r="A147" s="41"/>
      <c r="B147" s="42"/>
      <c r="C147" s="294" t="s">
        <v>321</v>
      </c>
      <c r="D147" s="294" t="s">
        <v>337</v>
      </c>
      <c r="E147" s="295" t="s">
        <v>5885</v>
      </c>
      <c r="F147" s="296" t="s">
        <v>5886</v>
      </c>
      <c r="G147" s="297" t="s">
        <v>570</v>
      </c>
      <c r="H147" s="298">
        <v>1320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280</v>
      </c>
      <c r="AT147" s="242" t="s">
        <v>337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423</v>
      </c>
    </row>
    <row r="148" s="2" customFormat="1" ht="16.5" customHeight="1">
      <c r="A148" s="41"/>
      <c r="B148" s="42"/>
      <c r="C148" s="294" t="s">
        <v>436</v>
      </c>
      <c r="D148" s="294" t="s">
        <v>337</v>
      </c>
      <c r="E148" s="295" t="s">
        <v>5887</v>
      </c>
      <c r="F148" s="296" t="s">
        <v>5888</v>
      </c>
      <c r="G148" s="297" t="s">
        <v>570</v>
      </c>
      <c r="H148" s="298">
        <v>50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280</v>
      </c>
      <c r="AT148" s="242" t="s">
        <v>337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432</v>
      </c>
    </row>
    <row r="149" s="2" customFormat="1" ht="16.5" customHeight="1">
      <c r="A149" s="41"/>
      <c r="B149" s="42"/>
      <c r="C149" s="294" t="s">
        <v>335</v>
      </c>
      <c r="D149" s="294" t="s">
        <v>337</v>
      </c>
      <c r="E149" s="295" t="s">
        <v>5889</v>
      </c>
      <c r="F149" s="296" t="s">
        <v>5890</v>
      </c>
      <c r="G149" s="297" t="s">
        <v>570</v>
      </c>
      <c r="H149" s="298">
        <v>50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280</v>
      </c>
      <c r="AT149" s="242" t="s">
        <v>337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439</v>
      </c>
    </row>
    <row r="150" s="2" customFormat="1" ht="16.5" customHeight="1">
      <c r="A150" s="41"/>
      <c r="B150" s="42"/>
      <c r="C150" s="294" t="s">
        <v>449</v>
      </c>
      <c r="D150" s="294" t="s">
        <v>337</v>
      </c>
      <c r="E150" s="295" t="s">
        <v>5891</v>
      </c>
      <c r="F150" s="296" t="s">
        <v>5892</v>
      </c>
      <c r="G150" s="297" t="s">
        <v>570</v>
      </c>
      <c r="H150" s="298">
        <v>100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280</v>
      </c>
      <c r="AT150" s="242" t="s">
        <v>337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447</v>
      </c>
    </row>
    <row r="151" s="2" customFormat="1" ht="16.5" customHeight="1">
      <c r="A151" s="41"/>
      <c r="B151" s="42"/>
      <c r="C151" s="294" t="s">
        <v>340</v>
      </c>
      <c r="D151" s="294" t="s">
        <v>337</v>
      </c>
      <c r="E151" s="295" t="s">
        <v>5893</v>
      </c>
      <c r="F151" s="296" t="s">
        <v>5894</v>
      </c>
      <c r="G151" s="297" t="s">
        <v>570</v>
      </c>
      <c r="H151" s="298">
        <v>30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280</v>
      </c>
      <c r="AT151" s="242" t="s">
        <v>337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452</v>
      </c>
    </row>
    <row r="152" s="2" customFormat="1" ht="24.15" customHeight="1">
      <c r="A152" s="41"/>
      <c r="B152" s="42"/>
      <c r="C152" s="230" t="s">
        <v>461</v>
      </c>
      <c r="D152" s="230" t="s">
        <v>252</v>
      </c>
      <c r="E152" s="231" t="s">
        <v>5895</v>
      </c>
      <c r="F152" s="232" t="s">
        <v>5896</v>
      </c>
      <c r="G152" s="233" t="s">
        <v>1693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457</v>
      </c>
    </row>
    <row r="153" s="2" customFormat="1" ht="24.15" customHeight="1">
      <c r="A153" s="41"/>
      <c r="B153" s="42"/>
      <c r="C153" s="230" t="s">
        <v>351</v>
      </c>
      <c r="D153" s="230" t="s">
        <v>252</v>
      </c>
      <c r="E153" s="231" t="s">
        <v>5897</v>
      </c>
      <c r="F153" s="232" t="s">
        <v>5898</v>
      </c>
      <c r="G153" s="233" t="s">
        <v>1693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464</v>
      </c>
    </row>
    <row r="154" s="2" customFormat="1" ht="24.15" customHeight="1">
      <c r="A154" s="41"/>
      <c r="B154" s="42"/>
      <c r="C154" s="294" t="s">
        <v>471</v>
      </c>
      <c r="D154" s="294" t="s">
        <v>337</v>
      </c>
      <c r="E154" s="295" t="s">
        <v>5899</v>
      </c>
      <c r="F154" s="296" t="s">
        <v>5900</v>
      </c>
      <c r="G154" s="297" t="s">
        <v>570</v>
      </c>
      <c r="H154" s="298">
        <v>5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280</v>
      </c>
      <c r="AT154" s="242" t="s">
        <v>337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469</v>
      </c>
    </row>
    <row r="155" s="2" customFormat="1" ht="16.5" customHeight="1">
      <c r="A155" s="41"/>
      <c r="B155" s="42"/>
      <c r="C155" s="294" t="s">
        <v>357</v>
      </c>
      <c r="D155" s="294" t="s">
        <v>337</v>
      </c>
      <c r="E155" s="295" t="s">
        <v>5901</v>
      </c>
      <c r="F155" s="296" t="s">
        <v>5902</v>
      </c>
      <c r="G155" s="297" t="s">
        <v>570</v>
      </c>
      <c r="H155" s="298">
        <v>15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280</v>
      </c>
      <c r="AT155" s="242" t="s">
        <v>337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474</v>
      </c>
    </row>
    <row r="156" s="2" customFormat="1" ht="16.5" customHeight="1">
      <c r="A156" s="41"/>
      <c r="B156" s="42"/>
      <c r="C156" s="294" t="s">
        <v>487</v>
      </c>
      <c r="D156" s="294" t="s">
        <v>337</v>
      </c>
      <c r="E156" s="295" t="s">
        <v>5903</v>
      </c>
      <c r="F156" s="296" t="s">
        <v>5904</v>
      </c>
      <c r="G156" s="297" t="s">
        <v>570</v>
      </c>
      <c r="H156" s="298">
        <v>5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280</v>
      </c>
      <c r="AT156" s="242" t="s">
        <v>337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479</v>
      </c>
    </row>
    <row r="157" s="2" customFormat="1" ht="24.15" customHeight="1">
      <c r="A157" s="41"/>
      <c r="B157" s="42"/>
      <c r="C157" s="294" t="s">
        <v>363</v>
      </c>
      <c r="D157" s="294" t="s">
        <v>337</v>
      </c>
      <c r="E157" s="295" t="s">
        <v>5905</v>
      </c>
      <c r="F157" s="296" t="s">
        <v>5906</v>
      </c>
      <c r="G157" s="297" t="s">
        <v>570</v>
      </c>
      <c r="H157" s="298">
        <v>1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280</v>
      </c>
      <c r="AT157" s="242" t="s">
        <v>337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490</v>
      </c>
    </row>
    <row r="158" s="2" customFormat="1" ht="21.75" customHeight="1">
      <c r="A158" s="41"/>
      <c r="B158" s="42"/>
      <c r="C158" s="230" t="s">
        <v>521</v>
      </c>
      <c r="D158" s="230" t="s">
        <v>252</v>
      </c>
      <c r="E158" s="231" t="s">
        <v>5907</v>
      </c>
      <c r="F158" s="232" t="s">
        <v>5908</v>
      </c>
      <c r="G158" s="233" t="s">
        <v>570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496</v>
      </c>
    </row>
    <row r="159" s="2" customFormat="1" ht="21.75" customHeight="1">
      <c r="A159" s="41"/>
      <c r="B159" s="42"/>
      <c r="C159" s="294" t="s">
        <v>374</v>
      </c>
      <c r="D159" s="294" t="s">
        <v>337</v>
      </c>
      <c r="E159" s="295" t="s">
        <v>5909</v>
      </c>
      <c r="F159" s="296" t="s">
        <v>5910</v>
      </c>
      <c r="G159" s="297" t="s">
        <v>570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280</v>
      </c>
      <c r="AT159" s="242" t="s">
        <v>337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524</v>
      </c>
    </row>
    <row r="160" s="2" customFormat="1" ht="24.15" customHeight="1">
      <c r="A160" s="41"/>
      <c r="B160" s="42"/>
      <c r="C160" s="294" t="s">
        <v>545</v>
      </c>
      <c r="D160" s="294" t="s">
        <v>337</v>
      </c>
      <c r="E160" s="295" t="s">
        <v>5911</v>
      </c>
      <c r="F160" s="296" t="s">
        <v>5912</v>
      </c>
      <c r="G160" s="297" t="s">
        <v>570</v>
      </c>
      <c r="H160" s="298">
        <v>3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280</v>
      </c>
      <c r="AT160" s="242" t="s">
        <v>337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543</v>
      </c>
    </row>
    <row r="161" s="2" customFormat="1" ht="16.5" customHeight="1">
      <c r="A161" s="41"/>
      <c r="B161" s="42"/>
      <c r="C161" s="294" t="s">
        <v>389</v>
      </c>
      <c r="D161" s="294" t="s">
        <v>337</v>
      </c>
      <c r="E161" s="295" t="s">
        <v>5913</v>
      </c>
      <c r="F161" s="296" t="s">
        <v>5914</v>
      </c>
      <c r="G161" s="297" t="s">
        <v>570</v>
      </c>
      <c r="H161" s="298">
        <v>2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280</v>
      </c>
      <c r="AT161" s="242" t="s">
        <v>337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548</v>
      </c>
    </row>
    <row r="162" s="2" customFormat="1" ht="16.5" customHeight="1">
      <c r="A162" s="41"/>
      <c r="B162" s="42"/>
      <c r="C162" s="294" t="s">
        <v>556</v>
      </c>
      <c r="D162" s="294" t="s">
        <v>337</v>
      </c>
      <c r="E162" s="295" t="s">
        <v>5915</v>
      </c>
      <c r="F162" s="296" t="s">
        <v>5916</v>
      </c>
      <c r="G162" s="297" t="s">
        <v>570</v>
      </c>
      <c r="H162" s="298">
        <v>2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280</v>
      </c>
      <c r="AT162" s="242" t="s">
        <v>337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554</v>
      </c>
    </row>
    <row r="163" s="2" customFormat="1" ht="24.15" customHeight="1">
      <c r="A163" s="41"/>
      <c r="B163" s="42"/>
      <c r="C163" s="294" t="s">
        <v>399</v>
      </c>
      <c r="D163" s="294" t="s">
        <v>337</v>
      </c>
      <c r="E163" s="295" t="s">
        <v>5917</v>
      </c>
      <c r="F163" s="296" t="s">
        <v>5918</v>
      </c>
      <c r="G163" s="297" t="s">
        <v>570</v>
      </c>
      <c r="H163" s="298">
        <v>1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559</v>
      </c>
    </row>
    <row r="164" s="2" customFormat="1" ht="24.15" customHeight="1">
      <c r="A164" s="41"/>
      <c r="B164" s="42"/>
      <c r="C164" s="294" t="s">
        <v>573</v>
      </c>
      <c r="D164" s="294" t="s">
        <v>337</v>
      </c>
      <c r="E164" s="295" t="s">
        <v>5919</v>
      </c>
      <c r="F164" s="296" t="s">
        <v>5920</v>
      </c>
      <c r="G164" s="297" t="s">
        <v>570</v>
      </c>
      <c r="H164" s="298">
        <v>1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280</v>
      </c>
      <c r="AT164" s="242" t="s">
        <v>337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571</v>
      </c>
    </row>
    <row r="165" s="2" customFormat="1" ht="24.15" customHeight="1">
      <c r="A165" s="41"/>
      <c r="B165" s="42"/>
      <c r="C165" s="230" t="s">
        <v>404</v>
      </c>
      <c r="D165" s="230" t="s">
        <v>252</v>
      </c>
      <c r="E165" s="231" t="s">
        <v>5921</v>
      </c>
      <c r="F165" s="232" t="s">
        <v>5922</v>
      </c>
      <c r="G165" s="233" t="s">
        <v>570</v>
      </c>
      <c r="H165" s="234">
        <v>6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576</v>
      </c>
    </row>
    <row r="166" s="2" customFormat="1" ht="16.5" customHeight="1">
      <c r="A166" s="41"/>
      <c r="B166" s="42"/>
      <c r="C166" s="294" t="s">
        <v>586</v>
      </c>
      <c r="D166" s="294" t="s">
        <v>337</v>
      </c>
      <c r="E166" s="295" t="s">
        <v>5923</v>
      </c>
      <c r="F166" s="296" t="s">
        <v>5924</v>
      </c>
      <c r="G166" s="297" t="s">
        <v>570</v>
      </c>
      <c r="H166" s="298">
        <v>6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583</v>
      </c>
    </row>
    <row r="167" s="2" customFormat="1" ht="16.5" customHeight="1">
      <c r="A167" s="41"/>
      <c r="B167" s="42"/>
      <c r="C167" s="294" t="s">
        <v>411</v>
      </c>
      <c r="D167" s="294" t="s">
        <v>337</v>
      </c>
      <c r="E167" s="295" t="s">
        <v>5925</v>
      </c>
      <c r="F167" s="296" t="s">
        <v>5926</v>
      </c>
      <c r="G167" s="297" t="s">
        <v>570</v>
      </c>
      <c r="H167" s="298">
        <v>1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280</v>
      </c>
      <c r="AT167" s="242" t="s">
        <v>337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589</v>
      </c>
    </row>
    <row r="168" s="2" customFormat="1" ht="16.5" customHeight="1">
      <c r="A168" s="41"/>
      <c r="B168" s="42"/>
      <c r="C168" s="294" t="s">
        <v>598</v>
      </c>
      <c r="D168" s="294" t="s">
        <v>337</v>
      </c>
      <c r="E168" s="295" t="s">
        <v>5927</v>
      </c>
      <c r="F168" s="296" t="s">
        <v>5928</v>
      </c>
      <c r="G168" s="297" t="s">
        <v>570</v>
      </c>
      <c r="H168" s="298">
        <v>1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280</v>
      </c>
      <c r="AT168" s="242" t="s">
        <v>337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593</v>
      </c>
    </row>
    <row r="169" s="2" customFormat="1" ht="21.75" customHeight="1">
      <c r="A169" s="41"/>
      <c r="B169" s="42"/>
      <c r="C169" s="294" t="s">
        <v>423</v>
      </c>
      <c r="D169" s="294" t="s">
        <v>337</v>
      </c>
      <c r="E169" s="295" t="s">
        <v>5929</v>
      </c>
      <c r="F169" s="296" t="s">
        <v>5930</v>
      </c>
      <c r="G169" s="297" t="s">
        <v>570</v>
      </c>
      <c r="H169" s="298">
        <v>7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280</v>
      </c>
      <c r="AT169" s="242" t="s">
        <v>337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601</v>
      </c>
    </row>
    <row r="170" s="2" customFormat="1" ht="24.15" customHeight="1">
      <c r="A170" s="41"/>
      <c r="B170" s="42"/>
      <c r="C170" s="230" t="s">
        <v>610</v>
      </c>
      <c r="D170" s="230" t="s">
        <v>252</v>
      </c>
      <c r="E170" s="231" t="s">
        <v>5931</v>
      </c>
      <c r="F170" s="232" t="s">
        <v>5932</v>
      </c>
      <c r="G170" s="233" t="s">
        <v>570</v>
      </c>
      <c r="H170" s="234">
        <v>2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608</v>
      </c>
    </row>
    <row r="171" s="2" customFormat="1" ht="16.5" customHeight="1">
      <c r="A171" s="41"/>
      <c r="B171" s="42"/>
      <c r="C171" s="294" t="s">
        <v>432</v>
      </c>
      <c r="D171" s="294" t="s">
        <v>337</v>
      </c>
      <c r="E171" s="295" t="s">
        <v>5933</v>
      </c>
      <c r="F171" s="296" t="s">
        <v>5934</v>
      </c>
      <c r="G171" s="297" t="s">
        <v>570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280</v>
      </c>
      <c r="AT171" s="242" t="s">
        <v>337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937</v>
      </c>
    </row>
    <row r="172" s="2" customFormat="1" ht="24.15" customHeight="1">
      <c r="A172" s="41"/>
      <c r="B172" s="42"/>
      <c r="C172" s="230" t="s">
        <v>631</v>
      </c>
      <c r="D172" s="230" t="s">
        <v>252</v>
      </c>
      <c r="E172" s="231" t="s">
        <v>5935</v>
      </c>
      <c r="F172" s="232" t="s">
        <v>5936</v>
      </c>
      <c r="G172" s="233" t="s">
        <v>570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955</v>
      </c>
    </row>
    <row r="173" s="2" customFormat="1" ht="21.75" customHeight="1">
      <c r="A173" s="41"/>
      <c r="B173" s="42"/>
      <c r="C173" s="294" t="s">
        <v>439</v>
      </c>
      <c r="D173" s="294" t="s">
        <v>337</v>
      </c>
      <c r="E173" s="295" t="s">
        <v>5937</v>
      </c>
      <c r="F173" s="296" t="s">
        <v>5938</v>
      </c>
      <c r="G173" s="297" t="s">
        <v>570</v>
      </c>
      <c r="H173" s="298">
        <v>1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280</v>
      </c>
      <c r="AT173" s="242" t="s">
        <v>337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970</v>
      </c>
    </row>
    <row r="174" s="2" customFormat="1" ht="33" customHeight="1">
      <c r="A174" s="41"/>
      <c r="B174" s="42"/>
      <c r="C174" s="230" t="s">
        <v>646</v>
      </c>
      <c r="D174" s="230" t="s">
        <v>252</v>
      </c>
      <c r="E174" s="231" t="s">
        <v>5939</v>
      </c>
      <c r="F174" s="232" t="s">
        <v>5940</v>
      </c>
      <c r="G174" s="233" t="s">
        <v>570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982</v>
      </c>
    </row>
    <row r="175" s="2" customFormat="1" ht="24.15" customHeight="1">
      <c r="A175" s="41"/>
      <c r="B175" s="42"/>
      <c r="C175" s="294" t="s">
        <v>447</v>
      </c>
      <c r="D175" s="294" t="s">
        <v>337</v>
      </c>
      <c r="E175" s="295" t="s">
        <v>5941</v>
      </c>
      <c r="F175" s="296" t="s">
        <v>5942</v>
      </c>
      <c r="G175" s="297" t="s">
        <v>570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280</v>
      </c>
      <c r="AT175" s="242" t="s">
        <v>337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644</v>
      </c>
    </row>
    <row r="176" s="2" customFormat="1" ht="21.75" customHeight="1">
      <c r="A176" s="41"/>
      <c r="B176" s="42"/>
      <c r="C176" s="294" t="s">
        <v>674</v>
      </c>
      <c r="D176" s="294" t="s">
        <v>337</v>
      </c>
      <c r="E176" s="295" t="s">
        <v>5943</v>
      </c>
      <c r="F176" s="296" t="s">
        <v>5944</v>
      </c>
      <c r="G176" s="297" t="s">
        <v>570</v>
      </c>
      <c r="H176" s="298">
        <v>3</v>
      </c>
      <c r="I176" s="299"/>
      <c r="J176" s="300">
        <f>ROUND(I176*H176,2)</f>
        <v>0</v>
      </c>
      <c r="K176" s="301"/>
      <c r="L176" s="302"/>
      <c r="M176" s="303" t="s">
        <v>1</v>
      </c>
      <c r="N176" s="304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280</v>
      </c>
      <c r="AT176" s="242" t="s">
        <v>337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664</v>
      </c>
    </row>
    <row r="177" s="2" customFormat="1" ht="24.15" customHeight="1">
      <c r="A177" s="41"/>
      <c r="B177" s="42"/>
      <c r="C177" s="294" t="s">
        <v>452</v>
      </c>
      <c r="D177" s="294" t="s">
        <v>337</v>
      </c>
      <c r="E177" s="295" t="s">
        <v>5945</v>
      </c>
      <c r="F177" s="296" t="s">
        <v>5946</v>
      </c>
      <c r="G177" s="297" t="s">
        <v>570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280</v>
      </c>
      <c r="AT177" s="242" t="s">
        <v>337</v>
      </c>
      <c r="AU177" s="242" t="s">
        <v>93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677</v>
      </c>
    </row>
    <row r="178" s="2" customFormat="1" ht="21.75" customHeight="1">
      <c r="A178" s="41"/>
      <c r="B178" s="42"/>
      <c r="C178" s="294" t="s">
        <v>691</v>
      </c>
      <c r="D178" s="294" t="s">
        <v>337</v>
      </c>
      <c r="E178" s="295" t="s">
        <v>5947</v>
      </c>
      <c r="F178" s="296" t="s">
        <v>5948</v>
      </c>
      <c r="G178" s="297" t="s">
        <v>570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280</v>
      </c>
      <c r="AT178" s="242" t="s">
        <v>337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689</v>
      </c>
    </row>
    <row r="179" s="2" customFormat="1" ht="16.5" customHeight="1">
      <c r="A179" s="41"/>
      <c r="B179" s="42"/>
      <c r="C179" s="294" t="s">
        <v>457</v>
      </c>
      <c r="D179" s="294" t="s">
        <v>337</v>
      </c>
      <c r="E179" s="295" t="s">
        <v>5949</v>
      </c>
      <c r="F179" s="296" t="s">
        <v>5950</v>
      </c>
      <c r="G179" s="297" t="s">
        <v>570</v>
      </c>
      <c r="H179" s="298">
        <v>4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280</v>
      </c>
      <c r="AT179" s="242" t="s">
        <v>337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694</v>
      </c>
    </row>
    <row r="180" s="2" customFormat="1" ht="16.5" customHeight="1">
      <c r="A180" s="41"/>
      <c r="B180" s="42"/>
      <c r="C180" s="294" t="s">
        <v>708</v>
      </c>
      <c r="D180" s="294" t="s">
        <v>337</v>
      </c>
      <c r="E180" s="295" t="s">
        <v>5951</v>
      </c>
      <c r="F180" s="296" t="s">
        <v>5952</v>
      </c>
      <c r="G180" s="297" t="s">
        <v>570</v>
      </c>
      <c r="H180" s="298">
        <v>4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280</v>
      </c>
      <c r="AT180" s="242" t="s">
        <v>337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698</v>
      </c>
    </row>
    <row r="181" s="2" customFormat="1" ht="16.5" customHeight="1">
      <c r="A181" s="41"/>
      <c r="B181" s="42"/>
      <c r="C181" s="294" t="s">
        <v>464</v>
      </c>
      <c r="D181" s="294" t="s">
        <v>337</v>
      </c>
      <c r="E181" s="295" t="s">
        <v>5953</v>
      </c>
      <c r="F181" s="296" t="s">
        <v>5954</v>
      </c>
      <c r="G181" s="297" t="s">
        <v>320</v>
      </c>
      <c r="H181" s="298">
        <v>30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280</v>
      </c>
      <c r="AT181" s="242" t="s">
        <v>337</v>
      </c>
      <c r="AU181" s="242" t="s">
        <v>93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711</v>
      </c>
    </row>
    <row r="182" s="2" customFormat="1" ht="24.15" customHeight="1">
      <c r="A182" s="41"/>
      <c r="B182" s="42"/>
      <c r="C182" s="294" t="s">
        <v>724</v>
      </c>
      <c r="D182" s="294" t="s">
        <v>337</v>
      </c>
      <c r="E182" s="295" t="s">
        <v>5955</v>
      </c>
      <c r="F182" s="296" t="s">
        <v>5956</v>
      </c>
      <c r="G182" s="297" t="s">
        <v>5657</v>
      </c>
      <c r="H182" s="298">
        <v>5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280</v>
      </c>
      <c r="AT182" s="242" t="s">
        <v>337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721</v>
      </c>
    </row>
    <row r="183" s="2" customFormat="1" ht="16.5" customHeight="1">
      <c r="A183" s="41"/>
      <c r="B183" s="42"/>
      <c r="C183" s="230" t="s">
        <v>469</v>
      </c>
      <c r="D183" s="230" t="s">
        <v>252</v>
      </c>
      <c r="E183" s="231" t="s">
        <v>5957</v>
      </c>
      <c r="F183" s="232" t="s">
        <v>5958</v>
      </c>
      <c r="G183" s="233" t="s">
        <v>570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727</v>
      </c>
    </row>
    <row r="184" s="2" customFormat="1" ht="16.5" customHeight="1">
      <c r="A184" s="41"/>
      <c r="B184" s="42"/>
      <c r="C184" s="294" t="s">
        <v>739</v>
      </c>
      <c r="D184" s="294" t="s">
        <v>337</v>
      </c>
      <c r="E184" s="295" t="s">
        <v>5959</v>
      </c>
      <c r="F184" s="296" t="s">
        <v>5960</v>
      </c>
      <c r="G184" s="297" t="s">
        <v>570</v>
      </c>
      <c r="H184" s="298">
        <v>1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280</v>
      </c>
      <c r="AT184" s="242" t="s">
        <v>337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737</v>
      </c>
    </row>
    <row r="185" s="2" customFormat="1" ht="16.5" customHeight="1">
      <c r="A185" s="41"/>
      <c r="B185" s="42"/>
      <c r="C185" s="294" t="s">
        <v>474</v>
      </c>
      <c r="D185" s="294" t="s">
        <v>337</v>
      </c>
      <c r="E185" s="295" t="s">
        <v>5961</v>
      </c>
      <c r="F185" s="296" t="s">
        <v>5962</v>
      </c>
      <c r="G185" s="297" t="s">
        <v>570</v>
      </c>
      <c r="H185" s="298">
        <v>1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280</v>
      </c>
      <c r="AT185" s="242" t="s">
        <v>337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742</v>
      </c>
    </row>
    <row r="186" s="2" customFormat="1" ht="16.5" customHeight="1">
      <c r="A186" s="41"/>
      <c r="B186" s="42"/>
      <c r="C186" s="230" t="s">
        <v>754</v>
      </c>
      <c r="D186" s="230" t="s">
        <v>252</v>
      </c>
      <c r="E186" s="231" t="s">
        <v>5963</v>
      </c>
      <c r="F186" s="232" t="s">
        <v>5964</v>
      </c>
      <c r="G186" s="233" t="s">
        <v>570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752</v>
      </c>
    </row>
    <row r="187" s="2" customFormat="1" ht="24.15" customHeight="1">
      <c r="A187" s="41"/>
      <c r="B187" s="42"/>
      <c r="C187" s="294" t="s">
        <v>479</v>
      </c>
      <c r="D187" s="294" t="s">
        <v>337</v>
      </c>
      <c r="E187" s="295" t="s">
        <v>5965</v>
      </c>
      <c r="F187" s="296" t="s">
        <v>5966</v>
      </c>
      <c r="G187" s="297" t="s">
        <v>570</v>
      </c>
      <c r="H187" s="298">
        <v>2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280</v>
      </c>
      <c r="AT187" s="242" t="s">
        <v>337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757</v>
      </c>
    </row>
    <row r="188" s="2" customFormat="1" ht="16.5" customHeight="1">
      <c r="A188" s="41"/>
      <c r="B188" s="42"/>
      <c r="C188" s="294" t="s">
        <v>763</v>
      </c>
      <c r="D188" s="294" t="s">
        <v>337</v>
      </c>
      <c r="E188" s="295" t="s">
        <v>5967</v>
      </c>
      <c r="F188" s="296" t="s">
        <v>5968</v>
      </c>
      <c r="G188" s="297" t="s">
        <v>320</v>
      </c>
      <c r="H188" s="298">
        <v>370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280</v>
      </c>
      <c r="AT188" s="242" t="s">
        <v>337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761</v>
      </c>
    </row>
    <row r="189" s="2" customFormat="1" ht="16.5" customHeight="1">
      <c r="A189" s="41"/>
      <c r="B189" s="42"/>
      <c r="C189" s="294" t="s">
        <v>490</v>
      </c>
      <c r="D189" s="294" t="s">
        <v>337</v>
      </c>
      <c r="E189" s="295" t="s">
        <v>5969</v>
      </c>
      <c r="F189" s="296" t="s">
        <v>5970</v>
      </c>
      <c r="G189" s="297" t="s">
        <v>320</v>
      </c>
      <c r="H189" s="298">
        <v>370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280</v>
      </c>
      <c r="AT189" s="242" t="s">
        <v>337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766</v>
      </c>
    </row>
    <row r="190" s="2" customFormat="1" ht="24.15" customHeight="1">
      <c r="A190" s="41"/>
      <c r="B190" s="42"/>
      <c r="C190" s="230" t="s">
        <v>773</v>
      </c>
      <c r="D190" s="230" t="s">
        <v>252</v>
      </c>
      <c r="E190" s="231" t="s">
        <v>5971</v>
      </c>
      <c r="F190" s="232" t="s">
        <v>5972</v>
      </c>
      <c r="G190" s="233" t="s">
        <v>320</v>
      </c>
      <c r="H190" s="234">
        <v>430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770</v>
      </c>
    </row>
    <row r="191" s="2" customFormat="1" ht="24.15" customHeight="1">
      <c r="A191" s="41"/>
      <c r="B191" s="42"/>
      <c r="C191" s="230" t="s">
        <v>496</v>
      </c>
      <c r="D191" s="230" t="s">
        <v>252</v>
      </c>
      <c r="E191" s="231" t="s">
        <v>5973</v>
      </c>
      <c r="F191" s="232" t="s">
        <v>5974</v>
      </c>
      <c r="G191" s="233" t="s">
        <v>1693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1165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5975</v>
      </c>
      <c r="F192" s="228" t="s">
        <v>5976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P193</f>
        <v>0</v>
      </c>
      <c r="Q192" s="222"/>
      <c r="R192" s="223">
        <f>R193</f>
        <v>0</v>
      </c>
      <c r="S192" s="222"/>
      <c r="T192" s="22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283</v>
      </c>
      <c r="AT192" s="226" t="s">
        <v>83</v>
      </c>
      <c r="AU192" s="226" t="s">
        <v>91</v>
      </c>
      <c r="AY192" s="225" t="s">
        <v>250</v>
      </c>
      <c r="BK192" s="227">
        <f>BK193</f>
        <v>0</v>
      </c>
    </row>
    <row r="193" s="2" customFormat="1" ht="16.5" customHeight="1">
      <c r="A193" s="41"/>
      <c r="B193" s="42"/>
      <c r="C193" s="230" t="s">
        <v>782</v>
      </c>
      <c r="D193" s="230" t="s">
        <v>252</v>
      </c>
      <c r="E193" s="231" t="s">
        <v>5607</v>
      </c>
      <c r="F193" s="232" t="s">
        <v>5608</v>
      </c>
      <c r="G193" s="233" t="s">
        <v>1693</v>
      </c>
      <c r="H193" s="234">
        <v>1</v>
      </c>
      <c r="I193" s="235"/>
      <c r="J193" s="236">
        <f>ROUND(I193*H193,2)</f>
        <v>0</v>
      </c>
      <c r="K193" s="237"/>
      <c r="L193" s="47"/>
      <c r="M193" s="306" t="s">
        <v>1</v>
      </c>
      <c r="N193" s="307" t="s">
        <v>49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1175</v>
      </c>
    </row>
    <row r="194" s="2" customFormat="1" ht="6.96" customHeight="1">
      <c r="A194" s="41"/>
      <c r="B194" s="69"/>
      <c r="C194" s="70"/>
      <c r="D194" s="70"/>
      <c r="E194" s="70"/>
      <c r="F194" s="70"/>
      <c r="G194" s="70"/>
      <c r="H194" s="70"/>
      <c r="I194" s="70"/>
      <c r="J194" s="70"/>
      <c r="K194" s="70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aueCBGwSlPaKDitt86Zk2KZzb2vQTWR+kYHxpmNaViHO9JrHvy75KJn/LeF17Vld8cNtsMWpvQQF4joMOASMcA==" hashValue="j7hKsL9pq0gUBbAMHXd//lN3ITK1gVSTwcfCW0ZtuQRmAM7WiDutWsIgKSj94MwidGCnp9qMDNBlF10Wub5AsA==" algorithmName="SHA-512" password="CC35"/>
  <autoFilter ref="C120:K19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5977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ROUND((SUM(BE123:BE173)),  2)</f>
        <v>0</v>
      </c>
      <c r="G33" s="41"/>
      <c r="H33" s="41"/>
      <c r="I33" s="167">
        <v>0.20999999999999999</v>
      </c>
      <c r="J33" s="166">
        <f>ROUND(((SUM(BE123:BE173))*I33),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ROUND((SUM(BF123:BF173)),  2)</f>
        <v>0</v>
      </c>
      <c r="G34" s="41"/>
      <c r="H34" s="41"/>
      <c r="I34" s="167">
        <v>0.12</v>
      </c>
      <c r="J34" s="166">
        <f>ROUND(((SUM(BF123:BF173))*I34),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ROUND((SUM(BG123:BG173)),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ROUND((SUM(BH123:BH173)),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ROUND((SUM(BI123:BI173)),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05 - Areálová kanalizace dešťová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5978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5979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5980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5981</v>
      </c>
      <c r="E100" s="199"/>
      <c r="F100" s="199"/>
      <c r="G100" s="199"/>
      <c r="H100" s="199"/>
      <c r="I100" s="199"/>
      <c r="J100" s="200">
        <f>J144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5982</v>
      </c>
      <c r="E101" s="199"/>
      <c r="F101" s="199"/>
      <c r="G101" s="199"/>
      <c r="H101" s="199"/>
      <c r="I101" s="199"/>
      <c r="J101" s="200">
        <f>J158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5983</v>
      </c>
      <c r="E102" s="199"/>
      <c r="F102" s="199"/>
      <c r="G102" s="199"/>
      <c r="H102" s="199"/>
      <c r="I102" s="199"/>
      <c r="J102" s="200">
        <f>J167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5984</v>
      </c>
      <c r="E103" s="199"/>
      <c r="F103" s="199"/>
      <c r="G103" s="199"/>
      <c r="H103" s="199"/>
      <c r="I103" s="199"/>
      <c r="J103" s="200">
        <f>J169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05 - Areálová kanalizace dešťová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236</v>
      </c>
      <c r="D122" s="205" t="s">
        <v>69</v>
      </c>
      <c r="E122" s="205" t="s">
        <v>65</v>
      </c>
      <c r="F122" s="205" t="s">
        <v>66</v>
      </c>
      <c r="G122" s="205" t="s">
        <v>237</v>
      </c>
      <c r="H122" s="205" t="s">
        <v>238</v>
      </c>
      <c r="I122" s="205" t="s">
        <v>239</v>
      </c>
      <c r="J122" s="206" t="s">
        <v>196</v>
      </c>
      <c r="K122" s="207" t="s">
        <v>240</v>
      </c>
      <c r="L122" s="208"/>
      <c r="M122" s="103" t="s">
        <v>1</v>
      </c>
      <c r="N122" s="104" t="s">
        <v>48</v>
      </c>
      <c r="O122" s="104" t="s">
        <v>241</v>
      </c>
      <c r="P122" s="104" t="s">
        <v>242</v>
      </c>
      <c r="Q122" s="104" t="s">
        <v>243</v>
      </c>
      <c r="R122" s="104" t="s">
        <v>244</v>
      </c>
      <c r="S122" s="104" t="s">
        <v>245</v>
      </c>
      <c r="T122" s="105" t="s">
        <v>246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247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3486</v>
      </c>
      <c r="F124" s="217" t="s">
        <v>5985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250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252</v>
      </c>
      <c r="E125" s="231" t="s">
        <v>5986</v>
      </c>
      <c r="F125" s="232" t="s">
        <v>5987</v>
      </c>
      <c r="G125" s="233" t="s">
        <v>643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252</v>
      </c>
      <c r="E126" s="231" t="s">
        <v>5988</v>
      </c>
      <c r="F126" s="232" t="s">
        <v>5989</v>
      </c>
      <c r="G126" s="233" t="s">
        <v>643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275</v>
      </c>
    </row>
    <row r="127" s="2" customFormat="1" ht="33" customHeight="1">
      <c r="A127" s="41"/>
      <c r="B127" s="42"/>
      <c r="C127" s="230" t="s">
        <v>272</v>
      </c>
      <c r="D127" s="230" t="s">
        <v>252</v>
      </c>
      <c r="E127" s="231" t="s">
        <v>5990</v>
      </c>
      <c r="F127" s="232" t="s">
        <v>5991</v>
      </c>
      <c r="G127" s="233" t="s">
        <v>643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280</v>
      </c>
    </row>
    <row r="128" s="2" customFormat="1" ht="16.5" customHeight="1">
      <c r="A128" s="41"/>
      <c r="B128" s="42"/>
      <c r="C128" s="230" t="s">
        <v>256</v>
      </c>
      <c r="D128" s="230" t="s">
        <v>252</v>
      </c>
      <c r="E128" s="231" t="s">
        <v>5992</v>
      </c>
      <c r="F128" s="232" t="s">
        <v>5993</v>
      </c>
      <c r="G128" s="233" t="s">
        <v>643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286</v>
      </c>
    </row>
    <row r="129" s="2" customFormat="1" ht="16.5" customHeight="1">
      <c r="A129" s="41"/>
      <c r="B129" s="42"/>
      <c r="C129" s="230" t="s">
        <v>283</v>
      </c>
      <c r="D129" s="230" t="s">
        <v>252</v>
      </c>
      <c r="E129" s="231" t="s">
        <v>5994</v>
      </c>
      <c r="F129" s="232" t="s">
        <v>5995</v>
      </c>
      <c r="G129" s="233" t="s">
        <v>643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8</v>
      </c>
    </row>
    <row r="130" s="2" customFormat="1" ht="16.5" customHeight="1">
      <c r="A130" s="41"/>
      <c r="B130" s="42"/>
      <c r="C130" s="230" t="s">
        <v>275</v>
      </c>
      <c r="D130" s="230" t="s">
        <v>252</v>
      </c>
      <c r="E130" s="231" t="s">
        <v>5996</v>
      </c>
      <c r="F130" s="232" t="s">
        <v>3657</v>
      </c>
      <c r="G130" s="233" t="s">
        <v>643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298</v>
      </c>
    </row>
    <row r="131" s="2" customFormat="1" ht="16.5" customHeight="1">
      <c r="A131" s="41"/>
      <c r="B131" s="42"/>
      <c r="C131" s="230" t="s">
        <v>294</v>
      </c>
      <c r="D131" s="230" t="s">
        <v>252</v>
      </c>
      <c r="E131" s="231" t="s">
        <v>5997</v>
      </c>
      <c r="F131" s="232" t="s">
        <v>3665</v>
      </c>
      <c r="G131" s="233" t="s">
        <v>643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303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3484</v>
      </c>
      <c r="F132" s="217" t="s">
        <v>5998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P133+P144+P158+P167+P169</f>
        <v>0</v>
      </c>
      <c r="Q132" s="222"/>
      <c r="R132" s="223">
        <f>R133+R144+R158+R167+R169</f>
        <v>0</v>
      </c>
      <c r="S132" s="222"/>
      <c r="T132" s="224">
        <f>T133+T144+T158+T167+T169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250</v>
      </c>
      <c r="BK132" s="227">
        <f>BK133+BK144+BK158+BK167+BK169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3652</v>
      </c>
      <c r="F133" s="228" t="s">
        <v>5999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SUM(P134:P143)</f>
        <v>0</v>
      </c>
      <c r="Q133" s="222"/>
      <c r="R133" s="223">
        <f>SUM(R134:R143)</f>
        <v>0</v>
      </c>
      <c r="S133" s="222"/>
      <c r="T133" s="224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250</v>
      </c>
      <c r="BK133" s="227">
        <f>SUM(BK134:BK143)</f>
        <v>0</v>
      </c>
    </row>
    <row r="134" s="2" customFormat="1" ht="24.15" customHeight="1">
      <c r="A134" s="41"/>
      <c r="B134" s="42"/>
      <c r="C134" s="230" t="s">
        <v>280</v>
      </c>
      <c r="D134" s="230" t="s">
        <v>252</v>
      </c>
      <c r="E134" s="231" t="s">
        <v>6000</v>
      </c>
      <c r="F134" s="232" t="s">
        <v>6001</v>
      </c>
      <c r="G134" s="233" t="s">
        <v>264</v>
      </c>
      <c r="H134" s="234">
        <v>5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308</v>
      </c>
    </row>
    <row r="135" s="2" customFormat="1" ht="16.5" customHeight="1">
      <c r="A135" s="41"/>
      <c r="B135" s="42"/>
      <c r="C135" s="230" t="s">
        <v>305</v>
      </c>
      <c r="D135" s="230" t="s">
        <v>252</v>
      </c>
      <c r="E135" s="231" t="s">
        <v>6002</v>
      </c>
      <c r="F135" s="232" t="s">
        <v>6003</v>
      </c>
      <c r="G135" s="233" t="s">
        <v>264</v>
      </c>
      <c r="H135" s="234">
        <v>637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408</v>
      </c>
    </row>
    <row r="136" s="2" customFormat="1" ht="37.8" customHeight="1">
      <c r="A136" s="41"/>
      <c r="B136" s="42"/>
      <c r="C136" s="230" t="s">
        <v>286</v>
      </c>
      <c r="D136" s="230" t="s">
        <v>252</v>
      </c>
      <c r="E136" s="231" t="s">
        <v>6004</v>
      </c>
      <c r="F136" s="232" t="s">
        <v>6005</v>
      </c>
      <c r="G136" s="233" t="s">
        <v>264</v>
      </c>
      <c r="H136" s="234">
        <v>104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321</v>
      </c>
    </row>
    <row r="137" s="2" customFormat="1" ht="16.5" customHeight="1">
      <c r="A137" s="41"/>
      <c r="B137" s="42"/>
      <c r="C137" s="230" t="s">
        <v>332</v>
      </c>
      <c r="D137" s="230" t="s">
        <v>252</v>
      </c>
      <c r="E137" s="231" t="s">
        <v>6006</v>
      </c>
      <c r="F137" s="232" t="s">
        <v>6007</v>
      </c>
      <c r="G137" s="233" t="s">
        <v>264</v>
      </c>
      <c r="H137" s="234">
        <v>15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335</v>
      </c>
    </row>
    <row r="138" s="2" customFormat="1" ht="21.75" customHeight="1">
      <c r="A138" s="41"/>
      <c r="B138" s="42"/>
      <c r="C138" s="230" t="s">
        <v>8</v>
      </c>
      <c r="D138" s="230" t="s">
        <v>252</v>
      </c>
      <c r="E138" s="231" t="s">
        <v>6008</v>
      </c>
      <c r="F138" s="232" t="s">
        <v>6009</v>
      </c>
      <c r="G138" s="233" t="s">
        <v>264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340</v>
      </c>
    </row>
    <row r="139" s="2" customFormat="1" ht="44.25" customHeight="1">
      <c r="A139" s="41"/>
      <c r="B139" s="42"/>
      <c r="C139" s="230" t="s">
        <v>348</v>
      </c>
      <c r="D139" s="230" t="s">
        <v>252</v>
      </c>
      <c r="E139" s="231" t="s">
        <v>5847</v>
      </c>
      <c r="F139" s="232" t="s">
        <v>6010</v>
      </c>
      <c r="G139" s="233" t="s">
        <v>264</v>
      </c>
      <c r="H139" s="234">
        <v>503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351</v>
      </c>
    </row>
    <row r="140" s="2" customFormat="1" ht="16.5" customHeight="1">
      <c r="A140" s="41"/>
      <c r="B140" s="42"/>
      <c r="C140" s="230" t="s">
        <v>298</v>
      </c>
      <c r="D140" s="230" t="s">
        <v>252</v>
      </c>
      <c r="E140" s="231" t="s">
        <v>6011</v>
      </c>
      <c r="F140" s="232" t="s">
        <v>6012</v>
      </c>
      <c r="G140" s="233" t="s">
        <v>264</v>
      </c>
      <c r="H140" s="234">
        <v>637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357</v>
      </c>
    </row>
    <row r="141" s="2" customFormat="1" ht="24.15" customHeight="1">
      <c r="A141" s="41"/>
      <c r="B141" s="42"/>
      <c r="C141" s="230" t="s">
        <v>360</v>
      </c>
      <c r="D141" s="230" t="s">
        <v>252</v>
      </c>
      <c r="E141" s="231" t="s">
        <v>6013</v>
      </c>
      <c r="F141" s="232" t="s">
        <v>6014</v>
      </c>
      <c r="G141" s="233" t="s">
        <v>388</v>
      </c>
      <c r="H141" s="234">
        <v>753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363</v>
      </c>
    </row>
    <row r="142" s="2" customFormat="1" ht="16.5" customHeight="1">
      <c r="A142" s="41"/>
      <c r="B142" s="42"/>
      <c r="C142" s="230" t="s">
        <v>303</v>
      </c>
      <c r="D142" s="230" t="s">
        <v>252</v>
      </c>
      <c r="E142" s="231" t="s">
        <v>6015</v>
      </c>
      <c r="F142" s="232" t="s">
        <v>6016</v>
      </c>
      <c r="G142" s="233" t="s">
        <v>320</v>
      </c>
      <c r="H142" s="234">
        <v>193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374</v>
      </c>
    </row>
    <row r="143" s="2" customFormat="1" ht="16.5" customHeight="1">
      <c r="A143" s="41"/>
      <c r="B143" s="42"/>
      <c r="C143" s="230" t="s">
        <v>385</v>
      </c>
      <c r="D143" s="230" t="s">
        <v>252</v>
      </c>
      <c r="E143" s="231" t="s">
        <v>6017</v>
      </c>
      <c r="F143" s="232" t="s">
        <v>4202</v>
      </c>
      <c r="G143" s="233" t="s">
        <v>643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389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3488</v>
      </c>
      <c r="F144" s="228" t="s">
        <v>6018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SUM(P145:P157)</f>
        <v>0</v>
      </c>
      <c r="Q144" s="222"/>
      <c r="R144" s="223">
        <f>SUM(R145:R157)</f>
        <v>0</v>
      </c>
      <c r="S144" s="222"/>
      <c r="T144" s="224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SUM(BK145:BK157)</f>
        <v>0</v>
      </c>
    </row>
    <row r="145" s="2" customFormat="1" ht="44.25" customHeight="1">
      <c r="A145" s="41"/>
      <c r="B145" s="42"/>
      <c r="C145" s="294" t="s">
        <v>308</v>
      </c>
      <c r="D145" s="294" t="s">
        <v>337</v>
      </c>
      <c r="E145" s="295" t="s">
        <v>6019</v>
      </c>
      <c r="F145" s="296" t="s">
        <v>6020</v>
      </c>
      <c r="G145" s="297" t="s">
        <v>643</v>
      </c>
      <c r="H145" s="298">
        <v>1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280</v>
      </c>
      <c r="AT145" s="242" t="s">
        <v>337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399</v>
      </c>
    </row>
    <row r="146" s="2" customFormat="1" ht="16.5" customHeight="1">
      <c r="A146" s="41"/>
      <c r="B146" s="42"/>
      <c r="C146" s="294" t="s">
        <v>401</v>
      </c>
      <c r="D146" s="294" t="s">
        <v>337</v>
      </c>
      <c r="E146" s="295" t="s">
        <v>6021</v>
      </c>
      <c r="F146" s="296" t="s">
        <v>6022</v>
      </c>
      <c r="G146" s="297" t="s">
        <v>3524</v>
      </c>
      <c r="H146" s="298">
        <v>1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280</v>
      </c>
      <c r="AT146" s="242" t="s">
        <v>337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404</v>
      </c>
    </row>
    <row r="147" s="2" customFormat="1" ht="37.8" customHeight="1">
      <c r="A147" s="41"/>
      <c r="B147" s="42"/>
      <c r="C147" s="294" t="s">
        <v>408</v>
      </c>
      <c r="D147" s="294" t="s">
        <v>337</v>
      </c>
      <c r="E147" s="295" t="s">
        <v>6023</v>
      </c>
      <c r="F147" s="296" t="s">
        <v>6024</v>
      </c>
      <c r="G147" s="297" t="s">
        <v>643</v>
      </c>
      <c r="H147" s="298">
        <v>1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280</v>
      </c>
      <c r="AT147" s="242" t="s">
        <v>337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411</v>
      </c>
    </row>
    <row r="148" s="2" customFormat="1" ht="37.8" customHeight="1">
      <c r="A148" s="41"/>
      <c r="B148" s="42"/>
      <c r="C148" s="294" t="s">
        <v>7</v>
      </c>
      <c r="D148" s="294" t="s">
        <v>337</v>
      </c>
      <c r="E148" s="295" t="s">
        <v>6025</v>
      </c>
      <c r="F148" s="296" t="s">
        <v>6026</v>
      </c>
      <c r="G148" s="297" t="s">
        <v>643</v>
      </c>
      <c r="H148" s="298">
        <v>1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280</v>
      </c>
      <c r="AT148" s="242" t="s">
        <v>337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423</v>
      </c>
    </row>
    <row r="149" s="2" customFormat="1" ht="16.5" customHeight="1">
      <c r="A149" s="41"/>
      <c r="B149" s="42"/>
      <c r="C149" s="294" t="s">
        <v>321</v>
      </c>
      <c r="D149" s="294" t="s">
        <v>337</v>
      </c>
      <c r="E149" s="295" t="s">
        <v>6027</v>
      </c>
      <c r="F149" s="296" t="s">
        <v>6028</v>
      </c>
      <c r="G149" s="297" t="s">
        <v>3524</v>
      </c>
      <c r="H149" s="298">
        <v>2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280</v>
      </c>
      <c r="AT149" s="242" t="s">
        <v>337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432</v>
      </c>
    </row>
    <row r="150" s="2" customFormat="1" ht="33" customHeight="1">
      <c r="A150" s="41"/>
      <c r="B150" s="42"/>
      <c r="C150" s="294" t="s">
        <v>436</v>
      </c>
      <c r="D150" s="294" t="s">
        <v>337</v>
      </c>
      <c r="E150" s="295" t="s">
        <v>6029</v>
      </c>
      <c r="F150" s="296" t="s">
        <v>6030</v>
      </c>
      <c r="G150" s="297" t="s">
        <v>643</v>
      </c>
      <c r="H150" s="298">
        <v>1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280</v>
      </c>
      <c r="AT150" s="242" t="s">
        <v>337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439</v>
      </c>
    </row>
    <row r="151" s="2" customFormat="1" ht="55.5" customHeight="1">
      <c r="A151" s="41"/>
      <c r="B151" s="42"/>
      <c r="C151" s="294" t="s">
        <v>335</v>
      </c>
      <c r="D151" s="294" t="s">
        <v>337</v>
      </c>
      <c r="E151" s="295" t="s">
        <v>6031</v>
      </c>
      <c r="F151" s="296" t="s">
        <v>6032</v>
      </c>
      <c r="G151" s="297" t="s">
        <v>643</v>
      </c>
      <c r="H151" s="298">
        <v>1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280</v>
      </c>
      <c r="AT151" s="242" t="s">
        <v>337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447</v>
      </c>
    </row>
    <row r="152" s="2" customFormat="1" ht="55.5" customHeight="1">
      <c r="A152" s="41"/>
      <c r="B152" s="42"/>
      <c r="C152" s="294" t="s">
        <v>449</v>
      </c>
      <c r="D152" s="294" t="s">
        <v>337</v>
      </c>
      <c r="E152" s="295" t="s">
        <v>6033</v>
      </c>
      <c r="F152" s="296" t="s">
        <v>6034</v>
      </c>
      <c r="G152" s="297" t="s">
        <v>643</v>
      </c>
      <c r="H152" s="298">
        <v>1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280</v>
      </c>
      <c r="AT152" s="242" t="s">
        <v>337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452</v>
      </c>
    </row>
    <row r="153" s="2" customFormat="1" ht="33" customHeight="1">
      <c r="A153" s="41"/>
      <c r="B153" s="42"/>
      <c r="C153" s="294" t="s">
        <v>340</v>
      </c>
      <c r="D153" s="294" t="s">
        <v>337</v>
      </c>
      <c r="E153" s="295" t="s">
        <v>6035</v>
      </c>
      <c r="F153" s="296" t="s">
        <v>6036</v>
      </c>
      <c r="G153" s="297" t="s">
        <v>643</v>
      </c>
      <c r="H153" s="298">
        <v>1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280</v>
      </c>
      <c r="AT153" s="242" t="s">
        <v>337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457</v>
      </c>
    </row>
    <row r="154" s="2" customFormat="1" ht="33" customHeight="1">
      <c r="A154" s="41"/>
      <c r="B154" s="42"/>
      <c r="C154" s="294" t="s">
        <v>461</v>
      </c>
      <c r="D154" s="294" t="s">
        <v>337</v>
      </c>
      <c r="E154" s="295" t="s">
        <v>6037</v>
      </c>
      <c r="F154" s="296" t="s">
        <v>6038</v>
      </c>
      <c r="G154" s="297" t="s">
        <v>643</v>
      </c>
      <c r="H154" s="298">
        <v>1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280</v>
      </c>
      <c r="AT154" s="242" t="s">
        <v>337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464</v>
      </c>
    </row>
    <row r="155" s="2" customFormat="1" ht="33" customHeight="1">
      <c r="A155" s="41"/>
      <c r="B155" s="42"/>
      <c r="C155" s="294" t="s">
        <v>351</v>
      </c>
      <c r="D155" s="294" t="s">
        <v>337</v>
      </c>
      <c r="E155" s="295" t="s">
        <v>6039</v>
      </c>
      <c r="F155" s="296" t="s">
        <v>6040</v>
      </c>
      <c r="G155" s="297" t="s">
        <v>643</v>
      </c>
      <c r="H155" s="298">
        <v>1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280</v>
      </c>
      <c r="AT155" s="242" t="s">
        <v>337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469</v>
      </c>
    </row>
    <row r="156" s="2" customFormat="1" ht="24.15" customHeight="1">
      <c r="A156" s="41"/>
      <c r="B156" s="42"/>
      <c r="C156" s="294" t="s">
        <v>471</v>
      </c>
      <c r="D156" s="294" t="s">
        <v>337</v>
      </c>
      <c r="E156" s="295" t="s">
        <v>6041</v>
      </c>
      <c r="F156" s="296" t="s">
        <v>6042</v>
      </c>
      <c r="G156" s="297" t="s">
        <v>643</v>
      </c>
      <c r="H156" s="298">
        <v>2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280</v>
      </c>
      <c r="AT156" s="242" t="s">
        <v>337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474</v>
      </c>
    </row>
    <row r="157" s="2" customFormat="1" ht="16.5" customHeight="1">
      <c r="A157" s="41"/>
      <c r="B157" s="42"/>
      <c r="C157" s="294" t="s">
        <v>357</v>
      </c>
      <c r="D157" s="294" t="s">
        <v>337</v>
      </c>
      <c r="E157" s="295" t="s">
        <v>6043</v>
      </c>
      <c r="F157" s="296" t="s">
        <v>6044</v>
      </c>
      <c r="G157" s="297" t="s">
        <v>643</v>
      </c>
      <c r="H157" s="298">
        <v>1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280</v>
      </c>
      <c r="AT157" s="242" t="s">
        <v>337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479</v>
      </c>
    </row>
    <row r="158" s="12" customFormat="1" ht="22.8" customHeight="1">
      <c r="A158" s="12"/>
      <c r="B158" s="214"/>
      <c r="C158" s="215"/>
      <c r="D158" s="216" t="s">
        <v>83</v>
      </c>
      <c r="E158" s="228" t="s">
        <v>3554</v>
      </c>
      <c r="F158" s="228" t="s">
        <v>6045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SUM(P159:P166)</f>
        <v>0</v>
      </c>
      <c r="Q158" s="222"/>
      <c r="R158" s="223">
        <f>SUM(R159:R166)</f>
        <v>0</v>
      </c>
      <c r="S158" s="222"/>
      <c r="T158" s="224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91</v>
      </c>
      <c r="AY158" s="225" t="s">
        <v>250</v>
      </c>
      <c r="BK158" s="227">
        <f>SUM(BK159:BK166)</f>
        <v>0</v>
      </c>
    </row>
    <row r="159" s="2" customFormat="1" ht="16.5" customHeight="1">
      <c r="A159" s="41"/>
      <c r="B159" s="42"/>
      <c r="C159" s="294" t="s">
        <v>487</v>
      </c>
      <c r="D159" s="294" t="s">
        <v>337</v>
      </c>
      <c r="E159" s="295" t="s">
        <v>6046</v>
      </c>
      <c r="F159" s="296" t="s">
        <v>6047</v>
      </c>
      <c r="G159" s="297" t="s">
        <v>320</v>
      </c>
      <c r="H159" s="298">
        <v>5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280</v>
      </c>
      <c r="AT159" s="242" t="s">
        <v>337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490</v>
      </c>
    </row>
    <row r="160" s="2" customFormat="1" ht="16.5" customHeight="1">
      <c r="A160" s="41"/>
      <c r="B160" s="42"/>
      <c r="C160" s="294" t="s">
        <v>363</v>
      </c>
      <c r="D160" s="294" t="s">
        <v>337</v>
      </c>
      <c r="E160" s="295" t="s">
        <v>6048</v>
      </c>
      <c r="F160" s="296" t="s">
        <v>6049</v>
      </c>
      <c r="G160" s="297" t="s">
        <v>320</v>
      </c>
      <c r="H160" s="298">
        <v>71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280</v>
      </c>
      <c r="AT160" s="242" t="s">
        <v>337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496</v>
      </c>
    </row>
    <row r="161" s="2" customFormat="1" ht="16.5" customHeight="1">
      <c r="A161" s="41"/>
      <c r="B161" s="42"/>
      <c r="C161" s="294" t="s">
        <v>521</v>
      </c>
      <c r="D161" s="294" t="s">
        <v>337</v>
      </c>
      <c r="E161" s="295" t="s">
        <v>6050</v>
      </c>
      <c r="F161" s="296" t="s">
        <v>6051</v>
      </c>
      <c r="G161" s="297" t="s">
        <v>320</v>
      </c>
      <c r="H161" s="298">
        <v>84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280</v>
      </c>
      <c r="AT161" s="242" t="s">
        <v>337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524</v>
      </c>
    </row>
    <row r="162" s="2" customFormat="1" ht="16.5" customHeight="1">
      <c r="A162" s="41"/>
      <c r="B162" s="42"/>
      <c r="C162" s="294" t="s">
        <v>374</v>
      </c>
      <c r="D162" s="294" t="s">
        <v>337</v>
      </c>
      <c r="E162" s="295" t="s">
        <v>6052</v>
      </c>
      <c r="F162" s="296" t="s">
        <v>6053</v>
      </c>
      <c r="G162" s="297" t="s">
        <v>320</v>
      </c>
      <c r="H162" s="298">
        <v>9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280</v>
      </c>
      <c r="AT162" s="242" t="s">
        <v>337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543</v>
      </c>
    </row>
    <row r="163" s="2" customFormat="1" ht="16.5" customHeight="1">
      <c r="A163" s="41"/>
      <c r="B163" s="42"/>
      <c r="C163" s="294" t="s">
        <v>545</v>
      </c>
      <c r="D163" s="294" t="s">
        <v>337</v>
      </c>
      <c r="E163" s="295" t="s">
        <v>6054</v>
      </c>
      <c r="F163" s="296" t="s">
        <v>6055</v>
      </c>
      <c r="G163" s="297" t="s">
        <v>320</v>
      </c>
      <c r="H163" s="298">
        <v>97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548</v>
      </c>
    </row>
    <row r="164" s="2" customFormat="1" ht="21.75" customHeight="1">
      <c r="A164" s="41"/>
      <c r="B164" s="42"/>
      <c r="C164" s="294" t="s">
        <v>389</v>
      </c>
      <c r="D164" s="294" t="s">
        <v>337</v>
      </c>
      <c r="E164" s="295" t="s">
        <v>6056</v>
      </c>
      <c r="F164" s="296" t="s">
        <v>6057</v>
      </c>
      <c r="G164" s="297" t="s">
        <v>320</v>
      </c>
      <c r="H164" s="298">
        <v>14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280</v>
      </c>
      <c r="AT164" s="242" t="s">
        <v>337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554</v>
      </c>
    </row>
    <row r="165" s="2" customFormat="1" ht="16.5" customHeight="1">
      <c r="A165" s="41"/>
      <c r="B165" s="42"/>
      <c r="C165" s="294" t="s">
        <v>556</v>
      </c>
      <c r="D165" s="294" t="s">
        <v>337</v>
      </c>
      <c r="E165" s="295" t="s">
        <v>6058</v>
      </c>
      <c r="F165" s="296" t="s">
        <v>6059</v>
      </c>
      <c r="G165" s="297" t="s">
        <v>320</v>
      </c>
      <c r="H165" s="298">
        <v>30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280</v>
      </c>
      <c r="AT165" s="242" t="s">
        <v>337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559</v>
      </c>
    </row>
    <row r="166" s="2" customFormat="1" ht="16.5" customHeight="1">
      <c r="A166" s="41"/>
      <c r="B166" s="42"/>
      <c r="C166" s="294" t="s">
        <v>399</v>
      </c>
      <c r="D166" s="294" t="s">
        <v>337</v>
      </c>
      <c r="E166" s="295" t="s">
        <v>6060</v>
      </c>
      <c r="F166" s="296" t="s">
        <v>6061</v>
      </c>
      <c r="G166" s="297" t="s">
        <v>643</v>
      </c>
      <c r="H166" s="298">
        <v>1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571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3577</v>
      </c>
      <c r="F167" s="228" t="s">
        <v>6062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250</v>
      </c>
      <c r="BK167" s="227">
        <f>BK168</f>
        <v>0</v>
      </c>
    </row>
    <row r="168" s="2" customFormat="1" ht="24.15" customHeight="1">
      <c r="A168" s="41"/>
      <c r="B168" s="42"/>
      <c r="C168" s="230" t="s">
        <v>573</v>
      </c>
      <c r="D168" s="230" t="s">
        <v>252</v>
      </c>
      <c r="E168" s="231" t="s">
        <v>6063</v>
      </c>
      <c r="F168" s="232" t="s">
        <v>6064</v>
      </c>
      <c r="G168" s="233" t="s">
        <v>643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576</v>
      </c>
    </row>
    <row r="169" s="12" customFormat="1" ht="22.8" customHeight="1">
      <c r="A169" s="12"/>
      <c r="B169" s="214"/>
      <c r="C169" s="215"/>
      <c r="D169" s="216" t="s">
        <v>83</v>
      </c>
      <c r="E169" s="228" t="s">
        <v>3632</v>
      </c>
      <c r="F169" s="228" t="s">
        <v>6065</v>
      </c>
      <c r="G169" s="215"/>
      <c r="H169" s="215"/>
      <c r="I169" s="218"/>
      <c r="J169" s="229">
        <f>BK169</f>
        <v>0</v>
      </c>
      <c r="K169" s="215"/>
      <c r="L169" s="220"/>
      <c r="M169" s="221"/>
      <c r="N169" s="222"/>
      <c r="O169" s="222"/>
      <c r="P169" s="223">
        <f>SUM(P170:P173)</f>
        <v>0</v>
      </c>
      <c r="Q169" s="222"/>
      <c r="R169" s="223">
        <f>SUM(R170:R173)</f>
        <v>0</v>
      </c>
      <c r="S169" s="222"/>
      <c r="T169" s="224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91</v>
      </c>
      <c r="AY169" s="225" t="s">
        <v>250</v>
      </c>
      <c r="BK169" s="227">
        <f>SUM(BK170:BK173)</f>
        <v>0</v>
      </c>
    </row>
    <row r="170" s="2" customFormat="1" ht="37.8" customHeight="1">
      <c r="A170" s="41"/>
      <c r="B170" s="42"/>
      <c r="C170" s="230" t="s">
        <v>404</v>
      </c>
      <c r="D170" s="230" t="s">
        <v>252</v>
      </c>
      <c r="E170" s="231" t="s">
        <v>6066</v>
      </c>
      <c r="F170" s="232" t="s">
        <v>6067</v>
      </c>
      <c r="G170" s="233" t="s">
        <v>643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583</v>
      </c>
    </row>
    <row r="171" s="2" customFormat="1" ht="16.5" customHeight="1">
      <c r="A171" s="41"/>
      <c r="B171" s="42"/>
      <c r="C171" s="230" t="s">
        <v>586</v>
      </c>
      <c r="D171" s="230" t="s">
        <v>252</v>
      </c>
      <c r="E171" s="231" t="s">
        <v>6068</v>
      </c>
      <c r="F171" s="232" t="s">
        <v>6069</v>
      </c>
      <c r="G171" s="233" t="s">
        <v>643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589</v>
      </c>
    </row>
    <row r="172" s="2" customFormat="1" ht="24.15" customHeight="1">
      <c r="A172" s="41"/>
      <c r="B172" s="42"/>
      <c r="C172" s="230" t="s">
        <v>411</v>
      </c>
      <c r="D172" s="230" t="s">
        <v>252</v>
      </c>
      <c r="E172" s="231" t="s">
        <v>6070</v>
      </c>
      <c r="F172" s="232" t="s">
        <v>6071</v>
      </c>
      <c r="G172" s="233" t="s">
        <v>643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593</v>
      </c>
    </row>
    <row r="173" s="2" customFormat="1" ht="24.15" customHeight="1">
      <c r="A173" s="41"/>
      <c r="B173" s="42"/>
      <c r="C173" s="230" t="s">
        <v>598</v>
      </c>
      <c r="D173" s="230" t="s">
        <v>252</v>
      </c>
      <c r="E173" s="231" t="s">
        <v>6072</v>
      </c>
      <c r="F173" s="232" t="s">
        <v>6073</v>
      </c>
      <c r="G173" s="233" t="s">
        <v>643</v>
      </c>
      <c r="H173" s="234">
        <v>1</v>
      </c>
      <c r="I173" s="235"/>
      <c r="J173" s="236">
        <f>ROUND(I173*H173,2)</f>
        <v>0</v>
      </c>
      <c r="K173" s="237"/>
      <c r="L173" s="47"/>
      <c r="M173" s="306" t="s">
        <v>1</v>
      </c>
      <c r="N173" s="307" t="s">
        <v>49</v>
      </c>
      <c r="O173" s="308"/>
      <c r="P173" s="309">
        <f>O173*H173</f>
        <v>0</v>
      </c>
      <c r="Q173" s="309">
        <v>0</v>
      </c>
      <c r="R173" s="309">
        <f>Q173*H173</f>
        <v>0</v>
      </c>
      <c r="S173" s="309">
        <v>0</v>
      </c>
      <c r="T173" s="310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601</v>
      </c>
    </row>
    <row r="174" s="2" customFormat="1" ht="6.96" customHeight="1">
      <c r="A174" s="41"/>
      <c r="B174" s="69"/>
      <c r="C174" s="70"/>
      <c r="D174" s="70"/>
      <c r="E174" s="70"/>
      <c r="F174" s="70"/>
      <c r="G174" s="70"/>
      <c r="H174" s="70"/>
      <c r="I174" s="70"/>
      <c r="J174" s="70"/>
      <c r="K174" s="70"/>
      <c r="L174" s="47"/>
      <c r="M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</sheetData>
  <sheetProtection sheet="1" autoFilter="0" formatColumns="0" formatRows="0" objects="1" scenarios="1" spinCount="100000" saltValue="S0FdVNyaT4SJc0vL8Zt7ko9GNcuCiZ1LKCwcuMGPUu5XifJ9Kuie9jrbxbI8pD+owbqcjU5vXsj754cRAhixjg==" hashValue="JVql/65i1hTYRXk6+ixMlEO1xfDOH0JPgiDE2Y7msx1+nCc7WicMnvfJjPl7sVrcQgWZpHokmTdDSshrOuy8OA==" algorithmName="SHA-512" password="CC35"/>
  <autoFilter ref="C122:K17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6074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ROUND((SUM(BE121:BE146)),  2)</f>
        <v>0</v>
      </c>
      <c r="G33" s="41"/>
      <c r="H33" s="41"/>
      <c r="I33" s="167">
        <v>0.20999999999999999</v>
      </c>
      <c r="J33" s="166">
        <f>ROUND(((SUM(BE121:BE146))*I33),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ROUND((SUM(BF121:BF146)),  2)</f>
        <v>0</v>
      </c>
      <c r="G34" s="41"/>
      <c r="H34" s="41"/>
      <c r="I34" s="167">
        <v>0.12</v>
      </c>
      <c r="J34" s="166">
        <f>ROUND(((SUM(BF121:BF146))*I34),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ROUND((SUM(BG121:BG146)),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ROUND((SUM(BH121:BH146)),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ROUND((SUM(BI121:BI146)),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06 - Retenční nádrž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5979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6075</v>
      </c>
      <c r="E98" s="199"/>
      <c r="F98" s="199"/>
      <c r="G98" s="199"/>
      <c r="H98" s="199"/>
      <c r="I98" s="199"/>
      <c r="J98" s="200">
        <f>J123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6076</v>
      </c>
      <c r="E99" s="199"/>
      <c r="F99" s="199"/>
      <c r="G99" s="199"/>
      <c r="H99" s="199"/>
      <c r="I99" s="199"/>
      <c r="J99" s="200">
        <f>J130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6077</v>
      </c>
      <c r="E100" s="199"/>
      <c r="F100" s="199"/>
      <c r="G100" s="199"/>
      <c r="H100" s="199"/>
      <c r="I100" s="199"/>
      <c r="J100" s="200">
        <f>J133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6078</v>
      </c>
      <c r="E101" s="199"/>
      <c r="F101" s="199"/>
      <c r="G101" s="199"/>
      <c r="H101" s="199"/>
      <c r="I101" s="199"/>
      <c r="J101" s="200">
        <f>J139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235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06 - Retenční nádrž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236</v>
      </c>
      <c r="D120" s="205" t="s">
        <v>69</v>
      </c>
      <c r="E120" s="205" t="s">
        <v>65</v>
      </c>
      <c r="F120" s="205" t="s">
        <v>66</v>
      </c>
      <c r="G120" s="205" t="s">
        <v>237</v>
      </c>
      <c r="H120" s="205" t="s">
        <v>238</v>
      </c>
      <c r="I120" s="205" t="s">
        <v>239</v>
      </c>
      <c r="J120" s="206" t="s">
        <v>196</v>
      </c>
      <c r="K120" s="207" t="s">
        <v>240</v>
      </c>
      <c r="L120" s="208"/>
      <c r="M120" s="103" t="s">
        <v>1</v>
      </c>
      <c r="N120" s="104" t="s">
        <v>48</v>
      </c>
      <c r="O120" s="104" t="s">
        <v>241</v>
      </c>
      <c r="P120" s="104" t="s">
        <v>242</v>
      </c>
      <c r="Q120" s="104" t="s">
        <v>243</v>
      </c>
      <c r="R120" s="104" t="s">
        <v>244</v>
      </c>
      <c r="S120" s="104" t="s">
        <v>245</v>
      </c>
      <c r="T120" s="105" t="s">
        <v>246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247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3484</v>
      </c>
      <c r="F122" s="217" t="s">
        <v>5998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P123+P130+P133+P139</f>
        <v>0</v>
      </c>
      <c r="Q122" s="222"/>
      <c r="R122" s="223">
        <f>R123+R130+R133+R139</f>
        <v>0</v>
      </c>
      <c r="S122" s="222"/>
      <c r="T122" s="224">
        <f>T123+T130+T133+T139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250</v>
      </c>
      <c r="BK122" s="227">
        <f>BK123+BK130+BK133+BK139</f>
        <v>0</v>
      </c>
    </row>
    <row r="123" s="12" customFormat="1" ht="22.8" customHeight="1">
      <c r="A123" s="12"/>
      <c r="B123" s="214"/>
      <c r="C123" s="215"/>
      <c r="D123" s="216" t="s">
        <v>83</v>
      </c>
      <c r="E123" s="228" t="s">
        <v>3652</v>
      </c>
      <c r="F123" s="228" t="s">
        <v>6079</v>
      </c>
      <c r="G123" s="215"/>
      <c r="H123" s="215"/>
      <c r="I123" s="218"/>
      <c r="J123" s="229">
        <f>BK123</f>
        <v>0</v>
      </c>
      <c r="K123" s="215"/>
      <c r="L123" s="220"/>
      <c r="M123" s="221"/>
      <c r="N123" s="222"/>
      <c r="O123" s="222"/>
      <c r="P123" s="223">
        <f>SUM(P124:P129)</f>
        <v>0</v>
      </c>
      <c r="Q123" s="222"/>
      <c r="R123" s="223">
        <f>SUM(R124:R129)</f>
        <v>0</v>
      </c>
      <c r="S123" s="222"/>
      <c r="T123" s="224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91</v>
      </c>
      <c r="AY123" s="225" t="s">
        <v>250</v>
      </c>
      <c r="BK123" s="227">
        <f>SUM(BK124:BK129)</f>
        <v>0</v>
      </c>
    </row>
    <row r="124" s="2" customFormat="1" ht="55.5" customHeight="1">
      <c r="A124" s="41"/>
      <c r="B124" s="42"/>
      <c r="C124" s="230" t="s">
        <v>91</v>
      </c>
      <c r="D124" s="230" t="s">
        <v>252</v>
      </c>
      <c r="E124" s="231" t="s">
        <v>6080</v>
      </c>
      <c r="F124" s="232" t="s">
        <v>6081</v>
      </c>
      <c r="G124" s="233" t="s">
        <v>643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256</v>
      </c>
      <c r="AT124" s="242" t="s">
        <v>252</v>
      </c>
      <c r="AU124" s="242" t="s">
        <v>93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256</v>
      </c>
      <c r="BM124" s="242" t="s">
        <v>308</v>
      </c>
    </row>
    <row r="125" s="2" customFormat="1" ht="49.05" customHeight="1">
      <c r="A125" s="41"/>
      <c r="B125" s="42"/>
      <c r="C125" s="230" t="s">
        <v>93</v>
      </c>
      <c r="D125" s="230" t="s">
        <v>252</v>
      </c>
      <c r="E125" s="231" t="s">
        <v>6082</v>
      </c>
      <c r="F125" s="232" t="s">
        <v>6083</v>
      </c>
      <c r="G125" s="233" t="s">
        <v>643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93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408</v>
      </c>
    </row>
    <row r="126" s="2" customFormat="1" ht="55.5" customHeight="1">
      <c r="A126" s="41"/>
      <c r="B126" s="42"/>
      <c r="C126" s="230" t="s">
        <v>272</v>
      </c>
      <c r="D126" s="230" t="s">
        <v>252</v>
      </c>
      <c r="E126" s="231" t="s">
        <v>6084</v>
      </c>
      <c r="F126" s="232" t="s">
        <v>6085</v>
      </c>
      <c r="G126" s="233" t="s">
        <v>643</v>
      </c>
      <c r="H126" s="234">
        <v>2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93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321</v>
      </c>
    </row>
    <row r="127" s="2" customFormat="1" ht="62.7" customHeight="1">
      <c r="A127" s="41"/>
      <c r="B127" s="42"/>
      <c r="C127" s="230" t="s">
        <v>256</v>
      </c>
      <c r="D127" s="230" t="s">
        <v>252</v>
      </c>
      <c r="E127" s="231" t="s">
        <v>6086</v>
      </c>
      <c r="F127" s="232" t="s">
        <v>6087</v>
      </c>
      <c r="G127" s="233" t="s">
        <v>643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93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335</v>
      </c>
    </row>
    <row r="128" s="2" customFormat="1" ht="62.7" customHeight="1">
      <c r="A128" s="41"/>
      <c r="B128" s="42"/>
      <c r="C128" s="230" t="s">
        <v>283</v>
      </c>
      <c r="D128" s="230" t="s">
        <v>252</v>
      </c>
      <c r="E128" s="231" t="s">
        <v>6088</v>
      </c>
      <c r="F128" s="232" t="s">
        <v>6089</v>
      </c>
      <c r="G128" s="233" t="s">
        <v>643</v>
      </c>
      <c r="H128" s="234">
        <v>4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340</v>
      </c>
    </row>
    <row r="129" s="2" customFormat="1" ht="16.5" customHeight="1">
      <c r="A129" s="41"/>
      <c r="B129" s="42"/>
      <c r="C129" s="230" t="s">
        <v>275</v>
      </c>
      <c r="D129" s="230" t="s">
        <v>252</v>
      </c>
      <c r="E129" s="231" t="s">
        <v>6090</v>
      </c>
      <c r="F129" s="232" t="s">
        <v>6044</v>
      </c>
      <c r="G129" s="233" t="s">
        <v>643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351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3488</v>
      </c>
      <c r="F130" s="228" t="s">
        <v>6091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SUM(P131:P132)</f>
        <v>0</v>
      </c>
      <c r="Q130" s="222"/>
      <c r="R130" s="223">
        <f>SUM(R131:R132)</f>
        <v>0</v>
      </c>
      <c r="S130" s="222"/>
      <c r="T130" s="224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250</v>
      </c>
      <c r="BK130" s="227">
        <f>SUM(BK131:BK132)</f>
        <v>0</v>
      </c>
    </row>
    <row r="131" s="2" customFormat="1" ht="16.5" customHeight="1">
      <c r="A131" s="41"/>
      <c r="B131" s="42"/>
      <c r="C131" s="230" t="s">
        <v>294</v>
      </c>
      <c r="D131" s="230" t="s">
        <v>252</v>
      </c>
      <c r="E131" s="231" t="s">
        <v>6050</v>
      </c>
      <c r="F131" s="232" t="s">
        <v>6051</v>
      </c>
      <c r="G131" s="233" t="s">
        <v>320</v>
      </c>
      <c r="H131" s="234">
        <v>10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357</v>
      </c>
    </row>
    <row r="132" s="2" customFormat="1" ht="16.5" customHeight="1">
      <c r="A132" s="41"/>
      <c r="B132" s="42"/>
      <c r="C132" s="230" t="s">
        <v>280</v>
      </c>
      <c r="D132" s="230" t="s">
        <v>252</v>
      </c>
      <c r="E132" s="231" t="s">
        <v>6092</v>
      </c>
      <c r="F132" s="232" t="s">
        <v>6061</v>
      </c>
      <c r="G132" s="233" t="s">
        <v>643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363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3554</v>
      </c>
      <c r="F133" s="228" t="s">
        <v>6093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SUM(P134:P138)</f>
        <v>0</v>
      </c>
      <c r="Q133" s="222"/>
      <c r="R133" s="223">
        <f>SUM(R134:R138)</f>
        <v>0</v>
      </c>
      <c r="S133" s="222"/>
      <c r="T133" s="224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250</v>
      </c>
      <c r="BK133" s="227">
        <f>SUM(BK134:BK138)</f>
        <v>0</v>
      </c>
    </row>
    <row r="134" s="2" customFormat="1" ht="37.8" customHeight="1">
      <c r="A134" s="41"/>
      <c r="B134" s="42"/>
      <c r="C134" s="230" t="s">
        <v>305</v>
      </c>
      <c r="D134" s="230" t="s">
        <v>252</v>
      </c>
      <c r="E134" s="231" t="s">
        <v>6094</v>
      </c>
      <c r="F134" s="232" t="s">
        <v>6067</v>
      </c>
      <c r="G134" s="233" t="s">
        <v>643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374</v>
      </c>
    </row>
    <row r="135" s="2" customFormat="1" ht="16.5" customHeight="1">
      <c r="A135" s="41"/>
      <c r="B135" s="42"/>
      <c r="C135" s="230" t="s">
        <v>286</v>
      </c>
      <c r="D135" s="230" t="s">
        <v>252</v>
      </c>
      <c r="E135" s="231" t="s">
        <v>6095</v>
      </c>
      <c r="F135" s="232" t="s">
        <v>6069</v>
      </c>
      <c r="G135" s="233" t="s">
        <v>643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389</v>
      </c>
    </row>
    <row r="136" s="2" customFormat="1" ht="24.15" customHeight="1">
      <c r="A136" s="41"/>
      <c r="B136" s="42"/>
      <c r="C136" s="230" t="s">
        <v>332</v>
      </c>
      <c r="D136" s="230" t="s">
        <v>252</v>
      </c>
      <c r="E136" s="231" t="s">
        <v>6096</v>
      </c>
      <c r="F136" s="232" t="s">
        <v>6071</v>
      </c>
      <c r="G136" s="233" t="s">
        <v>643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399</v>
      </c>
    </row>
    <row r="137" s="2" customFormat="1" ht="24.15" customHeight="1">
      <c r="A137" s="41"/>
      <c r="B137" s="42"/>
      <c r="C137" s="230" t="s">
        <v>8</v>
      </c>
      <c r="D137" s="230" t="s">
        <v>252</v>
      </c>
      <c r="E137" s="231" t="s">
        <v>6097</v>
      </c>
      <c r="F137" s="232" t="s">
        <v>6073</v>
      </c>
      <c r="G137" s="233" t="s">
        <v>643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404</v>
      </c>
    </row>
    <row r="138" s="2" customFormat="1">
      <c r="A138" s="41"/>
      <c r="B138" s="42"/>
      <c r="C138" s="43"/>
      <c r="D138" s="251" t="s">
        <v>288</v>
      </c>
      <c r="E138" s="43"/>
      <c r="F138" s="282" t="s">
        <v>6098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288</v>
      </c>
      <c r="AU138" s="19" t="s">
        <v>93</v>
      </c>
    </row>
    <row r="139" s="12" customFormat="1" ht="22.8" customHeight="1">
      <c r="A139" s="12"/>
      <c r="B139" s="214"/>
      <c r="C139" s="215"/>
      <c r="D139" s="216" t="s">
        <v>83</v>
      </c>
      <c r="E139" s="228" t="s">
        <v>3486</v>
      </c>
      <c r="F139" s="228" t="s">
        <v>5985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SUM(P140:P146)</f>
        <v>0</v>
      </c>
      <c r="Q139" s="222"/>
      <c r="R139" s="223">
        <f>SUM(R140:R146)</f>
        <v>0</v>
      </c>
      <c r="S139" s="222"/>
      <c r="T139" s="224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91</v>
      </c>
      <c r="AY139" s="225" t="s">
        <v>250</v>
      </c>
      <c r="BK139" s="227">
        <f>SUM(BK140:BK146)</f>
        <v>0</v>
      </c>
    </row>
    <row r="140" s="2" customFormat="1" ht="24.15" customHeight="1">
      <c r="A140" s="41"/>
      <c r="B140" s="42"/>
      <c r="C140" s="230" t="s">
        <v>348</v>
      </c>
      <c r="D140" s="230" t="s">
        <v>252</v>
      </c>
      <c r="E140" s="231" t="s">
        <v>6099</v>
      </c>
      <c r="F140" s="232" t="s">
        <v>5987</v>
      </c>
      <c r="G140" s="233" t="s">
        <v>643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93</v>
      </c>
    </row>
    <row r="141" s="2" customFormat="1" ht="37.8" customHeight="1">
      <c r="A141" s="41"/>
      <c r="B141" s="42"/>
      <c r="C141" s="230" t="s">
        <v>298</v>
      </c>
      <c r="D141" s="230" t="s">
        <v>252</v>
      </c>
      <c r="E141" s="231" t="s">
        <v>6100</v>
      </c>
      <c r="F141" s="232" t="s">
        <v>5989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275</v>
      </c>
    </row>
    <row r="142" s="2" customFormat="1" ht="33" customHeight="1">
      <c r="A142" s="41"/>
      <c r="B142" s="42"/>
      <c r="C142" s="230" t="s">
        <v>360</v>
      </c>
      <c r="D142" s="230" t="s">
        <v>252</v>
      </c>
      <c r="E142" s="231" t="s">
        <v>6101</v>
      </c>
      <c r="F142" s="232" t="s">
        <v>5991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280</v>
      </c>
    </row>
    <row r="143" s="2" customFormat="1" ht="16.5" customHeight="1">
      <c r="A143" s="41"/>
      <c r="B143" s="42"/>
      <c r="C143" s="230" t="s">
        <v>303</v>
      </c>
      <c r="D143" s="230" t="s">
        <v>252</v>
      </c>
      <c r="E143" s="231" t="s">
        <v>6102</v>
      </c>
      <c r="F143" s="232" t="s">
        <v>5993</v>
      </c>
      <c r="G143" s="233" t="s">
        <v>643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286</v>
      </c>
    </row>
    <row r="144" s="2" customFormat="1" ht="16.5" customHeight="1">
      <c r="A144" s="41"/>
      <c r="B144" s="42"/>
      <c r="C144" s="230" t="s">
        <v>385</v>
      </c>
      <c r="D144" s="230" t="s">
        <v>252</v>
      </c>
      <c r="E144" s="231" t="s">
        <v>6103</v>
      </c>
      <c r="F144" s="232" t="s">
        <v>5995</v>
      </c>
      <c r="G144" s="233" t="s">
        <v>643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8</v>
      </c>
    </row>
    <row r="145" s="2" customFormat="1" ht="16.5" customHeight="1">
      <c r="A145" s="41"/>
      <c r="B145" s="42"/>
      <c r="C145" s="230" t="s">
        <v>308</v>
      </c>
      <c r="D145" s="230" t="s">
        <v>252</v>
      </c>
      <c r="E145" s="231" t="s">
        <v>6104</v>
      </c>
      <c r="F145" s="232" t="s">
        <v>3657</v>
      </c>
      <c r="G145" s="233" t="s">
        <v>643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298</v>
      </c>
    </row>
    <row r="146" s="2" customFormat="1" ht="16.5" customHeight="1">
      <c r="A146" s="41"/>
      <c r="B146" s="42"/>
      <c r="C146" s="230" t="s">
        <v>401</v>
      </c>
      <c r="D146" s="230" t="s">
        <v>252</v>
      </c>
      <c r="E146" s="231" t="s">
        <v>6105</v>
      </c>
      <c r="F146" s="232" t="s">
        <v>3665</v>
      </c>
      <c r="G146" s="233" t="s">
        <v>643</v>
      </c>
      <c r="H146" s="234">
        <v>1</v>
      </c>
      <c r="I146" s="235"/>
      <c r="J146" s="236">
        <f>ROUND(I146*H146,2)</f>
        <v>0</v>
      </c>
      <c r="K146" s="237"/>
      <c r="L146" s="47"/>
      <c r="M146" s="306" t="s">
        <v>1</v>
      </c>
      <c r="N146" s="307" t="s">
        <v>49</v>
      </c>
      <c r="O146" s="308"/>
      <c r="P146" s="309">
        <f>O146*H146</f>
        <v>0</v>
      </c>
      <c r="Q146" s="309">
        <v>0</v>
      </c>
      <c r="R146" s="309">
        <f>Q146*H146</f>
        <v>0</v>
      </c>
      <c r="S146" s="309">
        <v>0</v>
      </c>
      <c r="T146" s="310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303</v>
      </c>
    </row>
    <row r="147" s="2" customFormat="1" ht="6.96" customHeight="1">
      <c r="A147" s="41"/>
      <c r="B147" s="69"/>
      <c r="C147" s="70"/>
      <c r="D147" s="70"/>
      <c r="E147" s="70"/>
      <c r="F147" s="70"/>
      <c r="G147" s="70"/>
      <c r="H147" s="70"/>
      <c r="I147" s="70"/>
      <c r="J147" s="70"/>
      <c r="K147" s="70"/>
      <c r="L147" s="47"/>
      <c r="M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</sheetData>
  <sheetProtection sheet="1" autoFilter="0" formatColumns="0" formatRows="0" objects="1" scenarios="1" spinCount="100000" saltValue="+Mntlg1CiuKDIozemyHejjJdmzNDpF5fQyqj+KuHLI9nH/M29E4DTn8xdugWLRJBak95y5Th5uBPift9p1V14A==" hashValue="yyfKHL6HV4CgmOuBS3YMrY2GfywQ4ZAC6rblQhhX64pBT8JLuXFEmmtJ0Z3cavEGRA0Us8mmeRrwf2wZeMM0gg==" algorithmName="SHA-512" password="CC35"/>
  <autoFilter ref="C120:K14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6106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ROUND((SUM(BE122:BE160)),  2)</f>
        <v>0</v>
      </c>
      <c r="G33" s="41"/>
      <c r="H33" s="41"/>
      <c r="I33" s="167">
        <v>0.20999999999999999</v>
      </c>
      <c r="J33" s="166">
        <f>ROUND(((SUM(BE122:BE160))*I33),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ROUND((SUM(BF122:BF160)),  2)</f>
        <v>0</v>
      </c>
      <c r="G34" s="41"/>
      <c r="H34" s="41"/>
      <c r="I34" s="167">
        <v>0.12</v>
      </c>
      <c r="J34" s="166">
        <f>ROUND(((SUM(BF122:BF160))*I34),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ROUND((SUM(BG122:BG160)),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ROUND((SUM(BH122:BH160)),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ROUND((SUM(BI122:BI160)),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07 - Areálová kanalizace splašková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5979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6107</v>
      </c>
      <c r="E98" s="199"/>
      <c r="F98" s="199"/>
      <c r="G98" s="199"/>
      <c r="H98" s="199"/>
      <c r="I98" s="199"/>
      <c r="J98" s="200">
        <f>J124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6108</v>
      </c>
      <c r="E99" s="199"/>
      <c r="F99" s="199"/>
      <c r="G99" s="199"/>
      <c r="H99" s="199"/>
      <c r="I99" s="199"/>
      <c r="J99" s="200">
        <f>J134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6109</v>
      </c>
      <c r="E100" s="199"/>
      <c r="F100" s="199"/>
      <c r="G100" s="199"/>
      <c r="H100" s="199"/>
      <c r="I100" s="199"/>
      <c r="J100" s="200">
        <f>J144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6110</v>
      </c>
      <c r="E101" s="199"/>
      <c r="F101" s="199"/>
      <c r="G101" s="199"/>
      <c r="H101" s="199"/>
      <c r="I101" s="199"/>
      <c r="J101" s="200">
        <f>J148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5978</v>
      </c>
      <c r="E102" s="194"/>
      <c r="F102" s="194"/>
      <c r="G102" s="194"/>
      <c r="H102" s="194"/>
      <c r="I102" s="194"/>
      <c r="J102" s="195">
        <f>J153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07 - Areálová kanalizace splašková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236</v>
      </c>
      <c r="D121" s="205" t="s">
        <v>69</v>
      </c>
      <c r="E121" s="205" t="s">
        <v>65</v>
      </c>
      <c r="F121" s="205" t="s">
        <v>66</v>
      </c>
      <c r="G121" s="205" t="s">
        <v>237</v>
      </c>
      <c r="H121" s="205" t="s">
        <v>238</v>
      </c>
      <c r="I121" s="205" t="s">
        <v>239</v>
      </c>
      <c r="J121" s="206" t="s">
        <v>196</v>
      </c>
      <c r="K121" s="207" t="s">
        <v>240</v>
      </c>
      <c r="L121" s="208"/>
      <c r="M121" s="103" t="s">
        <v>1</v>
      </c>
      <c r="N121" s="104" t="s">
        <v>48</v>
      </c>
      <c r="O121" s="104" t="s">
        <v>241</v>
      </c>
      <c r="P121" s="104" t="s">
        <v>242</v>
      </c>
      <c r="Q121" s="104" t="s">
        <v>243</v>
      </c>
      <c r="R121" s="104" t="s">
        <v>244</v>
      </c>
      <c r="S121" s="104" t="s">
        <v>245</v>
      </c>
      <c r="T121" s="105" t="s">
        <v>246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247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P123+P153</f>
        <v>0</v>
      </c>
      <c r="Q122" s="107"/>
      <c r="R122" s="211">
        <f>R123+R153</f>
        <v>0</v>
      </c>
      <c r="S122" s="107"/>
      <c r="T122" s="212">
        <f>T123+T153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BK123+BK153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3484</v>
      </c>
      <c r="F123" s="217" t="s">
        <v>5998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P124+P134+P144+P148</f>
        <v>0</v>
      </c>
      <c r="Q123" s="222"/>
      <c r="R123" s="223">
        <f>R124+R134+R144+R148</f>
        <v>0</v>
      </c>
      <c r="S123" s="222"/>
      <c r="T123" s="224">
        <f>T124+T134+T144+T148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84</v>
      </c>
      <c r="AY123" s="225" t="s">
        <v>250</v>
      </c>
      <c r="BK123" s="227">
        <f>BK124+BK134+BK144+BK148</f>
        <v>0</v>
      </c>
    </row>
    <row r="124" s="12" customFormat="1" ht="22.8" customHeight="1">
      <c r="A124" s="12"/>
      <c r="B124" s="214"/>
      <c r="C124" s="215"/>
      <c r="D124" s="216" t="s">
        <v>83</v>
      </c>
      <c r="E124" s="228" t="s">
        <v>3652</v>
      </c>
      <c r="F124" s="228" t="s">
        <v>6111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SUM(P125:P133)</f>
        <v>0</v>
      </c>
      <c r="Q124" s="222"/>
      <c r="R124" s="223">
        <f>SUM(R125:R133)</f>
        <v>0</v>
      </c>
      <c r="S124" s="222"/>
      <c r="T124" s="224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91</v>
      </c>
      <c r="AY124" s="225" t="s">
        <v>250</v>
      </c>
      <c r="BK124" s="227">
        <f>SUM(BK125:BK133)</f>
        <v>0</v>
      </c>
    </row>
    <row r="125" s="2" customFormat="1" ht="16.5" customHeight="1">
      <c r="A125" s="41"/>
      <c r="B125" s="42"/>
      <c r="C125" s="230" t="s">
        <v>91</v>
      </c>
      <c r="D125" s="230" t="s">
        <v>252</v>
      </c>
      <c r="E125" s="231" t="s">
        <v>6112</v>
      </c>
      <c r="F125" s="232" t="s">
        <v>6113</v>
      </c>
      <c r="G125" s="233" t="s">
        <v>264</v>
      </c>
      <c r="H125" s="234">
        <v>677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93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308</v>
      </c>
    </row>
    <row r="126" s="2" customFormat="1" ht="37.8" customHeight="1">
      <c r="A126" s="41"/>
      <c r="B126" s="42"/>
      <c r="C126" s="230" t="s">
        <v>93</v>
      </c>
      <c r="D126" s="230" t="s">
        <v>252</v>
      </c>
      <c r="E126" s="231" t="s">
        <v>6004</v>
      </c>
      <c r="F126" s="232" t="s">
        <v>6005</v>
      </c>
      <c r="G126" s="233" t="s">
        <v>264</v>
      </c>
      <c r="H126" s="234">
        <v>90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93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408</v>
      </c>
    </row>
    <row r="127" s="2" customFormat="1" ht="16.5" customHeight="1">
      <c r="A127" s="41"/>
      <c r="B127" s="42"/>
      <c r="C127" s="230" t="s">
        <v>272</v>
      </c>
      <c r="D127" s="230" t="s">
        <v>252</v>
      </c>
      <c r="E127" s="231" t="s">
        <v>6006</v>
      </c>
      <c r="F127" s="232" t="s">
        <v>6007</v>
      </c>
      <c r="G127" s="233" t="s">
        <v>264</v>
      </c>
      <c r="H127" s="234">
        <v>10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93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321</v>
      </c>
    </row>
    <row r="128" s="2" customFormat="1" ht="21.75" customHeight="1">
      <c r="A128" s="41"/>
      <c r="B128" s="42"/>
      <c r="C128" s="230" t="s">
        <v>256</v>
      </c>
      <c r="D128" s="230" t="s">
        <v>252</v>
      </c>
      <c r="E128" s="231" t="s">
        <v>6008</v>
      </c>
      <c r="F128" s="232" t="s">
        <v>6009</v>
      </c>
      <c r="G128" s="233" t="s">
        <v>264</v>
      </c>
      <c r="H128" s="234">
        <v>10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335</v>
      </c>
    </row>
    <row r="129" s="2" customFormat="1" ht="44.25" customHeight="1">
      <c r="A129" s="41"/>
      <c r="B129" s="42"/>
      <c r="C129" s="230" t="s">
        <v>283</v>
      </c>
      <c r="D129" s="230" t="s">
        <v>252</v>
      </c>
      <c r="E129" s="231" t="s">
        <v>5847</v>
      </c>
      <c r="F129" s="232" t="s">
        <v>6010</v>
      </c>
      <c r="G129" s="233" t="s">
        <v>264</v>
      </c>
      <c r="H129" s="234">
        <v>567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340</v>
      </c>
    </row>
    <row r="130" s="2" customFormat="1" ht="16.5" customHeight="1">
      <c r="A130" s="41"/>
      <c r="B130" s="42"/>
      <c r="C130" s="230" t="s">
        <v>275</v>
      </c>
      <c r="D130" s="230" t="s">
        <v>252</v>
      </c>
      <c r="E130" s="231" t="s">
        <v>6011</v>
      </c>
      <c r="F130" s="232" t="s">
        <v>6012</v>
      </c>
      <c r="G130" s="233" t="s">
        <v>264</v>
      </c>
      <c r="H130" s="234">
        <v>677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351</v>
      </c>
    </row>
    <row r="131" s="2" customFormat="1" ht="24.15" customHeight="1">
      <c r="A131" s="41"/>
      <c r="B131" s="42"/>
      <c r="C131" s="230" t="s">
        <v>294</v>
      </c>
      <c r="D131" s="230" t="s">
        <v>252</v>
      </c>
      <c r="E131" s="231" t="s">
        <v>6013</v>
      </c>
      <c r="F131" s="232" t="s">
        <v>6014</v>
      </c>
      <c r="G131" s="233" t="s">
        <v>388</v>
      </c>
      <c r="H131" s="234">
        <v>968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357</v>
      </c>
    </row>
    <row r="132" s="2" customFormat="1" ht="16.5" customHeight="1">
      <c r="A132" s="41"/>
      <c r="B132" s="42"/>
      <c r="C132" s="230" t="s">
        <v>280</v>
      </c>
      <c r="D132" s="230" t="s">
        <v>252</v>
      </c>
      <c r="E132" s="231" t="s">
        <v>6114</v>
      </c>
      <c r="F132" s="232" t="s">
        <v>6115</v>
      </c>
      <c r="G132" s="233" t="s">
        <v>320</v>
      </c>
      <c r="H132" s="234">
        <v>152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363</v>
      </c>
    </row>
    <row r="133" s="2" customFormat="1" ht="16.5" customHeight="1">
      <c r="A133" s="41"/>
      <c r="B133" s="42"/>
      <c r="C133" s="230" t="s">
        <v>305</v>
      </c>
      <c r="D133" s="230" t="s">
        <v>252</v>
      </c>
      <c r="E133" s="231" t="s">
        <v>6017</v>
      </c>
      <c r="F133" s="232" t="s">
        <v>4202</v>
      </c>
      <c r="G133" s="233" t="s">
        <v>643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374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3488</v>
      </c>
      <c r="F134" s="228" t="s">
        <v>6116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SUM(P135:P143)</f>
        <v>0</v>
      </c>
      <c r="Q134" s="222"/>
      <c r="R134" s="223">
        <f>SUM(R135:R143)</f>
        <v>0</v>
      </c>
      <c r="S134" s="222"/>
      <c r="T134" s="224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250</v>
      </c>
      <c r="BK134" s="227">
        <f>SUM(BK135:BK143)</f>
        <v>0</v>
      </c>
    </row>
    <row r="135" s="2" customFormat="1" ht="44.25" customHeight="1">
      <c r="A135" s="41"/>
      <c r="B135" s="42"/>
      <c r="C135" s="230" t="s">
        <v>286</v>
      </c>
      <c r="D135" s="230" t="s">
        <v>252</v>
      </c>
      <c r="E135" s="231" t="s">
        <v>6117</v>
      </c>
      <c r="F135" s="232" t="s">
        <v>6118</v>
      </c>
      <c r="G135" s="233" t="s">
        <v>643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389</v>
      </c>
    </row>
    <row r="136" s="2" customFormat="1" ht="33" customHeight="1">
      <c r="A136" s="41"/>
      <c r="B136" s="42"/>
      <c r="C136" s="230" t="s">
        <v>332</v>
      </c>
      <c r="D136" s="230" t="s">
        <v>252</v>
      </c>
      <c r="E136" s="231" t="s">
        <v>6119</v>
      </c>
      <c r="F136" s="232" t="s">
        <v>6120</v>
      </c>
      <c r="G136" s="233" t="s">
        <v>643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399</v>
      </c>
    </row>
    <row r="137" s="2" customFormat="1" ht="37.8" customHeight="1">
      <c r="A137" s="41"/>
      <c r="B137" s="42"/>
      <c r="C137" s="230" t="s">
        <v>8</v>
      </c>
      <c r="D137" s="230" t="s">
        <v>252</v>
      </c>
      <c r="E137" s="231" t="s">
        <v>6121</v>
      </c>
      <c r="F137" s="232" t="s">
        <v>6122</v>
      </c>
      <c r="G137" s="233" t="s">
        <v>643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404</v>
      </c>
    </row>
    <row r="138" s="2" customFormat="1" ht="33" customHeight="1">
      <c r="A138" s="41"/>
      <c r="B138" s="42"/>
      <c r="C138" s="230" t="s">
        <v>348</v>
      </c>
      <c r="D138" s="230" t="s">
        <v>252</v>
      </c>
      <c r="E138" s="231" t="s">
        <v>6123</v>
      </c>
      <c r="F138" s="232" t="s">
        <v>6124</v>
      </c>
      <c r="G138" s="233" t="s">
        <v>643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411</v>
      </c>
    </row>
    <row r="139" s="2" customFormat="1" ht="33" customHeight="1">
      <c r="A139" s="41"/>
      <c r="B139" s="42"/>
      <c r="C139" s="230" t="s">
        <v>298</v>
      </c>
      <c r="D139" s="230" t="s">
        <v>252</v>
      </c>
      <c r="E139" s="231" t="s">
        <v>6125</v>
      </c>
      <c r="F139" s="232" t="s">
        <v>6126</v>
      </c>
      <c r="G139" s="233" t="s">
        <v>643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423</v>
      </c>
    </row>
    <row r="140" s="2" customFormat="1" ht="33" customHeight="1">
      <c r="A140" s="41"/>
      <c r="B140" s="42"/>
      <c r="C140" s="230" t="s">
        <v>360</v>
      </c>
      <c r="D140" s="230" t="s">
        <v>252</v>
      </c>
      <c r="E140" s="231" t="s">
        <v>6127</v>
      </c>
      <c r="F140" s="232" t="s">
        <v>6128</v>
      </c>
      <c r="G140" s="233" t="s">
        <v>643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432</v>
      </c>
    </row>
    <row r="141" s="2" customFormat="1" ht="37.8" customHeight="1">
      <c r="A141" s="41"/>
      <c r="B141" s="42"/>
      <c r="C141" s="230" t="s">
        <v>303</v>
      </c>
      <c r="D141" s="230" t="s">
        <v>252</v>
      </c>
      <c r="E141" s="231" t="s">
        <v>6129</v>
      </c>
      <c r="F141" s="232" t="s">
        <v>6130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439</v>
      </c>
    </row>
    <row r="142" s="2" customFormat="1" ht="37.8" customHeight="1">
      <c r="A142" s="41"/>
      <c r="B142" s="42"/>
      <c r="C142" s="230" t="s">
        <v>385</v>
      </c>
      <c r="D142" s="230" t="s">
        <v>252</v>
      </c>
      <c r="E142" s="231" t="s">
        <v>6131</v>
      </c>
      <c r="F142" s="232" t="s">
        <v>6132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447</v>
      </c>
    </row>
    <row r="143" s="2" customFormat="1" ht="16.5" customHeight="1">
      <c r="A143" s="41"/>
      <c r="B143" s="42"/>
      <c r="C143" s="230" t="s">
        <v>308</v>
      </c>
      <c r="D143" s="230" t="s">
        <v>252</v>
      </c>
      <c r="E143" s="231" t="s">
        <v>6133</v>
      </c>
      <c r="F143" s="232" t="s">
        <v>6044</v>
      </c>
      <c r="G143" s="233" t="s">
        <v>643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452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3554</v>
      </c>
      <c r="F144" s="228" t="s">
        <v>6134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SUM(P145:P147)</f>
        <v>0</v>
      </c>
      <c r="Q144" s="222"/>
      <c r="R144" s="223">
        <f>SUM(R145:R147)</f>
        <v>0</v>
      </c>
      <c r="S144" s="222"/>
      <c r="T144" s="224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SUM(BK145:BK147)</f>
        <v>0</v>
      </c>
    </row>
    <row r="145" s="2" customFormat="1" ht="16.5" customHeight="1">
      <c r="A145" s="41"/>
      <c r="B145" s="42"/>
      <c r="C145" s="230" t="s">
        <v>401</v>
      </c>
      <c r="D145" s="230" t="s">
        <v>252</v>
      </c>
      <c r="E145" s="231" t="s">
        <v>6048</v>
      </c>
      <c r="F145" s="232" t="s">
        <v>6049</v>
      </c>
      <c r="G145" s="233" t="s">
        <v>320</v>
      </c>
      <c r="H145" s="234">
        <v>25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457</v>
      </c>
    </row>
    <row r="146" s="2" customFormat="1" ht="16.5" customHeight="1">
      <c r="A146" s="41"/>
      <c r="B146" s="42"/>
      <c r="C146" s="230" t="s">
        <v>408</v>
      </c>
      <c r="D146" s="230" t="s">
        <v>252</v>
      </c>
      <c r="E146" s="231" t="s">
        <v>6050</v>
      </c>
      <c r="F146" s="232" t="s">
        <v>6051</v>
      </c>
      <c r="G146" s="233" t="s">
        <v>320</v>
      </c>
      <c r="H146" s="234">
        <v>155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464</v>
      </c>
    </row>
    <row r="147" s="2" customFormat="1" ht="16.5" customHeight="1">
      <c r="A147" s="41"/>
      <c r="B147" s="42"/>
      <c r="C147" s="230" t="s">
        <v>7</v>
      </c>
      <c r="D147" s="230" t="s">
        <v>252</v>
      </c>
      <c r="E147" s="231" t="s">
        <v>6135</v>
      </c>
      <c r="F147" s="232" t="s">
        <v>6044</v>
      </c>
      <c r="G147" s="233" t="s">
        <v>643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469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3577</v>
      </c>
      <c r="F148" s="228" t="s">
        <v>6136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SUM(P149:P152)</f>
        <v>0</v>
      </c>
      <c r="Q148" s="222"/>
      <c r="R148" s="223">
        <f>SUM(R149:R152)</f>
        <v>0</v>
      </c>
      <c r="S148" s="222"/>
      <c r="T148" s="224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91</v>
      </c>
      <c r="AY148" s="225" t="s">
        <v>250</v>
      </c>
      <c r="BK148" s="227">
        <f>SUM(BK149:BK152)</f>
        <v>0</v>
      </c>
    </row>
    <row r="149" s="2" customFormat="1" ht="24.15" customHeight="1">
      <c r="A149" s="41"/>
      <c r="B149" s="42"/>
      <c r="C149" s="230" t="s">
        <v>321</v>
      </c>
      <c r="D149" s="230" t="s">
        <v>252</v>
      </c>
      <c r="E149" s="231" t="s">
        <v>6137</v>
      </c>
      <c r="F149" s="232" t="s">
        <v>6138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474</v>
      </c>
    </row>
    <row r="150" s="2" customFormat="1" ht="16.5" customHeight="1">
      <c r="A150" s="41"/>
      <c r="B150" s="42"/>
      <c r="C150" s="230" t="s">
        <v>436</v>
      </c>
      <c r="D150" s="230" t="s">
        <v>252</v>
      </c>
      <c r="E150" s="231" t="s">
        <v>6139</v>
      </c>
      <c r="F150" s="232" t="s">
        <v>6069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479</v>
      </c>
    </row>
    <row r="151" s="2" customFormat="1" ht="24.15" customHeight="1">
      <c r="A151" s="41"/>
      <c r="B151" s="42"/>
      <c r="C151" s="230" t="s">
        <v>335</v>
      </c>
      <c r="D151" s="230" t="s">
        <v>252</v>
      </c>
      <c r="E151" s="231" t="s">
        <v>6140</v>
      </c>
      <c r="F151" s="232" t="s">
        <v>6071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490</v>
      </c>
    </row>
    <row r="152" s="2" customFormat="1" ht="24.15" customHeight="1">
      <c r="A152" s="41"/>
      <c r="B152" s="42"/>
      <c r="C152" s="230" t="s">
        <v>449</v>
      </c>
      <c r="D152" s="230" t="s">
        <v>252</v>
      </c>
      <c r="E152" s="231" t="s">
        <v>6097</v>
      </c>
      <c r="F152" s="232" t="s">
        <v>6073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496</v>
      </c>
    </row>
    <row r="153" s="12" customFormat="1" ht="25.92" customHeight="1">
      <c r="A153" s="12"/>
      <c r="B153" s="214"/>
      <c r="C153" s="215"/>
      <c r="D153" s="216" t="s">
        <v>83</v>
      </c>
      <c r="E153" s="217" t="s">
        <v>3486</v>
      </c>
      <c r="F153" s="217" t="s">
        <v>5985</v>
      </c>
      <c r="G153" s="215"/>
      <c r="H153" s="215"/>
      <c r="I153" s="218"/>
      <c r="J153" s="219">
        <f>BK153</f>
        <v>0</v>
      </c>
      <c r="K153" s="215"/>
      <c r="L153" s="220"/>
      <c r="M153" s="221"/>
      <c r="N153" s="222"/>
      <c r="O153" s="222"/>
      <c r="P153" s="223">
        <f>SUM(P154:P160)</f>
        <v>0</v>
      </c>
      <c r="Q153" s="222"/>
      <c r="R153" s="223">
        <f>SUM(R154:R160)</f>
        <v>0</v>
      </c>
      <c r="S153" s="222"/>
      <c r="T153" s="224">
        <f>SUM(T154:T160)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84</v>
      </c>
      <c r="AY153" s="225" t="s">
        <v>250</v>
      </c>
      <c r="BK153" s="227">
        <f>SUM(BK154:BK160)</f>
        <v>0</v>
      </c>
    </row>
    <row r="154" s="2" customFormat="1" ht="24.15" customHeight="1">
      <c r="A154" s="41"/>
      <c r="B154" s="42"/>
      <c r="C154" s="230" t="s">
        <v>340</v>
      </c>
      <c r="D154" s="230" t="s">
        <v>252</v>
      </c>
      <c r="E154" s="231" t="s">
        <v>6141</v>
      </c>
      <c r="F154" s="232" t="s">
        <v>5987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93</v>
      </c>
    </row>
    <row r="155" s="2" customFormat="1" ht="37.8" customHeight="1">
      <c r="A155" s="41"/>
      <c r="B155" s="42"/>
      <c r="C155" s="230" t="s">
        <v>461</v>
      </c>
      <c r="D155" s="230" t="s">
        <v>252</v>
      </c>
      <c r="E155" s="231" t="s">
        <v>6142</v>
      </c>
      <c r="F155" s="232" t="s">
        <v>5989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275</v>
      </c>
    </row>
    <row r="156" s="2" customFormat="1" ht="33" customHeight="1">
      <c r="A156" s="41"/>
      <c r="B156" s="42"/>
      <c r="C156" s="230" t="s">
        <v>351</v>
      </c>
      <c r="D156" s="230" t="s">
        <v>252</v>
      </c>
      <c r="E156" s="231" t="s">
        <v>5990</v>
      </c>
      <c r="F156" s="232" t="s">
        <v>5991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280</v>
      </c>
    </row>
    <row r="157" s="2" customFormat="1" ht="16.5" customHeight="1">
      <c r="A157" s="41"/>
      <c r="B157" s="42"/>
      <c r="C157" s="230" t="s">
        <v>471</v>
      </c>
      <c r="D157" s="230" t="s">
        <v>252</v>
      </c>
      <c r="E157" s="231" t="s">
        <v>6143</v>
      </c>
      <c r="F157" s="232" t="s">
        <v>5993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286</v>
      </c>
    </row>
    <row r="158" s="2" customFormat="1" ht="16.5" customHeight="1">
      <c r="A158" s="41"/>
      <c r="B158" s="42"/>
      <c r="C158" s="230" t="s">
        <v>357</v>
      </c>
      <c r="D158" s="230" t="s">
        <v>252</v>
      </c>
      <c r="E158" s="231" t="s">
        <v>6103</v>
      </c>
      <c r="F158" s="232" t="s">
        <v>5995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8</v>
      </c>
    </row>
    <row r="159" s="2" customFormat="1" ht="16.5" customHeight="1">
      <c r="A159" s="41"/>
      <c r="B159" s="42"/>
      <c r="C159" s="230" t="s">
        <v>487</v>
      </c>
      <c r="D159" s="230" t="s">
        <v>252</v>
      </c>
      <c r="E159" s="231" t="s">
        <v>6144</v>
      </c>
      <c r="F159" s="232" t="s">
        <v>3657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298</v>
      </c>
    </row>
    <row r="160" s="2" customFormat="1" ht="16.5" customHeight="1">
      <c r="A160" s="41"/>
      <c r="B160" s="42"/>
      <c r="C160" s="230" t="s">
        <v>363</v>
      </c>
      <c r="D160" s="230" t="s">
        <v>252</v>
      </c>
      <c r="E160" s="231" t="s">
        <v>6145</v>
      </c>
      <c r="F160" s="232" t="s">
        <v>3665</v>
      </c>
      <c r="G160" s="233" t="s">
        <v>643</v>
      </c>
      <c r="H160" s="234">
        <v>1</v>
      </c>
      <c r="I160" s="235"/>
      <c r="J160" s="236">
        <f>ROUND(I160*H160,2)</f>
        <v>0</v>
      </c>
      <c r="K160" s="237"/>
      <c r="L160" s="47"/>
      <c r="M160" s="306" t="s">
        <v>1</v>
      </c>
      <c r="N160" s="307" t="s">
        <v>49</v>
      </c>
      <c r="O160" s="308"/>
      <c r="P160" s="309">
        <f>O160*H160</f>
        <v>0</v>
      </c>
      <c r="Q160" s="309">
        <v>0</v>
      </c>
      <c r="R160" s="309">
        <f>Q160*H160</f>
        <v>0</v>
      </c>
      <c r="S160" s="309">
        <v>0</v>
      </c>
      <c r="T160" s="31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303</v>
      </c>
    </row>
    <row r="161" s="2" customFormat="1" ht="6.96" customHeight="1">
      <c r="A161" s="41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h+WOpIRyxgLW5k1lA8mK59jIycql+TAzBAg9ImC0845ydVvJTdl0OFdXFKaqzGWHroXMybCyo2bCqlrNsfKtzw==" hashValue="rw5eSwynAAQgqF4kTdhbMl7V5rT/W3hk7UyDkWWBxaerC3vurgXRf9TyX/9SxjMnLOfEyzWXp/9MT0E8l5UhRg==" algorithmName="SHA-512" password="CC35"/>
  <autoFilter ref="C121:K16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6146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6147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ROUND((SUM(BE125:BE159)),  2)</f>
        <v>0</v>
      </c>
      <c r="G35" s="41"/>
      <c r="H35" s="41"/>
      <c r="I35" s="167">
        <v>0.20999999999999999</v>
      </c>
      <c r="J35" s="166">
        <f>ROUND(((SUM(BE125:BE159))*I35),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ROUND((SUM(BF125:BF159)),  2)</f>
        <v>0</v>
      </c>
      <c r="G36" s="41"/>
      <c r="H36" s="41"/>
      <c r="I36" s="167">
        <v>0.12</v>
      </c>
      <c r="J36" s="166">
        <f>ROUND(((SUM(BF125:BF159))*I36),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6146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08.1 - NTL plynovod areálový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6148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6149</v>
      </c>
      <c r="E100" s="199"/>
      <c r="F100" s="199"/>
      <c r="G100" s="199"/>
      <c r="H100" s="199"/>
      <c r="I100" s="199"/>
      <c r="J100" s="200">
        <f>J127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6150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6151</v>
      </c>
      <c r="E102" s="199"/>
      <c r="F102" s="199"/>
      <c r="G102" s="199"/>
      <c r="H102" s="199"/>
      <c r="I102" s="199"/>
      <c r="J102" s="200">
        <f>J143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6152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6146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08.1 - NTL plynovod areálový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236</v>
      </c>
      <c r="D124" s="205" t="s">
        <v>69</v>
      </c>
      <c r="E124" s="205" t="s">
        <v>65</v>
      </c>
      <c r="F124" s="205" t="s">
        <v>66</v>
      </c>
      <c r="G124" s="205" t="s">
        <v>237</v>
      </c>
      <c r="H124" s="205" t="s">
        <v>238</v>
      </c>
      <c r="I124" s="205" t="s">
        <v>239</v>
      </c>
      <c r="J124" s="206" t="s">
        <v>196</v>
      </c>
      <c r="K124" s="207" t="s">
        <v>240</v>
      </c>
      <c r="L124" s="208"/>
      <c r="M124" s="103" t="s">
        <v>1</v>
      </c>
      <c r="N124" s="104" t="s">
        <v>48</v>
      </c>
      <c r="O124" s="104" t="s">
        <v>241</v>
      </c>
      <c r="P124" s="104" t="s">
        <v>242</v>
      </c>
      <c r="Q124" s="104" t="s">
        <v>243</v>
      </c>
      <c r="R124" s="104" t="s">
        <v>244</v>
      </c>
      <c r="S124" s="104" t="s">
        <v>245</v>
      </c>
      <c r="T124" s="105" t="s">
        <v>246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247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P126+P152</f>
        <v>0</v>
      </c>
      <c r="Q125" s="107"/>
      <c r="R125" s="211">
        <f>R126+R152</f>
        <v>0</v>
      </c>
      <c r="S125" s="107"/>
      <c r="T125" s="212">
        <f>T126+T152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BK126+BK152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3486</v>
      </c>
      <c r="F126" s="217" t="s">
        <v>6153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P127+P132+P143</f>
        <v>0</v>
      </c>
      <c r="Q126" s="222"/>
      <c r="R126" s="223">
        <f>R127+R132+R143</f>
        <v>0</v>
      </c>
      <c r="S126" s="222"/>
      <c r="T126" s="224">
        <f>T127+T132+T143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BK127+BK132+BK143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3652</v>
      </c>
      <c r="F127" s="228" t="s">
        <v>6154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SUM(P128:P131)</f>
        <v>0</v>
      </c>
      <c r="Q127" s="222"/>
      <c r="R127" s="223">
        <f>SUM(R128:R131)</f>
        <v>0</v>
      </c>
      <c r="S127" s="222"/>
      <c r="T127" s="224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250</v>
      </c>
      <c r="BK127" s="227">
        <f>SUM(BK128:BK131)</f>
        <v>0</v>
      </c>
    </row>
    <row r="128" s="2" customFormat="1" ht="16.5" customHeight="1">
      <c r="A128" s="41"/>
      <c r="B128" s="42"/>
      <c r="C128" s="230" t="s">
        <v>91</v>
      </c>
      <c r="D128" s="230" t="s">
        <v>252</v>
      </c>
      <c r="E128" s="231" t="s">
        <v>4194</v>
      </c>
      <c r="F128" s="232" t="s">
        <v>4195</v>
      </c>
      <c r="G128" s="233" t="s">
        <v>320</v>
      </c>
      <c r="H128" s="234">
        <v>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308</v>
      </c>
    </row>
    <row r="129" s="2" customFormat="1" ht="16.5" customHeight="1">
      <c r="A129" s="41"/>
      <c r="B129" s="42"/>
      <c r="C129" s="230" t="s">
        <v>93</v>
      </c>
      <c r="D129" s="230" t="s">
        <v>252</v>
      </c>
      <c r="E129" s="231" t="s">
        <v>6155</v>
      </c>
      <c r="F129" s="232" t="s">
        <v>6156</v>
      </c>
      <c r="G129" s="233" t="s">
        <v>320</v>
      </c>
      <c r="H129" s="234">
        <v>32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408</v>
      </c>
    </row>
    <row r="130" s="2" customFormat="1" ht="16.5" customHeight="1">
      <c r="A130" s="41"/>
      <c r="B130" s="42"/>
      <c r="C130" s="230" t="s">
        <v>272</v>
      </c>
      <c r="D130" s="230" t="s">
        <v>252</v>
      </c>
      <c r="E130" s="231" t="s">
        <v>6157</v>
      </c>
      <c r="F130" s="232" t="s">
        <v>6158</v>
      </c>
      <c r="G130" s="233" t="s">
        <v>320</v>
      </c>
      <c r="H130" s="234">
        <v>17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321</v>
      </c>
    </row>
    <row r="131" s="2" customFormat="1" ht="16.5" customHeight="1">
      <c r="A131" s="41"/>
      <c r="B131" s="42"/>
      <c r="C131" s="230" t="s">
        <v>256</v>
      </c>
      <c r="D131" s="230" t="s">
        <v>252</v>
      </c>
      <c r="E131" s="231" t="s">
        <v>6159</v>
      </c>
      <c r="F131" s="232" t="s">
        <v>4202</v>
      </c>
      <c r="G131" s="233" t="s">
        <v>643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335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3488</v>
      </c>
      <c r="F132" s="228" t="s">
        <v>6160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SUM(P133:P142)</f>
        <v>0</v>
      </c>
      <c r="Q132" s="222"/>
      <c r="R132" s="223">
        <f>SUM(R133:R142)</f>
        <v>0</v>
      </c>
      <c r="S132" s="222"/>
      <c r="T132" s="224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SUM(BK133:BK142)</f>
        <v>0</v>
      </c>
    </row>
    <row r="133" s="2" customFormat="1" ht="24.15" customHeight="1">
      <c r="A133" s="41"/>
      <c r="B133" s="42"/>
      <c r="C133" s="230" t="s">
        <v>283</v>
      </c>
      <c r="D133" s="230" t="s">
        <v>252</v>
      </c>
      <c r="E133" s="231" t="s">
        <v>6161</v>
      </c>
      <c r="F133" s="232" t="s">
        <v>6162</v>
      </c>
      <c r="G133" s="233" t="s">
        <v>264</v>
      </c>
      <c r="H133" s="234">
        <v>28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340</v>
      </c>
    </row>
    <row r="134" s="2" customFormat="1" ht="16.5" customHeight="1">
      <c r="A134" s="41"/>
      <c r="B134" s="42"/>
      <c r="C134" s="230" t="s">
        <v>275</v>
      </c>
      <c r="D134" s="230" t="s">
        <v>252</v>
      </c>
      <c r="E134" s="231" t="s">
        <v>6011</v>
      </c>
      <c r="F134" s="232" t="s">
        <v>6012</v>
      </c>
      <c r="G134" s="233" t="s">
        <v>264</v>
      </c>
      <c r="H134" s="234">
        <v>28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351</v>
      </c>
    </row>
    <row r="135" s="2" customFormat="1" ht="16.5" customHeight="1">
      <c r="A135" s="41"/>
      <c r="B135" s="42"/>
      <c r="C135" s="230" t="s">
        <v>294</v>
      </c>
      <c r="D135" s="230" t="s">
        <v>252</v>
      </c>
      <c r="E135" s="231" t="s">
        <v>5847</v>
      </c>
      <c r="F135" s="232" t="s">
        <v>6163</v>
      </c>
      <c r="G135" s="233" t="s">
        <v>264</v>
      </c>
      <c r="H135" s="234">
        <v>22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357</v>
      </c>
    </row>
    <row r="136" s="2" customFormat="1" ht="16.5" customHeight="1">
      <c r="A136" s="41"/>
      <c r="B136" s="42"/>
      <c r="C136" s="230" t="s">
        <v>280</v>
      </c>
      <c r="D136" s="230" t="s">
        <v>252</v>
      </c>
      <c r="E136" s="231" t="s">
        <v>6164</v>
      </c>
      <c r="F136" s="232" t="s">
        <v>6165</v>
      </c>
      <c r="G136" s="233" t="s">
        <v>264</v>
      </c>
      <c r="H136" s="234">
        <v>6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363</v>
      </c>
    </row>
    <row r="137" s="2" customFormat="1" ht="24.15" customHeight="1">
      <c r="A137" s="41"/>
      <c r="B137" s="42"/>
      <c r="C137" s="230" t="s">
        <v>305</v>
      </c>
      <c r="D137" s="230" t="s">
        <v>252</v>
      </c>
      <c r="E137" s="231" t="s">
        <v>6166</v>
      </c>
      <c r="F137" s="232" t="s">
        <v>6167</v>
      </c>
      <c r="G137" s="233" t="s">
        <v>388</v>
      </c>
      <c r="H137" s="234">
        <v>81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374</v>
      </c>
    </row>
    <row r="138" s="2" customFormat="1" ht="16.5" customHeight="1">
      <c r="A138" s="41"/>
      <c r="B138" s="42"/>
      <c r="C138" s="230" t="s">
        <v>286</v>
      </c>
      <c r="D138" s="230" t="s">
        <v>252</v>
      </c>
      <c r="E138" s="231" t="s">
        <v>6168</v>
      </c>
      <c r="F138" s="232" t="s">
        <v>6169</v>
      </c>
      <c r="G138" s="233" t="s">
        <v>320</v>
      </c>
      <c r="H138" s="234">
        <v>34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389</v>
      </c>
    </row>
    <row r="139" s="2" customFormat="1" ht="16.5" customHeight="1">
      <c r="A139" s="41"/>
      <c r="B139" s="42"/>
      <c r="C139" s="230" t="s">
        <v>332</v>
      </c>
      <c r="D139" s="230" t="s">
        <v>252</v>
      </c>
      <c r="E139" s="231" t="s">
        <v>6170</v>
      </c>
      <c r="F139" s="232" t="s">
        <v>6171</v>
      </c>
      <c r="G139" s="233" t="s">
        <v>320</v>
      </c>
      <c r="H139" s="234">
        <v>34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399</v>
      </c>
    </row>
    <row r="140" s="2" customFormat="1" ht="16.5" customHeight="1">
      <c r="A140" s="41"/>
      <c r="B140" s="42"/>
      <c r="C140" s="230" t="s">
        <v>8</v>
      </c>
      <c r="D140" s="230" t="s">
        <v>252</v>
      </c>
      <c r="E140" s="231" t="s">
        <v>6172</v>
      </c>
      <c r="F140" s="232" t="s">
        <v>4217</v>
      </c>
      <c r="G140" s="233" t="s">
        <v>3524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404</v>
      </c>
    </row>
    <row r="141" s="2" customFormat="1" ht="24.15" customHeight="1">
      <c r="A141" s="41"/>
      <c r="B141" s="42"/>
      <c r="C141" s="230" t="s">
        <v>348</v>
      </c>
      <c r="D141" s="230" t="s">
        <v>252</v>
      </c>
      <c r="E141" s="231" t="s">
        <v>6173</v>
      </c>
      <c r="F141" s="232" t="s">
        <v>6174</v>
      </c>
      <c r="G141" s="233" t="s">
        <v>264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411</v>
      </c>
    </row>
    <row r="142" s="2" customFormat="1" ht="16.5" customHeight="1">
      <c r="A142" s="41"/>
      <c r="B142" s="42"/>
      <c r="C142" s="230" t="s">
        <v>298</v>
      </c>
      <c r="D142" s="230" t="s">
        <v>252</v>
      </c>
      <c r="E142" s="231" t="s">
        <v>4201</v>
      </c>
      <c r="F142" s="232" t="s">
        <v>4202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423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3554</v>
      </c>
      <c r="F143" s="228" t="s">
        <v>6175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SUM(P144:P151)</f>
        <v>0</v>
      </c>
      <c r="Q143" s="222"/>
      <c r="R143" s="223">
        <f>SUM(R144:R151)</f>
        <v>0</v>
      </c>
      <c r="S143" s="222"/>
      <c r="T143" s="224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SUM(BK144:BK151)</f>
        <v>0</v>
      </c>
    </row>
    <row r="144" s="2" customFormat="1" ht="16.5" customHeight="1">
      <c r="A144" s="41"/>
      <c r="B144" s="42"/>
      <c r="C144" s="230" t="s">
        <v>360</v>
      </c>
      <c r="D144" s="230" t="s">
        <v>252</v>
      </c>
      <c r="E144" s="231" t="s">
        <v>4221</v>
      </c>
      <c r="F144" s="232" t="s">
        <v>4222</v>
      </c>
      <c r="G144" s="233" t="s">
        <v>643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432</v>
      </c>
    </row>
    <row r="145" s="2" customFormat="1" ht="16.5" customHeight="1">
      <c r="A145" s="41"/>
      <c r="B145" s="42"/>
      <c r="C145" s="230" t="s">
        <v>303</v>
      </c>
      <c r="D145" s="230" t="s">
        <v>252</v>
      </c>
      <c r="E145" s="231" t="s">
        <v>4223</v>
      </c>
      <c r="F145" s="232" t="s">
        <v>4224</v>
      </c>
      <c r="G145" s="233" t="s">
        <v>643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439</v>
      </c>
    </row>
    <row r="146" s="2" customFormat="1" ht="16.5" customHeight="1">
      <c r="A146" s="41"/>
      <c r="B146" s="42"/>
      <c r="C146" s="230" t="s">
        <v>385</v>
      </c>
      <c r="D146" s="230" t="s">
        <v>252</v>
      </c>
      <c r="E146" s="231" t="s">
        <v>4225</v>
      </c>
      <c r="F146" s="232" t="s">
        <v>4226</v>
      </c>
      <c r="G146" s="233" t="s">
        <v>643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447</v>
      </c>
    </row>
    <row r="147" s="2" customFormat="1" ht="16.5" customHeight="1">
      <c r="A147" s="41"/>
      <c r="B147" s="42"/>
      <c r="C147" s="230" t="s">
        <v>308</v>
      </c>
      <c r="D147" s="230" t="s">
        <v>252</v>
      </c>
      <c r="E147" s="231" t="s">
        <v>6176</v>
      </c>
      <c r="F147" s="232" t="s">
        <v>4228</v>
      </c>
      <c r="G147" s="233" t="s">
        <v>643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452</v>
      </c>
    </row>
    <row r="148" s="2" customFormat="1" ht="16.5" customHeight="1">
      <c r="A148" s="41"/>
      <c r="B148" s="42"/>
      <c r="C148" s="230" t="s">
        <v>401</v>
      </c>
      <c r="D148" s="230" t="s">
        <v>252</v>
      </c>
      <c r="E148" s="231" t="s">
        <v>4229</v>
      </c>
      <c r="F148" s="232" t="s">
        <v>4230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457</v>
      </c>
    </row>
    <row r="149" s="2" customFormat="1" ht="24.15" customHeight="1">
      <c r="A149" s="41"/>
      <c r="B149" s="42"/>
      <c r="C149" s="230" t="s">
        <v>408</v>
      </c>
      <c r="D149" s="230" t="s">
        <v>252</v>
      </c>
      <c r="E149" s="231" t="s">
        <v>4231</v>
      </c>
      <c r="F149" s="232" t="s">
        <v>4232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464</v>
      </c>
    </row>
    <row r="150" s="2" customFormat="1" ht="16.5" customHeight="1">
      <c r="A150" s="41"/>
      <c r="B150" s="42"/>
      <c r="C150" s="230" t="s">
        <v>7</v>
      </c>
      <c r="D150" s="230" t="s">
        <v>252</v>
      </c>
      <c r="E150" s="231" t="s">
        <v>4233</v>
      </c>
      <c r="F150" s="232" t="s">
        <v>4234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469</v>
      </c>
    </row>
    <row r="151" s="2" customFormat="1" ht="24.15" customHeight="1">
      <c r="A151" s="41"/>
      <c r="B151" s="42"/>
      <c r="C151" s="230" t="s">
        <v>321</v>
      </c>
      <c r="D151" s="230" t="s">
        <v>252</v>
      </c>
      <c r="E151" s="231" t="s">
        <v>4235</v>
      </c>
      <c r="F151" s="232" t="s">
        <v>4236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474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3484</v>
      </c>
      <c r="F152" s="217" t="s">
        <v>6177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SUM(P153:P159)</f>
        <v>0</v>
      </c>
      <c r="Q152" s="222"/>
      <c r="R152" s="223">
        <f>SUM(R153:R159)</f>
        <v>0</v>
      </c>
      <c r="S152" s="222"/>
      <c r="T152" s="224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250</v>
      </c>
      <c r="BK152" s="227">
        <f>SUM(BK153:BK159)</f>
        <v>0</v>
      </c>
    </row>
    <row r="153" s="2" customFormat="1" ht="24.15" customHeight="1">
      <c r="A153" s="41"/>
      <c r="B153" s="42"/>
      <c r="C153" s="230" t="s">
        <v>436</v>
      </c>
      <c r="D153" s="230" t="s">
        <v>252</v>
      </c>
      <c r="E153" s="231" t="s">
        <v>6178</v>
      </c>
      <c r="F153" s="232" t="s">
        <v>5987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93</v>
      </c>
    </row>
    <row r="154" s="2" customFormat="1" ht="37.8" customHeight="1">
      <c r="A154" s="41"/>
      <c r="B154" s="42"/>
      <c r="C154" s="230" t="s">
        <v>335</v>
      </c>
      <c r="D154" s="230" t="s">
        <v>252</v>
      </c>
      <c r="E154" s="231" t="s">
        <v>6179</v>
      </c>
      <c r="F154" s="232" t="s">
        <v>5989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275</v>
      </c>
    </row>
    <row r="155" s="2" customFormat="1" ht="33" customHeight="1">
      <c r="A155" s="41"/>
      <c r="B155" s="42"/>
      <c r="C155" s="230" t="s">
        <v>449</v>
      </c>
      <c r="D155" s="230" t="s">
        <v>252</v>
      </c>
      <c r="E155" s="231" t="s">
        <v>6180</v>
      </c>
      <c r="F155" s="232" t="s">
        <v>5991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280</v>
      </c>
    </row>
    <row r="156" s="2" customFormat="1" ht="16.5" customHeight="1">
      <c r="A156" s="41"/>
      <c r="B156" s="42"/>
      <c r="C156" s="230" t="s">
        <v>340</v>
      </c>
      <c r="D156" s="230" t="s">
        <v>252</v>
      </c>
      <c r="E156" s="231" t="s">
        <v>6181</v>
      </c>
      <c r="F156" s="232" t="s">
        <v>5993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286</v>
      </c>
    </row>
    <row r="157" s="2" customFormat="1" ht="16.5" customHeight="1">
      <c r="A157" s="41"/>
      <c r="B157" s="42"/>
      <c r="C157" s="230" t="s">
        <v>461</v>
      </c>
      <c r="D157" s="230" t="s">
        <v>252</v>
      </c>
      <c r="E157" s="231" t="s">
        <v>6182</v>
      </c>
      <c r="F157" s="232" t="s">
        <v>5995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8</v>
      </c>
    </row>
    <row r="158" s="2" customFormat="1" ht="16.5" customHeight="1">
      <c r="A158" s="41"/>
      <c r="B158" s="42"/>
      <c r="C158" s="230" t="s">
        <v>351</v>
      </c>
      <c r="D158" s="230" t="s">
        <v>252</v>
      </c>
      <c r="E158" s="231" t="s">
        <v>6183</v>
      </c>
      <c r="F158" s="232" t="s">
        <v>3657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298</v>
      </c>
    </row>
    <row r="159" s="2" customFormat="1" ht="16.5" customHeight="1">
      <c r="A159" s="41"/>
      <c r="B159" s="42"/>
      <c r="C159" s="230" t="s">
        <v>471</v>
      </c>
      <c r="D159" s="230" t="s">
        <v>252</v>
      </c>
      <c r="E159" s="231" t="s">
        <v>6184</v>
      </c>
      <c r="F159" s="232" t="s">
        <v>3665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303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EAHWe+RwV24imqKtrVcJbjJ3rLyBirOUxS0/yCE+xy2m1DoopRuunBs/lSy0cL+eVqGOlkVbrzvLU9qBqn5jew==" hashValue="ko5RAAPph29pCCUzClDYgKtT4w3sZDFMq/k14HY4bvsd4DTPEApju8P+9JkGY5IG7XOTSaZ6w/rA52BYsjOYGg==" algorithmName="SHA-512" password="CC35"/>
  <autoFilter ref="C124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6146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6185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ROUND((SUM(BE127:BE170)),  2)</f>
        <v>0</v>
      </c>
      <c r="G35" s="41"/>
      <c r="H35" s="41"/>
      <c r="I35" s="167">
        <v>0.20999999999999999</v>
      </c>
      <c r="J35" s="166">
        <f>ROUND(((SUM(BE127:BE170))*I35),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ROUND((SUM(BF127:BF170)),  2)</f>
        <v>0</v>
      </c>
      <c r="G36" s="41"/>
      <c r="H36" s="41"/>
      <c r="I36" s="167">
        <v>0.12</v>
      </c>
      <c r="J36" s="166">
        <f>ROUND(((SUM(BF127:BF170))*I36),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ROUND((SUM(BG127:BG170)),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ROUND((SUM(BH127:BH170)),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ROUND((SUM(BI127:BI170)),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6146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08.2 - Přeložka NTL plynovodu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6186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6187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6188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6189</v>
      </c>
      <c r="E102" s="199"/>
      <c r="F102" s="199"/>
      <c r="G102" s="199"/>
      <c r="H102" s="199"/>
      <c r="I102" s="199"/>
      <c r="J102" s="200">
        <f>J139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6190</v>
      </c>
      <c r="E103" s="199"/>
      <c r="F103" s="199"/>
      <c r="G103" s="199"/>
      <c r="H103" s="199"/>
      <c r="I103" s="199"/>
      <c r="J103" s="200">
        <f>J143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6191</v>
      </c>
      <c r="E104" s="199"/>
      <c r="F104" s="199"/>
      <c r="G104" s="199"/>
      <c r="H104" s="199"/>
      <c r="I104" s="199"/>
      <c r="J104" s="200">
        <f>J154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6192</v>
      </c>
      <c r="E105" s="194"/>
      <c r="F105" s="194"/>
      <c r="G105" s="194"/>
      <c r="H105" s="194"/>
      <c r="I105" s="194"/>
      <c r="J105" s="195">
        <f>J163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235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6146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08.2 - Přeložka NTL plynovodu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236</v>
      </c>
      <c r="D126" s="205" t="s">
        <v>69</v>
      </c>
      <c r="E126" s="205" t="s">
        <v>65</v>
      </c>
      <c r="F126" s="205" t="s">
        <v>66</v>
      </c>
      <c r="G126" s="205" t="s">
        <v>237</v>
      </c>
      <c r="H126" s="205" t="s">
        <v>238</v>
      </c>
      <c r="I126" s="205" t="s">
        <v>239</v>
      </c>
      <c r="J126" s="206" t="s">
        <v>196</v>
      </c>
      <c r="K126" s="207" t="s">
        <v>240</v>
      </c>
      <c r="L126" s="208"/>
      <c r="M126" s="103" t="s">
        <v>1</v>
      </c>
      <c r="N126" s="104" t="s">
        <v>48</v>
      </c>
      <c r="O126" s="104" t="s">
        <v>241</v>
      </c>
      <c r="P126" s="104" t="s">
        <v>242</v>
      </c>
      <c r="Q126" s="104" t="s">
        <v>243</v>
      </c>
      <c r="R126" s="104" t="s">
        <v>244</v>
      </c>
      <c r="S126" s="104" t="s">
        <v>245</v>
      </c>
      <c r="T126" s="105" t="s">
        <v>246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247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P128+P163</f>
        <v>0</v>
      </c>
      <c r="Q127" s="107"/>
      <c r="R127" s="211">
        <f>R128+R163</f>
        <v>0</v>
      </c>
      <c r="S127" s="107"/>
      <c r="T127" s="212">
        <f>T128+T163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BK128+BK163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3488</v>
      </c>
      <c r="F128" s="217" t="s">
        <v>6193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P129+P132+P139+P143+P154</f>
        <v>0</v>
      </c>
      <c r="Q128" s="222"/>
      <c r="R128" s="223">
        <f>R129+R132+R139+R143+R154</f>
        <v>0</v>
      </c>
      <c r="S128" s="222"/>
      <c r="T128" s="224">
        <f>T129+T132+T139+T143+T154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250</v>
      </c>
      <c r="BK128" s="227">
        <f>BK129+BK132+BK139+BK143+BK154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3577</v>
      </c>
      <c r="F129" s="228" t="s">
        <v>6194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250</v>
      </c>
      <c r="BK129" s="227">
        <f>SUM(BK130:BK131)</f>
        <v>0</v>
      </c>
    </row>
    <row r="130" s="2" customFormat="1" ht="33" customHeight="1">
      <c r="A130" s="41"/>
      <c r="B130" s="42"/>
      <c r="C130" s="230" t="s">
        <v>91</v>
      </c>
      <c r="D130" s="230" t="s">
        <v>252</v>
      </c>
      <c r="E130" s="231" t="s">
        <v>6195</v>
      </c>
      <c r="F130" s="232" t="s">
        <v>6196</v>
      </c>
      <c r="G130" s="233" t="s">
        <v>320</v>
      </c>
      <c r="H130" s="234">
        <v>21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308</v>
      </c>
    </row>
    <row r="131" s="2" customFormat="1" ht="24.15" customHeight="1">
      <c r="A131" s="41"/>
      <c r="B131" s="42"/>
      <c r="C131" s="230" t="s">
        <v>93</v>
      </c>
      <c r="D131" s="230" t="s">
        <v>252</v>
      </c>
      <c r="E131" s="231" t="s">
        <v>6197</v>
      </c>
      <c r="F131" s="232" t="s">
        <v>6198</v>
      </c>
      <c r="G131" s="233" t="s">
        <v>320</v>
      </c>
      <c r="H131" s="234">
        <v>61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408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3632</v>
      </c>
      <c r="F132" s="228" t="s">
        <v>6199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SUM(P133:P138)</f>
        <v>0</v>
      </c>
      <c r="Q132" s="222"/>
      <c r="R132" s="223">
        <f>SUM(R133:R138)</f>
        <v>0</v>
      </c>
      <c r="S132" s="222"/>
      <c r="T132" s="224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SUM(BK133:BK138)</f>
        <v>0</v>
      </c>
    </row>
    <row r="133" s="2" customFormat="1" ht="16.5" customHeight="1">
      <c r="A133" s="41"/>
      <c r="B133" s="42"/>
      <c r="C133" s="230" t="s">
        <v>272</v>
      </c>
      <c r="D133" s="230" t="s">
        <v>252</v>
      </c>
      <c r="E133" s="231" t="s">
        <v>4192</v>
      </c>
      <c r="F133" s="232" t="s">
        <v>4213</v>
      </c>
      <c r="G133" s="233" t="s">
        <v>320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321</v>
      </c>
    </row>
    <row r="134" s="2" customFormat="1" ht="16.5" customHeight="1">
      <c r="A134" s="41"/>
      <c r="B134" s="42"/>
      <c r="C134" s="230" t="s">
        <v>256</v>
      </c>
      <c r="D134" s="230" t="s">
        <v>252</v>
      </c>
      <c r="E134" s="231" t="s">
        <v>4214</v>
      </c>
      <c r="F134" s="232" t="s">
        <v>6200</v>
      </c>
      <c r="G134" s="233" t="s">
        <v>570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335</v>
      </c>
    </row>
    <row r="135" s="2" customFormat="1" ht="16.5" customHeight="1">
      <c r="A135" s="41"/>
      <c r="B135" s="42"/>
      <c r="C135" s="230" t="s">
        <v>283</v>
      </c>
      <c r="D135" s="230" t="s">
        <v>252</v>
      </c>
      <c r="E135" s="231" t="s">
        <v>6201</v>
      </c>
      <c r="F135" s="232" t="s">
        <v>6202</v>
      </c>
      <c r="G135" s="233" t="s">
        <v>570</v>
      </c>
      <c r="H135" s="234">
        <v>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340</v>
      </c>
    </row>
    <row r="136" s="2" customFormat="1" ht="16.5" customHeight="1">
      <c r="A136" s="41"/>
      <c r="B136" s="42"/>
      <c r="C136" s="230" t="s">
        <v>275</v>
      </c>
      <c r="D136" s="230" t="s">
        <v>252</v>
      </c>
      <c r="E136" s="231" t="s">
        <v>6203</v>
      </c>
      <c r="F136" s="232" t="s">
        <v>6204</v>
      </c>
      <c r="G136" s="233" t="s">
        <v>570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351</v>
      </c>
    </row>
    <row r="137" s="2" customFormat="1" ht="16.5" customHeight="1">
      <c r="A137" s="41"/>
      <c r="B137" s="42"/>
      <c r="C137" s="230" t="s">
        <v>294</v>
      </c>
      <c r="D137" s="230" t="s">
        <v>252</v>
      </c>
      <c r="E137" s="231" t="s">
        <v>6205</v>
      </c>
      <c r="F137" s="232" t="s">
        <v>6206</v>
      </c>
      <c r="G137" s="233" t="s">
        <v>570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357</v>
      </c>
    </row>
    <row r="138" s="2" customFormat="1" ht="16.5" customHeight="1">
      <c r="A138" s="41"/>
      <c r="B138" s="42"/>
      <c r="C138" s="230" t="s">
        <v>280</v>
      </c>
      <c r="D138" s="230" t="s">
        <v>252</v>
      </c>
      <c r="E138" s="231" t="s">
        <v>6207</v>
      </c>
      <c r="F138" s="232" t="s">
        <v>4202</v>
      </c>
      <c r="G138" s="233" t="s">
        <v>643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363</v>
      </c>
    </row>
    <row r="139" s="12" customFormat="1" ht="22.8" customHeight="1">
      <c r="A139" s="12"/>
      <c r="B139" s="214"/>
      <c r="C139" s="215"/>
      <c r="D139" s="216" t="s">
        <v>83</v>
      </c>
      <c r="E139" s="228" t="s">
        <v>4128</v>
      </c>
      <c r="F139" s="228" t="s">
        <v>6208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SUM(P140:P142)</f>
        <v>0</v>
      </c>
      <c r="Q139" s="222"/>
      <c r="R139" s="223">
        <f>SUM(R140:R142)</f>
        <v>0</v>
      </c>
      <c r="S139" s="222"/>
      <c r="T139" s="224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91</v>
      </c>
      <c r="AY139" s="225" t="s">
        <v>250</v>
      </c>
      <c r="BK139" s="227">
        <f>SUM(BK140:BK142)</f>
        <v>0</v>
      </c>
    </row>
    <row r="140" s="2" customFormat="1" ht="16.5" customHeight="1">
      <c r="A140" s="41"/>
      <c r="B140" s="42"/>
      <c r="C140" s="230" t="s">
        <v>305</v>
      </c>
      <c r="D140" s="230" t="s">
        <v>252</v>
      </c>
      <c r="E140" s="231" t="s">
        <v>6155</v>
      </c>
      <c r="F140" s="232" t="s">
        <v>6156</v>
      </c>
      <c r="G140" s="233" t="s">
        <v>320</v>
      </c>
      <c r="H140" s="234">
        <v>120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374</v>
      </c>
    </row>
    <row r="141" s="2" customFormat="1" ht="16.5" customHeight="1">
      <c r="A141" s="41"/>
      <c r="B141" s="42"/>
      <c r="C141" s="230" t="s">
        <v>286</v>
      </c>
      <c r="D141" s="230" t="s">
        <v>252</v>
      </c>
      <c r="E141" s="231" t="s">
        <v>6157</v>
      </c>
      <c r="F141" s="232" t="s">
        <v>6158</v>
      </c>
      <c r="G141" s="233" t="s">
        <v>320</v>
      </c>
      <c r="H141" s="234">
        <v>17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389</v>
      </c>
    </row>
    <row r="142" s="2" customFormat="1" ht="16.5" customHeight="1">
      <c r="A142" s="41"/>
      <c r="B142" s="42"/>
      <c r="C142" s="230" t="s">
        <v>332</v>
      </c>
      <c r="D142" s="230" t="s">
        <v>252</v>
      </c>
      <c r="E142" s="231" t="s">
        <v>4201</v>
      </c>
      <c r="F142" s="232" t="s">
        <v>4202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399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4136</v>
      </c>
      <c r="F143" s="228" t="s">
        <v>6209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SUM(P144:P153)</f>
        <v>0</v>
      </c>
      <c r="Q143" s="222"/>
      <c r="R143" s="223">
        <f>SUM(R144:R153)</f>
        <v>0</v>
      </c>
      <c r="S143" s="222"/>
      <c r="T143" s="224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SUM(BK144:BK153)</f>
        <v>0</v>
      </c>
    </row>
    <row r="144" s="2" customFormat="1" ht="24.15" customHeight="1">
      <c r="A144" s="41"/>
      <c r="B144" s="42"/>
      <c r="C144" s="230" t="s">
        <v>8</v>
      </c>
      <c r="D144" s="230" t="s">
        <v>252</v>
      </c>
      <c r="E144" s="231" t="s">
        <v>6161</v>
      </c>
      <c r="F144" s="232" t="s">
        <v>6162</v>
      </c>
      <c r="G144" s="233" t="s">
        <v>264</v>
      </c>
      <c r="H144" s="234">
        <v>100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404</v>
      </c>
    </row>
    <row r="145" s="2" customFormat="1" ht="16.5" customHeight="1">
      <c r="A145" s="41"/>
      <c r="B145" s="42"/>
      <c r="C145" s="230" t="s">
        <v>348</v>
      </c>
      <c r="D145" s="230" t="s">
        <v>252</v>
      </c>
      <c r="E145" s="231" t="s">
        <v>6011</v>
      </c>
      <c r="F145" s="232" t="s">
        <v>6012</v>
      </c>
      <c r="G145" s="233" t="s">
        <v>264</v>
      </c>
      <c r="H145" s="234">
        <v>100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411</v>
      </c>
    </row>
    <row r="146" s="2" customFormat="1" ht="16.5" customHeight="1">
      <c r="A146" s="41"/>
      <c r="B146" s="42"/>
      <c r="C146" s="230" t="s">
        <v>298</v>
      </c>
      <c r="D146" s="230" t="s">
        <v>252</v>
      </c>
      <c r="E146" s="231" t="s">
        <v>5847</v>
      </c>
      <c r="F146" s="232" t="s">
        <v>6163</v>
      </c>
      <c r="G146" s="233" t="s">
        <v>264</v>
      </c>
      <c r="H146" s="234">
        <v>80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423</v>
      </c>
    </row>
    <row r="147" s="2" customFormat="1" ht="16.5" customHeight="1">
      <c r="A147" s="41"/>
      <c r="B147" s="42"/>
      <c r="C147" s="230" t="s">
        <v>360</v>
      </c>
      <c r="D147" s="230" t="s">
        <v>252</v>
      </c>
      <c r="E147" s="231" t="s">
        <v>6164</v>
      </c>
      <c r="F147" s="232" t="s">
        <v>6165</v>
      </c>
      <c r="G147" s="233" t="s">
        <v>264</v>
      </c>
      <c r="H147" s="234">
        <v>18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432</v>
      </c>
    </row>
    <row r="148" s="2" customFormat="1" ht="24.15" customHeight="1">
      <c r="A148" s="41"/>
      <c r="B148" s="42"/>
      <c r="C148" s="230" t="s">
        <v>303</v>
      </c>
      <c r="D148" s="230" t="s">
        <v>252</v>
      </c>
      <c r="E148" s="231" t="s">
        <v>6166</v>
      </c>
      <c r="F148" s="232" t="s">
        <v>6167</v>
      </c>
      <c r="G148" s="233" t="s">
        <v>388</v>
      </c>
      <c r="H148" s="234">
        <v>288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439</v>
      </c>
    </row>
    <row r="149" s="2" customFormat="1" ht="16.5" customHeight="1">
      <c r="A149" s="41"/>
      <c r="B149" s="42"/>
      <c r="C149" s="230" t="s">
        <v>385</v>
      </c>
      <c r="D149" s="230" t="s">
        <v>252</v>
      </c>
      <c r="E149" s="231" t="s">
        <v>6168</v>
      </c>
      <c r="F149" s="232" t="s">
        <v>6169</v>
      </c>
      <c r="G149" s="233" t="s">
        <v>320</v>
      </c>
      <c r="H149" s="234">
        <v>120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447</v>
      </c>
    </row>
    <row r="150" s="2" customFormat="1" ht="16.5" customHeight="1">
      <c r="A150" s="41"/>
      <c r="B150" s="42"/>
      <c r="C150" s="230" t="s">
        <v>308</v>
      </c>
      <c r="D150" s="230" t="s">
        <v>252</v>
      </c>
      <c r="E150" s="231" t="s">
        <v>6170</v>
      </c>
      <c r="F150" s="232" t="s">
        <v>6171</v>
      </c>
      <c r="G150" s="233" t="s">
        <v>320</v>
      </c>
      <c r="H150" s="234">
        <v>120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452</v>
      </c>
    </row>
    <row r="151" s="2" customFormat="1" ht="24.15" customHeight="1">
      <c r="A151" s="41"/>
      <c r="B151" s="42"/>
      <c r="C151" s="230" t="s">
        <v>401</v>
      </c>
      <c r="D151" s="230" t="s">
        <v>252</v>
      </c>
      <c r="E151" s="231" t="s">
        <v>6210</v>
      </c>
      <c r="F151" s="232" t="s">
        <v>6211</v>
      </c>
      <c r="G151" s="233" t="s">
        <v>570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457</v>
      </c>
    </row>
    <row r="152" s="2" customFormat="1" ht="24.15" customHeight="1">
      <c r="A152" s="41"/>
      <c r="B152" s="42"/>
      <c r="C152" s="230" t="s">
        <v>408</v>
      </c>
      <c r="D152" s="230" t="s">
        <v>252</v>
      </c>
      <c r="E152" s="231" t="s">
        <v>6173</v>
      </c>
      <c r="F152" s="232" t="s">
        <v>6174</v>
      </c>
      <c r="G152" s="233" t="s">
        <v>264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464</v>
      </c>
    </row>
    <row r="153" s="2" customFormat="1" ht="16.5" customHeight="1">
      <c r="A153" s="41"/>
      <c r="B153" s="42"/>
      <c r="C153" s="230" t="s">
        <v>7</v>
      </c>
      <c r="D153" s="230" t="s">
        <v>252</v>
      </c>
      <c r="E153" s="231" t="s">
        <v>6017</v>
      </c>
      <c r="F153" s="232" t="s">
        <v>4202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469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1012</v>
      </c>
      <c r="F154" s="228" t="s">
        <v>6212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SUM(P155:P162)</f>
        <v>0</v>
      </c>
      <c r="Q154" s="222"/>
      <c r="R154" s="223">
        <f>SUM(R155:R162)</f>
        <v>0</v>
      </c>
      <c r="S154" s="222"/>
      <c r="T154" s="224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250</v>
      </c>
      <c r="BK154" s="227">
        <f>SUM(BK155:BK162)</f>
        <v>0</v>
      </c>
    </row>
    <row r="155" s="2" customFormat="1" ht="16.5" customHeight="1">
      <c r="A155" s="41"/>
      <c r="B155" s="42"/>
      <c r="C155" s="230" t="s">
        <v>321</v>
      </c>
      <c r="D155" s="230" t="s">
        <v>252</v>
      </c>
      <c r="E155" s="231" t="s">
        <v>4221</v>
      </c>
      <c r="F155" s="232" t="s">
        <v>4222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474</v>
      </c>
    </row>
    <row r="156" s="2" customFormat="1" ht="16.5" customHeight="1">
      <c r="A156" s="41"/>
      <c r="B156" s="42"/>
      <c r="C156" s="230" t="s">
        <v>436</v>
      </c>
      <c r="D156" s="230" t="s">
        <v>252</v>
      </c>
      <c r="E156" s="231" t="s">
        <v>6213</v>
      </c>
      <c r="F156" s="232" t="s">
        <v>4224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479</v>
      </c>
    </row>
    <row r="157" s="2" customFormat="1" ht="16.5" customHeight="1">
      <c r="A157" s="41"/>
      <c r="B157" s="42"/>
      <c r="C157" s="230" t="s">
        <v>335</v>
      </c>
      <c r="D157" s="230" t="s">
        <v>252</v>
      </c>
      <c r="E157" s="231" t="s">
        <v>6214</v>
      </c>
      <c r="F157" s="232" t="s">
        <v>4226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490</v>
      </c>
    </row>
    <row r="158" s="2" customFormat="1" ht="16.5" customHeight="1">
      <c r="A158" s="41"/>
      <c r="B158" s="42"/>
      <c r="C158" s="230" t="s">
        <v>449</v>
      </c>
      <c r="D158" s="230" t="s">
        <v>252</v>
      </c>
      <c r="E158" s="231" t="s">
        <v>6215</v>
      </c>
      <c r="F158" s="232" t="s">
        <v>4228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496</v>
      </c>
    </row>
    <row r="159" s="2" customFormat="1" ht="16.5" customHeight="1">
      <c r="A159" s="41"/>
      <c r="B159" s="42"/>
      <c r="C159" s="230" t="s">
        <v>340</v>
      </c>
      <c r="D159" s="230" t="s">
        <v>252</v>
      </c>
      <c r="E159" s="231" t="s">
        <v>6216</v>
      </c>
      <c r="F159" s="232" t="s">
        <v>4230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524</v>
      </c>
    </row>
    <row r="160" s="2" customFormat="1" ht="24.15" customHeight="1">
      <c r="A160" s="41"/>
      <c r="B160" s="42"/>
      <c r="C160" s="230" t="s">
        <v>461</v>
      </c>
      <c r="D160" s="230" t="s">
        <v>252</v>
      </c>
      <c r="E160" s="231" t="s">
        <v>6217</v>
      </c>
      <c r="F160" s="232" t="s">
        <v>4232</v>
      </c>
      <c r="G160" s="233" t="s">
        <v>643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543</v>
      </c>
    </row>
    <row r="161" s="2" customFormat="1" ht="16.5" customHeight="1">
      <c r="A161" s="41"/>
      <c r="B161" s="42"/>
      <c r="C161" s="230" t="s">
        <v>351</v>
      </c>
      <c r="D161" s="230" t="s">
        <v>252</v>
      </c>
      <c r="E161" s="231" t="s">
        <v>6218</v>
      </c>
      <c r="F161" s="232" t="s">
        <v>4234</v>
      </c>
      <c r="G161" s="233" t="s">
        <v>643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548</v>
      </c>
    </row>
    <row r="162" s="2" customFormat="1" ht="24.15" customHeight="1">
      <c r="A162" s="41"/>
      <c r="B162" s="42"/>
      <c r="C162" s="230" t="s">
        <v>471</v>
      </c>
      <c r="D162" s="230" t="s">
        <v>252</v>
      </c>
      <c r="E162" s="231" t="s">
        <v>4235</v>
      </c>
      <c r="F162" s="232" t="s">
        <v>4236</v>
      </c>
      <c r="G162" s="233" t="s">
        <v>643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554</v>
      </c>
    </row>
    <row r="163" s="12" customFormat="1" ht="25.92" customHeight="1">
      <c r="A163" s="12"/>
      <c r="B163" s="214"/>
      <c r="C163" s="215"/>
      <c r="D163" s="216" t="s">
        <v>83</v>
      </c>
      <c r="E163" s="217" t="s">
        <v>3486</v>
      </c>
      <c r="F163" s="217" t="s">
        <v>6177</v>
      </c>
      <c r="G163" s="215"/>
      <c r="H163" s="215"/>
      <c r="I163" s="218"/>
      <c r="J163" s="219">
        <f>BK163</f>
        <v>0</v>
      </c>
      <c r="K163" s="215"/>
      <c r="L163" s="220"/>
      <c r="M163" s="221"/>
      <c r="N163" s="222"/>
      <c r="O163" s="222"/>
      <c r="P163" s="223">
        <f>SUM(P164:P170)</f>
        <v>0</v>
      </c>
      <c r="Q163" s="222"/>
      <c r="R163" s="223">
        <f>SUM(R164:R170)</f>
        <v>0</v>
      </c>
      <c r="S163" s="222"/>
      <c r="T163" s="224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84</v>
      </c>
      <c r="AY163" s="225" t="s">
        <v>250</v>
      </c>
      <c r="BK163" s="227">
        <f>SUM(BK164:BK170)</f>
        <v>0</v>
      </c>
    </row>
    <row r="164" s="2" customFormat="1" ht="24.15" customHeight="1">
      <c r="A164" s="41"/>
      <c r="B164" s="42"/>
      <c r="C164" s="230" t="s">
        <v>357</v>
      </c>
      <c r="D164" s="230" t="s">
        <v>252</v>
      </c>
      <c r="E164" s="231" t="s">
        <v>6219</v>
      </c>
      <c r="F164" s="232" t="s">
        <v>5987</v>
      </c>
      <c r="G164" s="233" t="s">
        <v>643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93</v>
      </c>
    </row>
    <row r="165" s="2" customFormat="1" ht="37.8" customHeight="1">
      <c r="A165" s="41"/>
      <c r="B165" s="42"/>
      <c r="C165" s="230" t="s">
        <v>487</v>
      </c>
      <c r="D165" s="230" t="s">
        <v>252</v>
      </c>
      <c r="E165" s="231" t="s">
        <v>6220</v>
      </c>
      <c r="F165" s="232" t="s">
        <v>5989</v>
      </c>
      <c r="G165" s="233" t="s">
        <v>643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275</v>
      </c>
    </row>
    <row r="166" s="2" customFormat="1" ht="33" customHeight="1">
      <c r="A166" s="41"/>
      <c r="B166" s="42"/>
      <c r="C166" s="230" t="s">
        <v>363</v>
      </c>
      <c r="D166" s="230" t="s">
        <v>252</v>
      </c>
      <c r="E166" s="231" t="s">
        <v>6221</v>
      </c>
      <c r="F166" s="232" t="s">
        <v>5991</v>
      </c>
      <c r="G166" s="233" t="s">
        <v>643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280</v>
      </c>
    </row>
    <row r="167" s="2" customFormat="1" ht="16.5" customHeight="1">
      <c r="A167" s="41"/>
      <c r="B167" s="42"/>
      <c r="C167" s="230" t="s">
        <v>521</v>
      </c>
      <c r="D167" s="230" t="s">
        <v>252</v>
      </c>
      <c r="E167" s="231" t="s">
        <v>6222</v>
      </c>
      <c r="F167" s="232" t="s">
        <v>5993</v>
      </c>
      <c r="G167" s="233" t="s">
        <v>643</v>
      </c>
      <c r="H167" s="234">
        <v>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286</v>
      </c>
    </row>
    <row r="168" s="2" customFormat="1" ht="16.5" customHeight="1">
      <c r="A168" s="41"/>
      <c r="B168" s="42"/>
      <c r="C168" s="230" t="s">
        <v>374</v>
      </c>
      <c r="D168" s="230" t="s">
        <v>252</v>
      </c>
      <c r="E168" s="231" t="s">
        <v>6223</v>
      </c>
      <c r="F168" s="232" t="s">
        <v>5995</v>
      </c>
      <c r="G168" s="233" t="s">
        <v>643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91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8</v>
      </c>
    </row>
    <row r="169" s="2" customFormat="1" ht="16.5" customHeight="1">
      <c r="A169" s="41"/>
      <c r="B169" s="42"/>
      <c r="C169" s="230" t="s">
        <v>545</v>
      </c>
      <c r="D169" s="230" t="s">
        <v>252</v>
      </c>
      <c r="E169" s="231" t="s">
        <v>6224</v>
      </c>
      <c r="F169" s="232" t="s">
        <v>3657</v>
      </c>
      <c r="G169" s="233" t="s">
        <v>643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298</v>
      </c>
    </row>
    <row r="170" s="2" customFormat="1" ht="16.5" customHeight="1">
      <c r="A170" s="41"/>
      <c r="B170" s="42"/>
      <c r="C170" s="230" t="s">
        <v>389</v>
      </c>
      <c r="D170" s="230" t="s">
        <v>252</v>
      </c>
      <c r="E170" s="231" t="s">
        <v>6145</v>
      </c>
      <c r="F170" s="232" t="s">
        <v>3665</v>
      </c>
      <c r="G170" s="233" t="s">
        <v>643</v>
      </c>
      <c r="H170" s="234">
        <v>1</v>
      </c>
      <c r="I170" s="235"/>
      <c r="J170" s="236">
        <f>ROUND(I170*H170,2)</f>
        <v>0</v>
      </c>
      <c r="K170" s="237"/>
      <c r="L170" s="47"/>
      <c r="M170" s="306" t="s">
        <v>1</v>
      </c>
      <c r="N170" s="307" t="s">
        <v>49</v>
      </c>
      <c r="O170" s="308"/>
      <c r="P170" s="309">
        <f>O170*H170</f>
        <v>0</v>
      </c>
      <c r="Q170" s="309">
        <v>0</v>
      </c>
      <c r="R170" s="309">
        <f>Q170*H170</f>
        <v>0</v>
      </c>
      <c r="S170" s="309">
        <v>0</v>
      </c>
      <c r="T170" s="31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303</v>
      </c>
    </row>
    <row r="171" s="2" customFormat="1" ht="6.96" customHeight="1">
      <c r="A171" s="41"/>
      <c r="B171" s="69"/>
      <c r="C171" s="70"/>
      <c r="D171" s="70"/>
      <c r="E171" s="70"/>
      <c r="F171" s="70"/>
      <c r="G171" s="70"/>
      <c r="H171" s="70"/>
      <c r="I171" s="70"/>
      <c r="J171" s="70"/>
      <c r="K171" s="70"/>
      <c r="L171" s="47"/>
      <c r="M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</sheetData>
  <sheetProtection sheet="1" autoFilter="0" formatColumns="0" formatRows="0" objects="1" scenarios="1" spinCount="100000" saltValue="qYODU5iBSI3T3eoUaNWFDLF7WXZKQmCwXqjm0jxwtlVAbiLKGhIwvW1bh1y2RkJ5VzZXx4LIvS4DeHHBcRFP9w==" hashValue="l5tDIekb5Uj/7DTUs0FZDpG+pokgBfHGNz5joZV7FmWBMYltUxh0K4hQt63GSkrk9s+a2rM7lz68n/B5uxGB5A==" algorithmName="SHA-512" password="CC35"/>
  <autoFilter ref="C126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6225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ROUND((SUM(BE123:BE171)),  2)</f>
        <v>0</v>
      </c>
      <c r="G33" s="41"/>
      <c r="H33" s="41"/>
      <c r="I33" s="167">
        <v>0.20999999999999999</v>
      </c>
      <c r="J33" s="166">
        <f>ROUND(((SUM(BE123:BE171))*I33),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ROUND((SUM(BF123:BF171)),  2)</f>
        <v>0</v>
      </c>
      <c r="G34" s="41"/>
      <c r="H34" s="41"/>
      <c r="I34" s="167">
        <v>0.12</v>
      </c>
      <c r="J34" s="166">
        <f>ROUND(((SUM(BF123:BF171))*I34),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ROUND((SUM(BG123:BG171)),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ROUND((SUM(BH123:BH171)),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ROUND((SUM(BI123:BI171)),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09 - Přípojka STL plynovodu a přeložka STL plynovodu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5978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6226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6227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6228</v>
      </c>
      <c r="E100" s="199"/>
      <c r="F100" s="199"/>
      <c r="G100" s="199"/>
      <c r="H100" s="199"/>
      <c r="I100" s="199"/>
      <c r="J100" s="200">
        <f>J142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6229</v>
      </c>
      <c r="E101" s="199"/>
      <c r="F101" s="199"/>
      <c r="G101" s="199"/>
      <c r="H101" s="199"/>
      <c r="I101" s="199"/>
      <c r="J101" s="200">
        <f>J146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6230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6231</v>
      </c>
      <c r="E103" s="199"/>
      <c r="F103" s="199"/>
      <c r="G103" s="199"/>
      <c r="H103" s="199"/>
      <c r="I103" s="199"/>
      <c r="J103" s="200">
        <f>J156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09 - Přípojka STL plynovodu a přeložka STL plynovodu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236</v>
      </c>
      <c r="D122" s="205" t="s">
        <v>69</v>
      </c>
      <c r="E122" s="205" t="s">
        <v>65</v>
      </c>
      <c r="F122" s="205" t="s">
        <v>66</v>
      </c>
      <c r="G122" s="205" t="s">
        <v>237</v>
      </c>
      <c r="H122" s="205" t="s">
        <v>238</v>
      </c>
      <c r="I122" s="205" t="s">
        <v>239</v>
      </c>
      <c r="J122" s="206" t="s">
        <v>196</v>
      </c>
      <c r="K122" s="207" t="s">
        <v>240</v>
      </c>
      <c r="L122" s="208"/>
      <c r="M122" s="103" t="s">
        <v>1</v>
      </c>
      <c r="N122" s="104" t="s">
        <v>48</v>
      </c>
      <c r="O122" s="104" t="s">
        <v>241</v>
      </c>
      <c r="P122" s="104" t="s">
        <v>242</v>
      </c>
      <c r="Q122" s="104" t="s">
        <v>243</v>
      </c>
      <c r="R122" s="104" t="s">
        <v>244</v>
      </c>
      <c r="S122" s="104" t="s">
        <v>245</v>
      </c>
      <c r="T122" s="105" t="s">
        <v>246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247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3486</v>
      </c>
      <c r="F124" s="217" t="s">
        <v>5985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250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252</v>
      </c>
      <c r="E125" s="231" t="s">
        <v>6232</v>
      </c>
      <c r="F125" s="232" t="s">
        <v>5987</v>
      </c>
      <c r="G125" s="233" t="s">
        <v>643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252</v>
      </c>
      <c r="E126" s="231" t="s">
        <v>6233</v>
      </c>
      <c r="F126" s="232" t="s">
        <v>5989</v>
      </c>
      <c r="G126" s="233" t="s">
        <v>643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275</v>
      </c>
    </row>
    <row r="127" s="2" customFormat="1" ht="33" customHeight="1">
      <c r="A127" s="41"/>
      <c r="B127" s="42"/>
      <c r="C127" s="230" t="s">
        <v>272</v>
      </c>
      <c r="D127" s="230" t="s">
        <v>252</v>
      </c>
      <c r="E127" s="231" t="s">
        <v>6234</v>
      </c>
      <c r="F127" s="232" t="s">
        <v>5991</v>
      </c>
      <c r="G127" s="233" t="s">
        <v>643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280</v>
      </c>
    </row>
    <row r="128" s="2" customFormat="1" ht="16.5" customHeight="1">
      <c r="A128" s="41"/>
      <c r="B128" s="42"/>
      <c r="C128" s="230" t="s">
        <v>256</v>
      </c>
      <c r="D128" s="230" t="s">
        <v>252</v>
      </c>
      <c r="E128" s="231" t="s">
        <v>6143</v>
      </c>
      <c r="F128" s="232" t="s">
        <v>5993</v>
      </c>
      <c r="G128" s="233" t="s">
        <v>643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286</v>
      </c>
    </row>
    <row r="129" s="2" customFormat="1" ht="16.5" customHeight="1">
      <c r="A129" s="41"/>
      <c r="B129" s="42"/>
      <c r="C129" s="230" t="s">
        <v>283</v>
      </c>
      <c r="D129" s="230" t="s">
        <v>252</v>
      </c>
      <c r="E129" s="231" t="s">
        <v>6182</v>
      </c>
      <c r="F129" s="232" t="s">
        <v>5995</v>
      </c>
      <c r="G129" s="233" t="s">
        <v>643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8</v>
      </c>
    </row>
    <row r="130" s="2" customFormat="1" ht="16.5" customHeight="1">
      <c r="A130" s="41"/>
      <c r="B130" s="42"/>
      <c r="C130" s="230" t="s">
        <v>275</v>
      </c>
      <c r="D130" s="230" t="s">
        <v>252</v>
      </c>
      <c r="E130" s="231" t="s">
        <v>6235</v>
      </c>
      <c r="F130" s="232" t="s">
        <v>3657</v>
      </c>
      <c r="G130" s="233" t="s">
        <v>643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298</v>
      </c>
    </row>
    <row r="131" s="2" customFormat="1" ht="16.5" customHeight="1">
      <c r="A131" s="41"/>
      <c r="B131" s="42"/>
      <c r="C131" s="230" t="s">
        <v>294</v>
      </c>
      <c r="D131" s="230" t="s">
        <v>252</v>
      </c>
      <c r="E131" s="231" t="s">
        <v>6184</v>
      </c>
      <c r="F131" s="232" t="s">
        <v>3665</v>
      </c>
      <c r="G131" s="233" t="s">
        <v>643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303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3484</v>
      </c>
      <c r="F132" s="217" t="s">
        <v>6236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P133+P142+P146+P149+P156</f>
        <v>0</v>
      </c>
      <c r="Q132" s="222"/>
      <c r="R132" s="223">
        <f>R133+R142+R146+R149+R156</f>
        <v>0</v>
      </c>
      <c r="S132" s="222"/>
      <c r="T132" s="224">
        <f>T133+T142+T146+T149+T156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250</v>
      </c>
      <c r="BK132" s="227">
        <f>BK133+BK142+BK146+BK149+BK156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3652</v>
      </c>
      <c r="F133" s="228" t="s">
        <v>6237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SUM(P134:P141)</f>
        <v>0</v>
      </c>
      <c r="Q133" s="222"/>
      <c r="R133" s="223">
        <f>SUM(R134:R141)</f>
        <v>0</v>
      </c>
      <c r="S133" s="222"/>
      <c r="T133" s="224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250</v>
      </c>
      <c r="BK133" s="227">
        <f>SUM(BK134:BK141)</f>
        <v>0</v>
      </c>
    </row>
    <row r="134" s="2" customFormat="1" ht="21.75" customHeight="1">
      <c r="A134" s="41"/>
      <c r="B134" s="42"/>
      <c r="C134" s="230" t="s">
        <v>280</v>
      </c>
      <c r="D134" s="230" t="s">
        <v>252</v>
      </c>
      <c r="E134" s="231" t="s">
        <v>5266</v>
      </c>
      <c r="F134" s="232" t="s">
        <v>6238</v>
      </c>
      <c r="G134" s="233" t="s">
        <v>264</v>
      </c>
      <c r="H134" s="234">
        <v>6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308</v>
      </c>
    </row>
    <row r="135" s="2" customFormat="1" ht="33" customHeight="1">
      <c r="A135" s="41"/>
      <c r="B135" s="42"/>
      <c r="C135" s="230" t="s">
        <v>305</v>
      </c>
      <c r="D135" s="230" t="s">
        <v>252</v>
      </c>
      <c r="E135" s="231" t="s">
        <v>6004</v>
      </c>
      <c r="F135" s="232" t="s">
        <v>6239</v>
      </c>
      <c r="G135" s="233" t="s">
        <v>264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408</v>
      </c>
    </row>
    <row r="136" s="2" customFormat="1" ht="49.05" customHeight="1">
      <c r="A136" s="41"/>
      <c r="B136" s="42"/>
      <c r="C136" s="230" t="s">
        <v>286</v>
      </c>
      <c r="D136" s="230" t="s">
        <v>252</v>
      </c>
      <c r="E136" s="231" t="s">
        <v>5847</v>
      </c>
      <c r="F136" s="232" t="s">
        <v>6240</v>
      </c>
      <c r="G136" s="233" t="s">
        <v>264</v>
      </c>
      <c r="H136" s="234">
        <v>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321</v>
      </c>
    </row>
    <row r="137" s="2" customFormat="1" ht="16.5" customHeight="1">
      <c r="A137" s="41"/>
      <c r="B137" s="42"/>
      <c r="C137" s="230" t="s">
        <v>332</v>
      </c>
      <c r="D137" s="230" t="s">
        <v>252</v>
      </c>
      <c r="E137" s="231" t="s">
        <v>6011</v>
      </c>
      <c r="F137" s="232" t="s">
        <v>6012</v>
      </c>
      <c r="G137" s="233" t="s">
        <v>264</v>
      </c>
      <c r="H137" s="234">
        <v>6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335</v>
      </c>
    </row>
    <row r="138" s="2" customFormat="1" ht="24.15" customHeight="1">
      <c r="A138" s="41"/>
      <c r="B138" s="42"/>
      <c r="C138" s="230" t="s">
        <v>8</v>
      </c>
      <c r="D138" s="230" t="s">
        <v>252</v>
      </c>
      <c r="E138" s="231" t="s">
        <v>6241</v>
      </c>
      <c r="F138" s="232" t="s">
        <v>6167</v>
      </c>
      <c r="G138" s="233" t="s">
        <v>388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340</v>
      </c>
    </row>
    <row r="139" s="2" customFormat="1" ht="16.5" customHeight="1">
      <c r="A139" s="41"/>
      <c r="B139" s="42"/>
      <c r="C139" s="230" t="s">
        <v>348</v>
      </c>
      <c r="D139" s="230" t="s">
        <v>252</v>
      </c>
      <c r="E139" s="231" t="s">
        <v>6242</v>
      </c>
      <c r="F139" s="232" t="s">
        <v>6243</v>
      </c>
      <c r="G139" s="233" t="s">
        <v>320</v>
      </c>
      <c r="H139" s="234">
        <v>6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351</v>
      </c>
    </row>
    <row r="140" s="2" customFormat="1" ht="16.5" customHeight="1">
      <c r="A140" s="41"/>
      <c r="B140" s="42"/>
      <c r="C140" s="230" t="s">
        <v>298</v>
      </c>
      <c r="D140" s="230" t="s">
        <v>252</v>
      </c>
      <c r="E140" s="231" t="s">
        <v>6244</v>
      </c>
      <c r="F140" s="232" t="s">
        <v>6171</v>
      </c>
      <c r="G140" s="233" t="s">
        <v>320</v>
      </c>
      <c r="H140" s="234">
        <v>7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357</v>
      </c>
    </row>
    <row r="141" s="2" customFormat="1" ht="16.5" customHeight="1">
      <c r="A141" s="41"/>
      <c r="B141" s="42"/>
      <c r="C141" s="230" t="s">
        <v>360</v>
      </c>
      <c r="D141" s="230" t="s">
        <v>252</v>
      </c>
      <c r="E141" s="231" t="s">
        <v>6245</v>
      </c>
      <c r="F141" s="232" t="s">
        <v>4202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363</v>
      </c>
    </row>
    <row r="142" s="12" customFormat="1" ht="22.8" customHeight="1">
      <c r="A142" s="12"/>
      <c r="B142" s="214"/>
      <c r="C142" s="215"/>
      <c r="D142" s="216" t="s">
        <v>83</v>
      </c>
      <c r="E142" s="228" t="s">
        <v>3488</v>
      </c>
      <c r="F142" s="228" t="s">
        <v>6246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SUM(P143:P145)</f>
        <v>0</v>
      </c>
      <c r="Q142" s="222"/>
      <c r="R142" s="223">
        <f>SUM(R143:R145)</f>
        <v>0</v>
      </c>
      <c r="S142" s="222"/>
      <c r="T142" s="224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91</v>
      </c>
      <c r="AY142" s="225" t="s">
        <v>250</v>
      </c>
      <c r="BK142" s="227">
        <f>SUM(BK143:BK145)</f>
        <v>0</v>
      </c>
    </row>
    <row r="143" s="2" customFormat="1" ht="16.5" customHeight="1">
      <c r="A143" s="41"/>
      <c r="B143" s="42"/>
      <c r="C143" s="230" t="s">
        <v>303</v>
      </c>
      <c r="D143" s="230" t="s">
        <v>252</v>
      </c>
      <c r="E143" s="231" t="s">
        <v>6247</v>
      </c>
      <c r="F143" s="232" t="s">
        <v>6248</v>
      </c>
      <c r="G143" s="233" t="s">
        <v>3524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374</v>
      </c>
    </row>
    <row r="144" s="2" customFormat="1" ht="16.5" customHeight="1">
      <c r="A144" s="41"/>
      <c r="B144" s="42"/>
      <c r="C144" s="230" t="s">
        <v>385</v>
      </c>
      <c r="D144" s="230" t="s">
        <v>252</v>
      </c>
      <c r="E144" s="231" t="s">
        <v>6249</v>
      </c>
      <c r="F144" s="232" t="s">
        <v>6250</v>
      </c>
      <c r="G144" s="233" t="s">
        <v>3524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389</v>
      </c>
    </row>
    <row r="145" s="2" customFormat="1" ht="16.5" customHeight="1">
      <c r="A145" s="41"/>
      <c r="B145" s="42"/>
      <c r="C145" s="230" t="s">
        <v>308</v>
      </c>
      <c r="D145" s="230" t="s">
        <v>252</v>
      </c>
      <c r="E145" s="231" t="s">
        <v>6251</v>
      </c>
      <c r="F145" s="232" t="s">
        <v>6044</v>
      </c>
      <c r="G145" s="233" t="s">
        <v>643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399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3554</v>
      </c>
      <c r="F146" s="228" t="s">
        <v>6252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SUM(P147:P148)</f>
        <v>0</v>
      </c>
      <c r="Q146" s="222"/>
      <c r="R146" s="223">
        <f>SUM(R147:R148)</f>
        <v>0</v>
      </c>
      <c r="S146" s="222"/>
      <c r="T146" s="22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250</v>
      </c>
      <c r="BK146" s="227">
        <f>SUM(BK147:BK148)</f>
        <v>0</v>
      </c>
    </row>
    <row r="147" s="2" customFormat="1" ht="33" customHeight="1">
      <c r="A147" s="41"/>
      <c r="B147" s="42"/>
      <c r="C147" s="230" t="s">
        <v>401</v>
      </c>
      <c r="D147" s="230" t="s">
        <v>252</v>
      </c>
      <c r="E147" s="231" t="s">
        <v>6253</v>
      </c>
      <c r="F147" s="232" t="s">
        <v>6254</v>
      </c>
      <c r="G147" s="233" t="s">
        <v>320</v>
      </c>
      <c r="H147" s="234">
        <v>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404</v>
      </c>
    </row>
    <row r="148" s="2" customFormat="1" ht="16.5" customHeight="1">
      <c r="A148" s="41"/>
      <c r="B148" s="42"/>
      <c r="C148" s="230" t="s">
        <v>408</v>
      </c>
      <c r="D148" s="230" t="s">
        <v>252</v>
      </c>
      <c r="E148" s="231" t="s">
        <v>6255</v>
      </c>
      <c r="F148" s="232" t="s">
        <v>4202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411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3577</v>
      </c>
      <c r="F149" s="228" t="s">
        <v>6256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SUM(P150:P155)</f>
        <v>0</v>
      </c>
      <c r="Q149" s="222"/>
      <c r="R149" s="223">
        <f>SUM(R150:R155)</f>
        <v>0</v>
      </c>
      <c r="S149" s="222"/>
      <c r="T149" s="224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250</v>
      </c>
      <c r="BK149" s="227">
        <f>SUM(BK150:BK155)</f>
        <v>0</v>
      </c>
    </row>
    <row r="150" s="2" customFormat="1" ht="16.5" customHeight="1">
      <c r="A150" s="41"/>
      <c r="B150" s="42"/>
      <c r="C150" s="230" t="s">
        <v>7</v>
      </c>
      <c r="D150" s="230" t="s">
        <v>252</v>
      </c>
      <c r="E150" s="231" t="s">
        <v>6257</v>
      </c>
      <c r="F150" s="232" t="s">
        <v>6258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423</v>
      </c>
    </row>
    <row r="151" s="2" customFormat="1" ht="16.5" customHeight="1">
      <c r="A151" s="41"/>
      <c r="B151" s="42"/>
      <c r="C151" s="230" t="s">
        <v>321</v>
      </c>
      <c r="D151" s="230" t="s">
        <v>252</v>
      </c>
      <c r="E151" s="231" t="s">
        <v>6259</v>
      </c>
      <c r="F151" s="232" t="s">
        <v>6260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432</v>
      </c>
    </row>
    <row r="152" s="2" customFormat="1" ht="16.5" customHeight="1">
      <c r="A152" s="41"/>
      <c r="B152" s="42"/>
      <c r="C152" s="230" t="s">
        <v>436</v>
      </c>
      <c r="D152" s="230" t="s">
        <v>252</v>
      </c>
      <c r="E152" s="231" t="s">
        <v>6261</v>
      </c>
      <c r="F152" s="232" t="s">
        <v>6069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439</v>
      </c>
    </row>
    <row r="153" s="2" customFormat="1" ht="24.15" customHeight="1">
      <c r="A153" s="41"/>
      <c r="B153" s="42"/>
      <c r="C153" s="230" t="s">
        <v>335</v>
      </c>
      <c r="D153" s="230" t="s">
        <v>252</v>
      </c>
      <c r="E153" s="231" t="s">
        <v>6262</v>
      </c>
      <c r="F153" s="232" t="s">
        <v>6263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447</v>
      </c>
    </row>
    <row r="154" s="2" customFormat="1" ht="24.15" customHeight="1">
      <c r="A154" s="41"/>
      <c r="B154" s="42"/>
      <c r="C154" s="230" t="s">
        <v>449</v>
      </c>
      <c r="D154" s="230" t="s">
        <v>252</v>
      </c>
      <c r="E154" s="231" t="s">
        <v>6264</v>
      </c>
      <c r="F154" s="232" t="s">
        <v>6265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452</v>
      </c>
    </row>
    <row r="155" s="2" customFormat="1" ht="24.15" customHeight="1">
      <c r="A155" s="41"/>
      <c r="B155" s="42"/>
      <c r="C155" s="230" t="s">
        <v>340</v>
      </c>
      <c r="D155" s="230" t="s">
        <v>252</v>
      </c>
      <c r="E155" s="231" t="s">
        <v>6097</v>
      </c>
      <c r="F155" s="232" t="s">
        <v>6073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457</v>
      </c>
    </row>
    <row r="156" s="12" customFormat="1" ht="22.8" customHeight="1">
      <c r="A156" s="12"/>
      <c r="B156" s="214"/>
      <c r="C156" s="215"/>
      <c r="D156" s="216" t="s">
        <v>83</v>
      </c>
      <c r="E156" s="228" t="s">
        <v>3632</v>
      </c>
      <c r="F156" s="228" t="s">
        <v>6266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SUM(P157:P171)</f>
        <v>0</v>
      </c>
      <c r="Q156" s="222"/>
      <c r="R156" s="223">
        <f>SUM(R157:R171)</f>
        <v>0</v>
      </c>
      <c r="S156" s="222"/>
      <c r="T156" s="224">
        <f>SUM(T157:T171)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91</v>
      </c>
      <c r="AT156" s="226" t="s">
        <v>83</v>
      </c>
      <c r="AU156" s="226" t="s">
        <v>91</v>
      </c>
      <c r="AY156" s="225" t="s">
        <v>250</v>
      </c>
      <c r="BK156" s="227">
        <f>SUM(BK157:BK171)</f>
        <v>0</v>
      </c>
    </row>
    <row r="157" s="2" customFormat="1" ht="24.15" customHeight="1">
      <c r="A157" s="41"/>
      <c r="B157" s="42"/>
      <c r="C157" s="230" t="s">
        <v>461</v>
      </c>
      <c r="D157" s="230" t="s">
        <v>252</v>
      </c>
      <c r="E157" s="231" t="s">
        <v>6267</v>
      </c>
      <c r="F157" s="232" t="s">
        <v>6268</v>
      </c>
      <c r="G157" s="233" t="s">
        <v>320</v>
      </c>
      <c r="H157" s="234">
        <v>10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464</v>
      </c>
    </row>
    <row r="158" s="2" customFormat="1" ht="16.5" customHeight="1">
      <c r="A158" s="41"/>
      <c r="B158" s="42"/>
      <c r="C158" s="230" t="s">
        <v>351</v>
      </c>
      <c r="D158" s="230" t="s">
        <v>252</v>
      </c>
      <c r="E158" s="231" t="s">
        <v>6269</v>
      </c>
      <c r="F158" s="232" t="s">
        <v>6270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469</v>
      </c>
    </row>
    <row r="159" s="2" customFormat="1" ht="24.15" customHeight="1">
      <c r="A159" s="41"/>
      <c r="B159" s="42"/>
      <c r="C159" s="230" t="s">
        <v>471</v>
      </c>
      <c r="D159" s="230" t="s">
        <v>252</v>
      </c>
      <c r="E159" s="231" t="s">
        <v>6271</v>
      </c>
      <c r="F159" s="232" t="s">
        <v>6272</v>
      </c>
      <c r="G159" s="233" t="s">
        <v>320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474</v>
      </c>
    </row>
    <row r="160" s="2" customFormat="1" ht="33" customHeight="1">
      <c r="A160" s="41"/>
      <c r="B160" s="42"/>
      <c r="C160" s="230" t="s">
        <v>357</v>
      </c>
      <c r="D160" s="230" t="s">
        <v>252</v>
      </c>
      <c r="E160" s="231" t="s">
        <v>6273</v>
      </c>
      <c r="F160" s="232" t="s">
        <v>6274</v>
      </c>
      <c r="G160" s="233" t="s">
        <v>320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479</v>
      </c>
    </row>
    <row r="161" s="2" customFormat="1" ht="16.5" customHeight="1">
      <c r="A161" s="41"/>
      <c r="B161" s="42"/>
      <c r="C161" s="230" t="s">
        <v>487</v>
      </c>
      <c r="D161" s="230" t="s">
        <v>252</v>
      </c>
      <c r="E161" s="231" t="s">
        <v>6247</v>
      </c>
      <c r="F161" s="232" t="s">
        <v>6248</v>
      </c>
      <c r="G161" s="233" t="s">
        <v>3524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490</v>
      </c>
    </row>
    <row r="162" s="2" customFormat="1" ht="16.5" customHeight="1">
      <c r="A162" s="41"/>
      <c r="B162" s="42"/>
      <c r="C162" s="230" t="s">
        <v>363</v>
      </c>
      <c r="D162" s="230" t="s">
        <v>252</v>
      </c>
      <c r="E162" s="231" t="s">
        <v>6249</v>
      </c>
      <c r="F162" s="232" t="s">
        <v>6250</v>
      </c>
      <c r="G162" s="233" t="s">
        <v>3524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496</v>
      </c>
    </row>
    <row r="163" s="2" customFormat="1" ht="21.75" customHeight="1">
      <c r="A163" s="41"/>
      <c r="B163" s="42"/>
      <c r="C163" s="230" t="s">
        <v>521</v>
      </c>
      <c r="D163" s="230" t="s">
        <v>252</v>
      </c>
      <c r="E163" s="231" t="s">
        <v>5266</v>
      </c>
      <c r="F163" s="232" t="s">
        <v>6238</v>
      </c>
      <c r="G163" s="233" t="s">
        <v>264</v>
      </c>
      <c r="H163" s="234">
        <v>6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524</v>
      </c>
    </row>
    <row r="164" s="2" customFormat="1" ht="33" customHeight="1">
      <c r="A164" s="41"/>
      <c r="B164" s="42"/>
      <c r="C164" s="230" t="s">
        <v>374</v>
      </c>
      <c r="D164" s="230" t="s">
        <v>252</v>
      </c>
      <c r="E164" s="231" t="s">
        <v>6004</v>
      </c>
      <c r="F164" s="232" t="s">
        <v>6239</v>
      </c>
      <c r="G164" s="233" t="s">
        <v>264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543</v>
      </c>
    </row>
    <row r="165" s="2" customFormat="1" ht="49.05" customHeight="1">
      <c r="A165" s="41"/>
      <c r="B165" s="42"/>
      <c r="C165" s="230" t="s">
        <v>545</v>
      </c>
      <c r="D165" s="230" t="s">
        <v>252</v>
      </c>
      <c r="E165" s="231" t="s">
        <v>5847</v>
      </c>
      <c r="F165" s="232" t="s">
        <v>6240</v>
      </c>
      <c r="G165" s="233" t="s">
        <v>264</v>
      </c>
      <c r="H165" s="234">
        <v>5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548</v>
      </c>
    </row>
    <row r="166" s="2" customFormat="1" ht="16.5" customHeight="1">
      <c r="A166" s="41"/>
      <c r="B166" s="42"/>
      <c r="C166" s="230" t="s">
        <v>389</v>
      </c>
      <c r="D166" s="230" t="s">
        <v>252</v>
      </c>
      <c r="E166" s="231" t="s">
        <v>6011</v>
      </c>
      <c r="F166" s="232" t="s">
        <v>6012</v>
      </c>
      <c r="G166" s="233" t="s">
        <v>264</v>
      </c>
      <c r="H166" s="234">
        <v>6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554</v>
      </c>
    </row>
    <row r="167" s="2" customFormat="1" ht="24.15" customHeight="1">
      <c r="A167" s="41"/>
      <c r="B167" s="42"/>
      <c r="C167" s="230" t="s">
        <v>556</v>
      </c>
      <c r="D167" s="230" t="s">
        <v>252</v>
      </c>
      <c r="E167" s="231" t="s">
        <v>6241</v>
      </c>
      <c r="F167" s="232" t="s">
        <v>6167</v>
      </c>
      <c r="G167" s="233" t="s">
        <v>388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559</v>
      </c>
    </row>
    <row r="168" s="2" customFormat="1" ht="16.5" customHeight="1">
      <c r="A168" s="41"/>
      <c r="B168" s="42"/>
      <c r="C168" s="230" t="s">
        <v>399</v>
      </c>
      <c r="D168" s="230" t="s">
        <v>252</v>
      </c>
      <c r="E168" s="231" t="s">
        <v>6242</v>
      </c>
      <c r="F168" s="232" t="s">
        <v>6243</v>
      </c>
      <c r="G168" s="233" t="s">
        <v>320</v>
      </c>
      <c r="H168" s="234">
        <v>6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571</v>
      </c>
    </row>
    <row r="169" s="2" customFormat="1" ht="16.5" customHeight="1">
      <c r="A169" s="41"/>
      <c r="B169" s="42"/>
      <c r="C169" s="230" t="s">
        <v>573</v>
      </c>
      <c r="D169" s="230" t="s">
        <v>252</v>
      </c>
      <c r="E169" s="231" t="s">
        <v>6244</v>
      </c>
      <c r="F169" s="232" t="s">
        <v>6171</v>
      </c>
      <c r="G169" s="233" t="s">
        <v>320</v>
      </c>
      <c r="H169" s="234">
        <v>7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576</v>
      </c>
    </row>
    <row r="170" s="2" customFormat="1" ht="16.5" customHeight="1">
      <c r="A170" s="41"/>
      <c r="B170" s="42"/>
      <c r="C170" s="230" t="s">
        <v>404</v>
      </c>
      <c r="D170" s="230" t="s">
        <v>252</v>
      </c>
      <c r="E170" s="231" t="s">
        <v>6275</v>
      </c>
      <c r="F170" s="232" t="s">
        <v>6044</v>
      </c>
      <c r="G170" s="233" t="s">
        <v>643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583</v>
      </c>
    </row>
    <row r="171" s="2" customFormat="1">
      <c r="A171" s="41"/>
      <c r="B171" s="42"/>
      <c r="C171" s="43"/>
      <c r="D171" s="251" t="s">
        <v>288</v>
      </c>
      <c r="E171" s="43"/>
      <c r="F171" s="282" t="s">
        <v>6276</v>
      </c>
      <c r="G171" s="43"/>
      <c r="H171" s="43"/>
      <c r="I171" s="246"/>
      <c r="J171" s="43"/>
      <c r="K171" s="43"/>
      <c r="L171" s="47"/>
      <c r="M171" s="326"/>
      <c r="N171" s="327"/>
      <c r="O171" s="308"/>
      <c r="P171" s="308"/>
      <c r="Q171" s="308"/>
      <c r="R171" s="308"/>
      <c r="S171" s="308"/>
      <c r="T171" s="32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288</v>
      </c>
      <c r="AU171" s="19" t="s">
        <v>93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Anrm7oh3HamkpDQRzOuJw0uJg51xZrBeW2oOmgv2TeoogQpx/BYtfCYK+OK9Qoo6TmVoiLuS+kKITFIfs3KX1w==" hashValue="u9BCA7gPTK85rldV3mX1IHUGUvmq60hTGqUXDqoGFlM/MrShV3h+U0J4VKp1MAzzxLjxapSJcZxvp2fPTYXe1w==" algorithmName="SHA-512" password="CC35"/>
  <autoFilter ref="C122:K17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6277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ROUND(J125,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ROUND((SUM(BE125:BE174)),  2)</f>
        <v>0</v>
      </c>
      <c r="G33" s="41"/>
      <c r="H33" s="41"/>
      <c r="I33" s="167">
        <v>0.20999999999999999</v>
      </c>
      <c r="J33" s="166">
        <f>ROUND(((SUM(BE125:BE174))*I33),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ROUND((SUM(BF125:BF174)),  2)</f>
        <v>0</v>
      </c>
      <c r="G34" s="41"/>
      <c r="H34" s="41"/>
      <c r="I34" s="167">
        <v>0.12</v>
      </c>
      <c r="J34" s="166">
        <f>ROUND(((SUM(BF125:BF174))*I34),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ROUND((SUM(BG125:BG174)),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ROUND((SUM(BH125:BH174)),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ROUND((SUM(BI125:BI174)),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10 - Úprava přípojek kanalizace a vodovodu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J125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5979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6278</v>
      </c>
      <c r="E98" s="199"/>
      <c r="F98" s="199"/>
      <c r="G98" s="199"/>
      <c r="H98" s="199"/>
      <c r="I98" s="199"/>
      <c r="J98" s="200">
        <f>J127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6279</v>
      </c>
      <c r="E99" s="199"/>
      <c r="F99" s="199"/>
      <c r="G99" s="199"/>
      <c r="H99" s="199"/>
      <c r="I99" s="199"/>
      <c r="J99" s="200">
        <f>J136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6280</v>
      </c>
      <c r="E100" s="199"/>
      <c r="F100" s="199"/>
      <c r="G100" s="199"/>
      <c r="H100" s="199"/>
      <c r="I100" s="199"/>
      <c r="J100" s="200">
        <f>J145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6281</v>
      </c>
      <c r="E101" s="199"/>
      <c r="F101" s="199"/>
      <c r="G101" s="199"/>
      <c r="H101" s="199"/>
      <c r="I101" s="199"/>
      <c r="J101" s="200">
        <f>J148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6282</v>
      </c>
      <c r="E102" s="199"/>
      <c r="F102" s="199"/>
      <c r="G102" s="199"/>
      <c r="H102" s="199"/>
      <c r="I102" s="199"/>
      <c r="J102" s="200">
        <f>J154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6283</v>
      </c>
      <c r="E103" s="199"/>
      <c r="F103" s="199"/>
      <c r="G103" s="199"/>
      <c r="H103" s="199"/>
      <c r="I103" s="199"/>
      <c r="J103" s="200">
        <f>J160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6284</v>
      </c>
      <c r="E104" s="199"/>
      <c r="F104" s="199"/>
      <c r="G104" s="199"/>
      <c r="H104" s="199"/>
      <c r="I104" s="199"/>
      <c r="J104" s="200">
        <f>J162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6078</v>
      </c>
      <c r="E105" s="199"/>
      <c r="F105" s="199"/>
      <c r="G105" s="199"/>
      <c r="H105" s="199"/>
      <c r="I105" s="199"/>
      <c r="J105" s="200">
        <f>J167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235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190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E9</f>
        <v>SO 10 - Úprava přípojek kanalizace a vodovodu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F12</f>
        <v xml:space="preserve"> </v>
      </c>
      <c r="G119" s="43"/>
      <c r="H119" s="43"/>
      <c r="I119" s="34" t="s">
        <v>24</v>
      </c>
      <c r="J119" s="82" t="str">
        <f>IF(J12="","",J12)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E15</f>
        <v>Vysoká škola polytechnická Jihlava</v>
      </c>
      <c r="G121" s="43"/>
      <c r="H121" s="43"/>
      <c r="I121" s="34" t="s">
        <v>36</v>
      </c>
      <c r="J121" s="39" t="str">
        <f>E21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IF(E18="","",E18)</f>
        <v>Vyplň údaj</v>
      </c>
      <c r="G122" s="43"/>
      <c r="H122" s="43"/>
      <c r="I122" s="34" t="s">
        <v>41</v>
      </c>
      <c r="J122" s="39" t="str">
        <f>E24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236</v>
      </c>
      <c r="D124" s="205" t="s">
        <v>69</v>
      </c>
      <c r="E124" s="205" t="s">
        <v>65</v>
      </c>
      <c r="F124" s="205" t="s">
        <v>66</v>
      </c>
      <c r="G124" s="205" t="s">
        <v>237</v>
      </c>
      <c r="H124" s="205" t="s">
        <v>238</v>
      </c>
      <c r="I124" s="205" t="s">
        <v>239</v>
      </c>
      <c r="J124" s="206" t="s">
        <v>196</v>
      </c>
      <c r="K124" s="207" t="s">
        <v>240</v>
      </c>
      <c r="L124" s="208"/>
      <c r="M124" s="103" t="s">
        <v>1</v>
      </c>
      <c r="N124" s="104" t="s">
        <v>48</v>
      </c>
      <c r="O124" s="104" t="s">
        <v>241</v>
      </c>
      <c r="P124" s="104" t="s">
        <v>242</v>
      </c>
      <c r="Q124" s="104" t="s">
        <v>243</v>
      </c>
      <c r="R124" s="104" t="s">
        <v>244</v>
      </c>
      <c r="S124" s="104" t="s">
        <v>245</v>
      </c>
      <c r="T124" s="105" t="s">
        <v>246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247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</f>
        <v>0</v>
      </c>
      <c r="Q125" s="107"/>
      <c r="R125" s="211">
        <f>R126</f>
        <v>0</v>
      </c>
      <c r="S125" s="107"/>
      <c r="T125" s="212">
        <f>T126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3484</v>
      </c>
      <c r="F126" s="217" t="s">
        <v>5998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P127+P136+P145+P148+P154+P160+P162+P167</f>
        <v>0</v>
      </c>
      <c r="Q126" s="222"/>
      <c r="R126" s="223">
        <f>R127+R136+R145+R148+R154+R160+R162+R167</f>
        <v>0</v>
      </c>
      <c r="S126" s="222"/>
      <c r="T126" s="224">
        <f>T127+T136+T145+T148+T154+T160+T162+T167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BK127+BK136+BK145+BK148+BK154+BK160+BK162+BK167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3652</v>
      </c>
      <c r="F127" s="228" t="s">
        <v>6285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SUM(P128:P135)</f>
        <v>0</v>
      </c>
      <c r="Q127" s="222"/>
      <c r="R127" s="223">
        <f>SUM(R128:R135)</f>
        <v>0</v>
      </c>
      <c r="S127" s="222"/>
      <c r="T127" s="224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250</v>
      </c>
      <c r="BK127" s="227">
        <f>SUM(BK128:BK135)</f>
        <v>0</v>
      </c>
    </row>
    <row r="128" s="2" customFormat="1" ht="16.5" customHeight="1">
      <c r="A128" s="41"/>
      <c r="B128" s="42"/>
      <c r="C128" s="230" t="s">
        <v>91</v>
      </c>
      <c r="D128" s="230" t="s">
        <v>252</v>
      </c>
      <c r="E128" s="231" t="s">
        <v>6286</v>
      </c>
      <c r="F128" s="232" t="s">
        <v>6287</v>
      </c>
      <c r="G128" s="233" t="s">
        <v>264</v>
      </c>
      <c r="H128" s="234">
        <v>53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308</v>
      </c>
    </row>
    <row r="129" s="2" customFormat="1" ht="33" customHeight="1">
      <c r="A129" s="41"/>
      <c r="B129" s="42"/>
      <c r="C129" s="230" t="s">
        <v>93</v>
      </c>
      <c r="D129" s="230" t="s">
        <v>252</v>
      </c>
      <c r="E129" s="231" t="s">
        <v>6004</v>
      </c>
      <c r="F129" s="232" t="s">
        <v>6288</v>
      </c>
      <c r="G129" s="233" t="s">
        <v>264</v>
      </c>
      <c r="H129" s="234">
        <v>12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408</v>
      </c>
    </row>
    <row r="130" s="2" customFormat="1" ht="44.25" customHeight="1">
      <c r="A130" s="41"/>
      <c r="B130" s="42"/>
      <c r="C130" s="230" t="s">
        <v>272</v>
      </c>
      <c r="D130" s="230" t="s">
        <v>252</v>
      </c>
      <c r="E130" s="231" t="s">
        <v>5847</v>
      </c>
      <c r="F130" s="232" t="s">
        <v>6010</v>
      </c>
      <c r="G130" s="233" t="s">
        <v>264</v>
      </c>
      <c r="H130" s="234">
        <v>41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321</v>
      </c>
    </row>
    <row r="131" s="2" customFormat="1" ht="16.5" customHeight="1">
      <c r="A131" s="41"/>
      <c r="B131" s="42"/>
      <c r="C131" s="230" t="s">
        <v>256</v>
      </c>
      <c r="D131" s="230" t="s">
        <v>252</v>
      </c>
      <c r="E131" s="231" t="s">
        <v>6011</v>
      </c>
      <c r="F131" s="232" t="s">
        <v>6012</v>
      </c>
      <c r="G131" s="233" t="s">
        <v>264</v>
      </c>
      <c r="H131" s="234">
        <v>53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335</v>
      </c>
    </row>
    <row r="132" s="2" customFormat="1" ht="24.15" customHeight="1">
      <c r="A132" s="41"/>
      <c r="B132" s="42"/>
      <c r="C132" s="230" t="s">
        <v>283</v>
      </c>
      <c r="D132" s="230" t="s">
        <v>252</v>
      </c>
      <c r="E132" s="231" t="s">
        <v>6289</v>
      </c>
      <c r="F132" s="232" t="s">
        <v>6290</v>
      </c>
      <c r="G132" s="233" t="s">
        <v>388</v>
      </c>
      <c r="H132" s="234">
        <v>102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340</v>
      </c>
    </row>
    <row r="133" s="2" customFormat="1" ht="16.5" customHeight="1">
      <c r="A133" s="41"/>
      <c r="B133" s="42"/>
      <c r="C133" s="230" t="s">
        <v>275</v>
      </c>
      <c r="D133" s="230" t="s">
        <v>252</v>
      </c>
      <c r="E133" s="231" t="s">
        <v>6291</v>
      </c>
      <c r="F133" s="232" t="s">
        <v>6292</v>
      </c>
      <c r="G133" s="233" t="s">
        <v>320</v>
      </c>
      <c r="H133" s="234">
        <v>30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351</v>
      </c>
    </row>
    <row r="134" s="2" customFormat="1" ht="16.5" customHeight="1">
      <c r="A134" s="41"/>
      <c r="B134" s="42"/>
      <c r="C134" s="230" t="s">
        <v>294</v>
      </c>
      <c r="D134" s="230" t="s">
        <v>252</v>
      </c>
      <c r="E134" s="231" t="s">
        <v>6293</v>
      </c>
      <c r="F134" s="232" t="s">
        <v>6294</v>
      </c>
      <c r="G134" s="233" t="s">
        <v>320</v>
      </c>
      <c r="H134" s="234">
        <v>30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357</v>
      </c>
    </row>
    <row r="135" s="2" customFormat="1" ht="16.5" customHeight="1">
      <c r="A135" s="41"/>
      <c r="B135" s="42"/>
      <c r="C135" s="230" t="s">
        <v>280</v>
      </c>
      <c r="D135" s="230" t="s">
        <v>252</v>
      </c>
      <c r="E135" s="231" t="s">
        <v>6207</v>
      </c>
      <c r="F135" s="232" t="s">
        <v>4202</v>
      </c>
      <c r="G135" s="233" t="s">
        <v>643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363</v>
      </c>
    </row>
    <row r="136" s="12" customFormat="1" ht="22.8" customHeight="1">
      <c r="A136" s="12"/>
      <c r="B136" s="214"/>
      <c r="C136" s="215"/>
      <c r="D136" s="216" t="s">
        <v>83</v>
      </c>
      <c r="E136" s="228" t="s">
        <v>3488</v>
      </c>
      <c r="F136" s="228" t="s">
        <v>6295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SUM(P137:P144)</f>
        <v>0</v>
      </c>
      <c r="Q136" s="222"/>
      <c r="R136" s="223">
        <f>SUM(R137:R144)</f>
        <v>0</v>
      </c>
      <c r="S136" s="222"/>
      <c r="T136" s="224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91</v>
      </c>
      <c r="AY136" s="225" t="s">
        <v>250</v>
      </c>
      <c r="BK136" s="227">
        <f>SUM(BK137:BK144)</f>
        <v>0</v>
      </c>
    </row>
    <row r="137" s="2" customFormat="1" ht="16.5" customHeight="1">
      <c r="A137" s="41"/>
      <c r="B137" s="42"/>
      <c r="C137" s="230" t="s">
        <v>305</v>
      </c>
      <c r="D137" s="230" t="s">
        <v>252</v>
      </c>
      <c r="E137" s="231" t="s">
        <v>6296</v>
      </c>
      <c r="F137" s="232" t="s">
        <v>6297</v>
      </c>
      <c r="G137" s="233" t="s">
        <v>264</v>
      </c>
      <c r="H137" s="234">
        <v>40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374</v>
      </c>
    </row>
    <row r="138" s="2" customFormat="1" ht="44.25" customHeight="1">
      <c r="A138" s="41"/>
      <c r="B138" s="42"/>
      <c r="C138" s="230" t="s">
        <v>286</v>
      </c>
      <c r="D138" s="230" t="s">
        <v>252</v>
      </c>
      <c r="E138" s="231" t="s">
        <v>5847</v>
      </c>
      <c r="F138" s="232" t="s">
        <v>6010</v>
      </c>
      <c r="G138" s="233" t="s">
        <v>264</v>
      </c>
      <c r="H138" s="234">
        <v>30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389</v>
      </c>
    </row>
    <row r="139" s="2" customFormat="1" ht="16.5" customHeight="1">
      <c r="A139" s="41"/>
      <c r="B139" s="42"/>
      <c r="C139" s="230" t="s">
        <v>332</v>
      </c>
      <c r="D139" s="230" t="s">
        <v>252</v>
      </c>
      <c r="E139" s="231" t="s">
        <v>6011</v>
      </c>
      <c r="F139" s="232" t="s">
        <v>6012</v>
      </c>
      <c r="G139" s="233" t="s">
        <v>264</v>
      </c>
      <c r="H139" s="234">
        <v>40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399</v>
      </c>
    </row>
    <row r="140" s="2" customFormat="1" ht="16.5" customHeight="1">
      <c r="A140" s="41"/>
      <c r="B140" s="42"/>
      <c r="C140" s="230" t="s">
        <v>8</v>
      </c>
      <c r="D140" s="230" t="s">
        <v>252</v>
      </c>
      <c r="E140" s="231" t="s">
        <v>6298</v>
      </c>
      <c r="F140" s="232" t="s">
        <v>6299</v>
      </c>
      <c r="G140" s="233" t="s">
        <v>264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404</v>
      </c>
    </row>
    <row r="141" s="2" customFormat="1" ht="21.75" customHeight="1">
      <c r="A141" s="41"/>
      <c r="B141" s="42"/>
      <c r="C141" s="230" t="s">
        <v>348</v>
      </c>
      <c r="D141" s="230" t="s">
        <v>252</v>
      </c>
      <c r="E141" s="231" t="s">
        <v>6008</v>
      </c>
      <c r="F141" s="232" t="s">
        <v>6009</v>
      </c>
      <c r="G141" s="233" t="s">
        <v>264</v>
      </c>
      <c r="H141" s="234">
        <v>2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411</v>
      </c>
    </row>
    <row r="142" s="2" customFormat="1" ht="24.15" customHeight="1">
      <c r="A142" s="41"/>
      <c r="B142" s="42"/>
      <c r="C142" s="230" t="s">
        <v>298</v>
      </c>
      <c r="D142" s="230" t="s">
        <v>252</v>
      </c>
      <c r="E142" s="231" t="s">
        <v>6300</v>
      </c>
      <c r="F142" s="232" t="s">
        <v>6301</v>
      </c>
      <c r="G142" s="233" t="s">
        <v>264</v>
      </c>
      <c r="H142" s="234">
        <v>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423</v>
      </c>
    </row>
    <row r="143" s="2" customFormat="1" ht="24.15" customHeight="1">
      <c r="A143" s="41"/>
      <c r="B143" s="42"/>
      <c r="C143" s="230" t="s">
        <v>360</v>
      </c>
      <c r="D143" s="230" t="s">
        <v>252</v>
      </c>
      <c r="E143" s="231" t="s">
        <v>6289</v>
      </c>
      <c r="F143" s="232" t="s">
        <v>6290</v>
      </c>
      <c r="G143" s="233" t="s">
        <v>388</v>
      </c>
      <c r="H143" s="234">
        <v>37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432</v>
      </c>
    </row>
    <row r="144" s="2" customFormat="1" ht="16.5" customHeight="1">
      <c r="A144" s="41"/>
      <c r="B144" s="42"/>
      <c r="C144" s="230" t="s">
        <v>303</v>
      </c>
      <c r="D144" s="230" t="s">
        <v>252</v>
      </c>
      <c r="E144" s="231" t="s">
        <v>6207</v>
      </c>
      <c r="F144" s="232" t="s">
        <v>4202</v>
      </c>
      <c r="G144" s="233" t="s">
        <v>643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439</v>
      </c>
    </row>
    <row r="145" s="12" customFormat="1" ht="22.8" customHeight="1">
      <c r="A145" s="12"/>
      <c r="B145" s="214"/>
      <c r="C145" s="215"/>
      <c r="D145" s="216" t="s">
        <v>83</v>
      </c>
      <c r="E145" s="228" t="s">
        <v>3554</v>
      </c>
      <c r="F145" s="228" t="s">
        <v>6302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91</v>
      </c>
      <c r="AY145" s="225" t="s">
        <v>250</v>
      </c>
      <c r="BK145" s="227">
        <f>SUM(BK146:BK147)</f>
        <v>0</v>
      </c>
    </row>
    <row r="146" s="2" customFormat="1" ht="24.15" customHeight="1">
      <c r="A146" s="41"/>
      <c r="B146" s="42"/>
      <c r="C146" s="230" t="s">
        <v>385</v>
      </c>
      <c r="D146" s="230" t="s">
        <v>252</v>
      </c>
      <c r="E146" s="231" t="s">
        <v>6303</v>
      </c>
      <c r="F146" s="232" t="s">
        <v>6304</v>
      </c>
      <c r="G146" s="233" t="s">
        <v>643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447</v>
      </c>
    </row>
    <row r="147" s="2" customFormat="1" ht="24.15" customHeight="1">
      <c r="A147" s="41"/>
      <c r="B147" s="42"/>
      <c r="C147" s="230" t="s">
        <v>308</v>
      </c>
      <c r="D147" s="230" t="s">
        <v>252</v>
      </c>
      <c r="E147" s="231" t="s">
        <v>6305</v>
      </c>
      <c r="F147" s="232" t="s">
        <v>6306</v>
      </c>
      <c r="G147" s="233" t="s">
        <v>320</v>
      </c>
      <c r="H147" s="234">
        <v>24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452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3577</v>
      </c>
      <c r="F148" s="228" t="s">
        <v>6307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SUM(P149:P153)</f>
        <v>0</v>
      </c>
      <c r="Q148" s="222"/>
      <c r="R148" s="223">
        <f>SUM(R149:R153)</f>
        <v>0</v>
      </c>
      <c r="S148" s="222"/>
      <c r="T148" s="224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91</v>
      </c>
      <c r="AY148" s="225" t="s">
        <v>250</v>
      </c>
      <c r="BK148" s="227">
        <f>SUM(BK149:BK153)</f>
        <v>0</v>
      </c>
    </row>
    <row r="149" s="2" customFormat="1" ht="49.05" customHeight="1">
      <c r="A149" s="41"/>
      <c r="B149" s="42"/>
      <c r="C149" s="230" t="s">
        <v>401</v>
      </c>
      <c r="D149" s="230" t="s">
        <v>252</v>
      </c>
      <c r="E149" s="231" t="s">
        <v>6308</v>
      </c>
      <c r="F149" s="232" t="s">
        <v>6309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457</v>
      </c>
    </row>
    <row r="150" s="2" customFormat="1" ht="16.5" customHeight="1">
      <c r="A150" s="41"/>
      <c r="B150" s="42"/>
      <c r="C150" s="230" t="s">
        <v>408</v>
      </c>
      <c r="D150" s="230" t="s">
        <v>252</v>
      </c>
      <c r="E150" s="231" t="s">
        <v>6310</v>
      </c>
      <c r="F150" s="232" t="s">
        <v>6311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464</v>
      </c>
    </row>
    <row r="151" s="2" customFormat="1">
      <c r="A151" s="41"/>
      <c r="B151" s="42"/>
      <c r="C151" s="43"/>
      <c r="D151" s="251" t="s">
        <v>288</v>
      </c>
      <c r="E151" s="43"/>
      <c r="F151" s="282" t="s">
        <v>6312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288</v>
      </c>
      <c r="AU151" s="19" t="s">
        <v>93</v>
      </c>
    </row>
    <row r="152" s="2" customFormat="1" ht="24.15" customHeight="1">
      <c r="A152" s="41"/>
      <c r="B152" s="42"/>
      <c r="C152" s="230" t="s">
        <v>7</v>
      </c>
      <c r="D152" s="230" t="s">
        <v>252</v>
      </c>
      <c r="E152" s="231" t="s">
        <v>6313</v>
      </c>
      <c r="F152" s="232" t="s">
        <v>6314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583</v>
      </c>
    </row>
    <row r="153" s="2" customFormat="1" ht="16.5" customHeight="1">
      <c r="A153" s="41"/>
      <c r="B153" s="42"/>
      <c r="C153" s="230" t="s">
        <v>321</v>
      </c>
      <c r="D153" s="230" t="s">
        <v>252</v>
      </c>
      <c r="E153" s="231" t="s">
        <v>6275</v>
      </c>
      <c r="F153" s="232" t="s">
        <v>6044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589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3632</v>
      </c>
      <c r="F154" s="228" t="s">
        <v>6315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SUM(P155:P159)</f>
        <v>0</v>
      </c>
      <c r="Q154" s="222"/>
      <c r="R154" s="223">
        <f>SUM(R155:R159)</f>
        <v>0</v>
      </c>
      <c r="S154" s="222"/>
      <c r="T154" s="22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250</v>
      </c>
      <c r="BK154" s="227">
        <f>SUM(BK155:BK159)</f>
        <v>0</v>
      </c>
    </row>
    <row r="155" s="2" customFormat="1" ht="16.5" customHeight="1">
      <c r="A155" s="41"/>
      <c r="B155" s="42"/>
      <c r="C155" s="230" t="s">
        <v>436</v>
      </c>
      <c r="D155" s="230" t="s">
        <v>252</v>
      </c>
      <c r="E155" s="231" t="s">
        <v>6316</v>
      </c>
      <c r="F155" s="232" t="s">
        <v>6317</v>
      </c>
      <c r="G155" s="233" t="s">
        <v>320</v>
      </c>
      <c r="H155" s="234">
        <v>30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593</v>
      </c>
    </row>
    <row r="156" s="2" customFormat="1" ht="16.5" customHeight="1">
      <c r="A156" s="41"/>
      <c r="B156" s="42"/>
      <c r="C156" s="230" t="s">
        <v>335</v>
      </c>
      <c r="D156" s="230" t="s">
        <v>252</v>
      </c>
      <c r="E156" s="231" t="s">
        <v>6318</v>
      </c>
      <c r="F156" s="232" t="s">
        <v>6319</v>
      </c>
      <c r="G156" s="233" t="s">
        <v>320</v>
      </c>
      <c r="H156" s="234">
        <v>30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601</v>
      </c>
    </row>
    <row r="157" s="2" customFormat="1" ht="16.5" customHeight="1">
      <c r="A157" s="41"/>
      <c r="B157" s="42"/>
      <c r="C157" s="230" t="s">
        <v>449</v>
      </c>
      <c r="D157" s="230" t="s">
        <v>252</v>
      </c>
      <c r="E157" s="231" t="s">
        <v>6320</v>
      </c>
      <c r="F157" s="232" t="s">
        <v>6321</v>
      </c>
      <c r="G157" s="233" t="s">
        <v>320</v>
      </c>
      <c r="H157" s="234">
        <v>30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608</v>
      </c>
    </row>
    <row r="158" s="2" customFormat="1" ht="21.75" customHeight="1">
      <c r="A158" s="41"/>
      <c r="B158" s="42"/>
      <c r="C158" s="230" t="s">
        <v>340</v>
      </c>
      <c r="D158" s="230" t="s">
        <v>252</v>
      </c>
      <c r="E158" s="231" t="s">
        <v>6322</v>
      </c>
      <c r="F158" s="232" t="s">
        <v>6323</v>
      </c>
      <c r="G158" s="233" t="s">
        <v>320</v>
      </c>
      <c r="H158" s="234">
        <v>30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937</v>
      </c>
    </row>
    <row r="159" s="2" customFormat="1" ht="16.5" customHeight="1">
      <c r="A159" s="41"/>
      <c r="B159" s="42"/>
      <c r="C159" s="230" t="s">
        <v>461</v>
      </c>
      <c r="D159" s="230" t="s">
        <v>252</v>
      </c>
      <c r="E159" s="231" t="s">
        <v>6133</v>
      </c>
      <c r="F159" s="232" t="s">
        <v>6044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955</v>
      </c>
    </row>
    <row r="160" s="12" customFormat="1" ht="22.8" customHeight="1">
      <c r="A160" s="12"/>
      <c r="B160" s="214"/>
      <c r="C160" s="215"/>
      <c r="D160" s="216" t="s">
        <v>83</v>
      </c>
      <c r="E160" s="228" t="s">
        <v>4128</v>
      </c>
      <c r="F160" s="228" t="s">
        <v>6324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P161</f>
        <v>0</v>
      </c>
      <c r="Q160" s="222"/>
      <c r="R160" s="223">
        <f>R161</f>
        <v>0</v>
      </c>
      <c r="S160" s="222"/>
      <c r="T160" s="22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91</v>
      </c>
      <c r="AT160" s="226" t="s">
        <v>83</v>
      </c>
      <c r="AU160" s="226" t="s">
        <v>91</v>
      </c>
      <c r="AY160" s="225" t="s">
        <v>250</v>
      </c>
      <c r="BK160" s="227">
        <f>BK161</f>
        <v>0</v>
      </c>
    </row>
    <row r="161" s="2" customFormat="1" ht="24.15" customHeight="1">
      <c r="A161" s="41"/>
      <c r="B161" s="42"/>
      <c r="C161" s="230" t="s">
        <v>351</v>
      </c>
      <c r="D161" s="230" t="s">
        <v>252</v>
      </c>
      <c r="E161" s="231" t="s">
        <v>6325</v>
      </c>
      <c r="F161" s="232" t="s">
        <v>6326</v>
      </c>
      <c r="G161" s="233" t="s">
        <v>643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970</v>
      </c>
    </row>
    <row r="162" s="12" customFormat="1" ht="22.8" customHeight="1">
      <c r="A162" s="12"/>
      <c r="B162" s="214"/>
      <c r="C162" s="215"/>
      <c r="D162" s="216" t="s">
        <v>83</v>
      </c>
      <c r="E162" s="228" t="s">
        <v>4136</v>
      </c>
      <c r="F162" s="228" t="s">
        <v>6327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SUM(P163:P166)</f>
        <v>0</v>
      </c>
      <c r="Q162" s="222"/>
      <c r="R162" s="223">
        <f>SUM(R163:R166)</f>
        <v>0</v>
      </c>
      <c r="S162" s="222"/>
      <c r="T162" s="224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91</v>
      </c>
      <c r="AT162" s="226" t="s">
        <v>83</v>
      </c>
      <c r="AU162" s="226" t="s">
        <v>91</v>
      </c>
      <c r="AY162" s="225" t="s">
        <v>250</v>
      </c>
      <c r="BK162" s="227">
        <f>SUM(BK163:BK166)</f>
        <v>0</v>
      </c>
    </row>
    <row r="163" s="2" customFormat="1" ht="37.8" customHeight="1">
      <c r="A163" s="41"/>
      <c r="B163" s="42"/>
      <c r="C163" s="230" t="s">
        <v>471</v>
      </c>
      <c r="D163" s="230" t="s">
        <v>252</v>
      </c>
      <c r="E163" s="231" t="s">
        <v>6328</v>
      </c>
      <c r="F163" s="232" t="s">
        <v>6067</v>
      </c>
      <c r="G163" s="233" t="s">
        <v>643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982</v>
      </c>
    </row>
    <row r="164" s="2" customFormat="1" ht="16.5" customHeight="1">
      <c r="A164" s="41"/>
      <c r="B164" s="42"/>
      <c r="C164" s="230" t="s">
        <v>357</v>
      </c>
      <c r="D164" s="230" t="s">
        <v>252</v>
      </c>
      <c r="E164" s="231" t="s">
        <v>6329</v>
      </c>
      <c r="F164" s="232" t="s">
        <v>6069</v>
      </c>
      <c r="G164" s="233" t="s">
        <v>643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644</v>
      </c>
    </row>
    <row r="165" s="2" customFormat="1" ht="24.15" customHeight="1">
      <c r="A165" s="41"/>
      <c r="B165" s="42"/>
      <c r="C165" s="230" t="s">
        <v>487</v>
      </c>
      <c r="D165" s="230" t="s">
        <v>252</v>
      </c>
      <c r="E165" s="231" t="s">
        <v>6330</v>
      </c>
      <c r="F165" s="232" t="s">
        <v>6071</v>
      </c>
      <c r="G165" s="233" t="s">
        <v>643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664</v>
      </c>
    </row>
    <row r="166" s="2" customFormat="1" ht="24.15" customHeight="1">
      <c r="A166" s="41"/>
      <c r="B166" s="42"/>
      <c r="C166" s="230" t="s">
        <v>363</v>
      </c>
      <c r="D166" s="230" t="s">
        <v>252</v>
      </c>
      <c r="E166" s="231" t="s">
        <v>6331</v>
      </c>
      <c r="F166" s="232" t="s">
        <v>6073</v>
      </c>
      <c r="G166" s="233" t="s">
        <v>643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677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3486</v>
      </c>
      <c r="F167" s="228" t="s">
        <v>5985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SUM(P168:P174)</f>
        <v>0</v>
      </c>
      <c r="Q167" s="222"/>
      <c r="R167" s="223">
        <f>SUM(R168:R174)</f>
        <v>0</v>
      </c>
      <c r="S167" s="222"/>
      <c r="T167" s="224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250</v>
      </c>
      <c r="BK167" s="227">
        <f>SUM(BK168:BK174)</f>
        <v>0</v>
      </c>
    </row>
    <row r="168" s="2" customFormat="1" ht="24.15" customHeight="1">
      <c r="A168" s="41"/>
      <c r="B168" s="42"/>
      <c r="C168" s="230" t="s">
        <v>521</v>
      </c>
      <c r="D168" s="230" t="s">
        <v>252</v>
      </c>
      <c r="E168" s="231" t="s">
        <v>6099</v>
      </c>
      <c r="F168" s="232" t="s">
        <v>5987</v>
      </c>
      <c r="G168" s="233" t="s">
        <v>643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93</v>
      </c>
    </row>
    <row r="169" s="2" customFormat="1" ht="37.8" customHeight="1">
      <c r="A169" s="41"/>
      <c r="B169" s="42"/>
      <c r="C169" s="230" t="s">
        <v>374</v>
      </c>
      <c r="D169" s="230" t="s">
        <v>252</v>
      </c>
      <c r="E169" s="231" t="s">
        <v>6100</v>
      </c>
      <c r="F169" s="232" t="s">
        <v>5989</v>
      </c>
      <c r="G169" s="233" t="s">
        <v>643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275</v>
      </c>
    </row>
    <row r="170" s="2" customFormat="1" ht="33" customHeight="1">
      <c r="A170" s="41"/>
      <c r="B170" s="42"/>
      <c r="C170" s="230" t="s">
        <v>545</v>
      </c>
      <c r="D170" s="230" t="s">
        <v>252</v>
      </c>
      <c r="E170" s="231" t="s">
        <v>5990</v>
      </c>
      <c r="F170" s="232" t="s">
        <v>5991</v>
      </c>
      <c r="G170" s="233" t="s">
        <v>643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280</v>
      </c>
    </row>
    <row r="171" s="2" customFormat="1" ht="16.5" customHeight="1">
      <c r="A171" s="41"/>
      <c r="B171" s="42"/>
      <c r="C171" s="230" t="s">
        <v>389</v>
      </c>
      <c r="D171" s="230" t="s">
        <v>252</v>
      </c>
      <c r="E171" s="231" t="s">
        <v>6102</v>
      </c>
      <c r="F171" s="232" t="s">
        <v>5993</v>
      </c>
      <c r="G171" s="233" t="s">
        <v>643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286</v>
      </c>
    </row>
    <row r="172" s="2" customFormat="1" ht="16.5" customHeight="1">
      <c r="A172" s="41"/>
      <c r="B172" s="42"/>
      <c r="C172" s="230" t="s">
        <v>556</v>
      </c>
      <c r="D172" s="230" t="s">
        <v>252</v>
      </c>
      <c r="E172" s="231" t="s">
        <v>6332</v>
      </c>
      <c r="F172" s="232" t="s">
        <v>5995</v>
      </c>
      <c r="G172" s="233" t="s">
        <v>643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8</v>
      </c>
    </row>
    <row r="173" s="2" customFormat="1" ht="16.5" customHeight="1">
      <c r="A173" s="41"/>
      <c r="B173" s="42"/>
      <c r="C173" s="230" t="s">
        <v>399</v>
      </c>
      <c r="D173" s="230" t="s">
        <v>252</v>
      </c>
      <c r="E173" s="231" t="s">
        <v>6333</v>
      </c>
      <c r="F173" s="232" t="s">
        <v>3657</v>
      </c>
      <c r="G173" s="233" t="s">
        <v>643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298</v>
      </c>
    </row>
    <row r="174" s="2" customFormat="1" ht="16.5" customHeight="1">
      <c r="A174" s="41"/>
      <c r="B174" s="42"/>
      <c r="C174" s="230" t="s">
        <v>573</v>
      </c>
      <c r="D174" s="230" t="s">
        <v>252</v>
      </c>
      <c r="E174" s="231" t="s">
        <v>6334</v>
      </c>
      <c r="F174" s="232" t="s">
        <v>3665</v>
      </c>
      <c r="G174" s="233" t="s">
        <v>643</v>
      </c>
      <c r="H174" s="234">
        <v>1</v>
      </c>
      <c r="I174" s="235"/>
      <c r="J174" s="236">
        <f>ROUND(I174*H174,2)</f>
        <v>0</v>
      </c>
      <c r="K174" s="237"/>
      <c r="L174" s="47"/>
      <c r="M174" s="306" t="s">
        <v>1</v>
      </c>
      <c r="N174" s="307" t="s">
        <v>49</v>
      </c>
      <c r="O174" s="308"/>
      <c r="P174" s="309">
        <f>O174*H174</f>
        <v>0</v>
      </c>
      <c r="Q174" s="309">
        <v>0</v>
      </c>
      <c r="R174" s="309">
        <f>Q174*H174</f>
        <v>0</v>
      </c>
      <c r="S174" s="309">
        <v>0</v>
      </c>
      <c r="T174" s="31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303</v>
      </c>
    </row>
    <row r="175" s="2" customFormat="1" ht="6.96" customHeight="1">
      <c r="A175" s="41"/>
      <c r="B175" s="69"/>
      <c r="C175" s="70"/>
      <c r="D175" s="70"/>
      <c r="E175" s="70"/>
      <c r="F175" s="70"/>
      <c r="G175" s="70"/>
      <c r="H175" s="70"/>
      <c r="I175" s="70"/>
      <c r="J175" s="70"/>
      <c r="K175" s="70"/>
      <c r="L175" s="47"/>
      <c r="M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</sheetData>
  <sheetProtection sheet="1" autoFilter="0" formatColumns="0" formatRows="0" objects="1" scenarios="1" spinCount="100000" saltValue="I8QeK0TK6Bj+gZan8r9tYQqdwfxQlCP8LFCllsGpDmhOfiX6uq5sIvVNKpa36eb7KWU27SrAi76np+gs2rVrUw==" hashValue="bw8sp+CxmESl0ADSpFcHa8dVRE6oSgUdZsjQ803zYKffnzJTPE5sYMxzi0MRWcHA/WXZTn4hzi5MUQetYJCuNg==" algorithmName="SHA-512" password="CC35"/>
  <autoFilter ref="C124:K17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6335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ROUND((SUM(BE128:BE169)),  2)</f>
        <v>0</v>
      </c>
      <c r="G33" s="41"/>
      <c r="H33" s="41"/>
      <c r="I33" s="167">
        <v>0.20999999999999999</v>
      </c>
      <c r="J33" s="166">
        <f>ROUND(((SUM(BE128:BE169))*I33),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ROUND((SUM(BF128:BF169)),  2)</f>
        <v>0</v>
      </c>
      <c r="G34" s="41"/>
      <c r="H34" s="41"/>
      <c r="I34" s="167">
        <v>0.12</v>
      </c>
      <c r="J34" s="166">
        <f>ROUND(((SUM(BF128:BF169))*I34),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ROUND((SUM(BG128:BG169)),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ROUND((SUM(BH128:BH169)),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ROUND((SUM(BI128:BI169)),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11 - Areálové osvětlení a vedení NN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4238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4239</v>
      </c>
      <c r="E98" s="194"/>
      <c r="F98" s="194"/>
      <c r="G98" s="194"/>
      <c r="H98" s="194"/>
      <c r="I98" s="194"/>
      <c r="J98" s="195">
        <f>J131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4240</v>
      </c>
      <c r="E99" s="199"/>
      <c r="F99" s="199"/>
      <c r="G99" s="199"/>
      <c r="H99" s="199"/>
      <c r="I99" s="199"/>
      <c r="J99" s="200">
        <f>J132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1"/>
      <c r="C100" s="192"/>
      <c r="D100" s="193" t="s">
        <v>6336</v>
      </c>
      <c r="E100" s="194"/>
      <c r="F100" s="194"/>
      <c r="G100" s="194"/>
      <c r="H100" s="194"/>
      <c r="I100" s="194"/>
      <c r="J100" s="195">
        <f>J142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6"/>
      <c r="D101" s="198" t="s">
        <v>6337</v>
      </c>
      <c r="E101" s="199"/>
      <c r="F101" s="199"/>
      <c r="G101" s="199"/>
      <c r="H101" s="199"/>
      <c r="I101" s="199"/>
      <c r="J101" s="200">
        <f>J143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6338</v>
      </c>
      <c r="E102" s="199"/>
      <c r="F102" s="199"/>
      <c r="G102" s="199"/>
      <c r="H102" s="199"/>
      <c r="I102" s="199"/>
      <c r="J102" s="200">
        <f>J145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6339</v>
      </c>
      <c r="E103" s="199"/>
      <c r="F103" s="199"/>
      <c r="G103" s="199"/>
      <c r="H103" s="199"/>
      <c r="I103" s="199"/>
      <c r="J103" s="200">
        <f>J154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4247</v>
      </c>
      <c r="E104" s="194"/>
      <c r="F104" s="194"/>
      <c r="G104" s="194"/>
      <c r="H104" s="194"/>
      <c r="I104" s="194"/>
      <c r="J104" s="195">
        <f>J157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4239</v>
      </c>
      <c r="E105" s="194"/>
      <c r="F105" s="194"/>
      <c r="G105" s="194"/>
      <c r="H105" s="194"/>
      <c r="I105" s="194"/>
      <c r="J105" s="195">
        <f>J160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4240</v>
      </c>
      <c r="E106" s="199"/>
      <c r="F106" s="199"/>
      <c r="G106" s="199"/>
      <c r="H106" s="199"/>
      <c r="I106" s="199"/>
      <c r="J106" s="200">
        <f>J161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4244</v>
      </c>
      <c r="E107" s="194"/>
      <c r="F107" s="194"/>
      <c r="G107" s="194"/>
      <c r="H107" s="194"/>
      <c r="I107" s="194"/>
      <c r="J107" s="195">
        <f>J167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6"/>
      <c r="D108" s="198" t="s">
        <v>6339</v>
      </c>
      <c r="E108" s="199"/>
      <c r="F108" s="199"/>
      <c r="G108" s="199"/>
      <c r="H108" s="199"/>
      <c r="I108" s="199"/>
      <c r="J108" s="200">
        <f>J168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235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11 - Areálové osvětlení a vedení NN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236</v>
      </c>
      <c r="D127" s="205" t="s">
        <v>69</v>
      </c>
      <c r="E127" s="205" t="s">
        <v>65</v>
      </c>
      <c r="F127" s="205" t="s">
        <v>66</v>
      </c>
      <c r="G127" s="205" t="s">
        <v>237</v>
      </c>
      <c r="H127" s="205" t="s">
        <v>238</v>
      </c>
      <c r="I127" s="205" t="s">
        <v>239</v>
      </c>
      <c r="J127" s="206" t="s">
        <v>196</v>
      </c>
      <c r="K127" s="207" t="s">
        <v>240</v>
      </c>
      <c r="L127" s="208"/>
      <c r="M127" s="103" t="s">
        <v>1</v>
      </c>
      <c r="N127" s="104" t="s">
        <v>48</v>
      </c>
      <c r="O127" s="104" t="s">
        <v>241</v>
      </c>
      <c r="P127" s="104" t="s">
        <v>242</v>
      </c>
      <c r="Q127" s="104" t="s">
        <v>243</v>
      </c>
      <c r="R127" s="104" t="s">
        <v>244</v>
      </c>
      <c r="S127" s="104" t="s">
        <v>245</v>
      </c>
      <c r="T127" s="105" t="s">
        <v>246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247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P129+P131+P142+P157+P160+P167</f>
        <v>0</v>
      </c>
      <c r="Q128" s="107"/>
      <c r="R128" s="211">
        <f>R129+R131+R142+R157+R160+R167</f>
        <v>0</v>
      </c>
      <c r="S128" s="107"/>
      <c r="T128" s="212">
        <f>T129+T131+T142+T157+T160+T167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BK129+BK131+BK142+BK157+BK160+BK167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4249</v>
      </c>
      <c r="F129" s="217" t="s">
        <v>4250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</f>
        <v>0</v>
      </c>
      <c r="Q129" s="222"/>
      <c r="R129" s="223">
        <f>R130</f>
        <v>0</v>
      </c>
      <c r="S129" s="222"/>
      <c r="T129" s="22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272</v>
      </c>
      <c r="AT129" s="226" t="s">
        <v>83</v>
      </c>
      <c r="AU129" s="226" t="s">
        <v>84</v>
      </c>
      <c r="AY129" s="225" t="s">
        <v>250</v>
      </c>
      <c r="BK129" s="227">
        <f>BK130</f>
        <v>0</v>
      </c>
    </row>
    <row r="130" s="2" customFormat="1" ht="16.5" customHeight="1">
      <c r="A130" s="41"/>
      <c r="B130" s="42"/>
      <c r="C130" s="230" t="s">
        <v>91</v>
      </c>
      <c r="D130" s="230" t="s">
        <v>252</v>
      </c>
      <c r="E130" s="231" t="s">
        <v>4251</v>
      </c>
      <c r="F130" s="232" t="s">
        <v>4252</v>
      </c>
      <c r="G130" s="233" t="s">
        <v>3524</v>
      </c>
      <c r="H130" s="234">
        <v>2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490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490</v>
      </c>
      <c r="BM130" s="242" t="s">
        <v>93</v>
      </c>
    </row>
    <row r="131" s="12" customFormat="1" ht="25.92" customHeight="1">
      <c r="A131" s="12"/>
      <c r="B131" s="214"/>
      <c r="C131" s="215"/>
      <c r="D131" s="216" t="s">
        <v>83</v>
      </c>
      <c r="E131" s="217" t="s">
        <v>3484</v>
      </c>
      <c r="F131" s="217" t="s">
        <v>4258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</f>
        <v>0</v>
      </c>
      <c r="Q131" s="222"/>
      <c r="R131" s="223">
        <f>R132</f>
        <v>0</v>
      </c>
      <c r="S131" s="222"/>
      <c r="T131" s="224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91</v>
      </c>
      <c r="AT131" s="226" t="s">
        <v>83</v>
      </c>
      <c r="AU131" s="226" t="s">
        <v>84</v>
      </c>
      <c r="AY131" s="225" t="s">
        <v>250</v>
      </c>
      <c r="BK131" s="227">
        <f>BK132</f>
        <v>0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3486</v>
      </c>
      <c r="F132" s="228" t="s">
        <v>4259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SUM(P133:P141)</f>
        <v>0</v>
      </c>
      <c r="Q132" s="222"/>
      <c r="R132" s="223">
        <f>SUM(R133:R141)</f>
        <v>0</v>
      </c>
      <c r="S132" s="222"/>
      <c r="T132" s="224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SUM(BK133:BK141)</f>
        <v>0</v>
      </c>
    </row>
    <row r="133" s="2" customFormat="1" ht="16.5" customHeight="1">
      <c r="A133" s="41"/>
      <c r="B133" s="42"/>
      <c r="C133" s="230" t="s">
        <v>93</v>
      </c>
      <c r="D133" s="230" t="s">
        <v>252</v>
      </c>
      <c r="E133" s="231" t="s">
        <v>6340</v>
      </c>
      <c r="F133" s="232" t="s">
        <v>6341</v>
      </c>
      <c r="G133" s="233" t="s">
        <v>3524</v>
      </c>
      <c r="H133" s="234">
        <v>24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256</v>
      </c>
    </row>
    <row r="134" s="2" customFormat="1" ht="16.5" customHeight="1">
      <c r="A134" s="41"/>
      <c r="B134" s="42"/>
      <c r="C134" s="230" t="s">
        <v>272</v>
      </c>
      <c r="D134" s="230" t="s">
        <v>252</v>
      </c>
      <c r="E134" s="231" t="s">
        <v>4286</v>
      </c>
      <c r="F134" s="232" t="s">
        <v>6342</v>
      </c>
      <c r="G134" s="233" t="s">
        <v>3524</v>
      </c>
      <c r="H134" s="234">
        <v>12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275</v>
      </c>
    </row>
    <row r="135" s="2" customFormat="1" ht="16.5" customHeight="1">
      <c r="A135" s="41"/>
      <c r="B135" s="42"/>
      <c r="C135" s="230" t="s">
        <v>256</v>
      </c>
      <c r="D135" s="230" t="s">
        <v>252</v>
      </c>
      <c r="E135" s="231" t="s">
        <v>6343</v>
      </c>
      <c r="F135" s="232" t="s">
        <v>6344</v>
      </c>
      <c r="G135" s="233" t="s">
        <v>3524</v>
      </c>
      <c r="H135" s="234">
        <v>300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280</v>
      </c>
    </row>
    <row r="136" s="2" customFormat="1" ht="16.5" customHeight="1">
      <c r="A136" s="41"/>
      <c r="B136" s="42"/>
      <c r="C136" s="230" t="s">
        <v>283</v>
      </c>
      <c r="D136" s="230" t="s">
        <v>252</v>
      </c>
      <c r="E136" s="231" t="s">
        <v>6345</v>
      </c>
      <c r="F136" s="232" t="s">
        <v>6346</v>
      </c>
      <c r="G136" s="233" t="s">
        <v>3524</v>
      </c>
      <c r="H136" s="234">
        <v>8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286</v>
      </c>
    </row>
    <row r="137" s="2" customFormat="1" ht="16.5" customHeight="1">
      <c r="A137" s="41"/>
      <c r="B137" s="42"/>
      <c r="C137" s="230" t="s">
        <v>275</v>
      </c>
      <c r="D137" s="230" t="s">
        <v>252</v>
      </c>
      <c r="E137" s="231" t="s">
        <v>6347</v>
      </c>
      <c r="F137" s="232" t="s">
        <v>6348</v>
      </c>
      <c r="G137" s="233" t="s">
        <v>320</v>
      </c>
      <c r="H137" s="234">
        <v>30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8</v>
      </c>
    </row>
    <row r="138" s="2" customFormat="1" ht="16.5" customHeight="1">
      <c r="A138" s="41"/>
      <c r="B138" s="42"/>
      <c r="C138" s="230" t="s">
        <v>294</v>
      </c>
      <c r="D138" s="230" t="s">
        <v>252</v>
      </c>
      <c r="E138" s="231" t="s">
        <v>6349</v>
      </c>
      <c r="F138" s="232" t="s">
        <v>6350</v>
      </c>
      <c r="G138" s="233" t="s">
        <v>320</v>
      </c>
      <c r="H138" s="234">
        <v>600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298</v>
      </c>
    </row>
    <row r="139" s="2" customFormat="1" ht="16.5" customHeight="1">
      <c r="A139" s="41"/>
      <c r="B139" s="42"/>
      <c r="C139" s="230" t="s">
        <v>280</v>
      </c>
      <c r="D139" s="230" t="s">
        <v>252</v>
      </c>
      <c r="E139" s="231" t="s">
        <v>6351</v>
      </c>
      <c r="F139" s="232" t="s">
        <v>6352</v>
      </c>
      <c r="G139" s="233" t="s">
        <v>320</v>
      </c>
      <c r="H139" s="234">
        <v>20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303</v>
      </c>
    </row>
    <row r="140" s="2" customFormat="1" ht="16.5" customHeight="1">
      <c r="A140" s="41"/>
      <c r="B140" s="42"/>
      <c r="C140" s="230" t="s">
        <v>305</v>
      </c>
      <c r="D140" s="230" t="s">
        <v>252</v>
      </c>
      <c r="E140" s="231" t="s">
        <v>6353</v>
      </c>
      <c r="F140" s="232" t="s">
        <v>6352</v>
      </c>
      <c r="G140" s="233" t="s">
        <v>320</v>
      </c>
      <c r="H140" s="234">
        <v>40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308</v>
      </c>
    </row>
    <row r="141" s="2" customFormat="1" ht="16.5" customHeight="1">
      <c r="A141" s="41"/>
      <c r="B141" s="42"/>
      <c r="C141" s="230" t="s">
        <v>286</v>
      </c>
      <c r="D141" s="230" t="s">
        <v>252</v>
      </c>
      <c r="E141" s="231" t="s">
        <v>6354</v>
      </c>
      <c r="F141" s="232" t="s">
        <v>6355</v>
      </c>
      <c r="G141" s="233" t="s">
        <v>3524</v>
      </c>
      <c r="H141" s="234">
        <v>2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408</v>
      </c>
    </row>
    <row r="142" s="12" customFormat="1" ht="25.92" customHeight="1">
      <c r="A142" s="12"/>
      <c r="B142" s="214"/>
      <c r="C142" s="215"/>
      <c r="D142" s="216" t="s">
        <v>83</v>
      </c>
      <c r="E142" s="217" t="s">
        <v>3652</v>
      </c>
      <c r="F142" s="217" t="s">
        <v>6356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f>P143+P145+P154</f>
        <v>0</v>
      </c>
      <c r="Q142" s="222"/>
      <c r="R142" s="223">
        <f>R143+R145+R154</f>
        <v>0</v>
      </c>
      <c r="S142" s="222"/>
      <c r="T142" s="224">
        <f>T143+T145+T154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84</v>
      </c>
      <c r="AY142" s="225" t="s">
        <v>250</v>
      </c>
      <c r="BK142" s="227">
        <f>BK143+BK145+BK154</f>
        <v>0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3488</v>
      </c>
      <c r="F143" s="228" t="s">
        <v>6357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P144</f>
        <v>0</v>
      </c>
      <c r="Q143" s="222"/>
      <c r="R143" s="223">
        <f>R144</f>
        <v>0</v>
      </c>
      <c r="S143" s="222"/>
      <c r="T143" s="22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BK144</f>
        <v>0</v>
      </c>
    </row>
    <row r="144" s="2" customFormat="1" ht="16.5" customHeight="1">
      <c r="A144" s="41"/>
      <c r="B144" s="42"/>
      <c r="C144" s="230" t="s">
        <v>332</v>
      </c>
      <c r="D144" s="230" t="s">
        <v>252</v>
      </c>
      <c r="E144" s="231" t="s">
        <v>6358</v>
      </c>
      <c r="F144" s="232" t="s">
        <v>6359</v>
      </c>
      <c r="G144" s="233" t="s">
        <v>3524</v>
      </c>
      <c r="H144" s="234">
        <v>21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321</v>
      </c>
    </row>
    <row r="145" s="12" customFormat="1" ht="22.8" customHeight="1">
      <c r="A145" s="12"/>
      <c r="B145" s="214"/>
      <c r="C145" s="215"/>
      <c r="D145" s="216" t="s">
        <v>83</v>
      </c>
      <c r="E145" s="228" t="s">
        <v>6360</v>
      </c>
      <c r="F145" s="228" t="s">
        <v>6361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SUM(P146:P153)</f>
        <v>0</v>
      </c>
      <c r="Q145" s="222"/>
      <c r="R145" s="223">
        <f>SUM(R146:R153)</f>
        <v>0</v>
      </c>
      <c r="S145" s="222"/>
      <c r="T145" s="224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272</v>
      </c>
      <c r="AT145" s="226" t="s">
        <v>83</v>
      </c>
      <c r="AU145" s="226" t="s">
        <v>91</v>
      </c>
      <c r="AY145" s="225" t="s">
        <v>250</v>
      </c>
      <c r="BK145" s="227">
        <f>SUM(BK146:BK153)</f>
        <v>0</v>
      </c>
    </row>
    <row r="146" s="2" customFormat="1" ht="16.5" customHeight="1">
      <c r="A146" s="41"/>
      <c r="B146" s="42"/>
      <c r="C146" s="230" t="s">
        <v>8</v>
      </c>
      <c r="D146" s="230" t="s">
        <v>252</v>
      </c>
      <c r="E146" s="231" t="s">
        <v>6362</v>
      </c>
      <c r="F146" s="232" t="s">
        <v>6363</v>
      </c>
      <c r="G146" s="233" t="s">
        <v>320</v>
      </c>
      <c r="H146" s="234">
        <v>250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490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490</v>
      </c>
      <c r="BM146" s="242" t="s">
        <v>335</v>
      </c>
    </row>
    <row r="147" s="2" customFormat="1" ht="16.5" customHeight="1">
      <c r="A147" s="41"/>
      <c r="B147" s="42"/>
      <c r="C147" s="230" t="s">
        <v>348</v>
      </c>
      <c r="D147" s="230" t="s">
        <v>252</v>
      </c>
      <c r="E147" s="231" t="s">
        <v>6364</v>
      </c>
      <c r="F147" s="232" t="s">
        <v>6365</v>
      </c>
      <c r="G147" s="233" t="s">
        <v>320</v>
      </c>
      <c r="H147" s="234">
        <v>10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490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490</v>
      </c>
      <c r="BM147" s="242" t="s">
        <v>340</v>
      </c>
    </row>
    <row r="148" s="2" customFormat="1" ht="16.5" customHeight="1">
      <c r="A148" s="41"/>
      <c r="B148" s="42"/>
      <c r="C148" s="230" t="s">
        <v>298</v>
      </c>
      <c r="D148" s="230" t="s">
        <v>252</v>
      </c>
      <c r="E148" s="231" t="s">
        <v>6366</v>
      </c>
      <c r="F148" s="232" t="s">
        <v>6367</v>
      </c>
      <c r="G148" s="233" t="s">
        <v>3524</v>
      </c>
      <c r="H148" s="234">
        <v>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490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490</v>
      </c>
      <c r="BM148" s="242" t="s">
        <v>351</v>
      </c>
    </row>
    <row r="149" s="2" customFormat="1" ht="16.5" customHeight="1">
      <c r="A149" s="41"/>
      <c r="B149" s="42"/>
      <c r="C149" s="230" t="s">
        <v>360</v>
      </c>
      <c r="D149" s="230" t="s">
        <v>252</v>
      </c>
      <c r="E149" s="231" t="s">
        <v>6368</v>
      </c>
      <c r="F149" s="232" t="s">
        <v>6369</v>
      </c>
      <c r="G149" s="233" t="s">
        <v>3524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490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490</v>
      </c>
      <c r="BM149" s="242" t="s">
        <v>357</v>
      </c>
    </row>
    <row r="150" s="2" customFormat="1" ht="16.5" customHeight="1">
      <c r="A150" s="41"/>
      <c r="B150" s="42"/>
      <c r="C150" s="230" t="s">
        <v>303</v>
      </c>
      <c r="D150" s="230" t="s">
        <v>252</v>
      </c>
      <c r="E150" s="231" t="s">
        <v>6370</v>
      </c>
      <c r="F150" s="232" t="s">
        <v>6371</v>
      </c>
      <c r="G150" s="233" t="s">
        <v>320</v>
      </c>
      <c r="H150" s="234">
        <v>250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490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490</v>
      </c>
      <c r="BM150" s="242" t="s">
        <v>363</v>
      </c>
    </row>
    <row r="151" s="2" customFormat="1" ht="16.5" customHeight="1">
      <c r="A151" s="41"/>
      <c r="B151" s="42"/>
      <c r="C151" s="230" t="s">
        <v>385</v>
      </c>
      <c r="D151" s="230" t="s">
        <v>252</v>
      </c>
      <c r="E151" s="231" t="s">
        <v>6372</v>
      </c>
      <c r="F151" s="232" t="s">
        <v>6373</v>
      </c>
      <c r="G151" s="233" t="s">
        <v>320</v>
      </c>
      <c r="H151" s="234">
        <v>200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490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490</v>
      </c>
      <c r="BM151" s="242" t="s">
        <v>374</v>
      </c>
    </row>
    <row r="152" s="2" customFormat="1" ht="16.5" customHeight="1">
      <c r="A152" s="41"/>
      <c r="B152" s="42"/>
      <c r="C152" s="230" t="s">
        <v>308</v>
      </c>
      <c r="D152" s="230" t="s">
        <v>252</v>
      </c>
      <c r="E152" s="231" t="s">
        <v>6374</v>
      </c>
      <c r="F152" s="232" t="s">
        <v>6375</v>
      </c>
      <c r="G152" s="233" t="s">
        <v>320</v>
      </c>
      <c r="H152" s="234">
        <v>200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490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490</v>
      </c>
      <c r="BM152" s="242" t="s">
        <v>389</v>
      </c>
    </row>
    <row r="153" s="2" customFormat="1" ht="16.5" customHeight="1">
      <c r="A153" s="41"/>
      <c r="B153" s="42"/>
      <c r="C153" s="230" t="s">
        <v>401</v>
      </c>
      <c r="D153" s="230" t="s">
        <v>252</v>
      </c>
      <c r="E153" s="231" t="s">
        <v>6376</v>
      </c>
      <c r="F153" s="232" t="s">
        <v>6377</v>
      </c>
      <c r="G153" s="233" t="s">
        <v>320</v>
      </c>
      <c r="H153" s="234">
        <v>250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490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490</v>
      </c>
      <c r="BM153" s="242" t="s">
        <v>399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3554</v>
      </c>
      <c r="F154" s="228" t="s">
        <v>4324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SUM(P155:P156)</f>
        <v>0</v>
      </c>
      <c r="Q154" s="222"/>
      <c r="R154" s="223">
        <f>SUM(R155:R156)</f>
        <v>0</v>
      </c>
      <c r="S154" s="222"/>
      <c r="T154" s="224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250</v>
      </c>
      <c r="BK154" s="227">
        <f>SUM(BK155:BK156)</f>
        <v>0</v>
      </c>
    </row>
    <row r="155" s="2" customFormat="1" ht="16.5" customHeight="1">
      <c r="A155" s="41"/>
      <c r="B155" s="42"/>
      <c r="C155" s="230" t="s">
        <v>408</v>
      </c>
      <c r="D155" s="230" t="s">
        <v>252</v>
      </c>
      <c r="E155" s="231" t="s">
        <v>6378</v>
      </c>
      <c r="F155" s="232" t="s">
        <v>4347</v>
      </c>
      <c r="G155" s="233" t="s">
        <v>3524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404</v>
      </c>
    </row>
    <row r="156" s="2" customFormat="1" ht="16.5" customHeight="1">
      <c r="A156" s="41"/>
      <c r="B156" s="42"/>
      <c r="C156" s="230" t="s">
        <v>7</v>
      </c>
      <c r="D156" s="230" t="s">
        <v>252</v>
      </c>
      <c r="E156" s="231" t="s">
        <v>6379</v>
      </c>
      <c r="F156" s="232" t="s">
        <v>4349</v>
      </c>
      <c r="G156" s="233" t="s">
        <v>3524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411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4350</v>
      </c>
      <c r="F157" s="217" t="s">
        <v>4250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SUM(P158:P159)</f>
        <v>0</v>
      </c>
      <c r="Q157" s="222"/>
      <c r="R157" s="223">
        <f>SUM(R158:R159)</f>
        <v>0</v>
      </c>
      <c r="S157" s="222"/>
      <c r="T157" s="224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91</v>
      </c>
      <c r="AT157" s="226" t="s">
        <v>83</v>
      </c>
      <c r="AU157" s="226" t="s">
        <v>84</v>
      </c>
      <c r="AY157" s="225" t="s">
        <v>250</v>
      </c>
      <c r="BK157" s="227">
        <f>SUM(BK158:BK159)</f>
        <v>0</v>
      </c>
    </row>
    <row r="158" s="2" customFormat="1" ht="16.5" customHeight="1">
      <c r="A158" s="41"/>
      <c r="B158" s="42"/>
      <c r="C158" s="294" t="s">
        <v>321</v>
      </c>
      <c r="D158" s="294" t="s">
        <v>337</v>
      </c>
      <c r="E158" s="295" t="s">
        <v>6380</v>
      </c>
      <c r="F158" s="296" t="s">
        <v>6381</v>
      </c>
      <c r="G158" s="297" t="s">
        <v>3524</v>
      </c>
      <c r="H158" s="298">
        <v>1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280</v>
      </c>
      <c r="AT158" s="242" t="s">
        <v>337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423</v>
      </c>
    </row>
    <row r="159" s="2" customFormat="1" ht="16.5" customHeight="1">
      <c r="A159" s="41"/>
      <c r="B159" s="42"/>
      <c r="C159" s="294" t="s">
        <v>436</v>
      </c>
      <c r="D159" s="294" t="s">
        <v>337</v>
      </c>
      <c r="E159" s="295" t="s">
        <v>6382</v>
      </c>
      <c r="F159" s="296" t="s">
        <v>4366</v>
      </c>
      <c r="G159" s="297" t="s">
        <v>3524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280</v>
      </c>
      <c r="AT159" s="242" t="s">
        <v>337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432</v>
      </c>
    </row>
    <row r="160" s="12" customFormat="1" ht="25.92" customHeight="1">
      <c r="A160" s="12"/>
      <c r="B160" s="214"/>
      <c r="C160" s="215"/>
      <c r="D160" s="216" t="s">
        <v>83</v>
      </c>
      <c r="E160" s="217" t="s">
        <v>3484</v>
      </c>
      <c r="F160" s="217" t="s">
        <v>4258</v>
      </c>
      <c r="G160" s="215"/>
      <c r="H160" s="215"/>
      <c r="I160" s="218"/>
      <c r="J160" s="219">
        <f>BK160</f>
        <v>0</v>
      </c>
      <c r="K160" s="215"/>
      <c r="L160" s="220"/>
      <c r="M160" s="221"/>
      <c r="N160" s="222"/>
      <c r="O160" s="222"/>
      <c r="P160" s="223">
        <f>P161</f>
        <v>0</v>
      </c>
      <c r="Q160" s="222"/>
      <c r="R160" s="223">
        <f>R161</f>
        <v>0</v>
      </c>
      <c r="S160" s="222"/>
      <c r="T160" s="22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91</v>
      </c>
      <c r="AT160" s="226" t="s">
        <v>83</v>
      </c>
      <c r="AU160" s="226" t="s">
        <v>84</v>
      </c>
      <c r="AY160" s="225" t="s">
        <v>250</v>
      </c>
      <c r="BK160" s="227">
        <f>BK161</f>
        <v>0</v>
      </c>
    </row>
    <row r="161" s="12" customFormat="1" ht="22.8" customHeight="1">
      <c r="A161" s="12"/>
      <c r="B161" s="214"/>
      <c r="C161" s="215"/>
      <c r="D161" s="216" t="s">
        <v>83</v>
      </c>
      <c r="E161" s="228" t="s">
        <v>3486</v>
      </c>
      <c r="F161" s="228" t="s">
        <v>4259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SUM(P162:P166)</f>
        <v>0</v>
      </c>
      <c r="Q161" s="222"/>
      <c r="R161" s="223">
        <f>SUM(R162:R166)</f>
        <v>0</v>
      </c>
      <c r="S161" s="222"/>
      <c r="T161" s="224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91</v>
      </c>
      <c r="AT161" s="226" t="s">
        <v>83</v>
      </c>
      <c r="AU161" s="226" t="s">
        <v>91</v>
      </c>
      <c r="AY161" s="225" t="s">
        <v>250</v>
      </c>
      <c r="BK161" s="227">
        <f>SUM(BK162:BK166)</f>
        <v>0</v>
      </c>
    </row>
    <row r="162" s="2" customFormat="1" ht="16.5" customHeight="1">
      <c r="A162" s="41"/>
      <c r="B162" s="42"/>
      <c r="C162" s="294" t="s">
        <v>335</v>
      </c>
      <c r="D162" s="294" t="s">
        <v>337</v>
      </c>
      <c r="E162" s="295" t="s">
        <v>4371</v>
      </c>
      <c r="F162" s="296" t="s">
        <v>4265</v>
      </c>
      <c r="G162" s="297" t="s">
        <v>320</v>
      </c>
      <c r="H162" s="298">
        <v>30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280</v>
      </c>
      <c r="AT162" s="242" t="s">
        <v>337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439</v>
      </c>
    </row>
    <row r="163" s="2" customFormat="1" ht="16.5" customHeight="1">
      <c r="A163" s="41"/>
      <c r="B163" s="42"/>
      <c r="C163" s="294" t="s">
        <v>449</v>
      </c>
      <c r="D163" s="294" t="s">
        <v>337</v>
      </c>
      <c r="E163" s="295" t="s">
        <v>6383</v>
      </c>
      <c r="F163" s="296" t="s">
        <v>6384</v>
      </c>
      <c r="G163" s="297" t="s">
        <v>320</v>
      </c>
      <c r="H163" s="298">
        <v>600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447</v>
      </c>
    </row>
    <row r="164" s="2" customFormat="1" ht="16.5" customHeight="1">
      <c r="A164" s="41"/>
      <c r="B164" s="42"/>
      <c r="C164" s="294" t="s">
        <v>340</v>
      </c>
      <c r="D164" s="294" t="s">
        <v>337</v>
      </c>
      <c r="E164" s="295" t="s">
        <v>6385</v>
      </c>
      <c r="F164" s="296" t="s">
        <v>6386</v>
      </c>
      <c r="G164" s="297" t="s">
        <v>320</v>
      </c>
      <c r="H164" s="298">
        <v>20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280</v>
      </c>
      <c r="AT164" s="242" t="s">
        <v>337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452</v>
      </c>
    </row>
    <row r="165" s="2" customFormat="1" ht="16.5" customHeight="1">
      <c r="A165" s="41"/>
      <c r="B165" s="42"/>
      <c r="C165" s="294" t="s">
        <v>461</v>
      </c>
      <c r="D165" s="294" t="s">
        <v>337</v>
      </c>
      <c r="E165" s="295" t="s">
        <v>6387</v>
      </c>
      <c r="F165" s="296" t="s">
        <v>6388</v>
      </c>
      <c r="G165" s="297" t="s">
        <v>320</v>
      </c>
      <c r="H165" s="298">
        <v>40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280</v>
      </c>
      <c r="AT165" s="242" t="s">
        <v>337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457</v>
      </c>
    </row>
    <row r="166" s="2" customFormat="1" ht="16.5" customHeight="1">
      <c r="A166" s="41"/>
      <c r="B166" s="42"/>
      <c r="C166" s="294" t="s">
        <v>351</v>
      </c>
      <c r="D166" s="294" t="s">
        <v>337</v>
      </c>
      <c r="E166" s="295" t="s">
        <v>6389</v>
      </c>
      <c r="F166" s="296" t="s">
        <v>6390</v>
      </c>
      <c r="G166" s="297" t="s">
        <v>3524</v>
      </c>
      <c r="H166" s="298">
        <v>2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464</v>
      </c>
    </row>
    <row r="167" s="12" customFormat="1" ht="25.92" customHeight="1">
      <c r="A167" s="12"/>
      <c r="B167" s="214"/>
      <c r="C167" s="215"/>
      <c r="D167" s="216" t="s">
        <v>83</v>
      </c>
      <c r="E167" s="217" t="s">
        <v>3577</v>
      </c>
      <c r="F167" s="217" t="s">
        <v>4323</v>
      </c>
      <c r="G167" s="215"/>
      <c r="H167" s="215"/>
      <c r="I167" s="218"/>
      <c r="J167" s="21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84</v>
      </c>
      <c r="AY167" s="225" t="s">
        <v>250</v>
      </c>
      <c r="BK167" s="227">
        <f>BK168</f>
        <v>0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3554</v>
      </c>
      <c r="F168" s="228" t="s">
        <v>4324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P169</f>
        <v>0</v>
      </c>
      <c r="Q168" s="222"/>
      <c r="R168" s="223">
        <f>R169</f>
        <v>0</v>
      </c>
      <c r="S168" s="222"/>
      <c r="T168" s="22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91</v>
      </c>
      <c r="AY168" s="225" t="s">
        <v>250</v>
      </c>
      <c r="BK168" s="227">
        <f>BK169</f>
        <v>0</v>
      </c>
    </row>
    <row r="169" s="2" customFormat="1" ht="21.75" customHeight="1">
      <c r="A169" s="41"/>
      <c r="B169" s="42"/>
      <c r="C169" s="294" t="s">
        <v>471</v>
      </c>
      <c r="D169" s="294" t="s">
        <v>337</v>
      </c>
      <c r="E169" s="295" t="s">
        <v>6391</v>
      </c>
      <c r="F169" s="296" t="s">
        <v>4326</v>
      </c>
      <c r="G169" s="297" t="s">
        <v>643</v>
      </c>
      <c r="H169" s="298">
        <v>1</v>
      </c>
      <c r="I169" s="299"/>
      <c r="J169" s="300">
        <f>ROUND(I169*H169,2)</f>
        <v>0</v>
      </c>
      <c r="K169" s="301"/>
      <c r="L169" s="302"/>
      <c r="M169" s="311" t="s">
        <v>1</v>
      </c>
      <c r="N169" s="312" t="s">
        <v>49</v>
      </c>
      <c r="O169" s="308"/>
      <c r="P169" s="309">
        <f>O169*H169</f>
        <v>0</v>
      </c>
      <c r="Q169" s="309">
        <v>0</v>
      </c>
      <c r="R169" s="309">
        <f>Q169*H169</f>
        <v>0</v>
      </c>
      <c r="S169" s="309">
        <v>0</v>
      </c>
      <c r="T169" s="310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280</v>
      </c>
      <c r="AT169" s="242" t="s">
        <v>337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469</v>
      </c>
    </row>
    <row r="170" s="2" customFormat="1" ht="6.96" customHeight="1">
      <c r="A170" s="41"/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47"/>
      <c r="M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</sheetData>
  <sheetProtection sheet="1" autoFilter="0" formatColumns="0" formatRows="0" objects="1" scenarios="1" spinCount="100000" saltValue="Jmj+gUFDF1B8Kas6WBJ9DFJrGM9G6qMYDTlnDCnSpC5XsiINjAeFeestwO8LybcW9JcSOBBAMX/One3yu/lrGg==" hashValue="MdlIozUenLZaCi8RzlkewEgqX42gz/WFewT/YCriuBeALuxTwHdZR2PtsuBnhImlhE09c9/Eoz0uzfg4wairOQ==" algorithmName="SHA-512" password="CC35"/>
  <autoFilter ref="C127:K16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6392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ROUND(J117,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ROUND((SUM(BE117:BE131)),  2)</f>
        <v>0</v>
      </c>
      <c r="G33" s="41"/>
      <c r="H33" s="41"/>
      <c r="I33" s="167">
        <v>0.20999999999999999</v>
      </c>
      <c r="J33" s="166">
        <f>ROUND(((SUM(BE117:BE131))*I33),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ROUND((SUM(BF117:BF131)),  2)</f>
        <v>0</v>
      </c>
      <c r="G34" s="41"/>
      <c r="H34" s="41"/>
      <c r="I34" s="167">
        <v>0.12</v>
      </c>
      <c r="J34" s="166">
        <f>ROUND(((SUM(BF117:BF131))*I34),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ROUND((SUM(BG117:BG131)),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ROUND((SUM(BH117:BH131)),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ROUND((SUM(BI117:BI131)),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12 - Přípojka slaboproudu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J117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4480</v>
      </c>
      <c r="E97" s="194"/>
      <c r="F97" s="194"/>
      <c r="G97" s="194"/>
      <c r="H97" s="194"/>
      <c r="I97" s="194"/>
      <c r="J97" s="195">
        <f>J118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3" s="2" customFormat="1" ht="6.96" customHeight="1">
      <c r="A103" s="41"/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4.96" customHeight="1">
      <c r="A104" s="41"/>
      <c r="B104" s="42"/>
      <c r="C104" s="25" t="s">
        <v>235</v>
      </c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4" t="s">
        <v>16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6.25" customHeight="1">
      <c r="A107" s="41"/>
      <c r="B107" s="42"/>
      <c r="C107" s="43"/>
      <c r="D107" s="43"/>
      <c r="E107" s="186" t="str">
        <f>E7</f>
        <v>STUDENTSKÉ KOLEJE VYSOKÉ ŠKOLY POLYTECHNICKÉ JIHLAVA</v>
      </c>
      <c r="F107" s="34"/>
      <c r="G107" s="34"/>
      <c r="H107" s="34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190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6.5" customHeight="1">
      <c r="A109" s="41"/>
      <c r="B109" s="42"/>
      <c r="C109" s="43"/>
      <c r="D109" s="43"/>
      <c r="E109" s="79" t="str">
        <f>E9</f>
        <v>SO 12 - Přípojka slaboproudu</v>
      </c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22</v>
      </c>
      <c r="D111" s="43"/>
      <c r="E111" s="43"/>
      <c r="F111" s="29" t="str">
        <f>F12</f>
        <v xml:space="preserve"> </v>
      </c>
      <c r="G111" s="43"/>
      <c r="H111" s="43"/>
      <c r="I111" s="34" t="s">
        <v>24</v>
      </c>
      <c r="J111" s="82" t="str">
        <f>IF(J12="","",J12)</f>
        <v>25. 11. 2022</v>
      </c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5.15" customHeight="1">
      <c r="A113" s="41"/>
      <c r="B113" s="42"/>
      <c r="C113" s="34" t="s">
        <v>30</v>
      </c>
      <c r="D113" s="43"/>
      <c r="E113" s="43"/>
      <c r="F113" s="29" t="str">
        <f>E15</f>
        <v>Vysoká škola polytechnická Jihlava</v>
      </c>
      <c r="G113" s="43"/>
      <c r="H113" s="43"/>
      <c r="I113" s="34" t="s">
        <v>36</v>
      </c>
      <c r="J113" s="39" t="str">
        <f>E21</f>
        <v>A32 spol. s r. o.</v>
      </c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5.15" customHeight="1">
      <c r="A114" s="41"/>
      <c r="B114" s="42"/>
      <c r="C114" s="34" t="s">
        <v>34</v>
      </c>
      <c r="D114" s="43"/>
      <c r="E114" s="43"/>
      <c r="F114" s="29" t="str">
        <f>IF(E18="","",E18)</f>
        <v>Vyplň údaj</v>
      </c>
      <c r="G114" s="43"/>
      <c r="H114" s="43"/>
      <c r="I114" s="34" t="s">
        <v>41</v>
      </c>
      <c r="J114" s="39" t="str">
        <f>E24</f>
        <v xml:space="preserve"> </v>
      </c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0.32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1" customFormat="1" ht="29.28" customHeight="1">
      <c r="A116" s="202"/>
      <c r="B116" s="203"/>
      <c r="C116" s="204" t="s">
        <v>236</v>
      </c>
      <c r="D116" s="205" t="s">
        <v>69</v>
      </c>
      <c r="E116" s="205" t="s">
        <v>65</v>
      </c>
      <c r="F116" s="205" t="s">
        <v>66</v>
      </c>
      <c r="G116" s="205" t="s">
        <v>237</v>
      </c>
      <c r="H116" s="205" t="s">
        <v>238</v>
      </c>
      <c r="I116" s="205" t="s">
        <v>239</v>
      </c>
      <c r="J116" s="206" t="s">
        <v>196</v>
      </c>
      <c r="K116" s="207" t="s">
        <v>240</v>
      </c>
      <c r="L116" s="208"/>
      <c r="M116" s="103" t="s">
        <v>1</v>
      </c>
      <c r="N116" s="104" t="s">
        <v>48</v>
      </c>
      <c r="O116" s="104" t="s">
        <v>241</v>
      </c>
      <c r="P116" s="104" t="s">
        <v>242</v>
      </c>
      <c r="Q116" s="104" t="s">
        <v>243</v>
      </c>
      <c r="R116" s="104" t="s">
        <v>244</v>
      </c>
      <c r="S116" s="104" t="s">
        <v>245</v>
      </c>
      <c r="T116" s="105" t="s">
        <v>246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41"/>
      <c r="B117" s="42"/>
      <c r="C117" s="110" t="s">
        <v>247</v>
      </c>
      <c r="D117" s="43"/>
      <c r="E117" s="43"/>
      <c r="F117" s="43"/>
      <c r="G117" s="43"/>
      <c r="H117" s="43"/>
      <c r="I117" s="43"/>
      <c r="J117" s="209">
        <f>BK117</f>
        <v>0</v>
      </c>
      <c r="K117" s="43"/>
      <c r="L117" s="47"/>
      <c r="M117" s="106"/>
      <c r="N117" s="210"/>
      <c r="O117" s="107"/>
      <c r="P117" s="211">
        <f>P118</f>
        <v>0</v>
      </c>
      <c r="Q117" s="107"/>
      <c r="R117" s="211">
        <f>R118</f>
        <v>0</v>
      </c>
      <c r="S117" s="107"/>
      <c r="T117" s="212">
        <f>T118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83</v>
      </c>
      <c r="AU117" s="19" t="s">
        <v>198</v>
      </c>
      <c r="BK117" s="213">
        <f>BK118</f>
        <v>0</v>
      </c>
    </row>
    <row r="118" s="12" customFormat="1" ht="25.92" customHeight="1">
      <c r="A118" s="12"/>
      <c r="B118" s="214"/>
      <c r="C118" s="215"/>
      <c r="D118" s="216" t="s">
        <v>83</v>
      </c>
      <c r="E118" s="217" t="s">
        <v>4780</v>
      </c>
      <c r="F118" s="217" t="s">
        <v>4781</v>
      </c>
      <c r="G118" s="215"/>
      <c r="H118" s="215"/>
      <c r="I118" s="218"/>
      <c r="J118" s="219">
        <f>BK118</f>
        <v>0</v>
      </c>
      <c r="K118" s="215"/>
      <c r="L118" s="220"/>
      <c r="M118" s="221"/>
      <c r="N118" s="222"/>
      <c r="O118" s="222"/>
      <c r="P118" s="223">
        <f>SUM(P119:P131)</f>
        <v>0</v>
      </c>
      <c r="Q118" s="222"/>
      <c r="R118" s="223">
        <f>SUM(R119:R131)</f>
        <v>0</v>
      </c>
      <c r="S118" s="222"/>
      <c r="T118" s="224">
        <f>SUM(T119:T131)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5" t="s">
        <v>91</v>
      </c>
      <c r="AT118" s="226" t="s">
        <v>83</v>
      </c>
      <c r="AU118" s="226" t="s">
        <v>84</v>
      </c>
      <c r="AY118" s="225" t="s">
        <v>250</v>
      </c>
      <c r="BK118" s="227">
        <f>SUM(BK119:BK131)</f>
        <v>0</v>
      </c>
    </row>
    <row r="119" s="2" customFormat="1" ht="24.15" customHeight="1">
      <c r="A119" s="41"/>
      <c r="B119" s="42"/>
      <c r="C119" s="230" t="s">
        <v>91</v>
      </c>
      <c r="D119" s="230" t="s">
        <v>252</v>
      </c>
      <c r="E119" s="231" t="s">
        <v>6393</v>
      </c>
      <c r="F119" s="232" t="s">
        <v>6394</v>
      </c>
      <c r="G119" s="233" t="s">
        <v>6395</v>
      </c>
      <c r="H119" s="234">
        <v>14</v>
      </c>
      <c r="I119" s="235"/>
      <c r="J119" s="236">
        <f>ROUND(I119*H119,2)</f>
        <v>0</v>
      </c>
      <c r="K119" s="237"/>
      <c r="L119" s="47"/>
      <c r="M119" s="238" t="s">
        <v>1</v>
      </c>
      <c r="N119" s="239" t="s">
        <v>49</v>
      </c>
      <c r="O119" s="94"/>
      <c r="P119" s="240">
        <f>O119*H119</f>
        <v>0</v>
      </c>
      <c r="Q119" s="240">
        <v>0</v>
      </c>
      <c r="R119" s="240">
        <f>Q119*H119</f>
        <v>0</v>
      </c>
      <c r="S119" s="240">
        <v>0</v>
      </c>
      <c r="T119" s="241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42" t="s">
        <v>256</v>
      </c>
      <c r="AT119" s="242" t="s">
        <v>252</v>
      </c>
      <c r="AU119" s="242" t="s">
        <v>91</v>
      </c>
      <c r="AY119" s="19" t="s">
        <v>250</v>
      </c>
      <c r="BE119" s="243">
        <f>IF(N119="základní",J119,0)</f>
        <v>0</v>
      </c>
      <c r="BF119" s="243">
        <f>IF(N119="snížená",J119,0)</f>
        <v>0</v>
      </c>
      <c r="BG119" s="243">
        <f>IF(N119="zákl. přenesená",J119,0)</f>
        <v>0</v>
      </c>
      <c r="BH119" s="243">
        <f>IF(N119="sníž. přenesená",J119,0)</f>
        <v>0</v>
      </c>
      <c r="BI119" s="243">
        <f>IF(N119="nulová",J119,0)</f>
        <v>0</v>
      </c>
      <c r="BJ119" s="19" t="s">
        <v>91</v>
      </c>
      <c r="BK119" s="243">
        <f>ROUND(I119*H119,2)</f>
        <v>0</v>
      </c>
      <c r="BL119" s="19" t="s">
        <v>256</v>
      </c>
      <c r="BM119" s="242" t="s">
        <v>6396</v>
      </c>
    </row>
    <row r="120" s="2" customFormat="1" ht="24.15" customHeight="1">
      <c r="A120" s="41"/>
      <c r="B120" s="42"/>
      <c r="C120" s="230" t="s">
        <v>93</v>
      </c>
      <c r="D120" s="230" t="s">
        <v>252</v>
      </c>
      <c r="E120" s="231" t="s">
        <v>6397</v>
      </c>
      <c r="F120" s="232" t="s">
        <v>6398</v>
      </c>
      <c r="G120" s="233" t="s">
        <v>264</v>
      </c>
      <c r="H120" s="234">
        <v>8.4000000000000004</v>
      </c>
      <c r="I120" s="235"/>
      <c r="J120" s="236">
        <f>ROUND(I120*H120,2)</f>
        <v>0</v>
      </c>
      <c r="K120" s="237"/>
      <c r="L120" s="47"/>
      <c r="M120" s="238" t="s">
        <v>1</v>
      </c>
      <c r="N120" s="239" t="s">
        <v>49</v>
      </c>
      <c r="O120" s="94"/>
      <c r="P120" s="240">
        <f>O120*H120</f>
        <v>0</v>
      </c>
      <c r="Q120" s="240">
        <v>0</v>
      </c>
      <c r="R120" s="240">
        <f>Q120*H120</f>
        <v>0</v>
      </c>
      <c r="S120" s="240">
        <v>0</v>
      </c>
      <c r="T120" s="24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42" t="s">
        <v>256</v>
      </c>
      <c r="AT120" s="242" t="s">
        <v>252</v>
      </c>
      <c r="AU120" s="242" t="s">
        <v>91</v>
      </c>
      <c r="AY120" s="19" t="s">
        <v>250</v>
      </c>
      <c r="BE120" s="243">
        <f>IF(N120="základní",J120,0)</f>
        <v>0</v>
      </c>
      <c r="BF120" s="243">
        <f>IF(N120="snížená",J120,0)</f>
        <v>0</v>
      </c>
      <c r="BG120" s="243">
        <f>IF(N120="zákl. přenesená",J120,0)</f>
        <v>0</v>
      </c>
      <c r="BH120" s="243">
        <f>IF(N120="sníž. přenesená",J120,0)</f>
        <v>0</v>
      </c>
      <c r="BI120" s="243">
        <f>IF(N120="nulová",J120,0)</f>
        <v>0</v>
      </c>
      <c r="BJ120" s="19" t="s">
        <v>91</v>
      </c>
      <c r="BK120" s="243">
        <f>ROUND(I120*H120,2)</f>
        <v>0</v>
      </c>
      <c r="BL120" s="19" t="s">
        <v>256</v>
      </c>
      <c r="BM120" s="242" t="s">
        <v>6399</v>
      </c>
    </row>
    <row r="121" s="13" customFormat="1">
      <c r="A121" s="13"/>
      <c r="B121" s="249"/>
      <c r="C121" s="250"/>
      <c r="D121" s="251" t="s">
        <v>259</v>
      </c>
      <c r="E121" s="252" t="s">
        <v>1</v>
      </c>
      <c r="F121" s="253" t="s">
        <v>6400</v>
      </c>
      <c r="G121" s="250"/>
      <c r="H121" s="254">
        <v>8.4000000000000004</v>
      </c>
      <c r="I121" s="255"/>
      <c r="J121" s="250"/>
      <c r="K121" s="250"/>
      <c r="L121" s="256"/>
      <c r="M121" s="257"/>
      <c r="N121" s="258"/>
      <c r="O121" s="258"/>
      <c r="P121" s="258"/>
      <c r="Q121" s="258"/>
      <c r="R121" s="258"/>
      <c r="S121" s="258"/>
      <c r="T121" s="25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60" t="s">
        <v>259</v>
      </c>
      <c r="AU121" s="260" t="s">
        <v>91</v>
      </c>
      <c r="AV121" s="13" t="s">
        <v>93</v>
      </c>
      <c r="AW121" s="13" t="s">
        <v>40</v>
      </c>
      <c r="AX121" s="13" t="s">
        <v>91</v>
      </c>
      <c r="AY121" s="260" t="s">
        <v>250</v>
      </c>
    </row>
    <row r="122" s="2" customFormat="1" ht="24.15" customHeight="1">
      <c r="A122" s="41"/>
      <c r="B122" s="42"/>
      <c r="C122" s="230" t="s">
        <v>272</v>
      </c>
      <c r="D122" s="230" t="s">
        <v>252</v>
      </c>
      <c r="E122" s="231" t="s">
        <v>6401</v>
      </c>
      <c r="F122" s="232" t="s">
        <v>6402</v>
      </c>
      <c r="G122" s="233" t="s">
        <v>320</v>
      </c>
      <c r="H122" s="234">
        <v>7.3920000000000003</v>
      </c>
      <c r="I122" s="235"/>
      <c r="J122" s="236">
        <f>ROUND(I122*H122,2)</f>
        <v>0</v>
      </c>
      <c r="K122" s="237"/>
      <c r="L122" s="47"/>
      <c r="M122" s="238" t="s">
        <v>1</v>
      </c>
      <c r="N122" s="239" t="s">
        <v>49</v>
      </c>
      <c r="O122" s="94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42" t="s">
        <v>256</v>
      </c>
      <c r="AT122" s="242" t="s">
        <v>252</v>
      </c>
      <c r="AU122" s="242" t="s">
        <v>91</v>
      </c>
      <c r="AY122" s="19" t="s">
        <v>250</v>
      </c>
      <c r="BE122" s="243">
        <f>IF(N122="základní",J122,0)</f>
        <v>0</v>
      </c>
      <c r="BF122" s="243">
        <f>IF(N122="snížená",J122,0)</f>
        <v>0</v>
      </c>
      <c r="BG122" s="243">
        <f>IF(N122="zákl. přenesená",J122,0)</f>
        <v>0</v>
      </c>
      <c r="BH122" s="243">
        <f>IF(N122="sníž. přenesená",J122,0)</f>
        <v>0</v>
      </c>
      <c r="BI122" s="243">
        <f>IF(N122="nulová",J122,0)</f>
        <v>0</v>
      </c>
      <c r="BJ122" s="19" t="s">
        <v>91</v>
      </c>
      <c r="BK122" s="243">
        <f>ROUND(I122*H122,2)</f>
        <v>0</v>
      </c>
      <c r="BL122" s="19" t="s">
        <v>256</v>
      </c>
      <c r="BM122" s="242" t="s">
        <v>6403</v>
      </c>
    </row>
    <row r="123" s="13" customFormat="1">
      <c r="A123" s="13"/>
      <c r="B123" s="249"/>
      <c r="C123" s="250"/>
      <c r="D123" s="251" t="s">
        <v>259</v>
      </c>
      <c r="E123" s="252" t="s">
        <v>1</v>
      </c>
      <c r="F123" s="253" t="s">
        <v>6404</v>
      </c>
      <c r="G123" s="250"/>
      <c r="H123" s="254">
        <v>7.3920000000000003</v>
      </c>
      <c r="I123" s="255"/>
      <c r="J123" s="250"/>
      <c r="K123" s="250"/>
      <c r="L123" s="256"/>
      <c r="M123" s="257"/>
      <c r="N123" s="258"/>
      <c r="O123" s="258"/>
      <c r="P123" s="258"/>
      <c r="Q123" s="258"/>
      <c r="R123" s="258"/>
      <c r="S123" s="258"/>
      <c r="T123" s="25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0" t="s">
        <v>259</v>
      </c>
      <c r="AU123" s="260" t="s">
        <v>91</v>
      </c>
      <c r="AV123" s="13" t="s">
        <v>93</v>
      </c>
      <c r="AW123" s="13" t="s">
        <v>40</v>
      </c>
      <c r="AX123" s="13" t="s">
        <v>91</v>
      </c>
      <c r="AY123" s="260" t="s">
        <v>250</v>
      </c>
    </row>
    <row r="124" s="2" customFormat="1" ht="24.15" customHeight="1">
      <c r="A124" s="41"/>
      <c r="B124" s="42"/>
      <c r="C124" s="230" t="s">
        <v>256</v>
      </c>
      <c r="D124" s="230" t="s">
        <v>252</v>
      </c>
      <c r="E124" s="231" t="s">
        <v>6405</v>
      </c>
      <c r="F124" s="232" t="s">
        <v>6406</v>
      </c>
      <c r="G124" s="233" t="s">
        <v>320</v>
      </c>
      <c r="H124" s="234">
        <v>0.83999999999999997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490</v>
      </c>
      <c r="AT124" s="242" t="s">
        <v>252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490</v>
      </c>
      <c r="BM124" s="242" t="s">
        <v>6407</v>
      </c>
    </row>
    <row r="125" s="2" customFormat="1">
      <c r="A125" s="41"/>
      <c r="B125" s="42"/>
      <c r="C125" s="43"/>
      <c r="D125" s="244" t="s">
        <v>257</v>
      </c>
      <c r="E125" s="43"/>
      <c r="F125" s="245" t="s">
        <v>6408</v>
      </c>
      <c r="G125" s="43"/>
      <c r="H125" s="43"/>
      <c r="I125" s="246"/>
      <c r="J125" s="43"/>
      <c r="K125" s="43"/>
      <c r="L125" s="47"/>
      <c r="M125" s="247"/>
      <c r="N125" s="248"/>
      <c r="O125" s="94"/>
      <c r="P125" s="94"/>
      <c r="Q125" s="94"/>
      <c r="R125" s="94"/>
      <c r="S125" s="94"/>
      <c r="T125" s="95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257</v>
      </c>
      <c r="AU125" s="19" t="s">
        <v>91</v>
      </c>
    </row>
    <row r="126" s="13" customFormat="1">
      <c r="A126" s="13"/>
      <c r="B126" s="249"/>
      <c r="C126" s="250"/>
      <c r="D126" s="251" t="s">
        <v>259</v>
      </c>
      <c r="E126" s="252" t="s">
        <v>1</v>
      </c>
      <c r="F126" s="253" t="s">
        <v>6409</v>
      </c>
      <c r="G126" s="250"/>
      <c r="H126" s="254">
        <v>0.83999999999999997</v>
      </c>
      <c r="I126" s="255"/>
      <c r="J126" s="250"/>
      <c r="K126" s="250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259</v>
      </c>
      <c r="AU126" s="260" t="s">
        <v>91</v>
      </c>
      <c r="AV126" s="13" t="s">
        <v>93</v>
      </c>
      <c r="AW126" s="13" t="s">
        <v>40</v>
      </c>
      <c r="AX126" s="13" t="s">
        <v>91</v>
      </c>
      <c r="AY126" s="260" t="s">
        <v>250</v>
      </c>
    </row>
    <row r="127" s="2" customFormat="1" ht="16.5" customHeight="1">
      <c r="A127" s="41"/>
      <c r="B127" s="42"/>
      <c r="C127" s="230" t="s">
        <v>283</v>
      </c>
      <c r="D127" s="230" t="s">
        <v>252</v>
      </c>
      <c r="E127" s="231" t="s">
        <v>6410</v>
      </c>
      <c r="F127" s="232" t="s">
        <v>6411</v>
      </c>
      <c r="G127" s="233" t="s">
        <v>3524</v>
      </c>
      <c r="H127" s="234">
        <v>14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6412</v>
      </c>
    </row>
    <row r="128" s="2" customFormat="1" ht="16.5" customHeight="1">
      <c r="A128" s="41"/>
      <c r="B128" s="42"/>
      <c r="C128" s="230" t="s">
        <v>275</v>
      </c>
      <c r="D128" s="230" t="s">
        <v>252</v>
      </c>
      <c r="E128" s="231" t="s">
        <v>6413</v>
      </c>
      <c r="F128" s="232" t="s">
        <v>6414</v>
      </c>
      <c r="G128" s="233" t="s">
        <v>3524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6415</v>
      </c>
    </row>
    <row r="129" s="2" customFormat="1" ht="24.15" customHeight="1">
      <c r="A129" s="41"/>
      <c r="B129" s="42"/>
      <c r="C129" s="230" t="s">
        <v>294</v>
      </c>
      <c r="D129" s="230" t="s">
        <v>252</v>
      </c>
      <c r="E129" s="231" t="s">
        <v>6416</v>
      </c>
      <c r="F129" s="232" t="s">
        <v>6417</v>
      </c>
      <c r="G129" s="233" t="s">
        <v>3524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6418</v>
      </c>
    </row>
    <row r="130" s="2" customFormat="1" ht="16.5" customHeight="1">
      <c r="A130" s="41"/>
      <c r="B130" s="42"/>
      <c r="C130" s="230" t="s">
        <v>280</v>
      </c>
      <c r="D130" s="230" t="s">
        <v>252</v>
      </c>
      <c r="E130" s="231" t="s">
        <v>6419</v>
      </c>
      <c r="F130" s="232" t="s">
        <v>6420</v>
      </c>
      <c r="G130" s="233" t="s">
        <v>320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6421</v>
      </c>
    </row>
    <row r="131" s="2" customFormat="1" ht="16.5" customHeight="1">
      <c r="A131" s="41"/>
      <c r="B131" s="42"/>
      <c r="C131" s="230" t="s">
        <v>305</v>
      </c>
      <c r="D131" s="230" t="s">
        <v>252</v>
      </c>
      <c r="E131" s="231" t="s">
        <v>6422</v>
      </c>
      <c r="F131" s="232" t="s">
        <v>6423</v>
      </c>
      <c r="G131" s="233" t="s">
        <v>320</v>
      </c>
      <c r="H131" s="234">
        <v>20</v>
      </c>
      <c r="I131" s="235"/>
      <c r="J131" s="236">
        <f>ROUND(I131*H131,2)</f>
        <v>0</v>
      </c>
      <c r="K131" s="237"/>
      <c r="L131" s="47"/>
      <c r="M131" s="306" t="s">
        <v>1</v>
      </c>
      <c r="N131" s="307" t="s">
        <v>49</v>
      </c>
      <c r="O131" s="308"/>
      <c r="P131" s="309">
        <f>O131*H131</f>
        <v>0</v>
      </c>
      <c r="Q131" s="309">
        <v>0</v>
      </c>
      <c r="R131" s="309">
        <f>Q131*H131</f>
        <v>0</v>
      </c>
      <c r="S131" s="309">
        <v>0</v>
      </c>
      <c r="T131" s="310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6424</v>
      </c>
    </row>
    <row r="132" s="2" customFormat="1" ht="6.96" customHeight="1">
      <c r="A132" s="41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47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ZGFTNpnyJyhyagy41b7kudWPvX0+VECvXIbx7eOTpJxreFKOjF0BrVDvIjcCik1OrTdF6TzLM5YmWROxOLUdaQ==" hashValue="kB4J0N3AxqWsAEvafqPNcGJ9tCE4UBPCEuUjFIjqNaPtbKgBXUzJxuo/0ABbK0YdlCM1COM6nU34wQ4xN89emw==" algorithmName="SHA-512" password="CC35"/>
  <autoFilter ref="C116:K13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5" r:id="rId1" display="https://podminky.urs.cz/item/CS_URS_2022_02/46066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6425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ROUND((SUM(BE122:BE138)),  2)</f>
        <v>0</v>
      </c>
      <c r="G33" s="41"/>
      <c r="H33" s="41"/>
      <c r="I33" s="167">
        <v>0.20999999999999999</v>
      </c>
      <c r="J33" s="166">
        <f>ROUND(((SUM(BE122:BE138))*I33),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ROUND((SUM(BF122:BF138)),  2)</f>
        <v>0</v>
      </c>
      <c r="G34" s="41"/>
      <c r="H34" s="41"/>
      <c r="I34" s="167">
        <v>0.12</v>
      </c>
      <c r="J34" s="166">
        <f>ROUND(((SUM(BF122:BF138))*I34),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ROUND((SUM(BG122:BG138)),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ROUND((SUM(BH122:BH138)),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ROUND((SUM(BI122:BI138)),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13 - Přeložení veřejného osvětlení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4238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4239</v>
      </c>
      <c r="E98" s="194"/>
      <c r="F98" s="194"/>
      <c r="G98" s="194"/>
      <c r="H98" s="194"/>
      <c r="I98" s="194"/>
      <c r="J98" s="195">
        <f>J126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4240</v>
      </c>
      <c r="E99" s="199"/>
      <c r="F99" s="199"/>
      <c r="G99" s="199"/>
      <c r="H99" s="199"/>
      <c r="I99" s="199"/>
      <c r="J99" s="200">
        <f>J127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6338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6426</v>
      </c>
      <c r="E101" s="199"/>
      <c r="F101" s="199"/>
      <c r="G101" s="199"/>
      <c r="H101" s="199"/>
      <c r="I101" s="199"/>
      <c r="J101" s="200">
        <f>J134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6427</v>
      </c>
      <c r="E102" s="194"/>
      <c r="F102" s="194"/>
      <c r="G102" s="194"/>
      <c r="H102" s="194"/>
      <c r="I102" s="194"/>
      <c r="J102" s="195">
        <f>J137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13 - Přeložení veřejného osvětlení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236</v>
      </c>
      <c r="D121" s="205" t="s">
        <v>69</v>
      </c>
      <c r="E121" s="205" t="s">
        <v>65</v>
      </c>
      <c r="F121" s="205" t="s">
        <v>66</v>
      </c>
      <c r="G121" s="205" t="s">
        <v>237</v>
      </c>
      <c r="H121" s="205" t="s">
        <v>238</v>
      </c>
      <c r="I121" s="205" t="s">
        <v>239</v>
      </c>
      <c r="J121" s="206" t="s">
        <v>196</v>
      </c>
      <c r="K121" s="207" t="s">
        <v>240</v>
      </c>
      <c r="L121" s="208"/>
      <c r="M121" s="103" t="s">
        <v>1</v>
      </c>
      <c r="N121" s="104" t="s">
        <v>48</v>
      </c>
      <c r="O121" s="104" t="s">
        <v>241</v>
      </c>
      <c r="P121" s="104" t="s">
        <v>242</v>
      </c>
      <c r="Q121" s="104" t="s">
        <v>243</v>
      </c>
      <c r="R121" s="104" t="s">
        <v>244</v>
      </c>
      <c r="S121" s="104" t="s">
        <v>245</v>
      </c>
      <c r="T121" s="105" t="s">
        <v>246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247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P123+P126+P137</f>
        <v>0</v>
      </c>
      <c r="Q122" s="107"/>
      <c r="R122" s="211">
        <f>R123+R126+R137</f>
        <v>0</v>
      </c>
      <c r="S122" s="107"/>
      <c r="T122" s="212">
        <f>T123+T126+T137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BK123+BK126+BK137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4249</v>
      </c>
      <c r="F123" s="217" t="s">
        <v>4250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SUM(P124:P125)</f>
        <v>0</v>
      </c>
      <c r="Q123" s="222"/>
      <c r="R123" s="223">
        <f>SUM(R124:R125)</f>
        <v>0</v>
      </c>
      <c r="S123" s="222"/>
      <c r="T123" s="224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272</v>
      </c>
      <c r="AT123" s="226" t="s">
        <v>83</v>
      </c>
      <c r="AU123" s="226" t="s">
        <v>84</v>
      </c>
      <c r="AY123" s="225" t="s">
        <v>250</v>
      </c>
      <c r="BK123" s="227">
        <f>SUM(BK124:BK125)</f>
        <v>0</v>
      </c>
    </row>
    <row r="124" s="2" customFormat="1" ht="16.5" customHeight="1">
      <c r="A124" s="41"/>
      <c r="B124" s="42"/>
      <c r="C124" s="230" t="s">
        <v>91</v>
      </c>
      <c r="D124" s="230" t="s">
        <v>252</v>
      </c>
      <c r="E124" s="231" t="s">
        <v>4251</v>
      </c>
      <c r="F124" s="232" t="s">
        <v>6428</v>
      </c>
      <c r="G124" s="233" t="s">
        <v>3524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490</v>
      </c>
      <c r="AT124" s="242" t="s">
        <v>252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490</v>
      </c>
      <c r="BM124" s="242" t="s">
        <v>93</v>
      </c>
    </row>
    <row r="125" s="2" customFormat="1" ht="16.5" customHeight="1">
      <c r="A125" s="41"/>
      <c r="B125" s="42"/>
      <c r="C125" s="230" t="s">
        <v>93</v>
      </c>
      <c r="D125" s="230" t="s">
        <v>252</v>
      </c>
      <c r="E125" s="231" t="s">
        <v>6429</v>
      </c>
      <c r="F125" s="232" t="s">
        <v>4252</v>
      </c>
      <c r="G125" s="233" t="s">
        <v>3524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490</v>
      </c>
      <c r="AT125" s="242" t="s">
        <v>252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490</v>
      </c>
      <c r="BM125" s="242" t="s">
        <v>256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3484</v>
      </c>
      <c r="F126" s="217" t="s">
        <v>4258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P127+P129+P134</f>
        <v>0</v>
      </c>
      <c r="Q126" s="222"/>
      <c r="R126" s="223">
        <f>R127+R129+R134</f>
        <v>0</v>
      </c>
      <c r="S126" s="222"/>
      <c r="T126" s="224">
        <f>T127+T129+T134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BK127+BK129+BK134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3486</v>
      </c>
      <c r="F127" s="228" t="s">
        <v>4259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250</v>
      </c>
      <c r="BK127" s="227">
        <f>BK128</f>
        <v>0</v>
      </c>
    </row>
    <row r="128" s="2" customFormat="1" ht="16.5" customHeight="1">
      <c r="A128" s="41"/>
      <c r="B128" s="42"/>
      <c r="C128" s="230" t="s">
        <v>272</v>
      </c>
      <c r="D128" s="230" t="s">
        <v>252</v>
      </c>
      <c r="E128" s="231" t="s">
        <v>6340</v>
      </c>
      <c r="F128" s="232" t="s">
        <v>6341</v>
      </c>
      <c r="G128" s="233" t="s">
        <v>3524</v>
      </c>
      <c r="H128" s="234">
        <v>4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275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6360</v>
      </c>
      <c r="F129" s="228" t="s">
        <v>6361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SUM(P130:P133)</f>
        <v>0</v>
      </c>
      <c r="Q129" s="222"/>
      <c r="R129" s="223">
        <f>SUM(R130:R133)</f>
        <v>0</v>
      </c>
      <c r="S129" s="222"/>
      <c r="T129" s="224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272</v>
      </c>
      <c r="AT129" s="226" t="s">
        <v>83</v>
      </c>
      <c r="AU129" s="226" t="s">
        <v>91</v>
      </c>
      <c r="AY129" s="225" t="s">
        <v>250</v>
      </c>
      <c r="BK129" s="227">
        <f>SUM(BK130:BK133)</f>
        <v>0</v>
      </c>
    </row>
    <row r="130" s="2" customFormat="1" ht="16.5" customHeight="1">
      <c r="A130" s="41"/>
      <c r="B130" s="42"/>
      <c r="C130" s="230" t="s">
        <v>256</v>
      </c>
      <c r="D130" s="230" t="s">
        <v>252</v>
      </c>
      <c r="E130" s="231" t="s">
        <v>6368</v>
      </c>
      <c r="F130" s="232" t="s">
        <v>6369</v>
      </c>
      <c r="G130" s="233" t="s">
        <v>3524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490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490</v>
      </c>
      <c r="BM130" s="242" t="s">
        <v>280</v>
      </c>
    </row>
    <row r="131" s="2" customFormat="1" ht="16.5" customHeight="1">
      <c r="A131" s="41"/>
      <c r="B131" s="42"/>
      <c r="C131" s="230" t="s">
        <v>283</v>
      </c>
      <c r="D131" s="230" t="s">
        <v>252</v>
      </c>
      <c r="E131" s="231" t="s">
        <v>6362</v>
      </c>
      <c r="F131" s="232" t="s">
        <v>6363</v>
      </c>
      <c r="G131" s="233" t="s">
        <v>320</v>
      </c>
      <c r="H131" s="234">
        <v>10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490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490</v>
      </c>
      <c r="BM131" s="242" t="s">
        <v>286</v>
      </c>
    </row>
    <row r="132" s="2" customFormat="1" ht="16.5" customHeight="1">
      <c r="A132" s="41"/>
      <c r="B132" s="42"/>
      <c r="C132" s="230" t="s">
        <v>275</v>
      </c>
      <c r="D132" s="230" t="s">
        <v>252</v>
      </c>
      <c r="E132" s="231" t="s">
        <v>6430</v>
      </c>
      <c r="F132" s="232" t="s">
        <v>6431</v>
      </c>
      <c r="G132" s="233" t="s">
        <v>3524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490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490</v>
      </c>
      <c r="BM132" s="242" t="s">
        <v>8</v>
      </c>
    </row>
    <row r="133" s="2" customFormat="1" ht="16.5" customHeight="1">
      <c r="A133" s="41"/>
      <c r="B133" s="42"/>
      <c r="C133" s="230" t="s">
        <v>294</v>
      </c>
      <c r="D133" s="230" t="s">
        <v>252</v>
      </c>
      <c r="E133" s="231" t="s">
        <v>6432</v>
      </c>
      <c r="F133" s="232" t="s">
        <v>6433</v>
      </c>
      <c r="G133" s="233" t="s">
        <v>320</v>
      </c>
      <c r="H133" s="234">
        <v>10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490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490</v>
      </c>
      <c r="BM133" s="242" t="s">
        <v>298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3652</v>
      </c>
      <c r="F134" s="228" t="s">
        <v>4324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SUM(P135:P136)</f>
        <v>0</v>
      </c>
      <c r="Q134" s="222"/>
      <c r="R134" s="223">
        <f>SUM(R135:R136)</f>
        <v>0</v>
      </c>
      <c r="S134" s="222"/>
      <c r="T134" s="224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250</v>
      </c>
      <c r="BK134" s="227">
        <f>SUM(BK135:BK136)</f>
        <v>0</v>
      </c>
    </row>
    <row r="135" s="2" customFormat="1" ht="16.5" customHeight="1">
      <c r="A135" s="41"/>
      <c r="B135" s="42"/>
      <c r="C135" s="230" t="s">
        <v>280</v>
      </c>
      <c r="D135" s="230" t="s">
        <v>252</v>
      </c>
      <c r="E135" s="231" t="s">
        <v>6434</v>
      </c>
      <c r="F135" s="232" t="s">
        <v>4347</v>
      </c>
      <c r="G135" s="233" t="s">
        <v>3524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303</v>
      </c>
    </row>
    <row r="136" s="2" customFormat="1" ht="16.5" customHeight="1">
      <c r="A136" s="41"/>
      <c r="B136" s="42"/>
      <c r="C136" s="230" t="s">
        <v>305</v>
      </c>
      <c r="D136" s="230" t="s">
        <v>252</v>
      </c>
      <c r="E136" s="231" t="s">
        <v>6435</v>
      </c>
      <c r="F136" s="232" t="s">
        <v>4349</v>
      </c>
      <c r="G136" s="233" t="s">
        <v>3524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308</v>
      </c>
    </row>
    <row r="137" s="12" customFormat="1" ht="25.92" customHeight="1">
      <c r="A137" s="12"/>
      <c r="B137" s="214"/>
      <c r="C137" s="215"/>
      <c r="D137" s="216" t="s">
        <v>83</v>
      </c>
      <c r="E137" s="217" t="s">
        <v>6436</v>
      </c>
      <c r="F137" s="217" t="s">
        <v>4250</v>
      </c>
      <c r="G137" s="215"/>
      <c r="H137" s="215"/>
      <c r="I137" s="218"/>
      <c r="J137" s="219">
        <f>BK137</f>
        <v>0</v>
      </c>
      <c r="K137" s="215"/>
      <c r="L137" s="220"/>
      <c r="M137" s="221"/>
      <c r="N137" s="222"/>
      <c r="O137" s="222"/>
      <c r="P137" s="223">
        <f>P138</f>
        <v>0</v>
      </c>
      <c r="Q137" s="222"/>
      <c r="R137" s="223">
        <f>R138</f>
        <v>0</v>
      </c>
      <c r="S137" s="222"/>
      <c r="T137" s="224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84</v>
      </c>
      <c r="AY137" s="225" t="s">
        <v>250</v>
      </c>
      <c r="BK137" s="227">
        <f>BK138</f>
        <v>0</v>
      </c>
    </row>
    <row r="138" s="2" customFormat="1" ht="16.5" customHeight="1">
      <c r="A138" s="41"/>
      <c r="B138" s="42"/>
      <c r="C138" s="230" t="s">
        <v>286</v>
      </c>
      <c r="D138" s="230" t="s">
        <v>252</v>
      </c>
      <c r="E138" s="231" t="s">
        <v>6437</v>
      </c>
      <c r="F138" s="232" t="s">
        <v>6438</v>
      </c>
      <c r="G138" s="233" t="s">
        <v>3524</v>
      </c>
      <c r="H138" s="234">
        <v>1</v>
      </c>
      <c r="I138" s="235"/>
      <c r="J138" s="236">
        <f>ROUND(I138*H138,2)</f>
        <v>0</v>
      </c>
      <c r="K138" s="237"/>
      <c r="L138" s="47"/>
      <c r="M138" s="306" t="s">
        <v>1</v>
      </c>
      <c r="N138" s="307" t="s">
        <v>49</v>
      </c>
      <c r="O138" s="308"/>
      <c r="P138" s="309">
        <f>O138*H138</f>
        <v>0</v>
      </c>
      <c r="Q138" s="309">
        <v>0</v>
      </c>
      <c r="R138" s="309">
        <f>Q138*H138</f>
        <v>0</v>
      </c>
      <c r="S138" s="309">
        <v>0</v>
      </c>
      <c r="T138" s="31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408</v>
      </c>
    </row>
    <row r="139" s="2" customFormat="1" ht="6.96" customHeight="1">
      <c r="A139" s="41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jG16emYyFQyZlp2R2q5oIApgEK5cylIVJm6g7ItP/8QWVxs6Jo4t0TQYTvnquScD73rKwFULJU0WoejZvhz7KQ==" hashValue="UjSjxicaq7Nebnc6YZUFWQ3Oq/fEDOCkECupycvXKJd9ThPgTpXak/F/WhWtpafjJ7ytDkffXGakEF0xU0REVw==" algorithmName="SHA-512" password="CC35"/>
  <autoFilter ref="C121:K13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6439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ROUND((SUM(BE126:BE150)),  2)</f>
        <v>0</v>
      </c>
      <c r="G33" s="41"/>
      <c r="H33" s="41"/>
      <c r="I33" s="167">
        <v>0.20999999999999999</v>
      </c>
      <c r="J33" s="166">
        <f>ROUND(((SUM(BE126:BE150))*I33),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ROUND((SUM(BF126:BF150)),  2)</f>
        <v>0</v>
      </c>
      <c r="G34" s="41"/>
      <c r="H34" s="41"/>
      <c r="I34" s="167">
        <v>0.12</v>
      </c>
      <c r="J34" s="166">
        <f>ROUND(((SUM(BF126:BF150))*I34),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ROUND((SUM(BG126:BG150)),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ROUND((SUM(BH126:BH150)),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ROUND((SUM(BI126:BI150)),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14 - Přeložení stávajících kabelů silnoproudu EGD, a.s.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4238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6440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6"/>
      <c r="D99" s="198" t="s">
        <v>6441</v>
      </c>
      <c r="E99" s="199"/>
      <c r="F99" s="199"/>
      <c r="G99" s="199"/>
      <c r="H99" s="199"/>
      <c r="I99" s="199"/>
      <c r="J99" s="200">
        <f>J129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7"/>
      <c r="C100" s="136"/>
      <c r="D100" s="198" t="s">
        <v>6442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6443</v>
      </c>
      <c r="E101" s="199"/>
      <c r="F101" s="199"/>
      <c r="G101" s="199"/>
      <c r="H101" s="199"/>
      <c r="I101" s="199"/>
      <c r="J101" s="200">
        <f>J140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4247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6440</v>
      </c>
      <c r="E103" s="199"/>
      <c r="F103" s="199"/>
      <c r="G103" s="199"/>
      <c r="H103" s="199"/>
      <c r="I103" s="199"/>
      <c r="J103" s="200">
        <f>J144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6441</v>
      </c>
      <c r="E104" s="199"/>
      <c r="F104" s="199"/>
      <c r="G104" s="199"/>
      <c r="H104" s="199"/>
      <c r="I104" s="199"/>
      <c r="J104" s="200">
        <f>J145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6444</v>
      </c>
      <c r="E105" s="194"/>
      <c r="F105" s="194"/>
      <c r="G105" s="194"/>
      <c r="H105" s="194"/>
      <c r="I105" s="194"/>
      <c r="J105" s="195">
        <f>J148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6426</v>
      </c>
      <c r="E106" s="199"/>
      <c r="F106" s="199"/>
      <c r="G106" s="199"/>
      <c r="H106" s="199"/>
      <c r="I106" s="199"/>
      <c r="J106" s="200">
        <f>J149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235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14 - Přeložení stávajících kabelů silnoproudu EGD, a.s.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236</v>
      </c>
      <c r="D125" s="205" t="s">
        <v>69</v>
      </c>
      <c r="E125" s="205" t="s">
        <v>65</v>
      </c>
      <c r="F125" s="205" t="s">
        <v>66</v>
      </c>
      <c r="G125" s="205" t="s">
        <v>237</v>
      </c>
      <c r="H125" s="205" t="s">
        <v>238</v>
      </c>
      <c r="I125" s="205" t="s">
        <v>239</v>
      </c>
      <c r="J125" s="206" t="s">
        <v>196</v>
      </c>
      <c r="K125" s="207" t="s">
        <v>240</v>
      </c>
      <c r="L125" s="208"/>
      <c r="M125" s="103" t="s">
        <v>1</v>
      </c>
      <c r="N125" s="104" t="s">
        <v>48</v>
      </c>
      <c r="O125" s="104" t="s">
        <v>241</v>
      </c>
      <c r="P125" s="104" t="s">
        <v>242</v>
      </c>
      <c r="Q125" s="104" t="s">
        <v>243</v>
      </c>
      <c r="R125" s="104" t="s">
        <v>244</v>
      </c>
      <c r="S125" s="104" t="s">
        <v>245</v>
      </c>
      <c r="T125" s="105" t="s">
        <v>246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247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P127+P143+P148</f>
        <v>0</v>
      </c>
      <c r="Q126" s="107"/>
      <c r="R126" s="211">
        <f>R127+R143+R148</f>
        <v>0</v>
      </c>
      <c r="S126" s="107"/>
      <c r="T126" s="212">
        <f>T127+T143+T148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BK127+BK143+BK148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4249</v>
      </c>
      <c r="F127" s="217" t="s">
        <v>4250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272</v>
      </c>
      <c r="AT127" s="226" t="s">
        <v>83</v>
      </c>
      <c r="AU127" s="226" t="s">
        <v>84</v>
      </c>
      <c r="AY127" s="225" t="s">
        <v>250</v>
      </c>
      <c r="BK127" s="227">
        <f>BK128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3484</v>
      </c>
      <c r="F128" s="228" t="s">
        <v>4258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P129+P132+P140</f>
        <v>0</v>
      </c>
      <c r="Q128" s="222"/>
      <c r="R128" s="223">
        <f>R129+R132+R140</f>
        <v>0</v>
      </c>
      <c r="S128" s="222"/>
      <c r="T128" s="224">
        <f>T129+T132+T140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250</v>
      </c>
      <c r="BK128" s="227">
        <f>BK129+BK132+BK140</f>
        <v>0</v>
      </c>
    </row>
    <row r="129" s="12" customFormat="1" ht="20.88" customHeight="1">
      <c r="A129" s="12"/>
      <c r="B129" s="214"/>
      <c r="C129" s="215"/>
      <c r="D129" s="216" t="s">
        <v>83</v>
      </c>
      <c r="E129" s="228" t="s">
        <v>3486</v>
      </c>
      <c r="F129" s="228" t="s">
        <v>4259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93</v>
      </c>
      <c r="AY129" s="225" t="s">
        <v>250</v>
      </c>
      <c r="BK129" s="227">
        <f>SUM(BK130:BK131)</f>
        <v>0</v>
      </c>
    </row>
    <row r="130" s="2" customFormat="1" ht="16.5" customHeight="1">
      <c r="A130" s="41"/>
      <c r="B130" s="42"/>
      <c r="C130" s="230" t="s">
        <v>91</v>
      </c>
      <c r="D130" s="230" t="s">
        <v>252</v>
      </c>
      <c r="E130" s="231" t="s">
        <v>6340</v>
      </c>
      <c r="F130" s="232" t="s">
        <v>6341</v>
      </c>
      <c r="G130" s="233" t="s">
        <v>3524</v>
      </c>
      <c r="H130" s="234">
        <v>16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272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93</v>
      </c>
    </row>
    <row r="131" s="2" customFormat="1" ht="16.5" customHeight="1">
      <c r="A131" s="41"/>
      <c r="B131" s="42"/>
      <c r="C131" s="230" t="s">
        <v>93</v>
      </c>
      <c r="D131" s="230" t="s">
        <v>252</v>
      </c>
      <c r="E131" s="231" t="s">
        <v>6354</v>
      </c>
      <c r="F131" s="232" t="s">
        <v>6355</v>
      </c>
      <c r="G131" s="233" t="s">
        <v>3524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272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256</v>
      </c>
    </row>
    <row r="132" s="12" customFormat="1" ht="20.88" customHeight="1">
      <c r="A132" s="12"/>
      <c r="B132" s="214"/>
      <c r="C132" s="215"/>
      <c r="D132" s="216" t="s">
        <v>83</v>
      </c>
      <c r="E132" s="228" t="s">
        <v>6360</v>
      </c>
      <c r="F132" s="228" t="s">
        <v>6361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SUM(P133:P139)</f>
        <v>0</v>
      </c>
      <c r="Q132" s="222"/>
      <c r="R132" s="223">
        <f>SUM(R133:R139)</f>
        <v>0</v>
      </c>
      <c r="S132" s="222"/>
      <c r="T132" s="224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272</v>
      </c>
      <c r="AT132" s="226" t="s">
        <v>83</v>
      </c>
      <c r="AU132" s="226" t="s">
        <v>93</v>
      </c>
      <c r="AY132" s="225" t="s">
        <v>250</v>
      </c>
      <c r="BK132" s="227">
        <f>SUM(BK133:BK139)</f>
        <v>0</v>
      </c>
    </row>
    <row r="133" s="2" customFormat="1" ht="16.5" customHeight="1">
      <c r="A133" s="41"/>
      <c r="B133" s="42"/>
      <c r="C133" s="230" t="s">
        <v>272</v>
      </c>
      <c r="D133" s="230" t="s">
        <v>252</v>
      </c>
      <c r="E133" s="231" t="s">
        <v>6362</v>
      </c>
      <c r="F133" s="232" t="s">
        <v>6363</v>
      </c>
      <c r="G133" s="233" t="s">
        <v>320</v>
      </c>
      <c r="H133" s="234">
        <v>25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490</v>
      </c>
      <c r="AT133" s="242" t="s">
        <v>252</v>
      </c>
      <c r="AU133" s="242" t="s">
        <v>272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490</v>
      </c>
      <c r="BM133" s="242" t="s">
        <v>275</v>
      </c>
    </row>
    <row r="134" s="2" customFormat="1" ht="16.5" customHeight="1">
      <c r="A134" s="41"/>
      <c r="B134" s="42"/>
      <c r="C134" s="230" t="s">
        <v>256</v>
      </c>
      <c r="D134" s="230" t="s">
        <v>252</v>
      </c>
      <c r="E134" s="231" t="s">
        <v>6364</v>
      </c>
      <c r="F134" s="232" t="s">
        <v>6365</v>
      </c>
      <c r="G134" s="233" t="s">
        <v>320</v>
      </c>
      <c r="H134" s="234">
        <v>250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490</v>
      </c>
      <c r="AT134" s="242" t="s">
        <v>252</v>
      </c>
      <c r="AU134" s="242" t="s">
        <v>272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490</v>
      </c>
      <c r="BM134" s="242" t="s">
        <v>280</v>
      </c>
    </row>
    <row r="135" s="2" customFormat="1" ht="16.5" customHeight="1">
      <c r="A135" s="41"/>
      <c r="B135" s="42"/>
      <c r="C135" s="230" t="s">
        <v>283</v>
      </c>
      <c r="D135" s="230" t="s">
        <v>252</v>
      </c>
      <c r="E135" s="231" t="s">
        <v>6366</v>
      </c>
      <c r="F135" s="232" t="s">
        <v>6367</v>
      </c>
      <c r="G135" s="233" t="s">
        <v>3524</v>
      </c>
      <c r="H135" s="234">
        <v>4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490</v>
      </c>
      <c r="AT135" s="242" t="s">
        <v>252</v>
      </c>
      <c r="AU135" s="242" t="s">
        <v>272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490</v>
      </c>
      <c r="BM135" s="242" t="s">
        <v>286</v>
      </c>
    </row>
    <row r="136" s="2" customFormat="1" ht="16.5" customHeight="1">
      <c r="A136" s="41"/>
      <c r="B136" s="42"/>
      <c r="C136" s="230" t="s">
        <v>275</v>
      </c>
      <c r="D136" s="230" t="s">
        <v>252</v>
      </c>
      <c r="E136" s="231" t="s">
        <v>6370</v>
      </c>
      <c r="F136" s="232" t="s">
        <v>6371</v>
      </c>
      <c r="G136" s="233" t="s">
        <v>320</v>
      </c>
      <c r="H136" s="234">
        <v>25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490</v>
      </c>
      <c r="AT136" s="242" t="s">
        <v>252</v>
      </c>
      <c r="AU136" s="242" t="s">
        <v>272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490</v>
      </c>
      <c r="BM136" s="242" t="s">
        <v>8</v>
      </c>
    </row>
    <row r="137" s="2" customFormat="1" ht="16.5" customHeight="1">
      <c r="A137" s="41"/>
      <c r="B137" s="42"/>
      <c r="C137" s="230" t="s">
        <v>294</v>
      </c>
      <c r="D137" s="230" t="s">
        <v>252</v>
      </c>
      <c r="E137" s="231" t="s">
        <v>6372</v>
      </c>
      <c r="F137" s="232" t="s">
        <v>6373</v>
      </c>
      <c r="G137" s="233" t="s">
        <v>320</v>
      </c>
      <c r="H137" s="234">
        <v>25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490</v>
      </c>
      <c r="AT137" s="242" t="s">
        <v>252</v>
      </c>
      <c r="AU137" s="242" t="s">
        <v>272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490</v>
      </c>
      <c r="BM137" s="242" t="s">
        <v>298</v>
      </c>
    </row>
    <row r="138" s="2" customFormat="1" ht="16.5" customHeight="1">
      <c r="A138" s="41"/>
      <c r="B138" s="42"/>
      <c r="C138" s="230" t="s">
        <v>280</v>
      </c>
      <c r="D138" s="230" t="s">
        <v>252</v>
      </c>
      <c r="E138" s="231" t="s">
        <v>6374</v>
      </c>
      <c r="F138" s="232" t="s">
        <v>6375</v>
      </c>
      <c r="G138" s="233" t="s">
        <v>320</v>
      </c>
      <c r="H138" s="234">
        <v>25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490</v>
      </c>
      <c r="AT138" s="242" t="s">
        <v>252</v>
      </c>
      <c r="AU138" s="242" t="s">
        <v>272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490</v>
      </c>
      <c r="BM138" s="242" t="s">
        <v>303</v>
      </c>
    </row>
    <row r="139" s="2" customFormat="1" ht="16.5" customHeight="1">
      <c r="A139" s="41"/>
      <c r="B139" s="42"/>
      <c r="C139" s="230" t="s">
        <v>305</v>
      </c>
      <c r="D139" s="230" t="s">
        <v>252</v>
      </c>
      <c r="E139" s="231" t="s">
        <v>6376</v>
      </c>
      <c r="F139" s="232" t="s">
        <v>6377</v>
      </c>
      <c r="G139" s="233" t="s">
        <v>320</v>
      </c>
      <c r="H139" s="234">
        <v>25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490</v>
      </c>
      <c r="AT139" s="242" t="s">
        <v>252</v>
      </c>
      <c r="AU139" s="242" t="s">
        <v>272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490</v>
      </c>
      <c r="BM139" s="242" t="s">
        <v>308</v>
      </c>
    </row>
    <row r="140" s="12" customFormat="1" ht="20.88" customHeight="1">
      <c r="A140" s="12"/>
      <c r="B140" s="214"/>
      <c r="C140" s="215"/>
      <c r="D140" s="216" t="s">
        <v>83</v>
      </c>
      <c r="E140" s="228" t="s">
        <v>3652</v>
      </c>
      <c r="F140" s="228" t="s">
        <v>4324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SUM(P141:P142)</f>
        <v>0</v>
      </c>
      <c r="Q140" s="222"/>
      <c r="R140" s="223">
        <f>SUM(R141:R142)</f>
        <v>0</v>
      </c>
      <c r="S140" s="222"/>
      <c r="T140" s="224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91</v>
      </c>
      <c r="AT140" s="226" t="s">
        <v>83</v>
      </c>
      <c r="AU140" s="226" t="s">
        <v>93</v>
      </c>
      <c r="AY140" s="225" t="s">
        <v>250</v>
      </c>
      <c r="BK140" s="227">
        <f>SUM(BK141:BK142)</f>
        <v>0</v>
      </c>
    </row>
    <row r="141" s="2" customFormat="1" ht="16.5" customHeight="1">
      <c r="A141" s="41"/>
      <c r="B141" s="42"/>
      <c r="C141" s="230" t="s">
        <v>286</v>
      </c>
      <c r="D141" s="230" t="s">
        <v>252</v>
      </c>
      <c r="E141" s="231" t="s">
        <v>6445</v>
      </c>
      <c r="F141" s="232" t="s">
        <v>4347</v>
      </c>
      <c r="G141" s="233" t="s">
        <v>3524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272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408</v>
      </c>
    </row>
    <row r="142" s="2" customFormat="1" ht="16.5" customHeight="1">
      <c r="A142" s="41"/>
      <c r="B142" s="42"/>
      <c r="C142" s="230" t="s">
        <v>332</v>
      </c>
      <c r="D142" s="230" t="s">
        <v>252</v>
      </c>
      <c r="E142" s="231" t="s">
        <v>6379</v>
      </c>
      <c r="F142" s="232" t="s">
        <v>4349</v>
      </c>
      <c r="G142" s="233" t="s">
        <v>3524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272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321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4350</v>
      </c>
      <c r="F143" s="217" t="s">
        <v>4250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</f>
        <v>0</v>
      </c>
      <c r="Q143" s="222"/>
      <c r="R143" s="223">
        <f>R144</f>
        <v>0</v>
      </c>
      <c r="S143" s="222"/>
      <c r="T143" s="22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250</v>
      </c>
      <c r="BK143" s="227">
        <f>BK144</f>
        <v>0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3484</v>
      </c>
      <c r="F144" s="228" t="s">
        <v>4258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</f>
        <v>0</v>
      </c>
      <c r="Q144" s="222"/>
      <c r="R144" s="223">
        <f>R145</f>
        <v>0</v>
      </c>
      <c r="S144" s="222"/>
      <c r="T144" s="22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BK145</f>
        <v>0</v>
      </c>
    </row>
    <row r="145" s="12" customFormat="1" ht="20.88" customHeight="1">
      <c r="A145" s="12"/>
      <c r="B145" s="214"/>
      <c r="C145" s="215"/>
      <c r="D145" s="216" t="s">
        <v>83</v>
      </c>
      <c r="E145" s="228" t="s">
        <v>3486</v>
      </c>
      <c r="F145" s="228" t="s">
        <v>4259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93</v>
      </c>
      <c r="AY145" s="225" t="s">
        <v>250</v>
      </c>
      <c r="BK145" s="227">
        <f>SUM(BK146:BK147)</f>
        <v>0</v>
      </c>
    </row>
    <row r="146" s="2" customFormat="1" ht="16.5" customHeight="1">
      <c r="A146" s="41"/>
      <c r="B146" s="42"/>
      <c r="C146" s="230" t="s">
        <v>8</v>
      </c>
      <c r="D146" s="230" t="s">
        <v>252</v>
      </c>
      <c r="E146" s="231" t="s">
        <v>6387</v>
      </c>
      <c r="F146" s="232" t="s">
        <v>6388</v>
      </c>
      <c r="G146" s="233" t="s">
        <v>320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272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335</v>
      </c>
    </row>
    <row r="147" s="2" customFormat="1" ht="16.5" customHeight="1">
      <c r="A147" s="41"/>
      <c r="B147" s="42"/>
      <c r="C147" s="230" t="s">
        <v>348</v>
      </c>
      <c r="D147" s="230" t="s">
        <v>252</v>
      </c>
      <c r="E147" s="231" t="s">
        <v>6389</v>
      </c>
      <c r="F147" s="232" t="s">
        <v>6390</v>
      </c>
      <c r="G147" s="233" t="s">
        <v>3524</v>
      </c>
      <c r="H147" s="234">
        <v>4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272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340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3488</v>
      </c>
      <c r="F148" s="217" t="s">
        <v>4323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</f>
        <v>0</v>
      </c>
      <c r="Q148" s="222"/>
      <c r="R148" s="223">
        <f>R149</f>
        <v>0</v>
      </c>
      <c r="S148" s="222"/>
      <c r="T148" s="224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250</v>
      </c>
      <c r="BK148" s="227">
        <f>BK149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3652</v>
      </c>
      <c r="F149" s="228" t="s">
        <v>4324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P150</f>
        <v>0</v>
      </c>
      <c r="Q149" s="222"/>
      <c r="R149" s="223">
        <f>R150</f>
        <v>0</v>
      </c>
      <c r="S149" s="222"/>
      <c r="T149" s="224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250</v>
      </c>
      <c r="BK149" s="227">
        <f>BK150</f>
        <v>0</v>
      </c>
    </row>
    <row r="150" s="2" customFormat="1" ht="21.75" customHeight="1">
      <c r="A150" s="41"/>
      <c r="B150" s="42"/>
      <c r="C150" s="230" t="s">
        <v>298</v>
      </c>
      <c r="D150" s="230" t="s">
        <v>252</v>
      </c>
      <c r="E150" s="231" t="s">
        <v>6446</v>
      </c>
      <c r="F150" s="232" t="s">
        <v>4326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306" t="s">
        <v>1</v>
      </c>
      <c r="N150" s="307" t="s">
        <v>49</v>
      </c>
      <c r="O150" s="308"/>
      <c r="P150" s="309">
        <f>O150*H150</f>
        <v>0</v>
      </c>
      <c r="Q150" s="309">
        <v>0</v>
      </c>
      <c r="R150" s="309">
        <f>Q150*H150</f>
        <v>0</v>
      </c>
      <c r="S150" s="309">
        <v>0</v>
      </c>
      <c r="T150" s="31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351</v>
      </c>
    </row>
    <row r="151" s="2" customFormat="1" ht="6.96" customHeight="1">
      <c r="A151" s="41"/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VAYUVYqxhcoJxS3dNPZ34ou6jjRCrq6cvF0dXINT86aokkV6djzxVNSL5Vi2O/4zYwh+mIrw/HeZwLY4297v9g==" hashValue="aV+CU8Lmoxtn0vx+MyQ7U60ozI+jew7iQfbflQ2ZRRvZpujqUh3RbmPYc4dw3dB0DlsS8+bP/E/DEEci5sQ8Kw==" algorithmName="SHA-512" password="CC35"/>
  <autoFilter ref="C125:K1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6447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ROUND((SUM(BE121:BE134)),  2)</f>
        <v>0</v>
      </c>
      <c r="G33" s="41"/>
      <c r="H33" s="41"/>
      <c r="I33" s="167">
        <v>0.20999999999999999</v>
      </c>
      <c r="J33" s="166">
        <f>ROUND(((SUM(BE121:BE134))*I33),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ROUND((SUM(BF121:BF134)),  2)</f>
        <v>0</v>
      </c>
      <c r="G34" s="41"/>
      <c r="H34" s="41"/>
      <c r="I34" s="167">
        <v>0.12</v>
      </c>
      <c r="J34" s="166">
        <f>ROUND(((SUM(BF121:BF134))*I34),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ROUND((SUM(BG121:BG134)),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ROUND((SUM(BH121:BH134)),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ROUND((SUM(BI121:BI134)),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15 - Přeložky areálových rozvodů silnoproudu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4238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4239</v>
      </c>
      <c r="E98" s="194"/>
      <c r="F98" s="194"/>
      <c r="G98" s="194"/>
      <c r="H98" s="194"/>
      <c r="I98" s="194"/>
      <c r="J98" s="195">
        <f>J125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4240</v>
      </c>
      <c r="E99" s="199"/>
      <c r="F99" s="199"/>
      <c r="G99" s="199"/>
      <c r="H99" s="199"/>
      <c r="I99" s="199"/>
      <c r="J99" s="200">
        <f>J126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6338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6426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235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15 - Přeložky areálových rozvodů silnoproudu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236</v>
      </c>
      <c r="D120" s="205" t="s">
        <v>69</v>
      </c>
      <c r="E120" s="205" t="s">
        <v>65</v>
      </c>
      <c r="F120" s="205" t="s">
        <v>66</v>
      </c>
      <c r="G120" s="205" t="s">
        <v>237</v>
      </c>
      <c r="H120" s="205" t="s">
        <v>238</v>
      </c>
      <c r="I120" s="205" t="s">
        <v>239</v>
      </c>
      <c r="J120" s="206" t="s">
        <v>196</v>
      </c>
      <c r="K120" s="207" t="s">
        <v>240</v>
      </c>
      <c r="L120" s="208"/>
      <c r="M120" s="103" t="s">
        <v>1</v>
      </c>
      <c r="N120" s="104" t="s">
        <v>48</v>
      </c>
      <c r="O120" s="104" t="s">
        <v>241</v>
      </c>
      <c r="P120" s="104" t="s">
        <v>242</v>
      </c>
      <c r="Q120" s="104" t="s">
        <v>243</v>
      </c>
      <c r="R120" s="104" t="s">
        <v>244</v>
      </c>
      <c r="S120" s="104" t="s">
        <v>245</v>
      </c>
      <c r="T120" s="105" t="s">
        <v>246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247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P122+P125</f>
        <v>0</v>
      </c>
      <c r="Q121" s="107"/>
      <c r="R121" s="211">
        <f>R122+R125</f>
        <v>0</v>
      </c>
      <c r="S121" s="107"/>
      <c r="T121" s="212">
        <f>T122+T125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BK122+BK125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4249</v>
      </c>
      <c r="F122" s="217" t="s">
        <v>4250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SUM(P123:P124)</f>
        <v>0</v>
      </c>
      <c r="Q122" s="222"/>
      <c r="R122" s="223">
        <f>SUM(R123:R124)</f>
        <v>0</v>
      </c>
      <c r="S122" s="222"/>
      <c r="T122" s="224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272</v>
      </c>
      <c r="AT122" s="226" t="s">
        <v>83</v>
      </c>
      <c r="AU122" s="226" t="s">
        <v>84</v>
      </c>
      <c r="AY122" s="225" t="s">
        <v>250</v>
      </c>
      <c r="BK122" s="227">
        <f>SUM(BK123:BK124)</f>
        <v>0</v>
      </c>
    </row>
    <row r="123" s="2" customFormat="1" ht="16.5" customHeight="1">
      <c r="A123" s="41"/>
      <c r="B123" s="42"/>
      <c r="C123" s="230" t="s">
        <v>91</v>
      </c>
      <c r="D123" s="230" t="s">
        <v>252</v>
      </c>
      <c r="E123" s="231" t="s">
        <v>4251</v>
      </c>
      <c r="F123" s="232" t="s">
        <v>6428</v>
      </c>
      <c r="G123" s="233" t="s">
        <v>3524</v>
      </c>
      <c r="H123" s="234">
        <v>1</v>
      </c>
      <c r="I123" s="235"/>
      <c r="J123" s="236">
        <f>ROUND(I123*H123,2)</f>
        <v>0</v>
      </c>
      <c r="K123" s="237"/>
      <c r="L123" s="47"/>
      <c r="M123" s="238" t="s">
        <v>1</v>
      </c>
      <c r="N123" s="239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490</v>
      </c>
      <c r="AT123" s="242" t="s">
        <v>252</v>
      </c>
      <c r="AU123" s="242" t="s">
        <v>91</v>
      </c>
      <c r="AY123" s="19" t="s">
        <v>250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490</v>
      </c>
      <c r="BM123" s="242" t="s">
        <v>93</v>
      </c>
    </row>
    <row r="124" s="2" customFormat="1" ht="16.5" customHeight="1">
      <c r="A124" s="41"/>
      <c r="B124" s="42"/>
      <c r="C124" s="230" t="s">
        <v>93</v>
      </c>
      <c r="D124" s="230" t="s">
        <v>252</v>
      </c>
      <c r="E124" s="231" t="s">
        <v>6429</v>
      </c>
      <c r="F124" s="232" t="s">
        <v>4252</v>
      </c>
      <c r="G124" s="233" t="s">
        <v>3524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490</v>
      </c>
      <c r="AT124" s="242" t="s">
        <v>252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490</v>
      </c>
      <c r="BM124" s="242" t="s">
        <v>256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3484</v>
      </c>
      <c r="F125" s="217" t="s">
        <v>4258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P126+P128+P132</f>
        <v>0</v>
      </c>
      <c r="Q125" s="222"/>
      <c r="R125" s="223">
        <f>R126+R128+R132</f>
        <v>0</v>
      </c>
      <c r="S125" s="222"/>
      <c r="T125" s="224">
        <f>T126+T128+T132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250</v>
      </c>
      <c r="BK125" s="227">
        <f>BK126+BK128+BK132</f>
        <v>0</v>
      </c>
    </row>
    <row r="126" s="12" customFormat="1" ht="22.8" customHeight="1">
      <c r="A126" s="12"/>
      <c r="B126" s="214"/>
      <c r="C126" s="215"/>
      <c r="D126" s="216" t="s">
        <v>83</v>
      </c>
      <c r="E126" s="228" t="s">
        <v>3486</v>
      </c>
      <c r="F126" s="228" t="s">
        <v>4259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P127</f>
        <v>0</v>
      </c>
      <c r="Q126" s="222"/>
      <c r="R126" s="223">
        <f>R127</f>
        <v>0</v>
      </c>
      <c r="S126" s="222"/>
      <c r="T126" s="22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91</v>
      </c>
      <c r="AY126" s="225" t="s">
        <v>250</v>
      </c>
      <c r="BK126" s="227">
        <f>BK127</f>
        <v>0</v>
      </c>
    </row>
    <row r="127" s="2" customFormat="1" ht="16.5" customHeight="1">
      <c r="A127" s="41"/>
      <c r="B127" s="42"/>
      <c r="C127" s="230" t="s">
        <v>272</v>
      </c>
      <c r="D127" s="230" t="s">
        <v>252</v>
      </c>
      <c r="E127" s="231" t="s">
        <v>6340</v>
      </c>
      <c r="F127" s="232" t="s">
        <v>6341</v>
      </c>
      <c r="G127" s="233" t="s">
        <v>3524</v>
      </c>
      <c r="H127" s="234">
        <v>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93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275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6360</v>
      </c>
      <c r="F128" s="228" t="s">
        <v>6361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SUM(P129:P131)</f>
        <v>0</v>
      </c>
      <c r="Q128" s="222"/>
      <c r="R128" s="223">
        <f>SUM(R129:R131)</f>
        <v>0</v>
      </c>
      <c r="S128" s="222"/>
      <c r="T128" s="224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272</v>
      </c>
      <c r="AT128" s="226" t="s">
        <v>83</v>
      </c>
      <c r="AU128" s="226" t="s">
        <v>91</v>
      </c>
      <c r="AY128" s="225" t="s">
        <v>250</v>
      </c>
      <c r="BK128" s="227">
        <f>SUM(BK129:BK131)</f>
        <v>0</v>
      </c>
    </row>
    <row r="129" s="2" customFormat="1" ht="16.5" customHeight="1">
      <c r="A129" s="41"/>
      <c r="B129" s="42"/>
      <c r="C129" s="230" t="s">
        <v>256</v>
      </c>
      <c r="D129" s="230" t="s">
        <v>252</v>
      </c>
      <c r="E129" s="231" t="s">
        <v>6368</v>
      </c>
      <c r="F129" s="232" t="s">
        <v>6369</v>
      </c>
      <c r="G129" s="233" t="s">
        <v>3524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490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490</v>
      </c>
      <c r="BM129" s="242" t="s">
        <v>280</v>
      </c>
    </row>
    <row r="130" s="2" customFormat="1" ht="16.5" customHeight="1">
      <c r="A130" s="41"/>
      <c r="B130" s="42"/>
      <c r="C130" s="230" t="s">
        <v>283</v>
      </c>
      <c r="D130" s="230" t="s">
        <v>252</v>
      </c>
      <c r="E130" s="231" t="s">
        <v>6362</v>
      </c>
      <c r="F130" s="232" t="s">
        <v>6363</v>
      </c>
      <c r="G130" s="233" t="s">
        <v>320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490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490</v>
      </c>
      <c r="BM130" s="242" t="s">
        <v>286</v>
      </c>
    </row>
    <row r="131" s="2" customFormat="1" ht="16.5" customHeight="1">
      <c r="A131" s="41"/>
      <c r="B131" s="42"/>
      <c r="C131" s="230" t="s">
        <v>275</v>
      </c>
      <c r="D131" s="230" t="s">
        <v>252</v>
      </c>
      <c r="E131" s="231" t="s">
        <v>6430</v>
      </c>
      <c r="F131" s="232" t="s">
        <v>6431</v>
      </c>
      <c r="G131" s="233" t="s">
        <v>3524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490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490</v>
      </c>
      <c r="BM131" s="242" t="s">
        <v>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3652</v>
      </c>
      <c r="F132" s="228" t="s">
        <v>4324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SUM(P133:P134)</f>
        <v>0</v>
      </c>
      <c r="Q132" s="222"/>
      <c r="R132" s="223">
        <f>SUM(R133:R134)</f>
        <v>0</v>
      </c>
      <c r="S132" s="222"/>
      <c r="T132" s="22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SUM(BK133:BK134)</f>
        <v>0</v>
      </c>
    </row>
    <row r="133" s="2" customFormat="1" ht="16.5" customHeight="1">
      <c r="A133" s="41"/>
      <c r="B133" s="42"/>
      <c r="C133" s="230" t="s">
        <v>294</v>
      </c>
      <c r="D133" s="230" t="s">
        <v>252</v>
      </c>
      <c r="E133" s="231" t="s">
        <v>6434</v>
      </c>
      <c r="F133" s="232" t="s">
        <v>4347</v>
      </c>
      <c r="G133" s="233" t="s">
        <v>3524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298</v>
      </c>
    </row>
    <row r="134" s="2" customFormat="1" ht="16.5" customHeight="1">
      <c r="A134" s="41"/>
      <c r="B134" s="42"/>
      <c r="C134" s="230" t="s">
        <v>280</v>
      </c>
      <c r="D134" s="230" t="s">
        <v>252</v>
      </c>
      <c r="E134" s="231" t="s">
        <v>6435</v>
      </c>
      <c r="F134" s="232" t="s">
        <v>4349</v>
      </c>
      <c r="G134" s="233" t="s">
        <v>3524</v>
      </c>
      <c r="H134" s="234">
        <v>1</v>
      </c>
      <c r="I134" s="235"/>
      <c r="J134" s="236">
        <f>ROUND(I134*H134,2)</f>
        <v>0</v>
      </c>
      <c r="K134" s="237"/>
      <c r="L134" s="47"/>
      <c r="M134" s="306" t="s">
        <v>1</v>
      </c>
      <c r="N134" s="307" t="s">
        <v>49</v>
      </c>
      <c r="O134" s="308"/>
      <c r="P134" s="309">
        <f>O134*H134</f>
        <v>0</v>
      </c>
      <c r="Q134" s="309">
        <v>0</v>
      </c>
      <c r="R134" s="309">
        <f>Q134*H134</f>
        <v>0</v>
      </c>
      <c r="S134" s="309">
        <v>0</v>
      </c>
      <c r="T134" s="31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303</v>
      </c>
    </row>
    <row r="135" s="2" customFormat="1" ht="6.96" customHeight="1">
      <c r="A135" s="41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doNT/Bp/DJcr4B1rFUnJ/m24WZngAeCLDSwcMJkP5d++wN2FYD+70OgoRSmZYyXKmpH4D0ptFI5ZqifhRq6VXg==" hashValue="BuB/2yozqg7KdkTz0gCUJa6Nqi2fbI72CnKgmJi1/nGl+Z7ibkzjbJEOIGa5YKyYGO9WOlU1/Gc4Z3y8L5nSjA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6448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6449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ROUND((SUM(BE126:BE158)),  2)</f>
        <v>0</v>
      </c>
      <c r="G35" s="41"/>
      <c r="H35" s="41"/>
      <c r="I35" s="167">
        <v>0.20999999999999999</v>
      </c>
      <c r="J35" s="166">
        <f>ROUND(((SUM(BE126:BE158))*I35),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ROUND((SUM(BF126:BF158)),  2)</f>
        <v>0</v>
      </c>
      <c r="G36" s="41"/>
      <c r="H36" s="41"/>
      <c r="I36" s="167">
        <v>0.12</v>
      </c>
      <c r="J36" s="166">
        <f>ROUND(((SUM(BF126:BF158))*I36),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ROUND((SUM(BG126:BG158)),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ROUND((SUM(BH126:BH158)),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ROUND((SUM(BI126:BI158)),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6448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16.1 - Kanalizace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6450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6451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6452</v>
      </c>
      <c r="E101" s="199"/>
      <c r="F101" s="199"/>
      <c r="G101" s="199"/>
      <c r="H101" s="199"/>
      <c r="I101" s="199"/>
      <c r="J101" s="200">
        <f>J136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6453</v>
      </c>
      <c r="E102" s="199"/>
      <c r="F102" s="199"/>
      <c r="G102" s="199"/>
      <c r="H102" s="199"/>
      <c r="I102" s="199"/>
      <c r="J102" s="200">
        <f>J143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6454</v>
      </c>
      <c r="E103" s="199"/>
      <c r="F103" s="199"/>
      <c r="G103" s="199"/>
      <c r="H103" s="199"/>
      <c r="I103" s="199"/>
      <c r="J103" s="200">
        <f>J146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5978</v>
      </c>
      <c r="E104" s="194"/>
      <c r="F104" s="194"/>
      <c r="G104" s="194"/>
      <c r="H104" s="194"/>
      <c r="I104" s="194"/>
      <c r="J104" s="195">
        <f>J151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235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6448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16.1 - Kanalizace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236</v>
      </c>
      <c r="D125" s="205" t="s">
        <v>69</v>
      </c>
      <c r="E125" s="205" t="s">
        <v>65</v>
      </c>
      <c r="F125" s="205" t="s">
        <v>66</v>
      </c>
      <c r="G125" s="205" t="s">
        <v>237</v>
      </c>
      <c r="H125" s="205" t="s">
        <v>238</v>
      </c>
      <c r="I125" s="205" t="s">
        <v>239</v>
      </c>
      <c r="J125" s="206" t="s">
        <v>196</v>
      </c>
      <c r="K125" s="207" t="s">
        <v>240</v>
      </c>
      <c r="L125" s="208"/>
      <c r="M125" s="103" t="s">
        <v>1</v>
      </c>
      <c r="N125" s="104" t="s">
        <v>48</v>
      </c>
      <c r="O125" s="104" t="s">
        <v>241</v>
      </c>
      <c r="P125" s="104" t="s">
        <v>242</v>
      </c>
      <c r="Q125" s="104" t="s">
        <v>243</v>
      </c>
      <c r="R125" s="104" t="s">
        <v>244</v>
      </c>
      <c r="S125" s="104" t="s">
        <v>245</v>
      </c>
      <c r="T125" s="105" t="s">
        <v>246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247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P127+P151</f>
        <v>0</v>
      </c>
      <c r="Q126" s="107"/>
      <c r="R126" s="211">
        <f>R127+R151</f>
        <v>0</v>
      </c>
      <c r="S126" s="107"/>
      <c r="T126" s="212">
        <f>T127+T151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BK127+BK151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3484</v>
      </c>
      <c r="F127" s="217" t="s">
        <v>6455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P128+P136+P143+P146</f>
        <v>0</v>
      </c>
      <c r="Q127" s="222"/>
      <c r="R127" s="223">
        <f>R128+R136+R143+R146</f>
        <v>0</v>
      </c>
      <c r="S127" s="222"/>
      <c r="T127" s="224">
        <f>T128+T136+T143+T146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250</v>
      </c>
      <c r="BK127" s="227">
        <f>BK128+BK136+BK143+BK146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3488</v>
      </c>
      <c r="F128" s="228" t="s">
        <v>6456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SUM(P129:P135)</f>
        <v>0</v>
      </c>
      <c r="Q128" s="222"/>
      <c r="R128" s="223">
        <f>SUM(R129:R135)</f>
        <v>0</v>
      </c>
      <c r="S128" s="222"/>
      <c r="T128" s="224">
        <f>SUM(T129:T135)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250</v>
      </c>
      <c r="BK128" s="227">
        <f>SUM(BK129:BK135)</f>
        <v>0</v>
      </c>
    </row>
    <row r="129" s="2" customFormat="1" ht="21.75" customHeight="1">
      <c r="A129" s="41"/>
      <c r="B129" s="42"/>
      <c r="C129" s="230" t="s">
        <v>91</v>
      </c>
      <c r="D129" s="230" t="s">
        <v>252</v>
      </c>
      <c r="E129" s="231" t="s">
        <v>5266</v>
      </c>
      <c r="F129" s="232" t="s">
        <v>6457</v>
      </c>
      <c r="G129" s="233" t="s">
        <v>264</v>
      </c>
      <c r="H129" s="234">
        <v>420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303</v>
      </c>
    </row>
    <row r="130" s="2" customFormat="1" ht="37.8" customHeight="1">
      <c r="A130" s="41"/>
      <c r="B130" s="42"/>
      <c r="C130" s="230" t="s">
        <v>93</v>
      </c>
      <c r="D130" s="230" t="s">
        <v>252</v>
      </c>
      <c r="E130" s="231" t="s">
        <v>6004</v>
      </c>
      <c r="F130" s="232" t="s">
        <v>6005</v>
      </c>
      <c r="G130" s="233" t="s">
        <v>264</v>
      </c>
      <c r="H130" s="234">
        <v>77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308</v>
      </c>
    </row>
    <row r="131" s="2" customFormat="1" ht="21.75" customHeight="1">
      <c r="A131" s="41"/>
      <c r="B131" s="42"/>
      <c r="C131" s="230" t="s">
        <v>272</v>
      </c>
      <c r="D131" s="230" t="s">
        <v>252</v>
      </c>
      <c r="E131" s="231" t="s">
        <v>6006</v>
      </c>
      <c r="F131" s="232" t="s">
        <v>6458</v>
      </c>
      <c r="G131" s="233" t="s">
        <v>264</v>
      </c>
      <c r="H131" s="234">
        <v>4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408</v>
      </c>
    </row>
    <row r="132" s="2" customFormat="1" ht="24.15" customHeight="1">
      <c r="A132" s="41"/>
      <c r="B132" s="42"/>
      <c r="C132" s="230" t="s">
        <v>256</v>
      </c>
      <c r="D132" s="230" t="s">
        <v>252</v>
      </c>
      <c r="E132" s="231" t="s">
        <v>6008</v>
      </c>
      <c r="F132" s="232" t="s">
        <v>6459</v>
      </c>
      <c r="G132" s="233" t="s">
        <v>264</v>
      </c>
      <c r="H132" s="234">
        <v>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321</v>
      </c>
    </row>
    <row r="133" s="2" customFormat="1" ht="44.25" customHeight="1">
      <c r="A133" s="41"/>
      <c r="B133" s="42"/>
      <c r="C133" s="230" t="s">
        <v>283</v>
      </c>
      <c r="D133" s="230" t="s">
        <v>252</v>
      </c>
      <c r="E133" s="231" t="s">
        <v>5847</v>
      </c>
      <c r="F133" s="232" t="s">
        <v>6010</v>
      </c>
      <c r="G133" s="233" t="s">
        <v>264</v>
      </c>
      <c r="H133" s="234">
        <v>341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335</v>
      </c>
    </row>
    <row r="134" s="2" customFormat="1" ht="24.15" customHeight="1">
      <c r="A134" s="41"/>
      <c r="B134" s="42"/>
      <c r="C134" s="230" t="s">
        <v>275</v>
      </c>
      <c r="D134" s="230" t="s">
        <v>252</v>
      </c>
      <c r="E134" s="231" t="s">
        <v>6460</v>
      </c>
      <c r="F134" s="232" t="s">
        <v>6014</v>
      </c>
      <c r="G134" s="233" t="s">
        <v>388</v>
      </c>
      <c r="H134" s="234">
        <v>779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340</v>
      </c>
    </row>
    <row r="135" s="2" customFormat="1" ht="16.5" customHeight="1">
      <c r="A135" s="41"/>
      <c r="B135" s="42"/>
      <c r="C135" s="230" t="s">
        <v>294</v>
      </c>
      <c r="D135" s="230" t="s">
        <v>252</v>
      </c>
      <c r="E135" s="231" t="s">
        <v>6017</v>
      </c>
      <c r="F135" s="232" t="s">
        <v>4202</v>
      </c>
      <c r="G135" s="233" t="s">
        <v>643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351</v>
      </c>
    </row>
    <row r="136" s="12" customFormat="1" ht="22.8" customHeight="1">
      <c r="A136" s="12"/>
      <c r="B136" s="214"/>
      <c r="C136" s="215"/>
      <c r="D136" s="216" t="s">
        <v>83</v>
      </c>
      <c r="E136" s="228" t="s">
        <v>3554</v>
      </c>
      <c r="F136" s="228" t="s">
        <v>6461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SUM(P137:P142)</f>
        <v>0</v>
      </c>
      <c r="Q136" s="222"/>
      <c r="R136" s="223">
        <f>SUM(R137:R142)</f>
        <v>0</v>
      </c>
      <c r="S136" s="222"/>
      <c r="T136" s="224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91</v>
      </c>
      <c r="AY136" s="225" t="s">
        <v>250</v>
      </c>
      <c r="BK136" s="227">
        <f>SUM(BK137:BK142)</f>
        <v>0</v>
      </c>
    </row>
    <row r="137" s="2" customFormat="1" ht="24.15" customHeight="1">
      <c r="A137" s="41"/>
      <c r="B137" s="42"/>
      <c r="C137" s="230" t="s">
        <v>280</v>
      </c>
      <c r="D137" s="230" t="s">
        <v>252</v>
      </c>
      <c r="E137" s="231" t="s">
        <v>6462</v>
      </c>
      <c r="F137" s="232" t="s">
        <v>6463</v>
      </c>
      <c r="G137" s="233" t="s">
        <v>643</v>
      </c>
      <c r="H137" s="234">
        <v>6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357</v>
      </c>
    </row>
    <row r="138" s="2" customFormat="1" ht="24.15" customHeight="1">
      <c r="A138" s="41"/>
      <c r="B138" s="42"/>
      <c r="C138" s="230" t="s">
        <v>305</v>
      </c>
      <c r="D138" s="230" t="s">
        <v>252</v>
      </c>
      <c r="E138" s="231" t="s">
        <v>6464</v>
      </c>
      <c r="F138" s="232" t="s">
        <v>6465</v>
      </c>
      <c r="G138" s="233" t="s">
        <v>643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363</v>
      </c>
    </row>
    <row r="139" s="2" customFormat="1" ht="24.15" customHeight="1">
      <c r="A139" s="41"/>
      <c r="B139" s="42"/>
      <c r="C139" s="230" t="s">
        <v>286</v>
      </c>
      <c r="D139" s="230" t="s">
        <v>252</v>
      </c>
      <c r="E139" s="231" t="s">
        <v>6466</v>
      </c>
      <c r="F139" s="232" t="s">
        <v>6467</v>
      </c>
      <c r="G139" s="233" t="s">
        <v>643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374</v>
      </c>
    </row>
    <row r="140" s="2" customFormat="1" ht="24.15" customHeight="1">
      <c r="A140" s="41"/>
      <c r="B140" s="42"/>
      <c r="C140" s="230" t="s">
        <v>332</v>
      </c>
      <c r="D140" s="230" t="s">
        <v>252</v>
      </c>
      <c r="E140" s="231" t="s">
        <v>6468</v>
      </c>
      <c r="F140" s="232" t="s">
        <v>6469</v>
      </c>
      <c r="G140" s="233" t="s">
        <v>643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389</v>
      </c>
    </row>
    <row r="141" s="2" customFormat="1" ht="24.15" customHeight="1">
      <c r="A141" s="41"/>
      <c r="B141" s="42"/>
      <c r="C141" s="230" t="s">
        <v>8</v>
      </c>
      <c r="D141" s="230" t="s">
        <v>252</v>
      </c>
      <c r="E141" s="231" t="s">
        <v>6470</v>
      </c>
      <c r="F141" s="232" t="s">
        <v>6471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399</v>
      </c>
    </row>
    <row r="142" s="2" customFormat="1" ht="16.5" customHeight="1">
      <c r="A142" s="41"/>
      <c r="B142" s="42"/>
      <c r="C142" s="230" t="s">
        <v>348</v>
      </c>
      <c r="D142" s="230" t="s">
        <v>252</v>
      </c>
      <c r="E142" s="231" t="s">
        <v>6275</v>
      </c>
      <c r="F142" s="232" t="s">
        <v>6044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404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3577</v>
      </c>
      <c r="F143" s="228" t="s">
        <v>6472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SUM(P144:P145)</f>
        <v>0</v>
      </c>
      <c r="Q143" s="222"/>
      <c r="R143" s="223">
        <f>SUM(R144:R145)</f>
        <v>0</v>
      </c>
      <c r="S143" s="222"/>
      <c r="T143" s="224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SUM(BK144:BK145)</f>
        <v>0</v>
      </c>
    </row>
    <row r="144" s="2" customFormat="1" ht="16.5" customHeight="1">
      <c r="A144" s="41"/>
      <c r="B144" s="42"/>
      <c r="C144" s="230" t="s">
        <v>298</v>
      </c>
      <c r="D144" s="230" t="s">
        <v>252</v>
      </c>
      <c r="E144" s="231" t="s">
        <v>6050</v>
      </c>
      <c r="F144" s="232" t="s">
        <v>6051</v>
      </c>
      <c r="G144" s="233" t="s">
        <v>320</v>
      </c>
      <c r="H144" s="234">
        <v>170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411</v>
      </c>
    </row>
    <row r="145" s="2" customFormat="1" ht="16.5" customHeight="1">
      <c r="A145" s="41"/>
      <c r="B145" s="42"/>
      <c r="C145" s="230" t="s">
        <v>360</v>
      </c>
      <c r="D145" s="230" t="s">
        <v>252</v>
      </c>
      <c r="E145" s="231" t="s">
        <v>6473</v>
      </c>
      <c r="F145" s="232" t="s">
        <v>6061</v>
      </c>
      <c r="G145" s="233" t="s">
        <v>643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423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3632</v>
      </c>
      <c r="F146" s="228" t="s">
        <v>6256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SUM(P147:P150)</f>
        <v>0</v>
      </c>
      <c r="Q146" s="222"/>
      <c r="R146" s="223">
        <f>SUM(R147:R150)</f>
        <v>0</v>
      </c>
      <c r="S146" s="222"/>
      <c r="T146" s="224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250</v>
      </c>
      <c r="BK146" s="227">
        <f>SUM(BK147:BK150)</f>
        <v>0</v>
      </c>
    </row>
    <row r="147" s="2" customFormat="1" ht="37.8" customHeight="1">
      <c r="A147" s="41"/>
      <c r="B147" s="42"/>
      <c r="C147" s="230" t="s">
        <v>303</v>
      </c>
      <c r="D147" s="230" t="s">
        <v>252</v>
      </c>
      <c r="E147" s="231" t="s">
        <v>6474</v>
      </c>
      <c r="F147" s="232" t="s">
        <v>6067</v>
      </c>
      <c r="G147" s="233" t="s">
        <v>643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432</v>
      </c>
    </row>
    <row r="148" s="2" customFormat="1" ht="16.5" customHeight="1">
      <c r="A148" s="41"/>
      <c r="B148" s="42"/>
      <c r="C148" s="230" t="s">
        <v>385</v>
      </c>
      <c r="D148" s="230" t="s">
        <v>252</v>
      </c>
      <c r="E148" s="231" t="s">
        <v>6475</v>
      </c>
      <c r="F148" s="232" t="s">
        <v>6069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439</v>
      </c>
    </row>
    <row r="149" s="2" customFormat="1" ht="24.15" customHeight="1">
      <c r="A149" s="41"/>
      <c r="B149" s="42"/>
      <c r="C149" s="230" t="s">
        <v>308</v>
      </c>
      <c r="D149" s="230" t="s">
        <v>252</v>
      </c>
      <c r="E149" s="231" t="s">
        <v>6330</v>
      </c>
      <c r="F149" s="232" t="s">
        <v>6071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447</v>
      </c>
    </row>
    <row r="150" s="2" customFormat="1" ht="24.15" customHeight="1">
      <c r="A150" s="41"/>
      <c r="B150" s="42"/>
      <c r="C150" s="230" t="s">
        <v>401</v>
      </c>
      <c r="D150" s="230" t="s">
        <v>252</v>
      </c>
      <c r="E150" s="231" t="s">
        <v>6331</v>
      </c>
      <c r="F150" s="232" t="s">
        <v>6073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452</v>
      </c>
    </row>
    <row r="151" s="12" customFormat="1" ht="25.92" customHeight="1">
      <c r="A151" s="12"/>
      <c r="B151" s="214"/>
      <c r="C151" s="215"/>
      <c r="D151" s="216" t="s">
        <v>83</v>
      </c>
      <c r="E151" s="217" t="s">
        <v>3486</v>
      </c>
      <c r="F151" s="217" t="s">
        <v>5985</v>
      </c>
      <c r="G151" s="215"/>
      <c r="H151" s="215"/>
      <c r="I151" s="218"/>
      <c r="J151" s="219">
        <f>BK151</f>
        <v>0</v>
      </c>
      <c r="K151" s="215"/>
      <c r="L151" s="220"/>
      <c r="M151" s="221"/>
      <c r="N151" s="222"/>
      <c r="O151" s="222"/>
      <c r="P151" s="223">
        <f>SUM(P152:P158)</f>
        <v>0</v>
      </c>
      <c r="Q151" s="222"/>
      <c r="R151" s="223">
        <f>SUM(R152:R158)</f>
        <v>0</v>
      </c>
      <c r="S151" s="222"/>
      <c r="T151" s="224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91</v>
      </c>
      <c r="AT151" s="226" t="s">
        <v>83</v>
      </c>
      <c r="AU151" s="226" t="s">
        <v>84</v>
      </c>
      <c r="AY151" s="225" t="s">
        <v>250</v>
      </c>
      <c r="BK151" s="227">
        <f>SUM(BK152:BK158)</f>
        <v>0</v>
      </c>
    </row>
    <row r="152" s="2" customFormat="1" ht="24.15" customHeight="1">
      <c r="A152" s="41"/>
      <c r="B152" s="42"/>
      <c r="C152" s="230" t="s">
        <v>408</v>
      </c>
      <c r="D152" s="230" t="s">
        <v>252</v>
      </c>
      <c r="E152" s="231" t="s">
        <v>6476</v>
      </c>
      <c r="F152" s="232" t="s">
        <v>5987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6477</v>
      </c>
    </row>
    <row r="153" s="2" customFormat="1" ht="37.8" customHeight="1">
      <c r="A153" s="41"/>
      <c r="B153" s="42"/>
      <c r="C153" s="230" t="s">
        <v>7</v>
      </c>
      <c r="D153" s="230" t="s">
        <v>252</v>
      </c>
      <c r="E153" s="231" t="s">
        <v>6220</v>
      </c>
      <c r="F153" s="232" t="s">
        <v>5989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256</v>
      </c>
    </row>
    <row r="154" s="2" customFormat="1" ht="33" customHeight="1">
      <c r="A154" s="41"/>
      <c r="B154" s="42"/>
      <c r="C154" s="230" t="s">
        <v>321</v>
      </c>
      <c r="D154" s="230" t="s">
        <v>252</v>
      </c>
      <c r="E154" s="231" t="s">
        <v>6221</v>
      </c>
      <c r="F154" s="232" t="s">
        <v>5991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275</v>
      </c>
    </row>
    <row r="155" s="2" customFormat="1" ht="16.5" customHeight="1">
      <c r="A155" s="41"/>
      <c r="B155" s="42"/>
      <c r="C155" s="230" t="s">
        <v>436</v>
      </c>
      <c r="D155" s="230" t="s">
        <v>252</v>
      </c>
      <c r="E155" s="231" t="s">
        <v>6102</v>
      </c>
      <c r="F155" s="232" t="s">
        <v>5993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280</v>
      </c>
    </row>
    <row r="156" s="2" customFormat="1" ht="16.5" customHeight="1">
      <c r="A156" s="41"/>
      <c r="B156" s="42"/>
      <c r="C156" s="230" t="s">
        <v>335</v>
      </c>
      <c r="D156" s="230" t="s">
        <v>252</v>
      </c>
      <c r="E156" s="231" t="s">
        <v>6223</v>
      </c>
      <c r="F156" s="232" t="s">
        <v>5995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286</v>
      </c>
    </row>
    <row r="157" s="2" customFormat="1" ht="16.5" customHeight="1">
      <c r="A157" s="41"/>
      <c r="B157" s="42"/>
      <c r="C157" s="230" t="s">
        <v>449</v>
      </c>
      <c r="D157" s="230" t="s">
        <v>252</v>
      </c>
      <c r="E157" s="231" t="s">
        <v>6144</v>
      </c>
      <c r="F157" s="232" t="s">
        <v>3657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8</v>
      </c>
    </row>
    <row r="158" s="2" customFormat="1" ht="16.5" customHeight="1">
      <c r="A158" s="41"/>
      <c r="B158" s="42"/>
      <c r="C158" s="230" t="s">
        <v>340</v>
      </c>
      <c r="D158" s="230" t="s">
        <v>252</v>
      </c>
      <c r="E158" s="231" t="s">
        <v>6145</v>
      </c>
      <c r="F158" s="232" t="s">
        <v>3665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306" t="s">
        <v>1</v>
      </c>
      <c r="N158" s="307" t="s">
        <v>49</v>
      </c>
      <c r="O158" s="308"/>
      <c r="P158" s="309">
        <f>O158*H158</f>
        <v>0</v>
      </c>
      <c r="Q158" s="309">
        <v>0</v>
      </c>
      <c r="R158" s="309">
        <f>Q158*H158</f>
        <v>0</v>
      </c>
      <c r="S158" s="309">
        <v>0</v>
      </c>
      <c r="T158" s="31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298</v>
      </c>
    </row>
    <row r="159" s="2" customFormat="1" ht="6.96" customHeight="1">
      <c r="A159" s="41"/>
      <c r="B159" s="69"/>
      <c r="C159" s="70"/>
      <c r="D159" s="70"/>
      <c r="E159" s="70"/>
      <c r="F159" s="70"/>
      <c r="G159" s="70"/>
      <c r="H159" s="70"/>
      <c r="I159" s="70"/>
      <c r="J159" s="70"/>
      <c r="K159" s="70"/>
      <c r="L159" s="47"/>
      <c r="M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</sheetData>
  <sheetProtection sheet="1" autoFilter="0" formatColumns="0" formatRows="0" objects="1" scenarios="1" spinCount="100000" saltValue="8A2cLqAI8O7MN/ouL6YYbIBfqV1ym6DguZU/70jjWnQY6sJb4fNnzuKT7y8cL0c5HOT0AXF0nSLBnBSkwRL9FA==" hashValue="NTdIJ+Eq1cTtglJnH4wpipfWvR0hHbGV9O7zsZrZxkLmdlvhGa5xAvIO/Wbus3z+LoAGyG5DoQG+tFCywcplig==" algorithmName="SHA-512" password="CC35"/>
  <autoFilter ref="C125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6448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6478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ROUND((SUM(BE126:BE160)),  2)</f>
        <v>0</v>
      </c>
      <c r="G35" s="41"/>
      <c r="H35" s="41"/>
      <c r="I35" s="167">
        <v>0.20999999999999999</v>
      </c>
      <c r="J35" s="166">
        <f>ROUND(((SUM(BE126:BE160))*I35),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ROUND((SUM(BF126:BF160)),  2)</f>
        <v>0</v>
      </c>
      <c r="G36" s="41"/>
      <c r="H36" s="41"/>
      <c r="I36" s="167">
        <v>0.12</v>
      </c>
      <c r="J36" s="166">
        <f>ROUND(((SUM(BF126:BF160))*I36),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ROUND((SUM(BG126:BG160)),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ROUND((SUM(BH126:BH160)),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ROUND((SUM(BI126:BI160)),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6448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16.2 -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6479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6480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6481</v>
      </c>
      <c r="E101" s="199"/>
      <c r="F101" s="199"/>
      <c r="G101" s="199"/>
      <c r="H101" s="199"/>
      <c r="I101" s="199"/>
      <c r="J101" s="200">
        <f>J137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6229</v>
      </c>
      <c r="E102" s="199"/>
      <c r="F102" s="199"/>
      <c r="G102" s="199"/>
      <c r="H102" s="199"/>
      <c r="I102" s="199"/>
      <c r="J102" s="200">
        <f>J144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6230</v>
      </c>
      <c r="E103" s="199"/>
      <c r="F103" s="199"/>
      <c r="G103" s="199"/>
      <c r="H103" s="199"/>
      <c r="I103" s="199"/>
      <c r="J103" s="200">
        <f>J147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6192</v>
      </c>
      <c r="E104" s="194"/>
      <c r="F104" s="194"/>
      <c r="G104" s="194"/>
      <c r="H104" s="194"/>
      <c r="I104" s="194"/>
      <c r="J104" s="195">
        <f>J155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235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6448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16.2 - Plynovod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236</v>
      </c>
      <c r="D125" s="205" t="s">
        <v>69</v>
      </c>
      <c r="E125" s="205" t="s">
        <v>65</v>
      </c>
      <c r="F125" s="205" t="s">
        <v>66</v>
      </c>
      <c r="G125" s="205" t="s">
        <v>237</v>
      </c>
      <c r="H125" s="205" t="s">
        <v>238</v>
      </c>
      <c r="I125" s="205" t="s">
        <v>239</v>
      </c>
      <c r="J125" s="206" t="s">
        <v>196</v>
      </c>
      <c r="K125" s="207" t="s">
        <v>240</v>
      </c>
      <c r="L125" s="208"/>
      <c r="M125" s="103" t="s">
        <v>1</v>
      </c>
      <c r="N125" s="104" t="s">
        <v>48</v>
      </c>
      <c r="O125" s="104" t="s">
        <v>241</v>
      </c>
      <c r="P125" s="104" t="s">
        <v>242</v>
      </c>
      <c r="Q125" s="104" t="s">
        <v>243</v>
      </c>
      <c r="R125" s="104" t="s">
        <v>244</v>
      </c>
      <c r="S125" s="104" t="s">
        <v>245</v>
      </c>
      <c r="T125" s="105" t="s">
        <v>246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247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P127+P155</f>
        <v>0</v>
      </c>
      <c r="Q126" s="107"/>
      <c r="R126" s="211">
        <f>R127+R155</f>
        <v>0</v>
      </c>
      <c r="S126" s="107"/>
      <c r="T126" s="212">
        <f>T127+T155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BK127+BK155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3484</v>
      </c>
      <c r="F127" s="217" t="s">
        <v>6153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P128+P137+P144+P147</f>
        <v>0</v>
      </c>
      <c r="Q127" s="222"/>
      <c r="R127" s="223">
        <f>R128+R137+R144+R147</f>
        <v>0</v>
      </c>
      <c r="S127" s="222"/>
      <c r="T127" s="224">
        <f>T128+T137+T144+T147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250</v>
      </c>
      <c r="BK127" s="227">
        <f>BK128+BK137+BK144+BK147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3652</v>
      </c>
      <c r="F128" s="228" t="s">
        <v>6482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SUM(P129:P136)</f>
        <v>0</v>
      </c>
      <c r="Q128" s="222"/>
      <c r="R128" s="223">
        <f>SUM(R129:R136)</f>
        <v>0</v>
      </c>
      <c r="S128" s="222"/>
      <c r="T128" s="224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250</v>
      </c>
      <c r="BK128" s="227">
        <f>SUM(BK129:BK136)</f>
        <v>0</v>
      </c>
    </row>
    <row r="129" s="2" customFormat="1" ht="33" customHeight="1">
      <c r="A129" s="41"/>
      <c r="B129" s="42"/>
      <c r="C129" s="230" t="s">
        <v>91</v>
      </c>
      <c r="D129" s="230" t="s">
        <v>252</v>
      </c>
      <c r="E129" s="231" t="s">
        <v>5266</v>
      </c>
      <c r="F129" s="232" t="s">
        <v>6483</v>
      </c>
      <c r="G129" s="233" t="s">
        <v>264</v>
      </c>
      <c r="H129" s="234">
        <v>85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308</v>
      </c>
    </row>
    <row r="130" s="2" customFormat="1" ht="33" customHeight="1">
      <c r="A130" s="41"/>
      <c r="B130" s="42"/>
      <c r="C130" s="230" t="s">
        <v>93</v>
      </c>
      <c r="D130" s="230" t="s">
        <v>252</v>
      </c>
      <c r="E130" s="231" t="s">
        <v>6004</v>
      </c>
      <c r="F130" s="232" t="s">
        <v>6239</v>
      </c>
      <c r="G130" s="233" t="s">
        <v>264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408</v>
      </c>
    </row>
    <row r="131" s="2" customFormat="1" ht="49.05" customHeight="1">
      <c r="A131" s="41"/>
      <c r="B131" s="42"/>
      <c r="C131" s="230" t="s">
        <v>272</v>
      </c>
      <c r="D131" s="230" t="s">
        <v>252</v>
      </c>
      <c r="E131" s="231" t="s">
        <v>5847</v>
      </c>
      <c r="F131" s="232" t="s">
        <v>6240</v>
      </c>
      <c r="G131" s="233" t="s">
        <v>264</v>
      </c>
      <c r="H131" s="234">
        <v>65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321</v>
      </c>
    </row>
    <row r="132" s="2" customFormat="1" ht="16.5" customHeight="1">
      <c r="A132" s="41"/>
      <c r="B132" s="42"/>
      <c r="C132" s="230" t="s">
        <v>256</v>
      </c>
      <c r="D132" s="230" t="s">
        <v>252</v>
      </c>
      <c r="E132" s="231" t="s">
        <v>6011</v>
      </c>
      <c r="F132" s="232" t="s">
        <v>6012</v>
      </c>
      <c r="G132" s="233" t="s">
        <v>264</v>
      </c>
      <c r="H132" s="234">
        <v>85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335</v>
      </c>
    </row>
    <row r="133" s="2" customFormat="1" ht="24.15" customHeight="1">
      <c r="A133" s="41"/>
      <c r="B133" s="42"/>
      <c r="C133" s="230" t="s">
        <v>283</v>
      </c>
      <c r="D133" s="230" t="s">
        <v>252</v>
      </c>
      <c r="E133" s="231" t="s">
        <v>6241</v>
      </c>
      <c r="F133" s="232" t="s">
        <v>6167</v>
      </c>
      <c r="G133" s="233" t="s">
        <v>388</v>
      </c>
      <c r="H133" s="234">
        <v>242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340</v>
      </c>
    </row>
    <row r="134" s="2" customFormat="1" ht="16.5" customHeight="1">
      <c r="A134" s="41"/>
      <c r="B134" s="42"/>
      <c r="C134" s="230" t="s">
        <v>275</v>
      </c>
      <c r="D134" s="230" t="s">
        <v>252</v>
      </c>
      <c r="E134" s="231" t="s">
        <v>6242</v>
      </c>
      <c r="F134" s="232" t="s">
        <v>6243</v>
      </c>
      <c r="G134" s="233" t="s">
        <v>320</v>
      </c>
      <c r="H134" s="234">
        <v>110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351</v>
      </c>
    </row>
    <row r="135" s="2" customFormat="1" ht="16.5" customHeight="1">
      <c r="A135" s="41"/>
      <c r="B135" s="42"/>
      <c r="C135" s="230" t="s">
        <v>294</v>
      </c>
      <c r="D135" s="230" t="s">
        <v>252</v>
      </c>
      <c r="E135" s="231" t="s">
        <v>6244</v>
      </c>
      <c r="F135" s="232" t="s">
        <v>6171</v>
      </c>
      <c r="G135" s="233" t="s">
        <v>320</v>
      </c>
      <c r="H135" s="234">
        <v>110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357</v>
      </c>
    </row>
    <row r="136" s="2" customFormat="1" ht="16.5" customHeight="1">
      <c r="A136" s="41"/>
      <c r="B136" s="42"/>
      <c r="C136" s="230" t="s">
        <v>280</v>
      </c>
      <c r="D136" s="230" t="s">
        <v>252</v>
      </c>
      <c r="E136" s="231" t="s">
        <v>6159</v>
      </c>
      <c r="F136" s="232" t="s">
        <v>4202</v>
      </c>
      <c r="G136" s="233" t="s">
        <v>643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363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3488</v>
      </c>
      <c r="F137" s="228" t="s">
        <v>6484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SUM(P138:P143)</f>
        <v>0</v>
      </c>
      <c r="Q137" s="222"/>
      <c r="R137" s="223">
        <f>SUM(R138:R143)</f>
        <v>0</v>
      </c>
      <c r="S137" s="222"/>
      <c r="T137" s="224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250</v>
      </c>
      <c r="BK137" s="227">
        <f>SUM(BK138:BK143)</f>
        <v>0</v>
      </c>
    </row>
    <row r="138" s="2" customFormat="1" ht="16.5" customHeight="1">
      <c r="A138" s="41"/>
      <c r="B138" s="42"/>
      <c r="C138" s="230" t="s">
        <v>305</v>
      </c>
      <c r="D138" s="230" t="s">
        <v>252</v>
      </c>
      <c r="E138" s="231" t="s">
        <v>4192</v>
      </c>
      <c r="F138" s="232" t="s">
        <v>4213</v>
      </c>
      <c r="G138" s="233" t="s">
        <v>320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374</v>
      </c>
    </row>
    <row r="139" s="2" customFormat="1" ht="16.5" customHeight="1">
      <c r="A139" s="41"/>
      <c r="B139" s="42"/>
      <c r="C139" s="230" t="s">
        <v>286</v>
      </c>
      <c r="D139" s="230" t="s">
        <v>252</v>
      </c>
      <c r="E139" s="231" t="s">
        <v>4214</v>
      </c>
      <c r="F139" s="232" t="s">
        <v>6485</v>
      </c>
      <c r="G139" s="233" t="s">
        <v>3524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389</v>
      </c>
    </row>
    <row r="140" s="2" customFormat="1" ht="16.5" customHeight="1">
      <c r="A140" s="41"/>
      <c r="B140" s="42"/>
      <c r="C140" s="230" t="s">
        <v>332</v>
      </c>
      <c r="D140" s="230" t="s">
        <v>252</v>
      </c>
      <c r="E140" s="231" t="s">
        <v>6201</v>
      </c>
      <c r="F140" s="232" t="s">
        <v>6202</v>
      </c>
      <c r="G140" s="233" t="s">
        <v>3524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399</v>
      </c>
    </row>
    <row r="141" s="2" customFormat="1" ht="16.5" customHeight="1">
      <c r="A141" s="41"/>
      <c r="B141" s="42"/>
      <c r="C141" s="230" t="s">
        <v>8</v>
      </c>
      <c r="D141" s="230" t="s">
        <v>252</v>
      </c>
      <c r="E141" s="231" t="s">
        <v>6203</v>
      </c>
      <c r="F141" s="232" t="s">
        <v>6204</v>
      </c>
      <c r="G141" s="233" t="s">
        <v>3524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404</v>
      </c>
    </row>
    <row r="142" s="2" customFormat="1" ht="16.5" customHeight="1">
      <c r="A142" s="41"/>
      <c r="B142" s="42"/>
      <c r="C142" s="230" t="s">
        <v>348</v>
      </c>
      <c r="D142" s="230" t="s">
        <v>252</v>
      </c>
      <c r="E142" s="231" t="s">
        <v>6486</v>
      </c>
      <c r="F142" s="232" t="s">
        <v>6487</v>
      </c>
      <c r="G142" s="233" t="s">
        <v>3524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411</v>
      </c>
    </row>
    <row r="143" s="2" customFormat="1" ht="16.5" customHeight="1">
      <c r="A143" s="41"/>
      <c r="B143" s="42"/>
      <c r="C143" s="230" t="s">
        <v>298</v>
      </c>
      <c r="D143" s="230" t="s">
        <v>252</v>
      </c>
      <c r="E143" s="231" t="s">
        <v>6207</v>
      </c>
      <c r="F143" s="232" t="s">
        <v>4202</v>
      </c>
      <c r="G143" s="233" t="s">
        <v>643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423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3554</v>
      </c>
      <c r="F144" s="228" t="s">
        <v>6252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SUM(P145:P146)</f>
        <v>0</v>
      </c>
      <c r="Q144" s="222"/>
      <c r="R144" s="223">
        <f>SUM(R145:R146)</f>
        <v>0</v>
      </c>
      <c r="S144" s="222"/>
      <c r="T144" s="224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SUM(BK145:BK146)</f>
        <v>0</v>
      </c>
    </row>
    <row r="145" s="2" customFormat="1" ht="24.15" customHeight="1">
      <c r="A145" s="41"/>
      <c r="B145" s="42"/>
      <c r="C145" s="230" t="s">
        <v>360</v>
      </c>
      <c r="D145" s="230" t="s">
        <v>252</v>
      </c>
      <c r="E145" s="231" t="s">
        <v>6488</v>
      </c>
      <c r="F145" s="232" t="s">
        <v>6489</v>
      </c>
      <c r="G145" s="233" t="s">
        <v>320</v>
      </c>
      <c r="H145" s="234">
        <v>110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432</v>
      </c>
    </row>
    <row r="146" s="2" customFormat="1" ht="16.5" customHeight="1">
      <c r="A146" s="41"/>
      <c r="B146" s="42"/>
      <c r="C146" s="230" t="s">
        <v>303</v>
      </c>
      <c r="D146" s="230" t="s">
        <v>252</v>
      </c>
      <c r="E146" s="231" t="s">
        <v>6159</v>
      </c>
      <c r="F146" s="232" t="s">
        <v>4202</v>
      </c>
      <c r="G146" s="233" t="s">
        <v>643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439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3577</v>
      </c>
      <c r="F147" s="228" t="s">
        <v>6256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SUM(P148:P154)</f>
        <v>0</v>
      </c>
      <c r="Q147" s="222"/>
      <c r="R147" s="223">
        <f>SUM(R148:R154)</f>
        <v>0</v>
      </c>
      <c r="S147" s="222"/>
      <c r="T147" s="224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91</v>
      </c>
      <c r="AT147" s="226" t="s">
        <v>83</v>
      </c>
      <c r="AU147" s="226" t="s">
        <v>91</v>
      </c>
      <c r="AY147" s="225" t="s">
        <v>250</v>
      </c>
      <c r="BK147" s="227">
        <f>SUM(BK148:BK154)</f>
        <v>0</v>
      </c>
    </row>
    <row r="148" s="2" customFormat="1" ht="16.5" customHeight="1">
      <c r="A148" s="41"/>
      <c r="B148" s="42"/>
      <c r="C148" s="230" t="s">
        <v>385</v>
      </c>
      <c r="D148" s="230" t="s">
        <v>252</v>
      </c>
      <c r="E148" s="231" t="s">
        <v>4221</v>
      </c>
      <c r="F148" s="232" t="s">
        <v>6258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447</v>
      </c>
    </row>
    <row r="149" s="2" customFormat="1" ht="16.5" customHeight="1">
      <c r="A149" s="41"/>
      <c r="B149" s="42"/>
      <c r="C149" s="230" t="s">
        <v>308</v>
      </c>
      <c r="D149" s="230" t="s">
        <v>252</v>
      </c>
      <c r="E149" s="231" t="s">
        <v>6490</v>
      </c>
      <c r="F149" s="232" t="s">
        <v>6260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452</v>
      </c>
    </row>
    <row r="150" s="2" customFormat="1" ht="16.5" customHeight="1">
      <c r="A150" s="41"/>
      <c r="B150" s="42"/>
      <c r="C150" s="230" t="s">
        <v>401</v>
      </c>
      <c r="D150" s="230" t="s">
        <v>252</v>
      </c>
      <c r="E150" s="231" t="s">
        <v>6491</v>
      </c>
      <c r="F150" s="232" t="s">
        <v>6069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457</v>
      </c>
    </row>
    <row r="151" s="2" customFormat="1" ht="24.15" customHeight="1">
      <c r="A151" s="41"/>
      <c r="B151" s="42"/>
      <c r="C151" s="230" t="s">
        <v>408</v>
      </c>
      <c r="D151" s="230" t="s">
        <v>252</v>
      </c>
      <c r="E151" s="231" t="s">
        <v>6492</v>
      </c>
      <c r="F151" s="232" t="s">
        <v>6263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464</v>
      </c>
    </row>
    <row r="152" s="2" customFormat="1" ht="24.15" customHeight="1">
      <c r="A152" s="41"/>
      <c r="B152" s="42"/>
      <c r="C152" s="230" t="s">
        <v>7</v>
      </c>
      <c r="D152" s="230" t="s">
        <v>252</v>
      </c>
      <c r="E152" s="231" t="s">
        <v>6493</v>
      </c>
      <c r="F152" s="232" t="s">
        <v>6265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469</v>
      </c>
    </row>
    <row r="153" s="2" customFormat="1" ht="24.15" customHeight="1">
      <c r="A153" s="41"/>
      <c r="B153" s="42"/>
      <c r="C153" s="230" t="s">
        <v>321</v>
      </c>
      <c r="D153" s="230" t="s">
        <v>252</v>
      </c>
      <c r="E153" s="231" t="s">
        <v>6097</v>
      </c>
      <c r="F153" s="232" t="s">
        <v>6073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474</v>
      </c>
    </row>
    <row r="154" s="2" customFormat="1">
      <c r="A154" s="41"/>
      <c r="B154" s="42"/>
      <c r="C154" s="43"/>
      <c r="D154" s="251" t="s">
        <v>288</v>
      </c>
      <c r="E154" s="43"/>
      <c r="F154" s="282" t="s">
        <v>6494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288</v>
      </c>
      <c r="AU154" s="19" t="s">
        <v>93</v>
      </c>
    </row>
    <row r="155" s="12" customFormat="1" ht="25.92" customHeight="1">
      <c r="A155" s="12"/>
      <c r="B155" s="214"/>
      <c r="C155" s="215"/>
      <c r="D155" s="216" t="s">
        <v>83</v>
      </c>
      <c r="E155" s="217" t="s">
        <v>3486</v>
      </c>
      <c r="F155" s="217" t="s">
        <v>6177</v>
      </c>
      <c r="G155" s="215"/>
      <c r="H155" s="215"/>
      <c r="I155" s="218"/>
      <c r="J155" s="219">
        <f>BK155</f>
        <v>0</v>
      </c>
      <c r="K155" s="215"/>
      <c r="L155" s="220"/>
      <c r="M155" s="221"/>
      <c r="N155" s="222"/>
      <c r="O155" s="222"/>
      <c r="P155" s="223">
        <f>SUM(P156:P160)</f>
        <v>0</v>
      </c>
      <c r="Q155" s="222"/>
      <c r="R155" s="223">
        <f>SUM(R156:R160)</f>
        <v>0</v>
      </c>
      <c r="S155" s="222"/>
      <c r="T155" s="22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91</v>
      </c>
      <c r="AT155" s="226" t="s">
        <v>83</v>
      </c>
      <c r="AU155" s="226" t="s">
        <v>84</v>
      </c>
      <c r="AY155" s="225" t="s">
        <v>250</v>
      </c>
      <c r="BK155" s="227">
        <f>SUM(BK156:BK160)</f>
        <v>0</v>
      </c>
    </row>
    <row r="156" s="2" customFormat="1" ht="24.15" customHeight="1">
      <c r="A156" s="41"/>
      <c r="B156" s="42"/>
      <c r="C156" s="230" t="s">
        <v>436</v>
      </c>
      <c r="D156" s="230" t="s">
        <v>252</v>
      </c>
      <c r="E156" s="231" t="s">
        <v>6099</v>
      </c>
      <c r="F156" s="232" t="s">
        <v>5987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93</v>
      </c>
    </row>
    <row r="157" s="2" customFormat="1" ht="37.8" customHeight="1">
      <c r="A157" s="41"/>
      <c r="B157" s="42"/>
      <c r="C157" s="230" t="s">
        <v>335</v>
      </c>
      <c r="D157" s="230" t="s">
        <v>252</v>
      </c>
      <c r="E157" s="231" t="s">
        <v>6220</v>
      </c>
      <c r="F157" s="232" t="s">
        <v>5989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275</v>
      </c>
    </row>
    <row r="158" s="2" customFormat="1" ht="33" customHeight="1">
      <c r="A158" s="41"/>
      <c r="B158" s="42"/>
      <c r="C158" s="230" t="s">
        <v>449</v>
      </c>
      <c r="D158" s="230" t="s">
        <v>252</v>
      </c>
      <c r="E158" s="231" t="s">
        <v>5990</v>
      </c>
      <c r="F158" s="232" t="s">
        <v>5991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280</v>
      </c>
    </row>
    <row r="159" s="2" customFormat="1" ht="16.5" customHeight="1">
      <c r="A159" s="41"/>
      <c r="B159" s="42"/>
      <c r="C159" s="230" t="s">
        <v>340</v>
      </c>
      <c r="D159" s="230" t="s">
        <v>252</v>
      </c>
      <c r="E159" s="231" t="s">
        <v>6182</v>
      </c>
      <c r="F159" s="232" t="s">
        <v>5995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8</v>
      </c>
    </row>
    <row r="160" s="2" customFormat="1" ht="16.5" customHeight="1">
      <c r="A160" s="41"/>
      <c r="B160" s="42"/>
      <c r="C160" s="230" t="s">
        <v>461</v>
      </c>
      <c r="D160" s="230" t="s">
        <v>252</v>
      </c>
      <c r="E160" s="231" t="s">
        <v>6145</v>
      </c>
      <c r="F160" s="232" t="s">
        <v>3665</v>
      </c>
      <c r="G160" s="233" t="s">
        <v>643</v>
      </c>
      <c r="H160" s="234">
        <v>1</v>
      </c>
      <c r="I160" s="235"/>
      <c r="J160" s="236">
        <f>ROUND(I160*H160,2)</f>
        <v>0</v>
      </c>
      <c r="K160" s="237"/>
      <c r="L160" s="47"/>
      <c r="M160" s="306" t="s">
        <v>1</v>
      </c>
      <c r="N160" s="307" t="s">
        <v>49</v>
      </c>
      <c r="O160" s="308"/>
      <c r="P160" s="309">
        <f>O160*H160</f>
        <v>0</v>
      </c>
      <c r="Q160" s="309">
        <v>0</v>
      </c>
      <c r="R160" s="309">
        <f>Q160*H160</f>
        <v>0</v>
      </c>
      <c r="S160" s="309">
        <v>0</v>
      </c>
      <c r="T160" s="31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303</v>
      </c>
    </row>
    <row r="161" s="2" customFormat="1" ht="6.96" customHeight="1">
      <c r="A161" s="41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GrihdvS2Q0vwlY17KNFBiEk7dm/Nzb+eRFQfKxX15gZeXddQcCAdJkZs/hJfiYudUbnZo/4XyhQtCvpjymbMsw==" hashValue="5rhXN3MR/SKtSXE8tPLAFhkn0pCY26HtreK8Zy2F5mKxKMXfqsWyQhtTvfQUpg2G91lIulP2/uqSJsblp92lyg==" algorithmName="SHA-512" password="CC35"/>
  <autoFilter ref="C125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6495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ROUND((SUM(BE123:BE163)),  2)</f>
        <v>0</v>
      </c>
      <c r="G33" s="41"/>
      <c r="H33" s="41"/>
      <c r="I33" s="167">
        <v>0.20999999999999999</v>
      </c>
      <c r="J33" s="166">
        <f>ROUND(((SUM(BE123:BE163))*I33),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ROUND((SUM(BF123:BF163)),  2)</f>
        <v>0</v>
      </c>
      <c r="G34" s="41"/>
      <c r="H34" s="41"/>
      <c r="I34" s="167">
        <v>0.12</v>
      </c>
      <c r="J34" s="166">
        <f>ROUND(((SUM(BF123:BF163))*I34),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ROUND((SUM(BG123:BG163)),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ROUND((SUM(BH123:BH163)),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ROUND((SUM(BI123:BI163)),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VRN - Vedlejší rozpočtové náklady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6495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5842</v>
      </c>
      <c r="E98" s="199"/>
      <c r="F98" s="199"/>
      <c r="G98" s="199"/>
      <c r="H98" s="199"/>
      <c r="I98" s="199"/>
      <c r="J98" s="200">
        <f>J125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6496</v>
      </c>
      <c r="E99" s="199"/>
      <c r="F99" s="199"/>
      <c r="G99" s="199"/>
      <c r="H99" s="199"/>
      <c r="I99" s="199"/>
      <c r="J99" s="200">
        <f>J137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6497</v>
      </c>
      <c r="E100" s="199"/>
      <c r="F100" s="199"/>
      <c r="G100" s="199"/>
      <c r="H100" s="199"/>
      <c r="I100" s="199"/>
      <c r="J100" s="200">
        <f>J142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6498</v>
      </c>
      <c r="E101" s="199"/>
      <c r="F101" s="199"/>
      <c r="G101" s="199"/>
      <c r="H101" s="199"/>
      <c r="I101" s="199"/>
      <c r="J101" s="200">
        <f>J150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6499</v>
      </c>
      <c r="E102" s="199"/>
      <c r="F102" s="199"/>
      <c r="G102" s="199"/>
      <c r="H102" s="199"/>
      <c r="I102" s="199"/>
      <c r="J102" s="200">
        <f>J154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6500</v>
      </c>
      <c r="E103" s="199"/>
      <c r="F103" s="199"/>
      <c r="G103" s="199"/>
      <c r="H103" s="199"/>
      <c r="I103" s="199"/>
      <c r="J103" s="200">
        <f>J158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VRN - Vedlejší rozpočtové náklady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>Jihlava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236</v>
      </c>
      <c r="D122" s="205" t="s">
        <v>69</v>
      </c>
      <c r="E122" s="205" t="s">
        <v>65</v>
      </c>
      <c r="F122" s="205" t="s">
        <v>66</v>
      </c>
      <c r="G122" s="205" t="s">
        <v>237</v>
      </c>
      <c r="H122" s="205" t="s">
        <v>238</v>
      </c>
      <c r="I122" s="205" t="s">
        <v>239</v>
      </c>
      <c r="J122" s="206" t="s">
        <v>196</v>
      </c>
      <c r="K122" s="207" t="s">
        <v>240</v>
      </c>
      <c r="L122" s="208"/>
      <c r="M122" s="103" t="s">
        <v>1</v>
      </c>
      <c r="N122" s="104" t="s">
        <v>48</v>
      </c>
      <c r="O122" s="104" t="s">
        <v>241</v>
      </c>
      <c r="P122" s="104" t="s">
        <v>242</v>
      </c>
      <c r="Q122" s="104" t="s">
        <v>243</v>
      </c>
      <c r="R122" s="104" t="s">
        <v>244</v>
      </c>
      <c r="S122" s="104" t="s">
        <v>245</v>
      </c>
      <c r="T122" s="105" t="s">
        <v>246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247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</f>
        <v>0</v>
      </c>
      <c r="Q123" s="107"/>
      <c r="R123" s="211">
        <f>R124</f>
        <v>0.017000000000000001</v>
      </c>
      <c r="S123" s="107"/>
      <c r="T123" s="212">
        <f>T124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186</v>
      </c>
      <c r="F124" s="217" t="s">
        <v>187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P125+P137+P142+P150+P154+P158</f>
        <v>0</v>
      </c>
      <c r="Q124" s="222"/>
      <c r="R124" s="223">
        <f>R125+R137+R142+R150+R154+R158</f>
        <v>0.017000000000000001</v>
      </c>
      <c r="S124" s="222"/>
      <c r="T124" s="224">
        <f>T125+T137+T142+T150+T154+T158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283</v>
      </c>
      <c r="AT124" s="226" t="s">
        <v>83</v>
      </c>
      <c r="AU124" s="226" t="s">
        <v>84</v>
      </c>
      <c r="AY124" s="225" t="s">
        <v>250</v>
      </c>
      <c r="BK124" s="227">
        <f>BK125+BK137+BK142+BK150+BK154+BK158</f>
        <v>0</v>
      </c>
    </row>
    <row r="125" s="12" customFormat="1" ht="22.8" customHeight="1">
      <c r="A125" s="12"/>
      <c r="B125" s="214"/>
      <c r="C125" s="215"/>
      <c r="D125" s="216" t="s">
        <v>83</v>
      </c>
      <c r="E125" s="228" t="s">
        <v>5975</v>
      </c>
      <c r="F125" s="228" t="s">
        <v>5976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SUM(P126:P136)</f>
        <v>0</v>
      </c>
      <c r="Q125" s="222"/>
      <c r="R125" s="223">
        <f>SUM(R126:R136)</f>
        <v>0</v>
      </c>
      <c r="S125" s="222"/>
      <c r="T125" s="224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283</v>
      </c>
      <c r="AT125" s="226" t="s">
        <v>83</v>
      </c>
      <c r="AU125" s="226" t="s">
        <v>91</v>
      </c>
      <c r="AY125" s="225" t="s">
        <v>250</v>
      </c>
      <c r="BK125" s="227">
        <f>SUM(BK126:BK136)</f>
        <v>0</v>
      </c>
    </row>
    <row r="126" s="2" customFormat="1" ht="16.5" customHeight="1">
      <c r="A126" s="41"/>
      <c r="B126" s="42"/>
      <c r="C126" s="230" t="s">
        <v>91</v>
      </c>
      <c r="D126" s="230" t="s">
        <v>252</v>
      </c>
      <c r="E126" s="231" t="s">
        <v>6501</v>
      </c>
      <c r="F126" s="232" t="s">
        <v>6502</v>
      </c>
      <c r="G126" s="233" t="s">
        <v>643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6503</v>
      </c>
      <c r="AT126" s="242" t="s">
        <v>252</v>
      </c>
      <c r="AU126" s="242" t="s">
        <v>93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6503</v>
      </c>
      <c r="BM126" s="242" t="s">
        <v>6504</v>
      </c>
    </row>
    <row r="127" s="2" customFormat="1">
      <c r="A127" s="41"/>
      <c r="B127" s="42"/>
      <c r="C127" s="43"/>
      <c r="D127" s="244" t="s">
        <v>257</v>
      </c>
      <c r="E127" s="43"/>
      <c r="F127" s="245" t="s">
        <v>6505</v>
      </c>
      <c r="G127" s="43"/>
      <c r="H127" s="43"/>
      <c r="I127" s="246"/>
      <c r="J127" s="43"/>
      <c r="K127" s="43"/>
      <c r="L127" s="47"/>
      <c r="M127" s="247"/>
      <c r="N127" s="248"/>
      <c r="O127" s="94"/>
      <c r="P127" s="94"/>
      <c r="Q127" s="94"/>
      <c r="R127" s="94"/>
      <c r="S127" s="94"/>
      <c r="T127" s="95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257</v>
      </c>
      <c r="AU127" s="19" t="s">
        <v>93</v>
      </c>
    </row>
    <row r="128" s="2" customFormat="1">
      <c r="A128" s="41"/>
      <c r="B128" s="42"/>
      <c r="C128" s="43"/>
      <c r="D128" s="251" t="s">
        <v>288</v>
      </c>
      <c r="E128" s="43"/>
      <c r="F128" s="282" t="s">
        <v>6506</v>
      </c>
      <c r="G128" s="43"/>
      <c r="H128" s="43"/>
      <c r="I128" s="246"/>
      <c r="J128" s="43"/>
      <c r="K128" s="43"/>
      <c r="L128" s="47"/>
      <c r="M128" s="247"/>
      <c r="N128" s="248"/>
      <c r="O128" s="94"/>
      <c r="P128" s="94"/>
      <c r="Q128" s="94"/>
      <c r="R128" s="94"/>
      <c r="S128" s="94"/>
      <c r="T128" s="95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288</v>
      </c>
      <c r="AU128" s="19" t="s">
        <v>93</v>
      </c>
    </row>
    <row r="129" s="13" customFormat="1">
      <c r="A129" s="13"/>
      <c r="B129" s="249"/>
      <c r="C129" s="250"/>
      <c r="D129" s="251" t="s">
        <v>259</v>
      </c>
      <c r="E129" s="252" t="s">
        <v>1</v>
      </c>
      <c r="F129" s="253" t="s">
        <v>6507</v>
      </c>
      <c r="G129" s="250"/>
      <c r="H129" s="254">
        <v>1</v>
      </c>
      <c r="I129" s="255"/>
      <c r="J129" s="250"/>
      <c r="K129" s="250"/>
      <c r="L129" s="256"/>
      <c r="M129" s="257"/>
      <c r="N129" s="258"/>
      <c r="O129" s="258"/>
      <c r="P129" s="258"/>
      <c r="Q129" s="258"/>
      <c r="R129" s="258"/>
      <c r="S129" s="258"/>
      <c r="T129" s="25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0" t="s">
        <v>259</v>
      </c>
      <c r="AU129" s="260" t="s">
        <v>93</v>
      </c>
      <c r="AV129" s="13" t="s">
        <v>93</v>
      </c>
      <c r="AW129" s="13" t="s">
        <v>40</v>
      </c>
      <c r="AX129" s="13" t="s">
        <v>91</v>
      </c>
      <c r="AY129" s="260" t="s">
        <v>250</v>
      </c>
    </row>
    <row r="130" s="2" customFormat="1" ht="16.5" customHeight="1">
      <c r="A130" s="41"/>
      <c r="B130" s="42"/>
      <c r="C130" s="230" t="s">
        <v>93</v>
      </c>
      <c r="D130" s="230" t="s">
        <v>252</v>
      </c>
      <c r="E130" s="231" t="s">
        <v>6508</v>
      </c>
      <c r="F130" s="232" t="s">
        <v>6509</v>
      </c>
      <c r="G130" s="233" t="s">
        <v>643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6503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6503</v>
      </c>
      <c r="BM130" s="242" t="s">
        <v>6510</v>
      </c>
    </row>
    <row r="131" s="2" customFormat="1">
      <c r="A131" s="41"/>
      <c r="B131" s="42"/>
      <c r="C131" s="43"/>
      <c r="D131" s="244" t="s">
        <v>257</v>
      </c>
      <c r="E131" s="43"/>
      <c r="F131" s="245" t="s">
        <v>6511</v>
      </c>
      <c r="G131" s="43"/>
      <c r="H131" s="43"/>
      <c r="I131" s="246"/>
      <c r="J131" s="43"/>
      <c r="K131" s="43"/>
      <c r="L131" s="47"/>
      <c r="M131" s="247"/>
      <c r="N131" s="248"/>
      <c r="O131" s="94"/>
      <c r="P131" s="94"/>
      <c r="Q131" s="94"/>
      <c r="R131" s="94"/>
      <c r="S131" s="94"/>
      <c r="T131" s="95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257</v>
      </c>
      <c r="AU131" s="19" t="s">
        <v>93</v>
      </c>
    </row>
    <row r="132" s="2" customFormat="1">
      <c r="A132" s="41"/>
      <c r="B132" s="42"/>
      <c r="C132" s="43"/>
      <c r="D132" s="251" t="s">
        <v>288</v>
      </c>
      <c r="E132" s="43"/>
      <c r="F132" s="282" t="s">
        <v>6512</v>
      </c>
      <c r="G132" s="43"/>
      <c r="H132" s="43"/>
      <c r="I132" s="246"/>
      <c r="J132" s="43"/>
      <c r="K132" s="43"/>
      <c r="L132" s="47"/>
      <c r="M132" s="247"/>
      <c r="N132" s="248"/>
      <c r="O132" s="94"/>
      <c r="P132" s="94"/>
      <c r="Q132" s="94"/>
      <c r="R132" s="94"/>
      <c r="S132" s="94"/>
      <c r="T132" s="95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288</v>
      </c>
      <c r="AU132" s="19" t="s">
        <v>93</v>
      </c>
    </row>
    <row r="133" s="13" customFormat="1">
      <c r="A133" s="13"/>
      <c r="B133" s="249"/>
      <c r="C133" s="250"/>
      <c r="D133" s="251" t="s">
        <v>259</v>
      </c>
      <c r="E133" s="252" t="s">
        <v>1</v>
      </c>
      <c r="F133" s="253" t="s">
        <v>6513</v>
      </c>
      <c r="G133" s="250"/>
      <c r="H133" s="254">
        <v>1</v>
      </c>
      <c r="I133" s="255"/>
      <c r="J133" s="250"/>
      <c r="K133" s="250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259</v>
      </c>
      <c r="AU133" s="260" t="s">
        <v>93</v>
      </c>
      <c r="AV133" s="13" t="s">
        <v>93</v>
      </c>
      <c r="AW133" s="13" t="s">
        <v>40</v>
      </c>
      <c r="AX133" s="13" t="s">
        <v>91</v>
      </c>
      <c r="AY133" s="260" t="s">
        <v>250</v>
      </c>
    </row>
    <row r="134" s="2" customFormat="1" ht="16.5" customHeight="1">
      <c r="A134" s="41"/>
      <c r="B134" s="42"/>
      <c r="C134" s="230" t="s">
        <v>272</v>
      </c>
      <c r="D134" s="230" t="s">
        <v>252</v>
      </c>
      <c r="E134" s="231" t="s">
        <v>6514</v>
      </c>
      <c r="F134" s="232" t="s">
        <v>6515</v>
      </c>
      <c r="G134" s="233" t="s">
        <v>643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6503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6503</v>
      </c>
      <c r="BM134" s="242" t="s">
        <v>6516</v>
      </c>
    </row>
    <row r="135" s="2" customFormat="1">
      <c r="A135" s="41"/>
      <c r="B135" s="42"/>
      <c r="C135" s="43"/>
      <c r="D135" s="244" t="s">
        <v>257</v>
      </c>
      <c r="E135" s="43"/>
      <c r="F135" s="245" t="s">
        <v>6517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257</v>
      </c>
      <c r="AU135" s="19" t="s">
        <v>93</v>
      </c>
    </row>
    <row r="136" s="13" customFormat="1">
      <c r="A136" s="13"/>
      <c r="B136" s="249"/>
      <c r="C136" s="250"/>
      <c r="D136" s="251" t="s">
        <v>259</v>
      </c>
      <c r="E136" s="252" t="s">
        <v>1</v>
      </c>
      <c r="F136" s="253" t="s">
        <v>6518</v>
      </c>
      <c r="G136" s="250"/>
      <c r="H136" s="254">
        <v>1</v>
      </c>
      <c r="I136" s="255"/>
      <c r="J136" s="250"/>
      <c r="K136" s="250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259</v>
      </c>
      <c r="AU136" s="260" t="s">
        <v>93</v>
      </c>
      <c r="AV136" s="13" t="s">
        <v>93</v>
      </c>
      <c r="AW136" s="13" t="s">
        <v>40</v>
      </c>
      <c r="AX136" s="13" t="s">
        <v>91</v>
      </c>
      <c r="AY136" s="260" t="s">
        <v>250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6519</v>
      </c>
      <c r="F137" s="228" t="s">
        <v>5614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SUM(P138:P141)</f>
        <v>0</v>
      </c>
      <c r="Q137" s="222"/>
      <c r="R137" s="223">
        <f>SUM(R138:R141)</f>
        <v>0</v>
      </c>
      <c r="S137" s="222"/>
      <c r="T137" s="22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283</v>
      </c>
      <c r="AT137" s="226" t="s">
        <v>83</v>
      </c>
      <c r="AU137" s="226" t="s">
        <v>91</v>
      </c>
      <c r="AY137" s="225" t="s">
        <v>250</v>
      </c>
      <c r="BK137" s="227">
        <f>SUM(BK138:BK141)</f>
        <v>0</v>
      </c>
    </row>
    <row r="138" s="2" customFormat="1" ht="16.5" customHeight="1">
      <c r="A138" s="41"/>
      <c r="B138" s="42"/>
      <c r="C138" s="230" t="s">
        <v>256</v>
      </c>
      <c r="D138" s="230" t="s">
        <v>252</v>
      </c>
      <c r="E138" s="231" t="s">
        <v>5611</v>
      </c>
      <c r="F138" s="232" t="s">
        <v>5614</v>
      </c>
      <c r="G138" s="233" t="s">
        <v>643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6503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6503</v>
      </c>
      <c r="BM138" s="242" t="s">
        <v>6520</v>
      </c>
    </row>
    <row r="139" s="2" customFormat="1">
      <c r="A139" s="41"/>
      <c r="B139" s="42"/>
      <c r="C139" s="43"/>
      <c r="D139" s="244" t="s">
        <v>257</v>
      </c>
      <c r="E139" s="43"/>
      <c r="F139" s="245" t="s">
        <v>6521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257</v>
      </c>
      <c r="AU139" s="19" t="s">
        <v>93</v>
      </c>
    </row>
    <row r="140" s="2" customFormat="1">
      <c r="A140" s="41"/>
      <c r="B140" s="42"/>
      <c r="C140" s="43"/>
      <c r="D140" s="251" t="s">
        <v>288</v>
      </c>
      <c r="E140" s="43"/>
      <c r="F140" s="282" t="s">
        <v>6522</v>
      </c>
      <c r="G140" s="43"/>
      <c r="H140" s="43"/>
      <c r="I140" s="246"/>
      <c r="J140" s="43"/>
      <c r="K140" s="43"/>
      <c r="L140" s="47"/>
      <c r="M140" s="247"/>
      <c r="N140" s="248"/>
      <c r="O140" s="94"/>
      <c r="P140" s="94"/>
      <c r="Q140" s="94"/>
      <c r="R140" s="94"/>
      <c r="S140" s="94"/>
      <c r="T140" s="9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288</v>
      </c>
      <c r="AU140" s="19" t="s">
        <v>93</v>
      </c>
    </row>
    <row r="141" s="13" customFormat="1">
      <c r="A141" s="13"/>
      <c r="B141" s="249"/>
      <c r="C141" s="250"/>
      <c r="D141" s="251" t="s">
        <v>259</v>
      </c>
      <c r="E141" s="252" t="s">
        <v>1</v>
      </c>
      <c r="F141" s="253" t="s">
        <v>6523</v>
      </c>
      <c r="G141" s="250"/>
      <c r="H141" s="254">
        <v>1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259</v>
      </c>
      <c r="AU141" s="260" t="s">
        <v>93</v>
      </c>
      <c r="AV141" s="13" t="s">
        <v>93</v>
      </c>
      <c r="AW141" s="13" t="s">
        <v>40</v>
      </c>
      <c r="AX141" s="13" t="s">
        <v>91</v>
      </c>
      <c r="AY141" s="260" t="s">
        <v>250</v>
      </c>
    </row>
    <row r="142" s="12" customFormat="1" ht="22.8" customHeight="1">
      <c r="A142" s="12"/>
      <c r="B142" s="214"/>
      <c r="C142" s="215"/>
      <c r="D142" s="216" t="s">
        <v>83</v>
      </c>
      <c r="E142" s="228" t="s">
        <v>6524</v>
      </c>
      <c r="F142" s="228" t="s">
        <v>6525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SUM(P143:P149)</f>
        <v>0</v>
      </c>
      <c r="Q142" s="222"/>
      <c r="R142" s="223">
        <f>SUM(R143:R149)</f>
        <v>0</v>
      </c>
      <c r="S142" s="222"/>
      <c r="T142" s="224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283</v>
      </c>
      <c r="AT142" s="226" t="s">
        <v>83</v>
      </c>
      <c r="AU142" s="226" t="s">
        <v>91</v>
      </c>
      <c r="AY142" s="225" t="s">
        <v>250</v>
      </c>
      <c r="BK142" s="227">
        <f>SUM(BK143:BK149)</f>
        <v>0</v>
      </c>
    </row>
    <row r="143" s="2" customFormat="1" ht="16.5" customHeight="1">
      <c r="A143" s="41"/>
      <c r="B143" s="42"/>
      <c r="C143" s="230" t="s">
        <v>283</v>
      </c>
      <c r="D143" s="230" t="s">
        <v>252</v>
      </c>
      <c r="E143" s="231" t="s">
        <v>6526</v>
      </c>
      <c r="F143" s="232" t="s">
        <v>6527</v>
      </c>
      <c r="G143" s="233" t="s">
        <v>643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6503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6503</v>
      </c>
      <c r="BM143" s="242" t="s">
        <v>6528</v>
      </c>
    </row>
    <row r="144" s="2" customFormat="1">
      <c r="A144" s="41"/>
      <c r="B144" s="42"/>
      <c r="C144" s="43"/>
      <c r="D144" s="244" t="s">
        <v>257</v>
      </c>
      <c r="E144" s="43"/>
      <c r="F144" s="245" t="s">
        <v>6529</v>
      </c>
      <c r="G144" s="43"/>
      <c r="H144" s="43"/>
      <c r="I144" s="246"/>
      <c r="J144" s="43"/>
      <c r="K144" s="43"/>
      <c r="L144" s="47"/>
      <c r="M144" s="247"/>
      <c r="N144" s="248"/>
      <c r="O144" s="94"/>
      <c r="P144" s="94"/>
      <c r="Q144" s="94"/>
      <c r="R144" s="94"/>
      <c r="S144" s="94"/>
      <c r="T144" s="95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257</v>
      </c>
      <c r="AU144" s="19" t="s">
        <v>93</v>
      </c>
    </row>
    <row r="145" s="13" customFormat="1">
      <c r="A145" s="13"/>
      <c r="B145" s="249"/>
      <c r="C145" s="250"/>
      <c r="D145" s="251" t="s">
        <v>259</v>
      </c>
      <c r="E145" s="252" t="s">
        <v>1</v>
      </c>
      <c r="F145" s="253" t="s">
        <v>6530</v>
      </c>
      <c r="G145" s="250"/>
      <c r="H145" s="254">
        <v>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259</v>
      </c>
      <c r="AU145" s="260" t="s">
        <v>93</v>
      </c>
      <c r="AV145" s="13" t="s">
        <v>93</v>
      </c>
      <c r="AW145" s="13" t="s">
        <v>40</v>
      </c>
      <c r="AX145" s="13" t="s">
        <v>91</v>
      </c>
      <c r="AY145" s="260" t="s">
        <v>250</v>
      </c>
    </row>
    <row r="146" s="2" customFormat="1" ht="16.5" customHeight="1">
      <c r="A146" s="41"/>
      <c r="B146" s="42"/>
      <c r="C146" s="230" t="s">
        <v>275</v>
      </c>
      <c r="D146" s="230" t="s">
        <v>252</v>
      </c>
      <c r="E146" s="231" t="s">
        <v>6531</v>
      </c>
      <c r="F146" s="232" t="s">
        <v>6532</v>
      </c>
      <c r="G146" s="233" t="s">
        <v>643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6503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6503</v>
      </c>
      <c r="BM146" s="242" t="s">
        <v>6533</v>
      </c>
    </row>
    <row r="147" s="2" customFormat="1">
      <c r="A147" s="41"/>
      <c r="B147" s="42"/>
      <c r="C147" s="43"/>
      <c r="D147" s="244" t="s">
        <v>257</v>
      </c>
      <c r="E147" s="43"/>
      <c r="F147" s="245" t="s">
        <v>6534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257</v>
      </c>
      <c r="AU147" s="19" t="s">
        <v>93</v>
      </c>
    </row>
    <row r="148" s="2" customFormat="1">
      <c r="A148" s="41"/>
      <c r="B148" s="42"/>
      <c r="C148" s="43"/>
      <c r="D148" s="251" t="s">
        <v>288</v>
      </c>
      <c r="E148" s="43"/>
      <c r="F148" s="282" t="s">
        <v>6535</v>
      </c>
      <c r="G148" s="43"/>
      <c r="H148" s="43"/>
      <c r="I148" s="246"/>
      <c r="J148" s="43"/>
      <c r="K148" s="43"/>
      <c r="L148" s="47"/>
      <c r="M148" s="247"/>
      <c r="N148" s="248"/>
      <c r="O148" s="94"/>
      <c r="P148" s="94"/>
      <c r="Q148" s="94"/>
      <c r="R148" s="94"/>
      <c r="S148" s="94"/>
      <c r="T148" s="9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288</v>
      </c>
      <c r="AU148" s="19" t="s">
        <v>93</v>
      </c>
    </row>
    <row r="149" s="13" customFormat="1">
      <c r="A149" s="13"/>
      <c r="B149" s="249"/>
      <c r="C149" s="250"/>
      <c r="D149" s="251" t="s">
        <v>259</v>
      </c>
      <c r="E149" s="252" t="s">
        <v>1</v>
      </c>
      <c r="F149" s="253" t="s">
        <v>6536</v>
      </c>
      <c r="G149" s="250"/>
      <c r="H149" s="254">
        <v>1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259</v>
      </c>
      <c r="AU149" s="260" t="s">
        <v>93</v>
      </c>
      <c r="AV149" s="13" t="s">
        <v>93</v>
      </c>
      <c r="AW149" s="13" t="s">
        <v>40</v>
      </c>
      <c r="AX149" s="13" t="s">
        <v>91</v>
      </c>
      <c r="AY149" s="260" t="s">
        <v>250</v>
      </c>
    </row>
    <row r="150" s="12" customFormat="1" ht="22.8" customHeight="1">
      <c r="A150" s="12"/>
      <c r="B150" s="214"/>
      <c r="C150" s="215"/>
      <c r="D150" s="216" t="s">
        <v>83</v>
      </c>
      <c r="E150" s="228" t="s">
        <v>6537</v>
      </c>
      <c r="F150" s="228" t="s">
        <v>6538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SUM(P151:P153)</f>
        <v>0</v>
      </c>
      <c r="Q150" s="222"/>
      <c r="R150" s="223">
        <f>SUM(R151:R153)</f>
        <v>0</v>
      </c>
      <c r="S150" s="222"/>
      <c r="T150" s="224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283</v>
      </c>
      <c r="AT150" s="226" t="s">
        <v>83</v>
      </c>
      <c r="AU150" s="226" t="s">
        <v>91</v>
      </c>
      <c r="AY150" s="225" t="s">
        <v>250</v>
      </c>
      <c r="BK150" s="227">
        <f>SUM(BK151:BK153)</f>
        <v>0</v>
      </c>
    </row>
    <row r="151" s="2" customFormat="1" ht="16.5" customHeight="1">
      <c r="A151" s="41"/>
      <c r="B151" s="42"/>
      <c r="C151" s="230" t="s">
        <v>294</v>
      </c>
      <c r="D151" s="230" t="s">
        <v>252</v>
      </c>
      <c r="E151" s="231" t="s">
        <v>6539</v>
      </c>
      <c r="F151" s="232" t="s">
        <v>6540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6503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6503</v>
      </c>
      <c r="BM151" s="242" t="s">
        <v>6541</v>
      </c>
    </row>
    <row r="152" s="2" customFormat="1">
      <c r="A152" s="41"/>
      <c r="B152" s="42"/>
      <c r="C152" s="43"/>
      <c r="D152" s="244" t="s">
        <v>257</v>
      </c>
      <c r="E152" s="43"/>
      <c r="F152" s="245" t="s">
        <v>6542</v>
      </c>
      <c r="G152" s="43"/>
      <c r="H152" s="43"/>
      <c r="I152" s="246"/>
      <c r="J152" s="43"/>
      <c r="K152" s="43"/>
      <c r="L152" s="47"/>
      <c r="M152" s="247"/>
      <c r="N152" s="248"/>
      <c r="O152" s="94"/>
      <c r="P152" s="94"/>
      <c r="Q152" s="94"/>
      <c r="R152" s="94"/>
      <c r="S152" s="94"/>
      <c r="T152" s="95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257</v>
      </c>
      <c r="AU152" s="19" t="s">
        <v>93</v>
      </c>
    </row>
    <row r="153" s="13" customFormat="1">
      <c r="A153" s="13"/>
      <c r="B153" s="249"/>
      <c r="C153" s="250"/>
      <c r="D153" s="251" t="s">
        <v>259</v>
      </c>
      <c r="E153" s="252" t="s">
        <v>1</v>
      </c>
      <c r="F153" s="253" t="s">
        <v>6543</v>
      </c>
      <c r="G153" s="250"/>
      <c r="H153" s="254">
        <v>1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259</v>
      </c>
      <c r="AU153" s="260" t="s">
        <v>93</v>
      </c>
      <c r="AV153" s="13" t="s">
        <v>93</v>
      </c>
      <c r="AW153" s="13" t="s">
        <v>40</v>
      </c>
      <c r="AX153" s="13" t="s">
        <v>91</v>
      </c>
      <c r="AY153" s="260" t="s">
        <v>250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6544</v>
      </c>
      <c r="F154" s="228" t="s">
        <v>6545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SUM(P155:P157)</f>
        <v>0</v>
      </c>
      <c r="Q154" s="222"/>
      <c r="R154" s="223">
        <f>SUM(R155:R157)</f>
        <v>0</v>
      </c>
      <c r="S154" s="222"/>
      <c r="T154" s="224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283</v>
      </c>
      <c r="AT154" s="226" t="s">
        <v>83</v>
      </c>
      <c r="AU154" s="226" t="s">
        <v>91</v>
      </c>
      <c r="AY154" s="225" t="s">
        <v>250</v>
      </c>
      <c r="BK154" s="227">
        <f>SUM(BK155:BK157)</f>
        <v>0</v>
      </c>
    </row>
    <row r="155" s="2" customFormat="1" ht="16.5" customHeight="1">
      <c r="A155" s="41"/>
      <c r="B155" s="42"/>
      <c r="C155" s="230" t="s">
        <v>280</v>
      </c>
      <c r="D155" s="230" t="s">
        <v>252</v>
      </c>
      <c r="E155" s="231" t="s">
        <v>6546</v>
      </c>
      <c r="F155" s="232" t="s">
        <v>6545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6503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6503</v>
      </c>
      <c r="BM155" s="242" t="s">
        <v>6547</v>
      </c>
    </row>
    <row r="156" s="2" customFormat="1">
      <c r="A156" s="41"/>
      <c r="B156" s="42"/>
      <c r="C156" s="43"/>
      <c r="D156" s="244" t="s">
        <v>257</v>
      </c>
      <c r="E156" s="43"/>
      <c r="F156" s="245" t="s">
        <v>6548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257</v>
      </c>
      <c r="AU156" s="19" t="s">
        <v>93</v>
      </c>
    </row>
    <row r="157" s="13" customFormat="1">
      <c r="A157" s="13"/>
      <c r="B157" s="249"/>
      <c r="C157" s="250"/>
      <c r="D157" s="251" t="s">
        <v>259</v>
      </c>
      <c r="E157" s="252" t="s">
        <v>1</v>
      </c>
      <c r="F157" s="253" t="s">
        <v>6549</v>
      </c>
      <c r="G157" s="250"/>
      <c r="H157" s="254">
        <v>1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259</v>
      </c>
      <c r="AU157" s="260" t="s">
        <v>93</v>
      </c>
      <c r="AV157" s="13" t="s">
        <v>93</v>
      </c>
      <c r="AW157" s="13" t="s">
        <v>40</v>
      </c>
      <c r="AX157" s="13" t="s">
        <v>91</v>
      </c>
      <c r="AY157" s="260" t="s">
        <v>250</v>
      </c>
    </row>
    <row r="158" s="12" customFormat="1" ht="22.8" customHeight="1">
      <c r="A158" s="12"/>
      <c r="B158" s="214"/>
      <c r="C158" s="215"/>
      <c r="D158" s="216" t="s">
        <v>83</v>
      </c>
      <c r="E158" s="228" t="s">
        <v>6550</v>
      </c>
      <c r="F158" s="228" t="s">
        <v>6551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SUM(P159:P163)</f>
        <v>0</v>
      </c>
      <c r="Q158" s="222"/>
      <c r="R158" s="223">
        <f>SUM(R159:R163)</f>
        <v>0.017000000000000001</v>
      </c>
      <c r="S158" s="222"/>
      <c r="T158" s="224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283</v>
      </c>
      <c r="AT158" s="226" t="s">
        <v>83</v>
      </c>
      <c r="AU158" s="226" t="s">
        <v>91</v>
      </c>
      <c r="AY158" s="225" t="s">
        <v>250</v>
      </c>
      <c r="BK158" s="227">
        <f>SUM(BK159:BK163)</f>
        <v>0</v>
      </c>
    </row>
    <row r="159" s="2" customFormat="1" ht="16.5" customHeight="1">
      <c r="A159" s="41"/>
      <c r="B159" s="42"/>
      <c r="C159" s="230" t="s">
        <v>305</v>
      </c>
      <c r="D159" s="230" t="s">
        <v>252</v>
      </c>
      <c r="E159" s="231" t="s">
        <v>6552</v>
      </c>
      <c r="F159" s="232" t="s">
        <v>6553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6503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6503</v>
      </c>
      <c r="BM159" s="242" t="s">
        <v>6554</v>
      </c>
    </row>
    <row r="160" s="2" customFormat="1">
      <c r="A160" s="41"/>
      <c r="B160" s="42"/>
      <c r="C160" s="43"/>
      <c r="D160" s="244" t="s">
        <v>257</v>
      </c>
      <c r="E160" s="43"/>
      <c r="F160" s="245" t="s">
        <v>6555</v>
      </c>
      <c r="G160" s="43"/>
      <c r="H160" s="43"/>
      <c r="I160" s="246"/>
      <c r="J160" s="43"/>
      <c r="K160" s="43"/>
      <c r="L160" s="47"/>
      <c r="M160" s="247"/>
      <c r="N160" s="248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257</v>
      </c>
      <c r="AU160" s="19" t="s">
        <v>93</v>
      </c>
    </row>
    <row r="161" s="13" customFormat="1">
      <c r="A161" s="13"/>
      <c r="B161" s="249"/>
      <c r="C161" s="250"/>
      <c r="D161" s="251" t="s">
        <v>259</v>
      </c>
      <c r="E161" s="252" t="s">
        <v>1</v>
      </c>
      <c r="F161" s="253" t="s">
        <v>6556</v>
      </c>
      <c r="G161" s="250"/>
      <c r="H161" s="254">
        <v>1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259</v>
      </c>
      <c r="AU161" s="260" t="s">
        <v>93</v>
      </c>
      <c r="AV161" s="13" t="s">
        <v>93</v>
      </c>
      <c r="AW161" s="13" t="s">
        <v>40</v>
      </c>
      <c r="AX161" s="13" t="s">
        <v>91</v>
      </c>
      <c r="AY161" s="260" t="s">
        <v>250</v>
      </c>
    </row>
    <row r="162" s="2" customFormat="1" ht="16.5" customHeight="1">
      <c r="A162" s="41"/>
      <c r="B162" s="42"/>
      <c r="C162" s="230" t="s">
        <v>286</v>
      </c>
      <c r="D162" s="230" t="s">
        <v>252</v>
      </c>
      <c r="E162" s="231" t="s">
        <v>6557</v>
      </c>
      <c r="F162" s="232" t="s">
        <v>6558</v>
      </c>
      <c r="G162" s="233" t="s">
        <v>643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0.017000000000000001</v>
      </c>
      <c r="R162" s="240">
        <f>Q162*H162</f>
        <v>0.017000000000000001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6559</v>
      </c>
    </row>
    <row r="163" s="13" customFormat="1">
      <c r="A163" s="13"/>
      <c r="B163" s="249"/>
      <c r="C163" s="250"/>
      <c r="D163" s="251" t="s">
        <v>259</v>
      </c>
      <c r="E163" s="252" t="s">
        <v>1</v>
      </c>
      <c r="F163" s="253" t="s">
        <v>6560</v>
      </c>
      <c r="G163" s="250"/>
      <c r="H163" s="254">
        <v>1</v>
      </c>
      <c r="I163" s="255"/>
      <c r="J163" s="250"/>
      <c r="K163" s="250"/>
      <c r="L163" s="256"/>
      <c r="M163" s="329"/>
      <c r="N163" s="330"/>
      <c r="O163" s="330"/>
      <c r="P163" s="330"/>
      <c r="Q163" s="330"/>
      <c r="R163" s="330"/>
      <c r="S163" s="330"/>
      <c r="T163" s="33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259</v>
      </c>
      <c r="AU163" s="260" t="s">
        <v>93</v>
      </c>
      <c r="AV163" s="13" t="s">
        <v>93</v>
      </c>
      <c r="AW163" s="13" t="s">
        <v>40</v>
      </c>
      <c r="AX163" s="13" t="s">
        <v>91</v>
      </c>
      <c r="AY163" s="260" t="s">
        <v>250</v>
      </c>
    </row>
    <row r="164" s="2" customFormat="1" ht="6.96" customHeight="1">
      <c r="A164" s="41"/>
      <c r="B164" s="69"/>
      <c r="C164" s="70"/>
      <c r="D164" s="70"/>
      <c r="E164" s="70"/>
      <c r="F164" s="70"/>
      <c r="G164" s="70"/>
      <c r="H164" s="70"/>
      <c r="I164" s="70"/>
      <c r="J164" s="70"/>
      <c r="K164" s="70"/>
      <c r="L164" s="47"/>
      <c r="M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</sheetData>
  <sheetProtection sheet="1" autoFilter="0" formatColumns="0" formatRows="0" objects="1" scenarios="1" spinCount="100000" saltValue="tPhJtY83j5XuJmKelPCDsdFbbqIbuk8oE07M9aTb+VyfgG8FcbYl6vwTsONNt7prc0a2LEcTxNadvXiDUkuaxw==" hashValue="TWkNkOMipEiEjSb6PZNyPYWYK15G9CMUwV4Oiz2/o5U7OeqnGI2EDt0CSD4piz6sTIaF5uNhSFfOfEbsVeKFXw==" algorithmName="SHA-512" password="CC35"/>
  <autoFilter ref="C122:K16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1/011434000"/>
    <hyperlink ref="F131" r:id="rId2" display="https://podminky.urs.cz/item/CS_URS_2024_01/013274000"/>
    <hyperlink ref="F135" r:id="rId3" display="https://podminky.urs.cz/item/CS_URS_2024_01/013284000"/>
    <hyperlink ref="F139" r:id="rId4" display="https://podminky.urs.cz/item/CS_URS_2022_02/030001000"/>
    <hyperlink ref="F144" r:id="rId5" display="https://podminky.urs.cz/item/CS_URS_2024_01/041903000"/>
    <hyperlink ref="F147" r:id="rId6" display="https://podminky.urs.cz/item/CS_URS_2022_02/045002000"/>
    <hyperlink ref="F152" r:id="rId7" display="https://podminky.urs.cz/item/CS_URS_2022_02/051002000"/>
    <hyperlink ref="F156" r:id="rId8" display="https://podminky.urs.cz/item/CS_URS_2024_01/070001000"/>
    <hyperlink ref="F160" r:id="rId9" display="https://podminky.urs.cz/item/CS_URS_2024_01/092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Petrus Zdeněk</dc:creator>
  <cp:lastModifiedBy>Petrus Zdeněk</cp:lastModifiedBy>
  <dcterms:created xsi:type="dcterms:W3CDTF">2024-03-14T18:51:42Z</dcterms:created>
  <dcterms:modified xsi:type="dcterms:W3CDTF">2024-03-14T18:52:17Z</dcterms:modified>
</cp:coreProperties>
</file>