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Pavel\Desktop\ARTPROJEKT VŠPJ-úprava oddílu 2 a 3\SP - Oddíl č.3 - Vnitřní fasády\"/>
    </mc:Choice>
  </mc:AlternateContent>
  <bookViews>
    <workbookView xWindow="0" yWindow="0" windowWidth="38400" windowHeight="17835"/>
  </bookViews>
  <sheets>
    <sheet name="SO 01 - Pozemní stavební ..." sheetId="2" r:id="rId1"/>
    <sheet name="Pokyny pro vyplnění" sheetId="4" r:id="rId2"/>
  </sheets>
  <externalReferences>
    <externalReference r:id="rId3"/>
  </externalReferences>
  <definedNames>
    <definedName name="_xlnm._FilterDatabase" localSheetId="0" hidden="1">'SO 01 - Pozemní stavební ...'!$C$95:$K$1542</definedName>
    <definedName name="Dodavka0">'[1]1'!#REF!</definedName>
    <definedName name="HSV0">'[1]1'!#REF!</definedName>
    <definedName name="HZS0">'[1]1'!#REF!</definedName>
    <definedName name="Montaz0">'[1]1'!#REF!</definedName>
    <definedName name="_xlnm.Print_Titles" localSheetId="0">'SO 01 - Pozemní stavební ...'!$95:$95</definedName>
    <definedName name="_xlnm.Print_Area" localSheetId="1">'Pokyny pro vyplnění'!$B$2:$K$50,'Pokyny pro vyplnění'!#REF!,'Pokyny pro vyplnění'!$B$55:$K$117,'Pokyny pro vyplnění'!$B$120:$K$140</definedName>
    <definedName name="_xlnm.Print_Area" localSheetId="0">'SO 01 - Pozemní stavební ...'!$C$4:$J$39,'SO 01 - Pozemní stavební ...'!$C$45:$J$77,'SO 01 - Pozemní stavební ...'!$C$83:$K$1542</definedName>
    <definedName name="PSV0">'[1]1'!#REF!</definedName>
    <definedName name="Typ">'[1]1'!#REF!</definedName>
    <definedName name="VRNKc">'[1]1R'!#REF!</definedName>
    <definedName name="VRNnazev">'[1]1R'!#REF!</definedName>
    <definedName name="VRNproc">'[1]1R'!#REF!</definedName>
    <definedName name="VRNzakl">'[1]1R'!#REF!</definedName>
  </definedNames>
  <calcPr calcId="152511" iterateCount="1"/>
</workbook>
</file>

<file path=xl/calcChain.xml><?xml version="1.0" encoding="utf-8"?>
<calcChain xmlns="http://schemas.openxmlformats.org/spreadsheetml/2006/main">
  <c r="J37" i="2" l="1"/>
  <c r="J36" i="2"/>
  <c r="J35" i="2"/>
  <c r="BI1540" i="2"/>
  <c r="BH1540" i="2"/>
  <c r="BG1540" i="2"/>
  <c r="BF1540" i="2"/>
  <c r="T1540" i="2"/>
  <c r="R1540" i="2"/>
  <c r="P1540" i="2"/>
  <c r="BK1540" i="2"/>
  <c r="J1540" i="2"/>
  <c r="BE1540" i="2"/>
  <c r="BI1537" i="2"/>
  <c r="BH1537" i="2"/>
  <c r="BG1537" i="2"/>
  <c r="BF1537" i="2"/>
  <c r="T1537" i="2"/>
  <c r="R1537" i="2"/>
  <c r="P1537" i="2"/>
  <c r="BK1537" i="2"/>
  <c r="J1537" i="2"/>
  <c r="BE1537" i="2"/>
  <c r="BI1534" i="2"/>
  <c r="BH1534" i="2"/>
  <c r="BG1534" i="2"/>
  <c r="BF1534" i="2"/>
  <c r="T1534" i="2"/>
  <c r="R1534" i="2"/>
  <c r="P1534" i="2"/>
  <c r="BK1534" i="2"/>
  <c r="J1534" i="2"/>
  <c r="BE1534" i="2" s="1"/>
  <c r="BI1531" i="2"/>
  <c r="BH1531" i="2"/>
  <c r="BG1531" i="2"/>
  <c r="BF1531" i="2"/>
  <c r="T1531" i="2"/>
  <c r="R1531" i="2"/>
  <c r="P1531" i="2"/>
  <c r="BK1531" i="2"/>
  <c r="J1531" i="2"/>
  <c r="BE1531" i="2"/>
  <c r="BI1526" i="2"/>
  <c r="BH1526" i="2"/>
  <c r="BG1526" i="2"/>
  <c r="BF1526" i="2"/>
  <c r="T1526" i="2"/>
  <c r="R1526" i="2"/>
  <c r="P1526" i="2"/>
  <c r="BK1526" i="2"/>
  <c r="J1526" i="2"/>
  <c r="BE1526" i="2"/>
  <c r="BI1522" i="2"/>
  <c r="BH1522" i="2"/>
  <c r="BG1522" i="2"/>
  <c r="BF1522" i="2"/>
  <c r="T1522" i="2"/>
  <c r="T1521" i="2"/>
  <c r="T1520" i="2" s="1"/>
  <c r="R1522" i="2"/>
  <c r="R1521" i="2" s="1"/>
  <c r="R1520" i="2" s="1"/>
  <c r="P1522" i="2"/>
  <c r="P1521" i="2" s="1"/>
  <c r="P1520" i="2" s="1"/>
  <c r="BK1522" i="2"/>
  <c r="BK1521" i="2" s="1"/>
  <c r="J1522" i="2"/>
  <c r="BE1522" i="2" s="1"/>
  <c r="BI1517" i="2"/>
  <c r="BH1517" i="2"/>
  <c r="BG1517" i="2"/>
  <c r="BF1517" i="2"/>
  <c r="T1517" i="2"/>
  <c r="R1517" i="2"/>
  <c r="P1517" i="2"/>
  <c r="BK1517" i="2"/>
  <c r="J1517" i="2"/>
  <c r="BE1517" i="2"/>
  <c r="BI1504" i="2"/>
  <c r="BH1504" i="2"/>
  <c r="BG1504" i="2"/>
  <c r="BF1504" i="2"/>
  <c r="T1504" i="2"/>
  <c r="R1504" i="2"/>
  <c r="P1504" i="2"/>
  <c r="BK1504" i="2"/>
  <c r="BK1478" i="2" s="1"/>
  <c r="J1478" i="2" s="1"/>
  <c r="J74" i="2" s="1"/>
  <c r="J1504" i="2"/>
  <c r="BE1504" i="2"/>
  <c r="BI1490" i="2"/>
  <c r="BH1490" i="2"/>
  <c r="BG1490" i="2"/>
  <c r="BF1490" i="2"/>
  <c r="T1490" i="2"/>
  <c r="R1490" i="2"/>
  <c r="R1478" i="2" s="1"/>
  <c r="P1490" i="2"/>
  <c r="BK1490" i="2"/>
  <c r="J1490" i="2"/>
  <c r="BE1490" i="2" s="1"/>
  <c r="BI1487" i="2"/>
  <c r="BH1487" i="2"/>
  <c r="BG1487" i="2"/>
  <c r="BF1487" i="2"/>
  <c r="T1487" i="2"/>
  <c r="R1487" i="2"/>
  <c r="P1487" i="2"/>
  <c r="BK1487" i="2"/>
  <c r="J1487" i="2"/>
  <c r="BE1487" i="2"/>
  <c r="BI1479" i="2"/>
  <c r="BH1479" i="2"/>
  <c r="BG1479" i="2"/>
  <c r="BF1479" i="2"/>
  <c r="T1479" i="2"/>
  <c r="T1478" i="2" s="1"/>
  <c r="R1479" i="2"/>
  <c r="P1479" i="2"/>
  <c r="P1478" i="2"/>
  <c r="BK1479" i="2"/>
  <c r="J1479" i="2"/>
  <c r="BE1479" i="2"/>
  <c r="BI1474" i="2"/>
  <c r="BH1474" i="2"/>
  <c r="BG1474" i="2"/>
  <c r="BF1474" i="2"/>
  <c r="T1474" i="2"/>
  <c r="R1474" i="2"/>
  <c r="P1474" i="2"/>
  <c r="BK1474" i="2"/>
  <c r="J1474" i="2"/>
  <c r="BE1474" i="2"/>
  <c r="BI1470" i="2"/>
  <c r="BH1470" i="2"/>
  <c r="BG1470" i="2"/>
  <c r="BF1470" i="2"/>
  <c r="T1470" i="2"/>
  <c r="R1470" i="2"/>
  <c r="P1470" i="2"/>
  <c r="BK1470" i="2"/>
  <c r="J1470" i="2"/>
  <c r="BE1470" i="2"/>
  <c r="BI1466" i="2"/>
  <c r="BH1466" i="2"/>
  <c r="BG1466" i="2"/>
  <c r="BF1466" i="2"/>
  <c r="T1466" i="2"/>
  <c r="R1466" i="2"/>
  <c r="P1466" i="2"/>
  <c r="BK1466" i="2"/>
  <c r="J1466" i="2"/>
  <c r="BE1466" i="2" s="1"/>
  <c r="BI1462" i="2"/>
  <c r="BH1462" i="2"/>
  <c r="BG1462" i="2"/>
  <c r="BF1462" i="2"/>
  <c r="T1462" i="2"/>
  <c r="R1462" i="2"/>
  <c r="P1462" i="2"/>
  <c r="BK1462" i="2"/>
  <c r="J1462" i="2"/>
  <c r="BE1462" i="2"/>
  <c r="BI1458" i="2"/>
  <c r="BH1458" i="2"/>
  <c r="BG1458" i="2"/>
  <c r="BF1458" i="2"/>
  <c r="T1458" i="2"/>
  <c r="R1458" i="2"/>
  <c r="P1458" i="2"/>
  <c r="BK1458" i="2"/>
  <c r="J1458" i="2"/>
  <c r="BE1458" i="2"/>
  <c r="BI1454" i="2"/>
  <c r="BH1454" i="2"/>
  <c r="BG1454" i="2"/>
  <c r="BF1454" i="2"/>
  <c r="T1454" i="2"/>
  <c r="R1454" i="2"/>
  <c r="P1454" i="2"/>
  <c r="BK1454" i="2"/>
  <c r="J1454" i="2"/>
  <c r="BE1454" i="2"/>
  <c r="BI1450" i="2"/>
  <c r="BH1450" i="2"/>
  <c r="BG1450" i="2"/>
  <c r="BF1450" i="2"/>
  <c r="T1450" i="2"/>
  <c r="R1450" i="2"/>
  <c r="P1450" i="2"/>
  <c r="BK1450" i="2"/>
  <c r="J1450" i="2"/>
  <c r="BE1450" i="2" s="1"/>
  <c r="BI1446" i="2"/>
  <c r="BH1446" i="2"/>
  <c r="BG1446" i="2"/>
  <c r="BF1446" i="2"/>
  <c r="T1446" i="2"/>
  <c r="R1446" i="2"/>
  <c r="P1446" i="2"/>
  <c r="BK1446" i="2"/>
  <c r="J1446" i="2"/>
  <c r="BE1446" i="2"/>
  <c r="BI1442" i="2"/>
  <c r="BH1442" i="2"/>
  <c r="BG1442" i="2"/>
  <c r="BF1442" i="2"/>
  <c r="T1442" i="2"/>
  <c r="R1442" i="2"/>
  <c r="P1442" i="2"/>
  <c r="BK1442" i="2"/>
  <c r="J1442" i="2"/>
  <c r="BE1442" i="2"/>
  <c r="BI1438" i="2"/>
  <c r="BH1438" i="2"/>
  <c r="BG1438" i="2"/>
  <c r="BF1438" i="2"/>
  <c r="T1438" i="2"/>
  <c r="R1438" i="2"/>
  <c r="P1438" i="2"/>
  <c r="BK1438" i="2"/>
  <c r="J1438" i="2"/>
  <c r="BE1438" i="2"/>
  <c r="BI1434" i="2"/>
  <c r="BH1434" i="2"/>
  <c r="BG1434" i="2"/>
  <c r="BF1434" i="2"/>
  <c r="T1434" i="2"/>
  <c r="R1434" i="2"/>
  <c r="P1434" i="2"/>
  <c r="BK1434" i="2"/>
  <c r="J1434" i="2"/>
  <c r="BE1434" i="2" s="1"/>
  <c r="BI1430" i="2"/>
  <c r="BH1430" i="2"/>
  <c r="BG1430" i="2"/>
  <c r="BF1430" i="2"/>
  <c r="T1430" i="2"/>
  <c r="R1430" i="2"/>
  <c r="P1430" i="2"/>
  <c r="BK1430" i="2"/>
  <c r="J1430" i="2"/>
  <c r="BE1430" i="2"/>
  <c r="BI1426" i="2"/>
  <c r="BH1426" i="2"/>
  <c r="BG1426" i="2"/>
  <c r="BF1426" i="2"/>
  <c r="T1426" i="2"/>
  <c r="R1426" i="2"/>
  <c r="P1426" i="2"/>
  <c r="BK1426" i="2"/>
  <c r="J1426" i="2"/>
  <c r="BE1426" i="2"/>
  <c r="BI1422" i="2"/>
  <c r="BH1422" i="2"/>
  <c r="BG1422" i="2"/>
  <c r="BF1422" i="2"/>
  <c r="T1422" i="2"/>
  <c r="R1422" i="2"/>
  <c r="P1422" i="2"/>
  <c r="BK1422" i="2"/>
  <c r="J1422" i="2"/>
  <c r="BE1422" i="2"/>
  <c r="BI1418" i="2"/>
  <c r="BH1418" i="2"/>
  <c r="BG1418" i="2"/>
  <c r="BF1418" i="2"/>
  <c r="T1418" i="2"/>
  <c r="R1418" i="2"/>
  <c r="P1418" i="2"/>
  <c r="BK1418" i="2"/>
  <c r="J1418" i="2"/>
  <c r="BE1418" i="2" s="1"/>
  <c r="BI1414" i="2"/>
  <c r="BH1414" i="2"/>
  <c r="BG1414" i="2"/>
  <c r="BF1414" i="2"/>
  <c r="T1414" i="2"/>
  <c r="R1414" i="2"/>
  <c r="P1414" i="2"/>
  <c r="BK1414" i="2"/>
  <c r="J1414" i="2"/>
  <c r="BE1414" i="2"/>
  <c r="BI1410" i="2"/>
  <c r="BH1410" i="2"/>
  <c r="BG1410" i="2"/>
  <c r="BF1410" i="2"/>
  <c r="T1410" i="2"/>
  <c r="R1410" i="2"/>
  <c r="P1410" i="2"/>
  <c r="BK1410" i="2"/>
  <c r="J1410" i="2"/>
  <c r="BE1410" i="2"/>
  <c r="BI1406" i="2"/>
  <c r="BH1406" i="2"/>
  <c r="BG1406" i="2"/>
  <c r="BF1406" i="2"/>
  <c r="T1406" i="2"/>
  <c r="R1406" i="2"/>
  <c r="P1406" i="2"/>
  <c r="BK1406" i="2"/>
  <c r="J1406" i="2"/>
  <c r="BE1406" i="2"/>
  <c r="BI1402" i="2"/>
  <c r="BH1402" i="2"/>
  <c r="BG1402" i="2"/>
  <c r="BF1402" i="2"/>
  <c r="T1402" i="2"/>
  <c r="R1402" i="2"/>
  <c r="P1402" i="2"/>
  <c r="BK1402" i="2"/>
  <c r="J1402" i="2"/>
  <c r="BE1402" i="2" s="1"/>
  <c r="BI1398" i="2"/>
  <c r="BH1398" i="2"/>
  <c r="BG1398" i="2"/>
  <c r="BF1398" i="2"/>
  <c r="T1398" i="2"/>
  <c r="R1398" i="2"/>
  <c r="P1398" i="2"/>
  <c r="BK1398" i="2"/>
  <c r="J1398" i="2"/>
  <c r="BE1398" i="2"/>
  <c r="BI1394" i="2"/>
  <c r="BH1394" i="2"/>
  <c r="BG1394" i="2"/>
  <c r="BF1394" i="2"/>
  <c r="T1394" i="2"/>
  <c r="R1394" i="2"/>
  <c r="P1394" i="2"/>
  <c r="BK1394" i="2"/>
  <c r="J1394" i="2"/>
  <c r="BE1394" i="2"/>
  <c r="BI1390" i="2"/>
  <c r="BH1390" i="2"/>
  <c r="BG1390" i="2"/>
  <c r="BF1390" i="2"/>
  <c r="T1390" i="2"/>
  <c r="R1390" i="2"/>
  <c r="P1390" i="2"/>
  <c r="BK1390" i="2"/>
  <c r="J1390" i="2"/>
  <c r="BE1390" i="2"/>
  <c r="BI1386" i="2"/>
  <c r="BH1386" i="2"/>
  <c r="BG1386" i="2"/>
  <c r="BF1386" i="2"/>
  <c r="T1386" i="2"/>
  <c r="R1386" i="2"/>
  <c r="P1386" i="2"/>
  <c r="BK1386" i="2"/>
  <c r="J1386" i="2"/>
  <c r="BE1386" i="2" s="1"/>
  <c r="BI1382" i="2"/>
  <c r="BH1382" i="2"/>
  <c r="BG1382" i="2"/>
  <c r="BF1382" i="2"/>
  <c r="T1382" i="2"/>
  <c r="R1382" i="2"/>
  <c r="P1382" i="2"/>
  <c r="BK1382" i="2"/>
  <c r="J1382" i="2"/>
  <c r="BE1382" i="2"/>
  <c r="BI1378" i="2"/>
  <c r="BH1378" i="2"/>
  <c r="BG1378" i="2"/>
  <c r="BF1378" i="2"/>
  <c r="T1378" i="2"/>
  <c r="R1378" i="2"/>
  <c r="P1378" i="2"/>
  <c r="BK1378" i="2"/>
  <c r="J1378" i="2"/>
  <c r="BE1378" i="2"/>
  <c r="BI1374" i="2"/>
  <c r="BH1374" i="2"/>
  <c r="BG1374" i="2"/>
  <c r="BF1374" i="2"/>
  <c r="T1374" i="2"/>
  <c r="R1374" i="2"/>
  <c r="P1374" i="2"/>
  <c r="BK1374" i="2"/>
  <c r="J1374" i="2"/>
  <c r="BE1374" i="2"/>
  <c r="BI1370" i="2"/>
  <c r="BH1370" i="2"/>
  <c r="BG1370" i="2"/>
  <c r="BF1370" i="2"/>
  <c r="T1370" i="2"/>
  <c r="R1370" i="2"/>
  <c r="P1370" i="2"/>
  <c r="BK1370" i="2"/>
  <c r="J1370" i="2"/>
  <c r="BE1370" i="2" s="1"/>
  <c r="BI1366" i="2"/>
  <c r="BH1366" i="2"/>
  <c r="BG1366" i="2"/>
  <c r="BF1366" i="2"/>
  <c r="T1366" i="2"/>
  <c r="R1366" i="2"/>
  <c r="P1366" i="2"/>
  <c r="BK1366" i="2"/>
  <c r="J1366" i="2"/>
  <c r="BE1366" i="2"/>
  <c r="BI1362" i="2"/>
  <c r="BH1362" i="2"/>
  <c r="BG1362" i="2"/>
  <c r="BF1362" i="2"/>
  <c r="T1362" i="2"/>
  <c r="R1362" i="2"/>
  <c r="P1362" i="2"/>
  <c r="BK1362" i="2"/>
  <c r="J1362" i="2"/>
  <c r="BE1362" i="2"/>
  <c r="BI1358" i="2"/>
  <c r="BH1358" i="2"/>
  <c r="BG1358" i="2"/>
  <c r="BF1358" i="2"/>
  <c r="T1358" i="2"/>
  <c r="R1358" i="2"/>
  <c r="P1358" i="2"/>
  <c r="BK1358" i="2"/>
  <c r="J1358" i="2"/>
  <c r="BE1358" i="2"/>
  <c r="BI1354" i="2"/>
  <c r="BH1354" i="2"/>
  <c r="BG1354" i="2"/>
  <c r="BF1354" i="2"/>
  <c r="T1354" i="2"/>
  <c r="R1354" i="2"/>
  <c r="P1354" i="2"/>
  <c r="BK1354" i="2"/>
  <c r="J1354" i="2"/>
  <c r="BE1354" i="2" s="1"/>
  <c r="BI1350" i="2"/>
  <c r="BH1350" i="2"/>
  <c r="BG1350" i="2"/>
  <c r="BF1350" i="2"/>
  <c r="T1350" i="2"/>
  <c r="R1350" i="2"/>
  <c r="P1350" i="2"/>
  <c r="BK1350" i="2"/>
  <c r="J1350" i="2"/>
  <c r="BE1350" i="2"/>
  <c r="BI1346" i="2"/>
  <c r="BH1346" i="2"/>
  <c r="BG1346" i="2"/>
  <c r="BF1346" i="2"/>
  <c r="T1346" i="2"/>
  <c r="R1346" i="2"/>
  <c r="P1346" i="2"/>
  <c r="BK1346" i="2"/>
  <c r="J1346" i="2"/>
  <c r="BE1346" i="2"/>
  <c r="BI1342" i="2"/>
  <c r="BH1342" i="2"/>
  <c r="BG1342" i="2"/>
  <c r="BF1342" i="2"/>
  <c r="T1342" i="2"/>
  <c r="R1342" i="2"/>
  <c r="P1342" i="2"/>
  <c r="BK1342" i="2"/>
  <c r="J1342" i="2"/>
  <c r="BE1342" i="2"/>
  <c r="BI1338" i="2"/>
  <c r="BH1338" i="2"/>
  <c r="BG1338" i="2"/>
  <c r="BF1338" i="2"/>
  <c r="T1338" i="2"/>
  <c r="R1338" i="2"/>
  <c r="P1338" i="2"/>
  <c r="BK1338" i="2"/>
  <c r="J1338" i="2"/>
  <c r="BE1338" i="2" s="1"/>
  <c r="BI1334" i="2"/>
  <c r="BH1334" i="2"/>
  <c r="BG1334" i="2"/>
  <c r="BF1334" i="2"/>
  <c r="T1334" i="2"/>
  <c r="R1334" i="2"/>
  <c r="P1334" i="2"/>
  <c r="BK1334" i="2"/>
  <c r="J1334" i="2"/>
  <c r="BE1334" i="2"/>
  <c r="BI1330" i="2"/>
  <c r="BH1330" i="2"/>
  <c r="BG1330" i="2"/>
  <c r="BF1330" i="2"/>
  <c r="T1330" i="2"/>
  <c r="R1330" i="2"/>
  <c r="P1330" i="2"/>
  <c r="BK1330" i="2"/>
  <c r="J1330" i="2"/>
  <c r="BE1330" i="2"/>
  <c r="BI1326" i="2"/>
  <c r="BH1326" i="2"/>
  <c r="BG1326" i="2"/>
  <c r="BF1326" i="2"/>
  <c r="T1326" i="2"/>
  <c r="R1326" i="2"/>
  <c r="P1326" i="2"/>
  <c r="BK1326" i="2"/>
  <c r="J1326" i="2"/>
  <c r="BE1326" i="2"/>
  <c r="BI1322" i="2"/>
  <c r="BH1322" i="2"/>
  <c r="BG1322" i="2"/>
  <c r="BF1322" i="2"/>
  <c r="T1322" i="2"/>
  <c r="R1322" i="2"/>
  <c r="P1322" i="2"/>
  <c r="BK1322" i="2"/>
  <c r="J1322" i="2"/>
  <c r="BE1322" i="2" s="1"/>
  <c r="BI1318" i="2"/>
  <c r="BH1318" i="2"/>
  <c r="BG1318" i="2"/>
  <c r="BF1318" i="2"/>
  <c r="T1318" i="2"/>
  <c r="R1318" i="2"/>
  <c r="P1318" i="2"/>
  <c r="BK1318" i="2"/>
  <c r="J1318" i="2"/>
  <c r="BE1318" i="2"/>
  <c r="BI1314" i="2"/>
  <c r="BH1314" i="2"/>
  <c r="BG1314" i="2"/>
  <c r="BF1314" i="2"/>
  <c r="T1314" i="2"/>
  <c r="R1314" i="2"/>
  <c r="P1314" i="2"/>
  <c r="BK1314" i="2"/>
  <c r="J1314" i="2"/>
  <c r="BE1314" i="2"/>
  <c r="BI1310" i="2"/>
  <c r="BH1310" i="2"/>
  <c r="BG1310" i="2"/>
  <c r="BF1310" i="2"/>
  <c r="T1310" i="2"/>
  <c r="R1310" i="2"/>
  <c r="P1310" i="2"/>
  <c r="BK1310" i="2"/>
  <c r="J1310" i="2"/>
  <c r="BE1310" i="2"/>
  <c r="BI1306" i="2"/>
  <c r="BH1306" i="2"/>
  <c r="BG1306" i="2"/>
  <c r="BF1306" i="2"/>
  <c r="T1306" i="2"/>
  <c r="R1306" i="2"/>
  <c r="P1306" i="2"/>
  <c r="BK1306" i="2"/>
  <c r="J1306" i="2"/>
  <c r="BE1306" i="2" s="1"/>
  <c r="BI1302" i="2"/>
  <c r="BH1302" i="2"/>
  <c r="BG1302" i="2"/>
  <c r="BF1302" i="2"/>
  <c r="T1302" i="2"/>
  <c r="R1302" i="2"/>
  <c r="P1302" i="2"/>
  <c r="BK1302" i="2"/>
  <c r="J1302" i="2"/>
  <c r="BE1302" i="2"/>
  <c r="BI1298" i="2"/>
  <c r="BH1298" i="2"/>
  <c r="BG1298" i="2"/>
  <c r="BF1298" i="2"/>
  <c r="T1298" i="2"/>
  <c r="R1298" i="2"/>
  <c r="P1298" i="2"/>
  <c r="BK1298" i="2"/>
  <c r="J1298" i="2"/>
  <c r="BE1298" i="2"/>
  <c r="BI1294" i="2"/>
  <c r="BH1294" i="2"/>
  <c r="BG1294" i="2"/>
  <c r="BF1294" i="2"/>
  <c r="T1294" i="2"/>
  <c r="R1294" i="2"/>
  <c r="P1294" i="2"/>
  <c r="BK1294" i="2"/>
  <c r="J1294" i="2"/>
  <c r="BE1294" i="2"/>
  <c r="BI1290" i="2"/>
  <c r="BH1290" i="2"/>
  <c r="BG1290" i="2"/>
  <c r="BF1290" i="2"/>
  <c r="T1290" i="2"/>
  <c r="R1290" i="2"/>
  <c r="P1290" i="2"/>
  <c r="BK1290" i="2"/>
  <c r="J1290" i="2"/>
  <c r="BE1290" i="2" s="1"/>
  <c r="BI1286" i="2"/>
  <c r="BH1286" i="2"/>
  <c r="BG1286" i="2"/>
  <c r="BF1286" i="2"/>
  <c r="T1286" i="2"/>
  <c r="R1286" i="2"/>
  <c r="P1286" i="2"/>
  <c r="BK1286" i="2"/>
  <c r="J1286" i="2"/>
  <c r="BE1286" i="2"/>
  <c r="BI1282" i="2"/>
  <c r="BH1282" i="2"/>
  <c r="BG1282" i="2"/>
  <c r="BF1282" i="2"/>
  <c r="T1282" i="2"/>
  <c r="R1282" i="2"/>
  <c r="P1282" i="2"/>
  <c r="BK1282" i="2"/>
  <c r="J1282" i="2"/>
  <c r="BE1282" i="2"/>
  <c r="BI1278" i="2"/>
  <c r="BH1278" i="2"/>
  <c r="BG1278" i="2"/>
  <c r="BF1278" i="2"/>
  <c r="T1278" i="2"/>
  <c r="R1278" i="2"/>
  <c r="P1278" i="2"/>
  <c r="BK1278" i="2"/>
  <c r="J1278" i="2"/>
  <c r="BE1278" i="2" s="1"/>
  <c r="BI1274" i="2"/>
  <c r="BH1274" i="2"/>
  <c r="BG1274" i="2"/>
  <c r="BF1274" i="2"/>
  <c r="T1274" i="2"/>
  <c r="R1274" i="2"/>
  <c r="P1274" i="2"/>
  <c r="BK1274" i="2"/>
  <c r="J1274" i="2"/>
  <c r="BE1274" i="2"/>
  <c r="BI1270" i="2"/>
  <c r="BH1270" i="2"/>
  <c r="BG1270" i="2"/>
  <c r="BF1270" i="2"/>
  <c r="T1270" i="2"/>
  <c r="R1270" i="2"/>
  <c r="P1270" i="2"/>
  <c r="BK1270" i="2"/>
  <c r="J1270" i="2"/>
  <c r="BE1270" i="2"/>
  <c r="BI1266" i="2"/>
  <c r="BH1266" i="2"/>
  <c r="BG1266" i="2"/>
  <c r="BF1266" i="2"/>
  <c r="T1266" i="2"/>
  <c r="R1266" i="2"/>
  <c r="P1266" i="2"/>
  <c r="BK1266" i="2"/>
  <c r="J1266" i="2"/>
  <c r="BE1266" i="2"/>
  <c r="BI1262" i="2"/>
  <c r="BH1262" i="2"/>
  <c r="BG1262" i="2"/>
  <c r="BF1262" i="2"/>
  <c r="T1262" i="2"/>
  <c r="R1262" i="2"/>
  <c r="P1262" i="2"/>
  <c r="BK1262" i="2"/>
  <c r="J1262" i="2"/>
  <c r="BE1262" i="2"/>
  <c r="BI1258" i="2"/>
  <c r="BH1258" i="2"/>
  <c r="BG1258" i="2"/>
  <c r="BF1258" i="2"/>
  <c r="T1258" i="2"/>
  <c r="R1258" i="2"/>
  <c r="P1258" i="2"/>
  <c r="BK1258" i="2"/>
  <c r="J1258" i="2"/>
  <c r="BE1258" i="2"/>
  <c r="BI1254" i="2"/>
  <c r="BH1254" i="2"/>
  <c r="BG1254" i="2"/>
  <c r="BF1254" i="2"/>
  <c r="T1254" i="2"/>
  <c r="R1254" i="2"/>
  <c r="P1254" i="2"/>
  <c r="BK1254" i="2"/>
  <c r="J1254" i="2"/>
  <c r="BE1254" i="2"/>
  <c r="BI1250" i="2"/>
  <c r="BH1250" i="2"/>
  <c r="BG1250" i="2"/>
  <c r="BF1250" i="2"/>
  <c r="T1250" i="2"/>
  <c r="R1250" i="2"/>
  <c r="P1250" i="2"/>
  <c r="BK1250" i="2"/>
  <c r="J1250" i="2"/>
  <c r="BE1250" i="2"/>
  <c r="BI1246" i="2"/>
  <c r="BH1246" i="2"/>
  <c r="BG1246" i="2"/>
  <c r="BF1246" i="2"/>
  <c r="T1246" i="2"/>
  <c r="R1246" i="2"/>
  <c r="P1246" i="2"/>
  <c r="BK1246" i="2"/>
  <c r="J1246" i="2"/>
  <c r="BE1246" i="2"/>
  <c r="BI1242" i="2"/>
  <c r="BH1242" i="2"/>
  <c r="BG1242" i="2"/>
  <c r="BF1242" i="2"/>
  <c r="T1242" i="2"/>
  <c r="R1242" i="2"/>
  <c r="P1242" i="2"/>
  <c r="BK1242" i="2"/>
  <c r="J1242" i="2"/>
  <c r="BE1242" i="2"/>
  <c r="BI1238" i="2"/>
  <c r="BH1238" i="2"/>
  <c r="BG1238" i="2"/>
  <c r="BF1238" i="2"/>
  <c r="T1238" i="2"/>
  <c r="R1238" i="2"/>
  <c r="P1238" i="2"/>
  <c r="BK1238" i="2"/>
  <c r="J1238" i="2"/>
  <c r="BE1238" i="2"/>
  <c r="BI1234" i="2"/>
  <c r="BH1234" i="2"/>
  <c r="BG1234" i="2"/>
  <c r="BF1234" i="2"/>
  <c r="T1234" i="2"/>
  <c r="R1234" i="2"/>
  <c r="P1234" i="2"/>
  <c r="BK1234" i="2"/>
  <c r="J1234" i="2"/>
  <c r="BE1234" i="2"/>
  <c r="BI1230" i="2"/>
  <c r="BH1230" i="2"/>
  <c r="BG1230" i="2"/>
  <c r="BF1230" i="2"/>
  <c r="T1230" i="2"/>
  <c r="R1230" i="2"/>
  <c r="P1230" i="2"/>
  <c r="BK1230" i="2"/>
  <c r="J1230" i="2"/>
  <c r="BE1230" i="2"/>
  <c r="BI1226" i="2"/>
  <c r="BH1226" i="2"/>
  <c r="BG1226" i="2"/>
  <c r="BF1226" i="2"/>
  <c r="T1226" i="2"/>
  <c r="R1226" i="2"/>
  <c r="P1226" i="2"/>
  <c r="BK1226" i="2"/>
  <c r="J1226" i="2"/>
  <c r="BE1226" i="2"/>
  <c r="BI1222" i="2"/>
  <c r="BH1222" i="2"/>
  <c r="BG1222" i="2"/>
  <c r="BF1222" i="2"/>
  <c r="T1222" i="2"/>
  <c r="R1222" i="2"/>
  <c r="P1222" i="2"/>
  <c r="BK1222" i="2"/>
  <c r="J1222" i="2"/>
  <c r="BE1222" i="2"/>
  <c r="BI1218" i="2"/>
  <c r="BH1218" i="2"/>
  <c r="BG1218" i="2"/>
  <c r="BF1218" i="2"/>
  <c r="T1218" i="2"/>
  <c r="R1218" i="2"/>
  <c r="P1218" i="2"/>
  <c r="BK1218" i="2"/>
  <c r="J1218" i="2"/>
  <c r="BE1218" i="2"/>
  <c r="BI1214" i="2"/>
  <c r="BH1214" i="2"/>
  <c r="BG1214" i="2"/>
  <c r="BF1214" i="2"/>
  <c r="T1214" i="2"/>
  <c r="R1214" i="2"/>
  <c r="P1214" i="2"/>
  <c r="BK1214" i="2"/>
  <c r="J1214" i="2"/>
  <c r="BE1214" i="2"/>
  <c r="BI1210" i="2"/>
  <c r="BH1210" i="2"/>
  <c r="BG1210" i="2"/>
  <c r="BF1210" i="2"/>
  <c r="T1210" i="2"/>
  <c r="R1210" i="2"/>
  <c r="P1210" i="2"/>
  <c r="BK1210" i="2"/>
  <c r="J1210" i="2"/>
  <c r="BE1210" i="2"/>
  <c r="BI1206" i="2"/>
  <c r="BH1206" i="2"/>
  <c r="BG1206" i="2"/>
  <c r="BF1206" i="2"/>
  <c r="T1206" i="2"/>
  <c r="R1206" i="2"/>
  <c r="P1206" i="2"/>
  <c r="BK1206" i="2"/>
  <c r="J1206" i="2"/>
  <c r="BE1206" i="2"/>
  <c r="BI1202" i="2"/>
  <c r="BH1202" i="2"/>
  <c r="BG1202" i="2"/>
  <c r="BF1202" i="2"/>
  <c r="T1202" i="2"/>
  <c r="R1202" i="2"/>
  <c r="P1202" i="2"/>
  <c r="BK1202" i="2"/>
  <c r="J1202" i="2"/>
  <c r="BE1202" i="2"/>
  <c r="BI1198" i="2"/>
  <c r="BH1198" i="2"/>
  <c r="BG1198" i="2"/>
  <c r="BF1198" i="2"/>
  <c r="T1198" i="2"/>
  <c r="R1198" i="2"/>
  <c r="P1198" i="2"/>
  <c r="BK1198" i="2"/>
  <c r="J1198" i="2"/>
  <c r="BE1198" i="2"/>
  <c r="BI1194" i="2"/>
  <c r="BH1194" i="2"/>
  <c r="BG1194" i="2"/>
  <c r="BF1194" i="2"/>
  <c r="T1194" i="2"/>
  <c r="R1194" i="2"/>
  <c r="P1194" i="2"/>
  <c r="BK1194" i="2"/>
  <c r="J1194" i="2"/>
  <c r="BE1194" i="2"/>
  <c r="BI1190" i="2"/>
  <c r="BH1190" i="2"/>
  <c r="BG1190" i="2"/>
  <c r="BF1190" i="2"/>
  <c r="T1190" i="2"/>
  <c r="R1190" i="2"/>
  <c r="P1190" i="2"/>
  <c r="BK1190" i="2"/>
  <c r="J1190" i="2"/>
  <c r="BE1190" i="2"/>
  <c r="BI1186" i="2"/>
  <c r="BH1186" i="2"/>
  <c r="BG1186" i="2"/>
  <c r="BF1186" i="2"/>
  <c r="T1186" i="2"/>
  <c r="R1186" i="2"/>
  <c r="P1186" i="2"/>
  <c r="BK1186" i="2"/>
  <c r="J1186" i="2"/>
  <c r="BE1186" i="2"/>
  <c r="BI1182" i="2"/>
  <c r="BH1182" i="2"/>
  <c r="BG1182" i="2"/>
  <c r="BF1182" i="2"/>
  <c r="T1182" i="2"/>
  <c r="R1182" i="2"/>
  <c r="P1182" i="2"/>
  <c r="BK1182" i="2"/>
  <c r="J1182" i="2"/>
  <c r="BE1182" i="2"/>
  <c r="BI1178" i="2"/>
  <c r="BH1178" i="2"/>
  <c r="BG1178" i="2"/>
  <c r="BF1178" i="2"/>
  <c r="T1178" i="2"/>
  <c r="R1178" i="2"/>
  <c r="P1178" i="2"/>
  <c r="BK1178" i="2"/>
  <c r="J1178" i="2"/>
  <c r="BE1178" i="2"/>
  <c r="BI1174" i="2"/>
  <c r="BH1174" i="2"/>
  <c r="BG1174" i="2"/>
  <c r="BF1174" i="2"/>
  <c r="T1174" i="2"/>
  <c r="R1174" i="2"/>
  <c r="P1174" i="2"/>
  <c r="BK1174" i="2"/>
  <c r="J1174" i="2"/>
  <c r="BE1174" i="2"/>
  <c r="BI1170" i="2"/>
  <c r="BH1170" i="2"/>
  <c r="BG1170" i="2"/>
  <c r="BF1170" i="2"/>
  <c r="T1170" i="2"/>
  <c r="R1170" i="2"/>
  <c r="P1170" i="2"/>
  <c r="BK1170" i="2"/>
  <c r="J1170" i="2"/>
  <c r="BE1170" i="2"/>
  <c r="BI1166" i="2"/>
  <c r="BH1166" i="2"/>
  <c r="BG1166" i="2"/>
  <c r="BF1166" i="2"/>
  <c r="T1166" i="2"/>
  <c r="R1166" i="2"/>
  <c r="P1166" i="2"/>
  <c r="BK1166" i="2"/>
  <c r="J1166" i="2"/>
  <c r="BE1166" i="2"/>
  <c r="BI1162" i="2"/>
  <c r="BH1162" i="2"/>
  <c r="BG1162" i="2"/>
  <c r="BF1162" i="2"/>
  <c r="T1162" i="2"/>
  <c r="R1162" i="2"/>
  <c r="P1162" i="2"/>
  <c r="BK1162" i="2"/>
  <c r="J1162" i="2"/>
  <c r="BE1162" i="2"/>
  <c r="BI1158" i="2"/>
  <c r="BH1158" i="2"/>
  <c r="BG1158" i="2"/>
  <c r="BF1158" i="2"/>
  <c r="T1158" i="2"/>
  <c r="R1158" i="2"/>
  <c r="P1158" i="2"/>
  <c r="BK1158" i="2"/>
  <c r="J1158" i="2"/>
  <c r="BE1158" i="2"/>
  <c r="BI1154" i="2"/>
  <c r="BH1154" i="2"/>
  <c r="BG1154" i="2"/>
  <c r="BF1154" i="2"/>
  <c r="T1154" i="2"/>
  <c r="R1154" i="2"/>
  <c r="P1154" i="2"/>
  <c r="BK1154" i="2"/>
  <c r="J1154" i="2"/>
  <c r="BE1154" i="2"/>
  <c r="BI1150" i="2"/>
  <c r="BH1150" i="2"/>
  <c r="BG1150" i="2"/>
  <c r="BF1150" i="2"/>
  <c r="T1150" i="2"/>
  <c r="R1150" i="2"/>
  <c r="P1150" i="2"/>
  <c r="BK1150" i="2"/>
  <c r="J1150" i="2"/>
  <c r="BE1150" i="2"/>
  <c r="BI1146" i="2"/>
  <c r="BH1146" i="2"/>
  <c r="BG1146" i="2"/>
  <c r="BF1146" i="2"/>
  <c r="T1146" i="2"/>
  <c r="R1146" i="2"/>
  <c r="P1146" i="2"/>
  <c r="BK1146" i="2"/>
  <c r="J1146" i="2"/>
  <c r="BE1146" i="2"/>
  <c r="BI1142" i="2"/>
  <c r="BH1142" i="2"/>
  <c r="BG1142" i="2"/>
  <c r="BF1142" i="2"/>
  <c r="T1142" i="2"/>
  <c r="R1142" i="2"/>
  <c r="P1142" i="2"/>
  <c r="BK1142" i="2"/>
  <c r="J1142" i="2"/>
  <c r="BE1142" i="2"/>
  <c r="BI1138" i="2"/>
  <c r="BH1138" i="2"/>
  <c r="BG1138" i="2"/>
  <c r="BF1138" i="2"/>
  <c r="T1138" i="2"/>
  <c r="R1138" i="2"/>
  <c r="P1138" i="2"/>
  <c r="BK1138" i="2"/>
  <c r="J1138" i="2"/>
  <c r="BE1138" i="2"/>
  <c r="BI1134" i="2"/>
  <c r="BH1134" i="2"/>
  <c r="BG1134" i="2"/>
  <c r="BF1134" i="2"/>
  <c r="T1134" i="2"/>
  <c r="R1134" i="2"/>
  <c r="P1134" i="2"/>
  <c r="BK1134" i="2"/>
  <c r="J1134" i="2"/>
  <c r="BE1134" i="2"/>
  <c r="BI1130" i="2"/>
  <c r="BH1130" i="2"/>
  <c r="BG1130" i="2"/>
  <c r="BF1130" i="2"/>
  <c r="T1130" i="2"/>
  <c r="R1130" i="2"/>
  <c r="P1130" i="2"/>
  <c r="BK1130" i="2"/>
  <c r="J1130" i="2"/>
  <c r="BE1130" i="2"/>
  <c r="BI1126" i="2"/>
  <c r="BH1126" i="2"/>
  <c r="BG1126" i="2"/>
  <c r="BF1126" i="2"/>
  <c r="T1126" i="2"/>
  <c r="R1126" i="2"/>
  <c r="P1126" i="2"/>
  <c r="BK1126" i="2"/>
  <c r="J1126" i="2"/>
  <c r="BE1126" i="2"/>
  <c r="BI1122" i="2"/>
  <c r="BH1122" i="2"/>
  <c r="BG1122" i="2"/>
  <c r="BF1122" i="2"/>
  <c r="T1122" i="2"/>
  <c r="R1122" i="2"/>
  <c r="P1122" i="2"/>
  <c r="BK1122" i="2"/>
  <c r="J1122" i="2"/>
  <c r="BE1122" i="2"/>
  <c r="BI1118" i="2"/>
  <c r="BH1118" i="2"/>
  <c r="BG1118" i="2"/>
  <c r="BF1118" i="2"/>
  <c r="T1118" i="2"/>
  <c r="R1118" i="2"/>
  <c r="P1118" i="2"/>
  <c r="BK1118" i="2"/>
  <c r="J1118" i="2"/>
  <c r="BE1118" i="2"/>
  <c r="BI1114" i="2"/>
  <c r="BH1114" i="2"/>
  <c r="BG1114" i="2"/>
  <c r="BF1114" i="2"/>
  <c r="T1114" i="2"/>
  <c r="R1114" i="2"/>
  <c r="P1114" i="2"/>
  <c r="BK1114" i="2"/>
  <c r="J1114" i="2"/>
  <c r="BE1114" i="2"/>
  <c r="BI1110" i="2"/>
  <c r="BH1110" i="2"/>
  <c r="BG1110" i="2"/>
  <c r="BF1110" i="2"/>
  <c r="T1110" i="2"/>
  <c r="R1110" i="2"/>
  <c r="P1110" i="2"/>
  <c r="BK1110" i="2"/>
  <c r="J1110" i="2"/>
  <c r="BE1110" i="2"/>
  <c r="BI1106" i="2"/>
  <c r="BH1106" i="2"/>
  <c r="BG1106" i="2"/>
  <c r="BF1106" i="2"/>
  <c r="T1106" i="2"/>
  <c r="R1106" i="2"/>
  <c r="P1106" i="2"/>
  <c r="BK1106" i="2"/>
  <c r="J1106" i="2"/>
  <c r="BE1106" i="2"/>
  <c r="BI1102" i="2"/>
  <c r="BH1102" i="2"/>
  <c r="BG1102" i="2"/>
  <c r="BF1102" i="2"/>
  <c r="T1102" i="2"/>
  <c r="R1102" i="2"/>
  <c r="P1102" i="2"/>
  <c r="BK1102" i="2"/>
  <c r="J1102" i="2"/>
  <c r="BE1102" i="2"/>
  <c r="BI1098" i="2"/>
  <c r="BH1098" i="2"/>
  <c r="BG1098" i="2"/>
  <c r="BF1098" i="2"/>
  <c r="T1098" i="2"/>
  <c r="R1098" i="2"/>
  <c r="P1098" i="2"/>
  <c r="BK1098" i="2"/>
  <c r="J1098" i="2"/>
  <c r="BE1098" i="2"/>
  <c r="BI1094" i="2"/>
  <c r="BH1094" i="2"/>
  <c r="BG1094" i="2"/>
  <c r="BF1094" i="2"/>
  <c r="T1094" i="2"/>
  <c r="R1094" i="2"/>
  <c r="P1094" i="2"/>
  <c r="BK1094" i="2"/>
  <c r="J1094" i="2"/>
  <c r="BE1094" i="2"/>
  <c r="BI1090" i="2"/>
  <c r="BH1090" i="2"/>
  <c r="BG1090" i="2"/>
  <c r="BF1090" i="2"/>
  <c r="T1090" i="2"/>
  <c r="R1090" i="2"/>
  <c r="P1090" i="2"/>
  <c r="BK1090" i="2"/>
  <c r="J1090" i="2"/>
  <c r="BE1090" i="2"/>
  <c r="BI1086" i="2"/>
  <c r="BH1086" i="2"/>
  <c r="BG1086" i="2"/>
  <c r="BF1086" i="2"/>
  <c r="T1086" i="2"/>
  <c r="R1086" i="2"/>
  <c r="P1086" i="2"/>
  <c r="BK1086" i="2"/>
  <c r="J1086" i="2"/>
  <c r="BE1086" i="2"/>
  <c r="BI1082" i="2"/>
  <c r="BH1082" i="2"/>
  <c r="BG1082" i="2"/>
  <c r="BF1082" i="2"/>
  <c r="T1082" i="2"/>
  <c r="R1082" i="2"/>
  <c r="P1082" i="2"/>
  <c r="BK1082" i="2"/>
  <c r="J1082" i="2"/>
  <c r="BE1082" i="2"/>
  <c r="BI1078" i="2"/>
  <c r="BH1078" i="2"/>
  <c r="BG1078" i="2"/>
  <c r="BF1078" i="2"/>
  <c r="T1078" i="2"/>
  <c r="R1078" i="2"/>
  <c r="P1078" i="2"/>
  <c r="BK1078" i="2"/>
  <c r="J1078" i="2"/>
  <c r="BE1078" i="2"/>
  <c r="BI1074" i="2"/>
  <c r="BH1074" i="2"/>
  <c r="BG1074" i="2"/>
  <c r="BF1074" i="2"/>
  <c r="T1074" i="2"/>
  <c r="R1074" i="2"/>
  <c r="P1074" i="2"/>
  <c r="BK1074" i="2"/>
  <c r="J1074" i="2"/>
  <c r="BE1074" i="2"/>
  <c r="BI1070" i="2"/>
  <c r="BH1070" i="2"/>
  <c r="BG1070" i="2"/>
  <c r="BF1070" i="2"/>
  <c r="T1070" i="2"/>
  <c r="R1070" i="2"/>
  <c r="P1070" i="2"/>
  <c r="BK1070" i="2"/>
  <c r="J1070" i="2"/>
  <c r="BE1070" i="2"/>
  <c r="BI1066" i="2"/>
  <c r="BH1066" i="2"/>
  <c r="BG1066" i="2"/>
  <c r="BF1066" i="2"/>
  <c r="T1066" i="2"/>
  <c r="R1066" i="2"/>
  <c r="P1066" i="2"/>
  <c r="BK1066" i="2"/>
  <c r="J1066" i="2"/>
  <c r="BE1066" i="2"/>
  <c r="BI1062" i="2"/>
  <c r="BH1062" i="2"/>
  <c r="BG1062" i="2"/>
  <c r="BF1062" i="2"/>
  <c r="T1062" i="2"/>
  <c r="R1062" i="2"/>
  <c r="P1062" i="2"/>
  <c r="BK1062" i="2"/>
  <c r="J1062" i="2"/>
  <c r="BE1062" i="2"/>
  <c r="BI1058" i="2"/>
  <c r="BH1058" i="2"/>
  <c r="BG1058" i="2"/>
  <c r="BF1058" i="2"/>
  <c r="T1058" i="2"/>
  <c r="R1058" i="2"/>
  <c r="P1058" i="2"/>
  <c r="BK1058" i="2"/>
  <c r="J1058" i="2"/>
  <c r="BE1058" i="2"/>
  <c r="BI1054" i="2"/>
  <c r="BH1054" i="2"/>
  <c r="BG1054" i="2"/>
  <c r="BF1054" i="2"/>
  <c r="T1054" i="2"/>
  <c r="R1054" i="2"/>
  <c r="P1054" i="2"/>
  <c r="BK1054" i="2"/>
  <c r="J1054" i="2"/>
  <c r="BE1054" i="2"/>
  <c r="BI1050" i="2"/>
  <c r="BH1050" i="2"/>
  <c r="BG1050" i="2"/>
  <c r="BF1050" i="2"/>
  <c r="T1050" i="2"/>
  <c r="R1050" i="2"/>
  <c r="P1050" i="2"/>
  <c r="BK1050" i="2"/>
  <c r="J1050" i="2"/>
  <c r="BE1050" i="2"/>
  <c r="BI1046" i="2"/>
  <c r="BH1046" i="2"/>
  <c r="BG1046" i="2"/>
  <c r="BF1046" i="2"/>
  <c r="T1046" i="2"/>
  <c r="R1046" i="2"/>
  <c r="P1046" i="2"/>
  <c r="BK1046" i="2"/>
  <c r="J1046" i="2"/>
  <c r="BE1046" i="2"/>
  <c r="BI1042" i="2"/>
  <c r="BH1042" i="2"/>
  <c r="BG1042" i="2"/>
  <c r="BF1042" i="2"/>
  <c r="T1042" i="2"/>
  <c r="R1042" i="2"/>
  <c r="P1042" i="2"/>
  <c r="BK1042" i="2"/>
  <c r="J1042" i="2"/>
  <c r="BE1042" i="2"/>
  <c r="BI1038" i="2"/>
  <c r="BH1038" i="2"/>
  <c r="BG1038" i="2"/>
  <c r="BF1038" i="2"/>
  <c r="T1038" i="2"/>
  <c r="R1038" i="2"/>
  <c r="P1038" i="2"/>
  <c r="BK1038" i="2"/>
  <c r="J1038" i="2"/>
  <c r="BE1038" i="2"/>
  <c r="BI1034" i="2"/>
  <c r="BH1034" i="2"/>
  <c r="BG1034" i="2"/>
  <c r="BF1034" i="2"/>
  <c r="T1034" i="2"/>
  <c r="R1034" i="2"/>
  <c r="P1034" i="2"/>
  <c r="BK1034" i="2"/>
  <c r="J1034" i="2"/>
  <c r="BE1034" i="2"/>
  <c r="BI1030" i="2"/>
  <c r="BH1030" i="2"/>
  <c r="BG1030" i="2"/>
  <c r="BF1030" i="2"/>
  <c r="T1030" i="2"/>
  <c r="R1030" i="2"/>
  <c r="P1030" i="2"/>
  <c r="BK1030" i="2"/>
  <c r="J1030" i="2"/>
  <c r="BE1030" i="2"/>
  <c r="BI1026" i="2"/>
  <c r="BH1026" i="2"/>
  <c r="BG1026" i="2"/>
  <c r="BF1026" i="2"/>
  <c r="T1026" i="2"/>
  <c r="R1026" i="2"/>
  <c r="P1026" i="2"/>
  <c r="BK1026" i="2"/>
  <c r="J1026" i="2"/>
  <c r="BE1026" i="2"/>
  <c r="BI1022" i="2"/>
  <c r="BH1022" i="2"/>
  <c r="BG1022" i="2"/>
  <c r="BF1022" i="2"/>
  <c r="T1022" i="2"/>
  <c r="R1022" i="2"/>
  <c r="P1022" i="2"/>
  <c r="BK1022" i="2"/>
  <c r="J1022" i="2"/>
  <c r="BE1022" i="2"/>
  <c r="BI1018" i="2"/>
  <c r="BH1018" i="2"/>
  <c r="BG1018" i="2"/>
  <c r="BF1018" i="2"/>
  <c r="T1018" i="2"/>
  <c r="R1018" i="2"/>
  <c r="P1018" i="2"/>
  <c r="BK1018" i="2"/>
  <c r="J1018" i="2"/>
  <c r="BE1018" i="2"/>
  <c r="BI1014" i="2"/>
  <c r="BH1014" i="2"/>
  <c r="BG1014" i="2"/>
  <c r="BF1014" i="2"/>
  <c r="T1014" i="2"/>
  <c r="R1014" i="2"/>
  <c r="P1014" i="2"/>
  <c r="BK1014" i="2"/>
  <c r="J1014" i="2"/>
  <c r="BE1014" i="2"/>
  <c r="BI1010" i="2"/>
  <c r="BH1010" i="2"/>
  <c r="BG1010" i="2"/>
  <c r="BF1010" i="2"/>
  <c r="T1010" i="2"/>
  <c r="R1010" i="2"/>
  <c r="P1010" i="2"/>
  <c r="BK1010" i="2"/>
  <c r="J1010" i="2"/>
  <c r="BE1010" i="2"/>
  <c r="BI1006" i="2"/>
  <c r="BH1006" i="2"/>
  <c r="BG1006" i="2"/>
  <c r="BF1006" i="2"/>
  <c r="T1006" i="2"/>
  <c r="R1006" i="2"/>
  <c r="P1006" i="2"/>
  <c r="BK1006" i="2"/>
  <c r="J1006" i="2"/>
  <c r="BE1006" i="2"/>
  <c r="BI1002" i="2"/>
  <c r="BH1002" i="2"/>
  <c r="BG1002" i="2"/>
  <c r="BF1002" i="2"/>
  <c r="T1002" i="2"/>
  <c r="R1002" i="2"/>
  <c r="P1002" i="2"/>
  <c r="BK1002" i="2"/>
  <c r="J1002" i="2"/>
  <c r="BE1002" i="2"/>
  <c r="BI998" i="2"/>
  <c r="BH998" i="2"/>
  <c r="BG998" i="2"/>
  <c r="BF998" i="2"/>
  <c r="T998" i="2"/>
  <c r="R998" i="2"/>
  <c r="P998" i="2"/>
  <c r="BK998" i="2"/>
  <c r="J998" i="2"/>
  <c r="BE998" i="2"/>
  <c r="BI994" i="2"/>
  <c r="BH994" i="2"/>
  <c r="BG994" i="2"/>
  <c r="BF994" i="2"/>
  <c r="T994" i="2"/>
  <c r="R994" i="2"/>
  <c r="P994" i="2"/>
  <c r="BK994" i="2"/>
  <c r="J994" i="2"/>
  <c r="BE994" i="2"/>
  <c r="BI990" i="2"/>
  <c r="BH990" i="2"/>
  <c r="BG990" i="2"/>
  <c r="BF990" i="2"/>
  <c r="T990" i="2"/>
  <c r="R990" i="2"/>
  <c r="P990" i="2"/>
  <c r="BK990" i="2"/>
  <c r="J990" i="2"/>
  <c r="BE990" i="2"/>
  <c r="BI986" i="2"/>
  <c r="BH986" i="2"/>
  <c r="BG986" i="2"/>
  <c r="BF986" i="2"/>
  <c r="T986" i="2"/>
  <c r="R986" i="2"/>
  <c r="P986" i="2"/>
  <c r="BK986" i="2"/>
  <c r="J986" i="2"/>
  <c r="BE986" i="2"/>
  <c r="BI982" i="2"/>
  <c r="BH982" i="2"/>
  <c r="BG982" i="2"/>
  <c r="BF982" i="2"/>
  <c r="T982" i="2"/>
  <c r="R982" i="2"/>
  <c r="P982" i="2"/>
  <c r="BK982" i="2"/>
  <c r="J982" i="2"/>
  <c r="BE982" i="2"/>
  <c r="BI978" i="2"/>
  <c r="BH978" i="2"/>
  <c r="BG978" i="2"/>
  <c r="BF978" i="2"/>
  <c r="T978" i="2"/>
  <c r="R978" i="2"/>
  <c r="P978" i="2"/>
  <c r="BK978" i="2"/>
  <c r="J978" i="2"/>
  <c r="BE978" i="2"/>
  <c r="BI974" i="2"/>
  <c r="BH974" i="2"/>
  <c r="BG974" i="2"/>
  <c r="BF974" i="2"/>
  <c r="T974" i="2"/>
  <c r="R974" i="2"/>
  <c r="P974" i="2"/>
  <c r="BK974" i="2"/>
  <c r="J974" i="2"/>
  <c r="BE974" i="2"/>
  <c r="BI970" i="2"/>
  <c r="BH970" i="2"/>
  <c r="BG970" i="2"/>
  <c r="BF970" i="2"/>
  <c r="T970" i="2"/>
  <c r="R970" i="2"/>
  <c r="P970" i="2"/>
  <c r="BK970" i="2"/>
  <c r="J970" i="2"/>
  <c r="BE970" i="2"/>
  <c r="BI966" i="2"/>
  <c r="BH966" i="2"/>
  <c r="BG966" i="2"/>
  <c r="BF966" i="2"/>
  <c r="T966" i="2"/>
  <c r="R966" i="2"/>
  <c r="P966" i="2"/>
  <c r="BK966" i="2"/>
  <c r="J966" i="2"/>
  <c r="BE966" i="2"/>
  <c r="BI962" i="2"/>
  <c r="BH962" i="2"/>
  <c r="BG962" i="2"/>
  <c r="BF962" i="2"/>
  <c r="T962" i="2"/>
  <c r="R962" i="2"/>
  <c r="P962" i="2"/>
  <c r="BK962" i="2"/>
  <c r="J962" i="2"/>
  <c r="BE962" i="2"/>
  <c r="BI958" i="2"/>
  <c r="BH958" i="2"/>
  <c r="BG958" i="2"/>
  <c r="BF958" i="2"/>
  <c r="T958" i="2"/>
  <c r="R958" i="2"/>
  <c r="P958" i="2"/>
  <c r="BK958" i="2"/>
  <c r="J958" i="2"/>
  <c r="BE958" i="2"/>
  <c r="BI954" i="2"/>
  <c r="BH954" i="2"/>
  <c r="BG954" i="2"/>
  <c r="BF954" i="2"/>
  <c r="T954" i="2"/>
  <c r="R954" i="2"/>
  <c r="P954" i="2"/>
  <c r="BK954" i="2"/>
  <c r="J954" i="2"/>
  <c r="BE954" i="2"/>
  <c r="BI950" i="2"/>
  <c r="BH950" i="2"/>
  <c r="BG950" i="2"/>
  <c r="BF950" i="2"/>
  <c r="T950" i="2"/>
  <c r="R950" i="2"/>
  <c r="P950" i="2"/>
  <c r="BK950" i="2"/>
  <c r="J950" i="2"/>
  <c r="BE950" i="2"/>
  <c r="BI946" i="2"/>
  <c r="BH946" i="2"/>
  <c r="BG946" i="2"/>
  <c r="BF946" i="2"/>
  <c r="T946" i="2"/>
  <c r="R946" i="2"/>
  <c r="P946" i="2"/>
  <c r="BK946" i="2"/>
  <c r="J946" i="2"/>
  <c r="BE946" i="2"/>
  <c r="BI942" i="2"/>
  <c r="BH942" i="2"/>
  <c r="BG942" i="2"/>
  <c r="BF942" i="2"/>
  <c r="T942" i="2"/>
  <c r="R942" i="2"/>
  <c r="P942" i="2"/>
  <c r="BK942" i="2"/>
  <c r="J942" i="2"/>
  <c r="BE942" i="2"/>
  <c r="BI938" i="2"/>
  <c r="BH938" i="2"/>
  <c r="BG938" i="2"/>
  <c r="BF938" i="2"/>
  <c r="T938" i="2"/>
  <c r="R938" i="2"/>
  <c r="P938" i="2"/>
  <c r="BK938" i="2"/>
  <c r="J938" i="2"/>
  <c r="BE938" i="2"/>
  <c r="BI934" i="2"/>
  <c r="BH934" i="2"/>
  <c r="BG934" i="2"/>
  <c r="BF934" i="2"/>
  <c r="T934" i="2"/>
  <c r="R934" i="2"/>
  <c r="P934" i="2"/>
  <c r="BK934" i="2"/>
  <c r="J934" i="2"/>
  <c r="BE934" i="2"/>
  <c r="BI930" i="2"/>
  <c r="BH930" i="2"/>
  <c r="BG930" i="2"/>
  <c r="BF930" i="2"/>
  <c r="T930" i="2"/>
  <c r="R930" i="2"/>
  <c r="P930" i="2"/>
  <c r="BK930" i="2"/>
  <c r="J930" i="2"/>
  <c r="BE930" i="2"/>
  <c r="BI926" i="2"/>
  <c r="BH926" i="2"/>
  <c r="BG926" i="2"/>
  <c r="BF926" i="2"/>
  <c r="T926" i="2"/>
  <c r="R926" i="2"/>
  <c r="P926" i="2"/>
  <c r="BK926" i="2"/>
  <c r="J926" i="2"/>
  <c r="BE926" i="2"/>
  <c r="BI922" i="2"/>
  <c r="BH922" i="2"/>
  <c r="BG922" i="2"/>
  <c r="BF922" i="2"/>
  <c r="T922" i="2"/>
  <c r="R922" i="2"/>
  <c r="P922" i="2"/>
  <c r="BK922" i="2"/>
  <c r="J922" i="2"/>
  <c r="BE922" i="2"/>
  <c r="BI918" i="2"/>
  <c r="BH918" i="2"/>
  <c r="BG918" i="2"/>
  <c r="BF918" i="2"/>
  <c r="T918" i="2"/>
  <c r="R918" i="2"/>
  <c r="P918" i="2"/>
  <c r="BK918" i="2"/>
  <c r="J918" i="2"/>
  <c r="BE918" i="2"/>
  <c r="BI914" i="2"/>
  <c r="BH914" i="2"/>
  <c r="BG914" i="2"/>
  <c r="BF914" i="2"/>
  <c r="T914" i="2"/>
  <c r="R914" i="2"/>
  <c r="P914" i="2"/>
  <c r="BK914" i="2"/>
  <c r="J914" i="2"/>
  <c r="BE914" i="2"/>
  <c r="BI910" i="2"/>
  <c r="BH910" i="2"/>
  <c r="BG910" i="2"/>
  <c r="BF910" i="2"/>
  <c r="T910" i="2"/>
  <c r="R910" i="2"/>
  <c r="P910" i="2"/>
  <c r="BK910" i="2"/>
  <c r="J910" i="2"/>
  <c r="BE910" i="2"/>
  <c r="BI906" i="2"/>
  <c r="BH906" i="2"/>
  <c r="BG906" i="2"/>
  <c r="BF906" i="2"/>
  <c r="T906" i="2"/>
  <c r="R906" i="2"/>
  <c r="P906" i="2"/>
  <c r="BK906" i="2"/>
  <c r="J906" i="2"/>
  <c r="BE906" i="2"/>
  <c r="BI902" i="2"/>
  <c r="BH902" i="2"/>
  <c r="BG902" i="2"/>
  <c r="BF902" i="2"/>
  <c r="T902" i="2"/>
  <c r="R902" i="2"/>
  <c r="P902" i="2"/>
  <c r="BK902" i="2"/>
  <c r="J902" i="2"/>
  <c r="BE902" i="2"/>
  <c r="BI898" i="2"/>
  <c r="BH898" i="2"/>
  <c r="BG898" i="2"/>
  <c r="BF898" i="2"/>
  <c r="T898" i="2"/>
  <c r="R898" i="2"/>
  <c r="P898" i="2"/>
  <c r="BK898" i="2"/>
  <c r="J898" i="2"/>
  <c r="BE898" i="2"/>
  <c r="BI894" i="2"/>
  <c r="BH894" i="2"/>
  <c r="BG894" i="2"/>
  <c r="BF894" i="2"/>
  <c r="T894" i="2"/>
  <c r="R894" i="2"/>
  <c r="P894" i="2"/>
  <c r="BK894" i="2"/>
  <c r="J894" i="2"/>
  <c r="BE894" i="2"/>
  <c r="BI890" i="2"/>
  <c r="BH890" i="2"/>
  <c r="BG890" i="2"/>
  <c r="BF890" i="2"/>
  <c r="T890" i="2"/>
  <c r="R890" i="2"/>
  <c r="P890" i="2"/>
  <c r="BK890" i="2"/>
  <c r="J890" i="2"/>
  <c r="BE890" i="2"/>
  <c r="BI886" i="2"/>
  <c r="BH886" i="2"/>
  <c r="BG886" i="2"/>
  <c r="BF886" i="2"/>
  <c r="T886" i="2"/>
  <c r="R886" i="2"/>
  <c r="P886" i="2"/>
  <c r="BK886" i="2"/>
  <c r="J886" i="2"/>
  <c r="BE886" i="2"/>
  <c r="BI882" i="2"/>
  <c r="BH882" i="2"/>
  <c r="BG882" i="2"/>
  <c r="BF882" i="2"/>
  <c r="T882" i="2"/>
  <c r="R882" i="2"/>
  <c r="P882" i="2"/>
  <c r="BK882" i="2"/>
  <c r="J882" i="2"/>
  <c r="BE882" i="2"/>
  <c r="BI878" i="2"/>
  <c r="BH878" i="2"/>
  <c r="BG878" i="2"/>
  <c r="BF878" i="2"/>
  <c r="T878" i="2"/>
  <c r="R878" i="2"/>
  <c r="P878" i="2"/>
  <c r="BK878" i="2"/>
  <c r="J878" i="2"/>
  <c r="BE878" i="2"/>
  <c r="BI874" i="2"/>
  <c r="BH874" i="2"/>
  <c r="BG874" i="2"/>
  <c r="BF874" i="2"/>
  <c r="T874" i="2"/>
  <c r="R874" i="2"/>
  <c r="P874" i="2"/>
  <c r="BK874" i="2"/>
  <c r="J874" i="2"/>
  <c r="BE874" i="2"/>
  <c r="BI870" i="2"/>
  <c r="BH870" i="2"/>
  <c r="BG870" i="2"/>
  <c r="BF870" i="2"/>
  <c r="T870" i="2"/>
  <c r="R870" i="2"/>
  <c r="P870" i="2"/>
  <c r="BK870" i="2"/>
  <c r="J870" i="2"/>
  <c r="BE870" i="2"/>
  <c r="BI866" i="2"/>
  <c r="BH866" i="2"/>
  <c r="BG866" i="2"/>
  <c r="BF866" i="2"/>
  <c r="T866" i="2"/>
  <c r="R866" i="2"/>
  <c r="P866" i="2"/>
  <c r="BK866" i="2"/>
  <c r="J866" i="2"/>
  <c r="BE866" i="2"/>
  <c r="BI862" i="2"/>
  <c r="BH862" i="2"/>
  <c r="BG862" i="2"/>
  <c r="BF862" i="2"/>
  <c r="T862" i="2"/>
  <c r="R862" i="2"/>
  <c r="P862" i="2"/>
  <c r="BK862" i="2"/>
  <c r="J862" i="2"/>
  <c r="BE862" i="2"/>
  <c r="BI858" i="2"/>
  <c r="BH858" i="2"/>
  <c r="BG858" i="2"/>
  <c r="BF858" i="2"/>
  <c r="T858" i="2"/>
  <c r="R858" i="2"/>
  <c r="P858" i="2"/>
  <c r="BK858" i="2"/>
  <c r="J858" i="2"/>
  <c r="BE858" i="2"/>
  <c r="BI854" i="2"/>
  <c r="BH854" i="2"/>
  <c r="BG854" i="2"/>
  <c r="BF854" i="2"/>
  <c r="T854" i="2"/>
  <c r="R854" i="2"/>
  <c r="P854" i="2"/>
  <c r="BK854" i="2"/>
  <c r="J854" i="2"/>
  <c r="BE854" i="2"/>
  <c r="BI850" i="2"/>
  <c r="BH850" i="2"/>
  <c r="BG850" i="2"/>
  <c r="BF850" i="2"/>
  <c r="T850" i="2"/>
  <c r="R850" i="2"/>
  <c r="P850" i="2"/>
  <c r="BK850" i="2"/>
  <c r="J850" i="2"/>
  <c r="BE850" i="2"/>
  <c r="BI846" i="2"/>
  <c r="BH846" i="2"/>
  <c r="BG846" i="2"/>
  <c r="BF846" i="2"/>
  <c r="T846" i="2"/>
  <c r="R846" i="2"/>
  <c r="P846" i="2"/>
  <c r="BK846" i="2"/>
  <c r="J846" i="2"/>
  <c r="BE846" i="2"/>
  <c r="BI842" i="2"/>
  <c r="BH842" i="2"/>
  <c r="BG842" i="2"/>
  <c r="BF842" i="2"/>
  <c r="T842" i="2"/>
  <c r="R842" i="2"/>
  <c r="P842" i="2"/>
  <c r="BK842" i="2"/>
  <c r="J842" i="2"/>
  <c r="BE842" i="2"/>
  <c r="BI838" i="2"/>
  <c r="BH838" i="2"/>
  <c r="BG838" i="2"/>
  <c r="BF838" i="2"/>
  <c r="T838" i="2"/>
  <c r="R838" i="2"/>
  <c r="P838" i="2"/>
  <c r="BK838" i="2"/>
  <c r="J838" i="2"/>
  <c r="BE838" i="2"/>
  <c r="BI834" i="2"/>
  <c r="BH834" i="2"/>
  <c r="BG834" i="2"/>
  <c r="BF834" i="2"/>
  <c r="T834" i="2"/>
  <c r="R834" i="2"/>
  <c r="P834" i="2"/>
  <c r="BK834" i="2"/>
  <c r="J834" i="2"/>
  <c r="BE834" i="2"/>
  <c r="BI830" i="2"/>
  <c r="BH830" i="2"/>
  <c r="BG830" i="2"/>
  <c r="BF830" i="2"/>
  <c r="T830" i="2"/>
  <c r="R830" i="2"/>
  <c r="P830" i="2"/>
  <c r="BK830" i="2"/>
  <c r="J830" i="2"/>
  <c r="BE830" i="2"/>
  <c r="BI826" i="2"/>
  <c r="BH826" i="2"/>
  <c r="BG826" i="2"/>
  <c r="BF826" i="2"/>
  <c r="T826" i="2"/>
  <c r="R826" i="2"/>
  <c r="P826" i="2"/>
  <c r="BK826" i="2"/>
  <c r="J826" i="2"/>
  <c r="BE826" i="2"/>
  <c r="BI822" i="2"/>
  <c r="BH822" i="2"/>
  <c r="BG822" i="2"/>
  <c r="BF822" i="2"/>
  <c r="T822" i="2"/>
  <c r="R822" i="2"/>
  <c r="P822" i="2"/>
  <c r="BK822" i="2"/>
  <c r="J822" i="2"/>
  <c r="BE822" i="2"/>
  <c r="BI818" i="2"/>
  <c r="BH818" i="2"/>
  <c r="BG818" i="2"/>
  <c r="BF818" i="2"/>
  <c r="T818" i="2"/>
  <c r="R818" i="2"/>
  <c r="P818" i="2"/>
  <c r="BK818" i="2"/>
  <c r="J818" i="2"/>
  <c r="BE818" i="2"/>
  <c r="BI814" i="2"/>
  <c r="BH814" i="2"/>
  <c r="BG814" i="2"/>
  <c r="BF814" i="2"/>
  <c r="T814" i="2"/>
  <c r="R814" i="2"/>
  <c r="P814" i="2"/>
  <c r="BK814" i="2"/>
  <c r="J814" i="2"/>
  <c r="BE814" i="2"/>
  <c r="BI810" i="2"/>
  <c r="BH810" i="2"/>
  <c r="BG810" i="2"/>
  <c r="BF810" i="2"/>
  <c r="T810" i="2"/>
  <c r="R810" i="2"/>
  <c r="P810" i="2"/>
  <c r="BK810" i="2"/>
  <c r="J810" i="2"/>
  <c r="BE810" i="2"/>
  <c r="BI806" i="2"/>
  <c r="BH806" i="2"/>
  <c r="BG806" i="2"/>
  <c r="BF806" i="2"/>
  <c r="T806" i="2"/>
  <c r="R806" i="2"/>
  <c r="P806" i="2"/>
  <c r="BK806" i="2"/>
  <c r="J806" i="2"/>
  <c r="BE806" i="2"/>
  <c r="BI802" i="2"/>
  <c r="BH802" i="2"/>
  <c r="BG802" i="2"/>
  <c r="BF802" i="2"/>
  <c r="T802" i="2"/>
  <c r="R802" i="2"/>
  <c r="P802" i="2"/>
  <c r="BK802" i="2"/>
  <c r="J802" i="2"/>
  <c r="BE802" i="2"/>
  <c r="BI798" i="2"/>
  <c r="BH798" i="2"/>
  <c r="BG798" i="2"/>
  <c r="BF798" i="2"/>
  <c r="T798" i="2"/>
  <c r="R798" i="2"/>
  <c r="P798" i="2"/>
  <c r="BK798" i="2"/>
  <c r="J798" i="2"/>
  <c r="BE798" i="2"/>
  <c r="BI794" i="2"/>
  <c r="BH794" i="2"/>
  <c r="BG794" i="2"/>
  <c r="BF794" i="2"/>
  <c r="T794" i="2"/>
  <c r="R794" i="2"/>
  <c r="P794" i="2"/>
  <c r="BK794" i="2"/>
  <c r="J794" i="2"/>
  <c r="BE794" i="2"/>
  <c r="BI790" i="2"/>
  <c r="BH790" i="2"/>
  <c r="BG790" i="2"/>
  <c r="BF790" i="2"/>
  <c r="T790" i="2"/>
  <c r="R790" i="2"/>
  <c r="P790" i="2"/>
  <c r="BK790" i="2"/>
  <c r="J790" i="2"/>
  <c r="BE790" i="2"/>
  <c r="BI786" i="2"/>
  <c r="BH786" i="2"/>
  <c r="BG786" i="2"/>
  <c r="BF786" i="2"/>
  <c r="T786" i="2"/>
  <c r="R786" i="2"/>
  <c r="P786" i="2"/>
  <c r="BK786" i="2"/>
  <c r="J786" i="2"/>
  <c r="BE786" i="2"/>
  <c r="BI782" i="2"/>
  <c r="BH782" i="2"/>
  <c r="BG782" i="2"/>
  <c r="BF782" i="2"/>
  <c r="T782" i="2"/>
  <c r="R782" i="2"/>
  <c r="P782" i="2"/>
  <c r="BK782" i="2"/>
  <c r="J782" i="2"/>
  <c r="BE782" i="2"/>
  <c r="BI778" i="2"/>
  <c r="BH778" i="2"/>
  <c r="BG778" i="2"/>
  <c r="BF778" i="2"/>
  <c r="T778" i="2"/>
  <c r="R778" i="2"/>
  <c r="P778" i="2"/>
  <c r="BK778" i="2"/>
  <c r="J778" i="2"/>
  <c r="BE778" i="2"/>
  <c r="BI774" i="2"/>
  <c r="BH774" i="2"/>
  <c r="BG774" i="2"/>
  <c r="BF774" i="2"/>
  <c r="T774" i="2"/>
  <c r="R774" i="2"/>
  <c r="P774" i="2"/>
  <c r="BK774" i="2"/>
  <c r="J774" i="2"/>
  <c r="BE774" i="2"/>
  <c r="BI770" i="2"/>
  <c r="BH770" i="2"/>
  <c r="BG770" i="2"/>
  <c r="BF770" i="2"/>
  <c r="T770" i="2"/>
  <c r="R770" i="2"/>
  <c r="P770" i="2"/>
  <c r="BK770" i="2"/>
  <c r="J770" i="2"/>
  <c r="BE770" i="2"/>
  <c r="BI766" i="2"/>
  <c r="BH766" i="2"/>
  <c r="BG766" i="2"/>
  <c r="BF766" i="2"/>
  <c r="T766" i="2"/>
  <c r="R766" i="2"/>
  <c r="P766" i="2"/>
  <c r="BK766" i="2"/>
  <c r="J766" i="2"/>
  <c r="BE766" i="2"/>
  <c r="BI762" i="2"/>
  <c r="BH762" i="2"/>
  <c r="BG762" i="2"/>
  <c r="BF762" i="2"/>
  <c r="T762" i="2"/>
  <c r="R762" i="2"/>
  <c r="P762" i="2"/>
  <c r="BK762" i="2"/>
  <c r="J762" i="2"/>
  <c r="BE762" i="2"/>
  <c r="BI758" i="2"/>
  <c r="BH758" i="2"/>
  <c r="BG758" i="2"/>
  <c r="BF758" i="2"/>
  <c r="T758" i="2"/>
  <c r="R758" i="2"/>
  <c r="P758" i="2"/>
  <c r="BK758" i="2"/>
  <c r="J758" i="2"/>
  <c r="BE758" i="2"/>
  <c r="BI754" i="2"/>
  <c r="BH754" i="2"/>
  <c r="BG754" i="2"/>
  <c r="BF754" i="2"/>
  <c r="T754" i="2"/>
  <c r="R754" i="2"/>
  <c r="P754" i="2"/>
  <c r="BK754" i="2"/>
  <c r="J754" i="2"/>
  <c r="BE754" i="2"/>
  <c r="BI750" i="2"/>
  <c r="BH750" i="2"/>
  <c r="BG750" i="2"/>
  <c r="BF750" i="2"/>
  <c r="T750" i="2"/>
  <c r="R750" i="2"/>
  <c r="P750" i="2"/>
  <c r="BK750" i="2"/>
  <c r="J750" i="2"/>
  <c r="BE750" i="2"/>
  <c r="BI746" i="2"/>
  <c r="BH746" i="2"/>
  <c r="BG746" i="2"/>
  <c r="BF746" i="2"/>
  <c r="T746" i="2"/>
  <c r="R746" i="2"/>
  <c r="P746" i="2"/>
  <c r="BK746" i="2"/>
  <c r="J746" i="2"/>
  <c r="BE746" i="2"/>
  <c r="BI742" i="2"/>
  <c r="BH742" i="2"/>
  <c r="BG742" i="2"/>
  <c r="BF742" i="2"/>
  <c r="T742" i="2"/>
  <c r="R742" i="2"/>
  <c r="P742" i="2"/>
  <c r="BK742" i="2"/>
  <c r="J742" i="2"/>
  <c r="BE742" i="2"/>
  <c r="BI738" i="2"/>
  <c r="BH738" i="2"/>
  <c r="BG738" i="2"/>
  <c r="BF738" i="2"/>
  <c r="T738" i="2"/>
  <c r="R738" i="2"/>
  <c r="P738" i="2"/>
  <c r="BK738" i="2"/>
  <c r="J738" i="2"/>
  <c r="BE738" i="2"/>
  <c r="BI734" i="2"/>
  <c r="BH734" i="2"/>
  <c r="BG734" i="2"/>
  <c r="BF734" i="2"/>
  <c r="T734" i="2"/>
  <c r="R734" i="2"/>
  <c r="P734" i="2"/>
  <c r="BK734" i="2"/>
  <c r="J734" i="2"/>
  <c r="BE734" i="2"/>
  <c r="BI730" i="2"/>
  <c r="BH730" i="2"/>
  <c r="BG730" i="2"/>
  <c r="BF730" i="2"/>
  <c r="T730" i="2"/>
  <c r="R730" i="2"/>
  <c r="P730" i="2"/>
  <c r="BK730" i="2"/>
  <c r="J730" i="2"/>
  <c r="BE730" i="2"/>
  <c r="BI726" i="2"/>
  <c r="BH726" i="2"/>
  <c r="BG726" i="2"/>
  <c r="BF726" i="2"/>
  <c r="T726" i="2"/>
  <c r="R726" i="2"/>
  <c r="P726" i="2"/>
  <c r="BK726" i="2"/>
  <c r="J726" i="2"/>
  <c r="BE726" i="2"/>
  <c r="BI722" i="2"/>
  <c r="BH722" i="2"/>
  <c r="BG722" i="2"/>
  <c r="BF722" i="2"/>
  <c r="T722" i="2"/>
  <c r="R722" i="2"/>
  <c r="P722" i="2"/>
  <c r="BK722" i="2"/>
  <c r="J722" i="2"/>
  <c r="BE722" i="2"/>
  <c r="BI718" i="2"/>
  <c r="BH718" i="2"/>
  <c r="BG718" i="2"/>
  <c r="BF718" i="2"/>
  <c r="T718" i="2"/>
  <c r="R718" i="2"/>
  <c r="P718" i="2"/>
  <c r="BK718" i="2"/>
  <c r="BK705" i="2" s="1"/>
  <c r="J705" i="2" s="1"/>
  <c r="J73" i="2" s="1"/>
  <c r="J718" i="2"/>
  <c r="BE718" i="2"/>
  <c r="BI714" i="2"/>
  <c r="BH714" i="2"/>
  <c r="BG714" i="2"/>
  <c r="BF714" i="2"/>
  <c r="T714" i="2"/>
  <c r="R714" i="2"/>
  <c r="R705" i="2" s="1"/>
  <c r="P714" i="2"/>
  <c r="BK714" i="2"/>
  <c r="J714" i="2"/>
  <c r="BE714" i="2"/>
  <c r="BI710" i="2"/>
  <c r="BH710" i="2"/>
  <c r="BG710" i="2"/>
  <c r="BF710" i="2"/>
  <c r="T710" i="2"/>
  <c r="R710" i="2"/>
  <c r="P710" i="2"/>
  <c r="BK710" i="2"/>
  <c r="J710" i="2"/>
  <c r="BE710" i="2"/>
  <c r="BI706" i="2"/>
  <c r="BH706" i="2"/>
  <c r="BG706" i="2"/>
  <c r="BF706" i="2"/>
  <c r="T706" i="2"/>
  <c r="T705" i="2"/>
  <c r="R706" i="2"/>
  <c r="P706" i="2"/>
  <c r="P705" i="2"/>
  <c r="BK706" i="2"/>
  <c r="J706" i="2"/>
  <c r="BE706" i="2" s="1"/>
  <c r="BI702" i="2"/>
  <c r="BH702" i="2"/>
  <c r="BG702" i="2"/>
  <c r="BF702" i="2"/>
  <c r="T702" i="2"/>
  <c r="R702" i="2"/>
  <c r="P702" i="2"/>
  <c r="BK702" i="2"/>
  <c r="J702" i="2"/>
  <c r="BE702" i="2"/>
  <c r="BI699" i="2"/>
  <c r="BH699" i="2"/>
  <c r="BG699" i="2"/>
  <c r="BF699" i="2"/>
  <c r="T699" i="2"/>
  <c r="R699" i="2"/>
  <c r="P699" i="2"/>
  <c r="BK699" i="2"/>
  <c r="J699" i="2"/>
  <c r="BE699" i="2"/>
  <c r="BI696" i="2"/>
  <c r="BH696" i="2"/>
  <c r="BG696" i="2"/>
  <c r="BF696" i="2"/>
  <c r="T696" i="2"/>
  <c r="R696" i="2"/>
  <c r="P696" i="2"/>
  <c r="BK696" i="2"/>
  <c r="J696" i="2"/>
  <c r="BE696" i="2"/>
  <c r="BI689" i="2"/>
  <c r="BH689" i="2"/>
  <c r="BG689" i="2"/>
  <c r="BF689" i="2"/>
  <c r="T689" i="2"/>
  <c r="R689" i="2"/>
  <c r="P689" i="2"/>
  <c r="BK689" i="2"/>
  <c r="J689" i="2"/>
  <c r="BE689" i="2"/>
  <c r="BI685" i="2"/>
  <c r="BH685" i="2"/>
  <c r="BG685" i="2"/>
  <c r="BF685" i="2"/>
  <c r="T685" i="2"/>
  <c r="R685" i="2"/>
  <c r="P685" i="2"/>
  <c r="BK685" i="2"/>
  <c r="J685" i="2"/>
  <c r="BE685" i="2"/>
  <c r="BI680" i="2"/>
  <c r="BH680" i="2"/>
  <c r="BG680" i="2"/>
  <c r="BF680" i="2"/>
  <c r="T680" i="2"/>
  <c r="R680" i="2"/>
  <c r="P680" i="2"/>
  <c r="BK680" i="2"/>
  <c r="J680" i="2"/>
  <c r="BE680" i="2"/>
  <c r="BI676" i="2"/>
  <c r="BH676" i="2"/>
  <c r="BG676" i="2"/>
  <c r="BF676" i="2"/>
  <c r="T676" i="2"/>
  <c r="R676" i="2"/>
  <c r="P676" i="2"/>
  <c r="BK676" i="2"/>
  <c r="J676" i="2"/>
  <c r="BE676" i="2"/>
  <c r="BI664" i="2"/>
  <c r="BH664" i="2"/>
  <c r="BG664" i="2"/>
  <c r="BF664" i="2"/>
  <c r="T664" i="2"/>
  <c r="R664" i="2"/>
  <c r="P664" i="2"/>
  <c r="BK664" i="2"/>
  <c r="J664" i="2"/>
  <c r="BE664" i="2"/>
  <c r="BI655" i="2"/>
  <c r="BH655" i="2"/>
  <c r="BG655" i="2"/>
  <c r="BF655" i="2"/>
  <c r="T655" i="2"/>
  <c r="R655" i="2"/>
  <c r="P655" i="2"/>
  <c r="BK655" i="2"/>
  <c r="J655" i="2"/>
  <c r="BE655" i="2"/>
  <c r="BI605" i="2"/>
  <c r="BH605" i="2"/>
  <c r="BG605" i="2"/>
  <c r="BF605" i="2"/>
  <c r="T605" i="2"/>
  <c r="R605" i="2"/>
  <c r="P605" i="2"/>
  <c r="BK605" i="2"/>
  <c r="J605" i="2"/>
  <c r="BE605" i="2"/>
  <c r="BI534" i="2"/>
  <c r="BH534" i="2"/>
  <c r="BG534" i="2"/>
  <c r="BF534" i="2"/>
  <c r="T534" i="2"/>
  <c r="R534" i="2"/>
  <c r="P534" i="2"/>
  <c r="BK534" i="2"/>
  <c r="J534" i="2"/>
  <c r="BE534" i="2"/>
  <c r="BI514" i="2"/>
  <c r="BH514" i="2"/>
  <c r="BG514" i="2"/>
  <c r="BF514" i="2"/>
  <c r="T514" i="2"/>
  <c r="R514" i="2"/>
  <c r="P514" i="2"/>
  <c r="BK514" i="2"/>
  <c r="J514" i="2"/>
  <c r="BE514" i="2"/>
  <c r="BI502" i="2"/>
  <c r="BH502" i="2"/>
  <c r="BG502" i="2"/>
  <c r="BF502" i="2"/>
  <c r="T502" i="2"/>
  <c r="R502" i="2"/>
  <c r="R484" i="2" s="1"/>
  <c r="P502" i="2"/>
  <c r="BK502" i="2"/>
  <c r="J502" i="2"/>
  <c r="BE502" i="2"/>
  <c r="BI493" i="2"/>
  <c r="BH493" i="2"/>
  <c r="BG493" i="2"/>
  <c r="BF493" i="2"/>
  <c r="T493" i="2"/>
  <c r="R493" i="2"/>
  <c r="P493" i="2"/>
  <c r="BK493" i="2"/>
  <c r="BK484" i="2" s="1"/>
  <c r="J484" i="2" s="1"/>
  <c r="J72" i="2" s="1"/>
  <c r="J493" i="2"/>
  <c r="BE493" i="2"/>
  <c r="BI485" i="2"/>
  <c r="BH485" i="2"/>
  <c r="BG485" i="2"/>
  <c r="BF485" i="2"/>
  <c r="T485" i="2"/>
  <c r="T484" i="2"/>
  <c r="R485" i="2"/>
  <c r="P485" i="2"/>
  <c r="P484" i="2"/>
  <c r="BK485" i="2"/>
  <c r="J485" i="2"/>
  <c r="BE485" i="2" s="1"/>
  <c r="BI481" i="2"/>
  <c r="BH481" i="2"/>
  <c r="BG481" i="2"/>
  <c r="BF481" i="2"/>
  <c r="T481" i="2"/>
  <c r="R481" i="2"/>
  <c r="R477" i="2" s="1"/>
  <c r="P481" i="2"/>
  <c r="BK481" i="2"/>
  <c r="J481" i="2"/>
  <c r="BE481" i="2"/>
  <c r="BI478" i="2"/>
  <c r="BH478" i="2"/>
  <c r="BG478" i="2"/>
  <c r="BF478" i="2"/>
  <c r="T478" i="2"/>
  <c r="T477" i="2"/>
  <c r="R478" i="2"/>
  <c r="P478" i="2"/>
  <c r="P477" i="2"/>
  <c r="BK478" i="2"/>
  <c r="BK477" i="2"/>
  <c r="J477" i="2" s="1"/>
  <c r="J71" i="2" s="1"/>
  <c r="J478" i="2"/>
  <c r="BE478" i="2" s="1"/>
  <c r="BI474" i="2"/>
  <c r="BH474" i="2"/>
  <c r="BG474" i="2"/>
  <c r="BF474" i="2"/>
  <c r="T474" i="2"/>
  <c r="R474" i="2"/>
  <c r="P474" i="2"/>
  <c r="BK474" i="2"/>
  <c r="J474" i="2"/>
  <c r="BE474" i="2"/>
  <c r="BI467" i="2"/>
  <c r="BH467" i="2"/>
  <c r="BG467" i="2"/>
  <c r="BF467" i="2"/>
  <c r="T467" i="2"/>
  <c r="R467" i="2"/>
  <c r="P467" i="2"/>
  <c r="BK467" i="2"/>
  <c r="J467" i="2"/>
  <c r="BE467" i="2"/>
  <c r="BI463" i="2"/>
  <c r="BH463" i="2"/>
  <c r="BG463" i="2"/>
  <c r="BF463" i="2"/>
  <c r="T463" i="2"/>
  <c r="T462" i="2"/>
  <c r="T461" i="2" s="1"/>
  <c r="R463" i="2"/>
  <c r="R462" i="2" s="1"/>
  <c r="P463" i="2"/>
  <c r="P462" i="2"/>
  <c r="P461" i="2" s="1"/>
  <c r="BK463" i="2"/>
  <c r="BK462" i="2" s="1"/>
  <c r="J463" i="2"/>
  <c r="BE463" i="2"/>
  <c r="BI458" i="2"/>
  <c r="BH458" i="2"/>
  <c r="BG458" i="2"/>
  <c r="BF458" i="2"/>
  <c r="T458" i="2"/>
  <c r="R458" i="2"/>
  <c r="P458" i="2"/>
  <c r="BK458" i="2"/>
  <c r="J458" i="2"/>
  <c r="BE458" i="2"/>
  <c r="BI454" i="2"/>
  <c r="BH454" i="2"/>
  <c r="BG454" i="2"/>
  <c r="BF454" i="2"/>
  <c r="T454" i="2"/>
  <c r="R454" i="2"/>
  <c r="P454" i="2"/>
  <c r="BK454" i="2"/>
  <c r="J454" i="2"/>
  <c r="BE454" i="2"/>
  <c r="BI450" i="2"/>
  <c r="BH450" i="2"/>
  <c r="BG450" i="2"/>
  <c r="BF450" i="2"/>
  <c r="T450" i="2"/>
  <c r="R450" i="2"/>
  <c r="P450" i="2"/>
  <c r="BK450" i="2"/>
  <c r="J450" i="2"/>
  <c r="BE450" i="2"/>
  <c r="BI447" i="2"/>
  <c r="BH447" i="2"/>
  <c r="BG447" i="2"/>
  <c r="BF447" i="2"/>
  <c r="T447" i="2"/>
  <c r="R447" i="2"/>
  <c r="P447" i="2"/>
  <c r="BK447" i="2"/>
  <c r="J447" i="2"/>
  <c r="BE447" i="2"/>
  <c r="BI444" i="2"/>
  <c r="BH444" i="2"/>
  <c r="BG444" i="2"/>
  <c r="BF444" i="2"/>
  <c r="T444" i="2"/>
  <c r="R444" i="2"/>
  <c r="P444" i="2"/>
  <c r="BK444" i="2"/>
  <c r="J444" i="2"/>
  <c r="BE444" i="2"/>
  <c r="BI441" i="2"/>
  <c r="BH441" i="2"/>
  <c r="BG441" i="2"/>
  <c r="BF441" i="2"/>
  <c r="T441" i="2"/>
  <c r="R441" i="2"/>
  <c r="P441" i="2"/>
  <c r="BK441" i="2"/>
  <c r="J441" i="2"/>
  <c r="BE441" i="2"/>
  <c r="BI438" i="2"/>
  <c r="BH438" i="2"/>
  <c r="BG438" i="2"/>
  <c r="BF438" i="2"/>
  <c r="T438" i="2"/>
  <c r="R438" i="2"/>
  <c r="R429" i="2" s="1"/>
  <c r="R359" i="2" s="1"/>
  <c r="P438" i="2"/>
  <c r="BK438" i="2"/>
  <c r="J438" i="2"/>
  <c r="BE438" i="2"/>
  <c r="BI434" i="2"/>
  <c r="BH434" i="2"/>
  <c r="BG434" i="2"/>
  <c r="BF434" i="2"/>
  <c r="T434" i="2"/>
  <c r="R434" i="2"/>
  <c r="P434" i="2"/>
  <c r="BK434" i="2"/>
  <c r="BK429" i="2" s="1"/>
  <c r="J429" i="2" s="1"/>
  <c r="J68" i="2" s="1"/>
  <c r="J434" i="2"/>
  <c r="BE434" i="2"/>
  <c r="BI430" i="2"/>
  <c r="BH430" i="2"/>
  <c r="BG430" i="2"/>
  <c r="BF430" i="2"/>
  <c r="T430" i="2"/>
  <c r="T429" i="2"/>
  <c r="T359" i="2" s="1"/>
  <c r="R430" i="2"/>
  <c r="P430" i="2"/>
  <c r="P429" i="2"/>
  <c r="P359" i="2" s="1"/>
  <c r="BK430" i="2"/>
  <c r="J430" i="2"/>
  <c r="BE430" i="2" s="1"/>
  <c r="BI422" i="2"/>
  <c r="BH422" i="2"/>
  <c r="BG422" i="2"/>
  <c r="BF422" i="2"/>
  <c r="T422" i="2"/>
  <c r="R422" i="2"/>
  <c r="P422" i="2"/>
  <c r="BK422" i="2"/>
  <c r="J422" i="2"/>
  <c r="BE422" i="2"/>
  <c r="BI408" i="2"/>
  <c r="BH408" i="2"/>
  <c r="BG408" i="2"/>
  <c r="BF408" i="2"/>
  <c r="T408" i="2"/>
  <c r="R408" i="2"/>
  <c r="P408" i="2"/>
  <c r="BK408" i="2"/>
  <c r="J408" i="2"/>
  <c r="BE408" i="2"/>
  <c r="BI405" i="2"/>
  <c r="BH405" i="2"/>
  <c r="BG405" i="2"/>
  <c r="BF405" i="2"/>
  <c r="T405" i="2"/>
  <c r="R405" i="2"/>
  <c r="P405" i="2"/>
  <c r="BK405" i="2"/>
  <c r="J405" i="2"/>
  <c r="BE405" i="2"/>
  <c r="BI402" i="2"/>
  <c r="BH402" i="2"/>
  <c r="BG402" i="2"/>
  <c r="BF402" i="2"/>
  <c r="T402" i="2"/>
  <c r="R402" i="2"/>
  <c r="P402" i="2"/>
  <c r="BK402" i="2"/>
  <c r="J402" i="2"/>
  <c r="BE402" i="2"/>
  <c r="BI399" i="2"/>
  <c r="BH399" i="2"/>
  <c r="BG399" i="2"/>
  <c r="BF399" i="2"/>
  <c r="T399" i="2"/>
  <c r="R399" i="2"/>
  <c r="P399" i="2"/>
  <c r="BK399" i="2"/>
  <c r="J399" i="2"/>
  <c r="BE399" i="2"/>
  <c r="BI394" i="2"/>
  <c r="BH394" i="2"/>
  <c r="BG394" i="2"/>
  <c r="BF394" i="2"/>
  <c r="T394" i="2"/>
  <c r="R394" i="2"/>
  <c r="P394" i="2"/>
  <c r="BK394" i="2"/>
  <c r="J394" i="2"/>
  <c r="BE394" i="2"/>
  <c r="BI389" i="2"/>
  <c r="BH389" i="2"/>
  <c r="BG389" i="2"/>
  <c r="BF389" i="2"/>
  <c r="T389" i="2"/>
  <c r="R389" i="2"/>
  <c r="P389" i="2"/>
  <c r="BK389" i="2"/>
  <c r="J389" i="2"/>
  <c r="BE389" i="2"/>
  <c r="BI384" i="2"/>
  <c r="BH384" i="2"/>
  <c r="BG384" i="2"/>
  <c r="BF384" i="2"/>
  <c r="T384" i="2"/>
  <c r="R384" i="2"/>
  <c r="P384" i="2"/>
  <c r="BK384" i="2"/>
  <c r="J384" i="2"/>
  <c r="BE384" i="2"/>
  <c r="BI379" i="2"/>
  <c r="BH379" i="2"/>
  <c r="BG379" i="2"/>
  <c r="BF379" i="2"/>
  <c r="T379" i="2"/>
  <c r="R379" i="2"/>
  <c r="P379" i="2"/>
  <c r="BK379" i="2"/>
  <c r="J379" i="2"/>
  <c r="BE379" i="2"/>
  <c r="BI374" i="2"/>
  <c r="BH374" i="2"/>
  <c r="BG374" i="2"/>
  <c r="BF374" i="2"/>
  <c r="T374" i="2"/>
  <c r="R374" i="2"/>
  <c r="P374" i="2"/>
  <c r="BK374" i="2"/>
  <c r="BK359" i="2" s="1"/>
  <c r="J359" i="2" s="1"/>
  <c r="J67" i="2" s="1"/>
  <c r="J374" i="2"/>
  <c r="BE374" i="2"/>
  <c r="BI369" i="2"/>
  <c r="BH369" i="2"/>
  <c r="BG369" i="2"/>
  <c r="BF369" i="2"/>
  <c r="T369" i="2"/>
  <c r="R369" i="2"/>
  <c r="P369" i="2"/>
  <c r="BK369" i="2"/>
  <c r="J369" i="2"/>
  <c r="BE369" i="2"/>
  <c r="BI366" i="2"/>
  <c r="BH366" i="2"/>
  <c r="BG366" i="2"/>
  <c r="BF366" i="2"/>
  <c r="T366" i="2"/>
  <c r="R366" i="2"/>
  <c r="P366" i="2"/>
  <c r="BK366" i="2"/>
  <c r="J366" i="2"/>
  <c r="BE366" i="2"/>
  <c r="BI363" i="2"/>
  <c r="BH363" i="2"/>
  <c r="BG363" i="2"/>
  <c r="BF363" i="2"/>
  <c r="T363" i="2"/>
  <c r="R363" i="2"/>
  <c r="P363" i="2"/>
  <c r="BK363" i="2"/>
  <c r="J363" i="2"/>
  <c r="BE363" i="2"/>
  <c r="BI360" i="2"/>
  <c r="BH360" i="2"/>
  <c r="BG360" i="2"/>
  <c r="BF360" i="2"/>
  <c r="T360" i="2"/>
  <c r="R360" i="2"/>
  <c r="P360" i="2"/>
  <c r="BK360" i="2"/>
  <c r="J360" i="2"/>
  <c r="BE360" i="2" s="1"/>
  <c r="BI355" i="2"/>
  <c r="BH355" i="2"/>
  <c r="BG355" i="2"/>
  <c r="BF355" i="2"/>
  <c r="T355" i="2"/>
  <c r="R355" i="2"/>
  <c r="P355" i="2"/>
  <c r="BK355" i="2"/>
  <c r="BK351" i="2" s="1"/>
  <c r="J351" i="2" s="1"/>
  <c r="J66" i="2" s="1"/>
  <c r="J355" i="2"/>
  <c r="BE355" i="2"/>
  <c r="BI352" i="2"/>
  <c r="BH352" i="2"/>
  <c r="BG352" i="2"/>
  <c r="BF352" i="2"/>
  <c r="T352" i="2"/>
  <c r="T351" i="2"/>
  <c r="R352" i="2"/>
  <c r="R351" i="2"/>
  <c r="P352" i="2"/>
  <c r="P351" i="2"/>
  <c r="BK352" i="2"/>
  <c r="J352" i="2"/>
  <c r="BE352" i="2" s="1"/>
  <c r="BI340" i="2"/>
  <c r="BH340" i="2"/>
  <c r="BG340" i="2"/>
  <c r="BF340" i="2"/>
  <c r="T340" i="2"/>
  <c r="R340" i="2"/>
  <c r="P340" i="2"/>
  <c r="BK340" i="2"/>
  <c r="J340" i="2"/>
  <c r="BE340" i="2"/>
  <c r="BI337" i="2"/>
  <c r="BH337" i="2"/>
  <c r="BG337" i="2"/>
  <c r="BF337" i="2"/>
  <c r="T337" i="2"/>
  <c r="R337" i="2"/>
  <c r="P337" i="2"/>
  <c r="BK337" i="2"/>
  <c r="J337" i="2"/>
  <c r="BE337" i="2"/>
  <c r="BI333" i="2"/>
  <c r="BH333" i="2"/>
  <c r="BG333" i="2"/>
  <c r="BF333" i="2"/>
  <c r="T333" i="2"/>
  <c r="R333" i="2"/>
  <c r="P333" i="2"/>
  <c r="BK333" i="2"/>
  <c r="J333" i="2"/>
  <c r="BE333" i="2"/>
  <c r="BI324" i="2"/>
  <c r="BH324" i="2"/>
  <c r="BG324" i="2"/>
  <c r="BF324" i="2"/>
  <c r="T324" i="2"/>
  <c r="R324" i="2"/>
  <c r="P324" i="2"/>
  <c r="BK324" i="2"/>
  <c r="J324" i="2"/>
  <c r="BE324" i="2"/>
  <c r="BI319" i="2"/>
  <c r="BH319" i="2"/>
  <c r="BG319" i="2"/>
  <c r="BF319" i="2"/>
  <c r="T319" i="2"/>
  <c r="R319" i="2"/>
  <c r="P319" i="2"/>
  <c r="BK319" i="2"/>
  <c r="J319" i="2"/>
  <c r="BE319" i="2"/>
  <c r="BI316" i="2"/>
  <c r="BH316" i="2"/>
  <c r="BG316" i="2"/>
  <c r="BF316" i="2"/>
  <c r="T316" i="2"/>
  <c r="R316" i="2"/>
  <c r="P316" i="2"/>
  <c r="BK316" i="2"/>
  <c r="J316" i="2"/>
  <c r="BE316" i="2"/>
  <c r="BI302" i="2"/>
  <c r="BH302" i="2"/>
  <c r="BG302" i="2"/>
  <c r="BF302" i="2"/>
  <c r="T302" i="2"/>
  <c r="R302" i="2"/>
  <c r="P302" i="2"/>
  <c r="BK302" i="2"/>
  <c r="J302" i="2"/>
  <c r="BE302" i="2"/>
  <c r="BI295" i="2"/>
  <c r="BH295" i="2"/>
  <c r="BG295" i="2"/>
  <c r="BF295" i="2"/>
  <c r="T295" i="2"/>
  <c r="R295" i="2"/>
  <c r="P295" i="2"/>
  <c r="BK295" i="2"/>
  <c r="J295" i="2"/>
  <c r="BE295" i="2"/>
  <c r="BI285" i="2"/>
  <c r="BH285" i="2"/>
  <c r="BG285" i="2"/>
  <c r="BF285" i="2"/>
  <c r="T285" i="2"/>
  <c r="R285" i="2"/>
  <c r="P285" i="2"/>
  <c r="BK285" i="2"/>
  <c r="J285" i="2"/>
  <c r="BE285" i="2"/>
  <c r="BI278" i="2"/>
  <c r="BH278" i="2"/>
  <c r="BG278" i="2"/>
  <c r="BF278" i="2"/>
  <c r="T278" i="2"/>
  <c r="R278" i="2"/>
  <c r="P278" i="2"/>
  <c r="BK278" i="2"/>
  <c r="J278" i="2"/>
  <c r="BE278" i="2"/>
  <c r="BI268" i="2"/>
  <c r="BH268" i="2"/>
  <c r="BG268" i="2"/>
  <c r="BF268" i="2"/>
  <c r="T268" i="2"/>
  <c r="R268" i="2"/>
  <c r="P268" i="2"/>
  <c r="BK268" i="2"/>
  <c r="J268" i="2"/>
  <c r="BE268" i="2"/>
  <c r="BI262" i="2"/>
  <c r="BH262" i="2"/>
  <c r="BG262" i="2"/>
  <c r="BF262" i="2"/>
  <c r="T262" i="2"/>
  <c r="R262" i="2"/>
  <c r="P262" i="2"/>
  <c r="BK262" i="2"/>
  <c r="BK230" i="2" s="1"/>
  <c r="J230" i="2" s="1"/>
  <c r="J65" i="2" s="1"/>
  <c r="J262" i="2"/>
  <c r="BE262" i="2"/>
  <c r="BI243" i="2"/>
  <c r="BH243" i="2"/>
  <c r="BG243" i="2"/>
  <c r="BF243" i="2"/>
  <c r="T243" i="2"/>
  <c r="R243" i="2"/>
  <c r="P243" i="2"/>
  <c r="BK243" i="2"/>
  <c r="J243" i="2"/>
  <c r="BE243" i="2"/>
  <c r="BI240" i="2"/>
  <c r="BH240" i="2"/>
  <c r="BG240" i="2"/>
  <c r="BF240" i="2"/>
  <c r="T240" i="2"/>
  <c r="R240" i="2"/>
  <c r="P240" i="2"/>
  <c r="BK240" i="2"/>
  <c r="J240" i="2"/>
  <c r="BE240" i="2"/>
  <c r="BI235" i="2"/>
  <c r="BH235" i="2"/>
  <c r="BG235" i="2"/>
  <c r="BF235" i="2"/>
  <c r="T235" i="2"/>
  <c r="R235" i="2"/>
  <c r="P235" i="2"/>
  <c r="BK235" i="2"/>
  <c r="J235" i="2"/>
  <c r="BE235" i="2"/>
  <c r="BI231" i="2"/>
  <c r="BH231" i="2"/>
  <c r="BG231" i="2"/>
  <c r="BF231" i="2"/>
  <c r="T231" i="2"/>
  <c r="T230" i="2"/>
  <c r="R231" i="2"/>
  <c r="R230" i="2"/>
  <c r="P231" i="2"/>
  <c r="P230" i="2"/>
  <c r="BK231" i="2"/>
  <c r="J231" i="2"/>
  <c r="BE231" i="2" s="1"/>
  <c r="BI225" i="2"/>
  <c r="BH225" i="2"/>
  <c r="BG225" i="2"/>
  <c r="BF225" i="2"/>
  <c r="T225" i="2"/>
  <c r="R225" i="2"/>
  <c r="P225" i="2"/>
  <c r="BK225" i="2"/>
  <c r="J225" i="2"/>
  <c r="BE225" i="2"/>
  <c r="BI220" i="2"/>
  <c r="BH220" i="2"/>
  <c r="BG220" i="2"/>
  <c r="BF220" i="2"/>
  <c r="T220" i="2"/>
  <c r="R220" i="2"/>
  <c r="P220" i="2"/>
  <c r="BK220" i="2"/>
  <c r="J220" i="2"/>
  <c r="BE220" i="2"/>
  <c r="BI216" i="2"/>
  <c r="BH216" i="2"/>
  <c r="BG216" i="2"/>
  <c r="BF216" i="2"/>
  <c r="T216" i="2"/>
  <c r="R216" i="2"/>
  <c r="R211" i="2" s="1"/>
  <c r="P216" i="2"/>
  <c r="BK216" i="2"/>
  <c r="BK211" i="2" s="1"/>
  <c r="J211" i="2" s="1"/>
  <c r="J64" i="2" s="1"/>
  <c r="J216" i="2"/>
  <c r="BE216" i="2"/>
  <c r="BI212" i="2"/>
  <c r="BH212" i="2"/>
  <c r="BG212" i="2"/>
  <c r="BF212" i="2"/>
  <c r="T212" i="2"/>
  <c r="T211" i="2"/>
  <c r="R212" i="2"/>
  <c r="P212" i="2"/>
  <c r="P211" i="2"/>
  <c r="BK212" i="2"/>
  <c r="J212" i="2"/>
  <c r="BE212" i="2" s="1"/>
  <c r="BI207" i="2"/>
  <c r="BH207" i="2"/>
  <c r="BG207" i="2"/>
  <c r="BF207" i="2"/>
  <c r="T207" i="2"/>
  <c r="R207" i="2"/>
  <c r="R198" i="2" s="1"/>
  <c r="P207" i="2"/>
  <c r="BK207" i="2"/>
  <c r="J207" i="2"/>
  <c r="BE207" i="2"/>
  <c r="BI203" i="2"/>
  <c r="BH203" i="2"/>
  <c r="BG203" i="2"/>
  <c r="BF203" i="2"/>
  <c r="T203" i="2"/>
  <c r="R203" i="2"/>
  <c r="P203" i="2"/>
  <c r="BK203" i="2"/>
  <c r="BK198" i="2" s="1"/>
  <c r="J198" i="2" s="1"/>
  <c r="J63" i="2" s="1"/>
  <c r="J203" i="2"/>
  <c r="BE203" i="2"/>
  <c r="BI199" i="2"/>
  <c r="BH199" i="2"/>
  <c r="BG199" i="2"/>
  <c r="BF199" i="2"/>
  <c r="T199" i="2"/>
  <c r="T198" i="2"/>
  <c r="R199" i="2"/>
  <c r="P199" i="2"/>
  <c r="P198" i="2"/>
  <c r="BK199" i="2"/>
  <c r="J199" i="2"/>
  <c r="BE199" i="2" s="1"/>
  <c r="BI193" i="2"/>
  <c r="BH193" i="2"/>
  <c r="BG193" i="2"/>
  <c r="BF193" i="2"/>
  <c r="T193" i="2"/>
  <c r="R193" i="2"/>
  <c r="P193" i="2"/>
  <c r="BK193" i="2"/>
  <c r="J193" i="2"/>
  <c r="BE193" i="2"/>
  <c r="BI188" i="2"/>
  <c r="BH188" i="2"/>
  <c r="BG188" i="2"/>
  <c r="BF188" i="2"/>
  <c r="T188" i="2"/>
  <c r="R188" i="2"/>
  <c r="P188" i="2"/>
  <c r="BK188" i="2"/>
  <c r="J188" i="2"/>
  <c r="BE188" i="2"/>
  <c r="BI183" i="2"/>
  <c r="BH183" i="2"/>
  <c r="BG183" i="2"/>
  <c r="BF183" i="2"/>
  <c r="T183" i="2"/>
  <c r="R183" i="2"/>
  <c r="R172" i="2" s="1"/>
  <c r="P183" i="2"/>
  <c r="BK183" i="2"/>
  <c r="J183" i="2"/>
  <c r="BE183" i="2"/>
  <c r="BI178" i="2"/>
  <c r="BH178" i="2"/>
  <c r="BG178" i="2"/>
  <c r="BF178" i="2"/>
  <c r="T178" i="2"/>
  <c r="R178" i="2"/>
  <c r="P178" i="2"/>
  <c r="BK178" i="2"/>
  <c r="BK172" i="2" s="1"/>
  <c r="J172" i="2" s="1"/>
  <c r="J62" i="2" s="1"/>
  <c r="J178" i="2"/>
  <c r="BE178" i="2"/>
  <c r="BI173" i="2"/>
  <c r="BH173" i="2"/>
  <c r="BG173" i="2"/>
  <c r="BF173" i="2"/>
  <c r="T173" i="2"/>
  <c r="T172" i="2"/>
  <c r="R173" i="2"/>
  <c r="P173" i="2"/>
  <c r="P172" i="2"/>
  <c r="BK173" i="2"/>
  <c r="J173" i="2"/>
  <c r="BE173" i="2" s="1"/>
  <c r="BI169" i="2"/>
  <c r="BH169" i="2"/>
  <c r="BG169" i="2"/>
  <c r="BF169" i="2"/>
  <c r="T169" i="2"/>
  <c r="R169" i="2"/>
  <c r="P169" i="2"/>
  <c r="BK169" i="2"/>
  <c r="J169" i="2"/>
  <c r="BE169" i="2"/>
  <c r="BI166" i="2"/>
  <c r="BH166" i="2"/>
  <c r="BG166" i="2"/>
  <c r="BF166" i="2"/>
  <c r="T166" i="2"/>
  <c r="R166" i="2"/>
  <c r="P166" i="2"/>
  <c r="BK166" i="2"/>
  <c r="J166" i="2"/>
  <c r="BE166" i="2"/>
  <c r="BI163" i="2"/>
  <c r="BH163" i="2"/>
  <c r="BG163" i="2"/>
  <c r="BF163" i="2"/>
  <c r="T163" i="2"/>
  <c r="R163" i="2"/>
  <c r="P163" i="2"/>
  <c r="BK163" i="2"/>
  <c r="J163" i="2"/>
  <c r="BE163" i="2"/>
  <c r="BI159" i="2"/>
  <c r="BH159" i="2"/>
  <c r="BG159" i="2"/>
  <c r="BF159" i="2"/>
  <c r="T159" i="2"/>
  <c r="R159" i="2"/>
  <c r="P159" i="2"/>
  <c r="BK159" i="2"/>
  <c r="J159" i="2"/>
  <c r="BE159" i="2"/>
  <c r="BI155" i="2"/>
  <c r="BH155" i="2"/>
  <c r="BG155" i="2"/>
  <c r="BF155" i="2"/>
  <c r="T155" i="2"/>
  <c r="R155" i="2"/>
  <c r="P155" i="2"/>
  <c r="BK155" i="2"/>
  <c r="J155" i="2"/>
  <c r="BE155" i="2"/>
  <c r="BI149" i="2"/>
  <c r="BH149" i="2"/>
  <c r="BG149" i="2"/>
  <c r="BF149" i="2"/>
  <c r="T149" i="2"/>
  <c r="R149" i="2"/>
  <c r="P149" i="2"/>
  <c r="BK149" i="2"/>
  <c r="J149" i="2"/>
  <c r="BE149" i="2"/>
  <c r="BI144" i="2"/>
  <c r="BH144" i="2"/>
  <c r="BG144" i="2"/>
  <c r="BF144" i="2"/>
  <c r="T144" i="2"/>
  <c r="R144" i="2"/>
  <c r="P144" i="2"/>
  <c r="BK144" i="2"/>
  <c r="J144" i="2"/>
  <c r="BE144" i="2"/>
  <c r="BI139" i="2"/>
  <c r="BH139" i="2"/>
  <c r="BG139" i="2"/>
  <c r="BF139" i="2"/>
  <c r="T139" i="2"/>
  <c r="R139" i="2"/>
  <c r="P139" i="2"/>
  <c r="BK139" i="2"/>
  <c r="J139" i="2"/>
  <c r="BE139" i="2"/>
  <c r="BI134" i="2"/>
  <c r="BH134" i="2"/>
  <c r="BG134" i="2"/>
  <c r="BF134" i="2"/>
  <c r="T134" i="2"/>
  <c r="R134" i="2"/>
  <c r="P134" i="2"/>
  <c r="BK134" i="2"/>
  <c r="J134" i="2"/>
  <c r="BE134" i="2"/>
  <c r="BI129" i="2"/>
  <c r="BH129" i="2"/>
  <c r="BG129" i="2"/>
  <c r="BF129" i="2"/>
  <c r="T129" i="2"/>
  <c r="R129" i="2"/>
  <c r="P129" i="2"/>
  <c r="BK129" i="2"/>
  <c r="J129" i="2"/>
  <c r="BE129" i="2"/>
  <c r="BI125" i="2"/>
  <c r="BH125" i="2"/>
  <c r="BG125" i="2"/>
  <c r="BF125" i="2"/>
  <c r="T125" i="2"/>
  <c r="R125" i="2"/>
  <c r="P125" i="2"/>
  <c r="BK125" i="2"/>
  <c r="J125" i="2"/>
  <c r="BE125" i="2"/>
  <c r="BI121" i="2"/>
  <c r="BH121" i="2"/>
  <c r="BG121" i="2"/>
  <c r="BF121" i="2"/>
  <c r="T121" i="2"/>
  <c r="R121" i="2"/>
  <c r="P121" i="2"/>
  <c r="BK121" i="2"/>
  <c r="J121" i="2"/>
  <c r="BE121" i="2"/>
  <c r="BI118" i="2"/>
  <c r="BH118" i="2"/>
  <c r="BG118" i="2"/>
  <c r="BF118" i="2"/>
  <c r="T118" i="2"/>
  <c r="R118" i="2"/>
  <c r="P118" i="2"/>
  <c r="BK118" i="2"/>
  <c r="J118" i="2"/>
  <c r="BE118" i="2"/>
  <c r="BI115" i="2"/>
  <c r="BH115" i="2"/>
  <c r="BG115" i="2"/>
  <c r="BF115" i="2"/>
  <c r="T115" i="2"/>
  <c r="R115" i="2"/>
  <c r="P115" i="2"/>
  <c r="BK115" i="2"/>
  <c r="J115" i="2"/>
  <c r="BE115" i="2"/>
  <c r="BI111" i="2"/>
  <c r="BH111" i="2"/>
  <c r="BG111" i="2"/>
  <c r="BF111" i="2"/>
  <c r="T111" i="2"/>
  <c r="R111" i="2"/>
  <c r="P111" i="2"/>
  <c r="BK111" i="2"/>
  <c r="J111" i="2"/>
  <c r="BE111" i="2"/>
  <c r="BI107" i="2"/>
  <c r="BH107" i="2"/>
  <c r="BG107" i="2"/>
  <c r="BF107" i="2"/>
  <c r="T107" i="2"/>
  <c r="R107" i="2"/>
  <c r="P107" i="2"/>
  <c r="BK107" i="2"/>
  <c r="J107" i="2"/>
  <c r="BE107" i="2"/>
  <c r="BI103" i="2"/>
  <c r="BH103" i="2"/>
  <c r="BG103" i="2"/>
  <c r="BF103" i="2"/>
  <c r="T103" i="2"/>
  <c r="R103" i="2"/>
  <c r="P103" i="2"/>
  <c r="BK103" i="2"/>
  <c r="J103" i="2"/>
  <c r="BE103" i="2"/>
  <c r="BI99" i="2"/>
  <c r="F37" i="2"/>
  <c r="BH99" i="2"/>
  <c r="F36" i="2" s="1"/>
  <c r="BG99" i="2"/>
  <c r="F35" i="2"/>
  <c r="BF99" i="2"/>
  <c r="J34" i="2" s="1"/>
  <c r="T99" i="2"/>
  <c r="T98" i="2"/>
  <c r="T97" i="2" s="1"/>
  <c r="R99" i="2"/>
  <c r="R98" i="2"/>
  <c r="R97" i="2" s="1"/>
  <c r="P99" i="2"/>
  <c r="P98" i="2"/>
  <c r="P97" i="2" s="1"/>
  <c r="P96" i="2" s="1"/>
  <c r="BK99" i="2"/>
  <c r="BK98" i="2" s="1"/>
  <c r="J99" i="2"/>
  <c r="BE99" i="2" s="1"/>
  <c r="J92" i="2"/>
  <c r="F92" i="2"/>
  <c r="F90" i="2"/>
  <c r="E88" i="2"/>
  <c r="J54" i="2"/>
  <c r="F54" i="2"/>
  <c r="F52" i="2"/>
  <c r="E50" i="2"/>
  <c r="J93" i="2"/>
  <c r="F55" i="2"/>
  <c r="F93" i="2"/>
  <c r="J52" i="2"/>
  <c r="J90" i="2"/>
  <c r="E86" i="2"/>
  <c r="T96" i="2" l="1"/>
  <c r="R461" i="2"/>
  <c r="R96" i="2" s="1"/>
  <c r="J1521" i="2"/>
  <c r="J76" i="2" s="1"/>
  <c r="BK1520" i="2"/>
  <c r="J1520" i="2" s="1"/>
  <c r="J75" i="2" s="1"/>
  <c r="J33" i="2"/>
  <c r="F33" i="2"/>
  <c r="BK97" i="2"/>
  <c r="J98" i="2"/>
  <c r="J61" i="2" s="1"/>
  <c r="J462" i="2"/>
  <c r="J70" i="2" s="1"/>
  <c r="BK461" i="2"/>
  <c r="J461" i="2" s="1"/>
  <c r="J69" i="2" s="1"/>
  <c r="E48" i="2"/>
  <c r="F34" i="2"/>
  <c r="J55" i="2"/>
  <c r="J97" i="2" l="1"/>
  <c r="J60" i="2" s="1"/>
  <c r="BK96" i="2"/>
  <c r="J96" i="2" s="1"/>
  <c r="J59" i="2" l="1"/>
  <c r="J30" i="2"/>
  <c r="J39" i="2" l="1"/>
</calcChain>
</file>

<file path=xl/sharedStrings.xml><?xml version="1.0" encoding="utf-8"?>
<sst xmlns="http://schemas.openxmlformats.org/spreadsheetml/2006/main" count="12442" uniqueCount="1786">
  <si>
    <t/>
  </si>
  <si>
    <t>False</t>
  </si>
  <si>
    <t>&gt;&gt;  skryté sloupce  &lt;&lt;</t>
  </si>
  <si>
    <t>21</t>
  </si>
  <si>
    <t>15</t>
  </si>
  <si>
    <t>v ---  níže se nacházejí doplnkové a pomocné údaje k sestavám  --- v</t>
  </si>
  <si>
    <t>53</t>
  </si>
  <si>
    <t>Stavba:</t>
  </si>
  <si>
    <t>VŠPJ - oprava obvodových pláštů objektu Tolstého 16, Jihlava, oddíl č.3-vnitřní fasády</t>
  </si>
  <si>
    <t>KSO:</t>
  </si>
  <si>
    <t>CC-CZ:</t>
  </si>
  <si>
    <t>Místo:</t>
  </si>
  <si>
    <t>Datum:</t>
  </si>
  <si>
    <t>Zadavatel:</t>
  </si>
  <si>
    <t>IČ:</t>
  </si>
  <si>
    <t>71226401</t>
  </si>
  <si>
    <t>VŠP Jihlava, Tolstého 16, 586 01 Jihlava</t>
  </si>
  <si>
    <t>DIČ:</t>
  </si>
  <si>
    <t>CZ71226401</t>
  </si>
  <si>
    <t>Uchazeč:</t>
  </si>
  <si>
    <t>Vyplň údaj</t>
  </si>
  <si>
    <t>Projektant:</t>
  </si>
  <si>
    <t>25558692</t>
  </si>
  <si>
    <t>ARTPROJEKT JIHLAVA s.r.o., 586 01 Jihlava</t>
  </si>
  <si>
    <t>CZ25558692</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</si>
  <si>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</si>
  <si>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</si>
  <si>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</si>
  <si>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</si>
  <si>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</si>
  <si>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</si>
  <si>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</si>
  <si>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</si>
  <si>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</si>
  <si>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</si>
  <si>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</si>
  <si>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</si>
  <si>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</si>
  <si>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</si>
  <si>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</si>
  <si>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</si>
  <si>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</si>
  <si>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Popis</t>
  </si>
  <si>
    <t>Typ</t>
  </si>
  <si>
    <t>Náklady stavby celkem</t>
  </si>
  <si>
    <t>D</t>
  </si>
  <si>
    <t>0</t>
  </si>
  <si>
    <t>1</t>
  </si>
  <si>
    <t>{6adc25b1-37e3-481a-bc5d-4b065b637157}</t>
  </si>
  <si>
    <t>2</t>
  </si>
  <si>
    <t>KRYCÍ LIST SOUPISU PRACÍ</t>
  </si>
  <si>
    <t>Objekt:</t>
  </si>
  <si>
    <t>SO 01 - Pozemní stavební objekt</t>
  </si>
  <si>
    <t>Kraj Vysočina</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</si>
  <si>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</si>
  <si>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</si>
  <si>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</si>
  <si>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</si>
  <si>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</si>
  <si>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</si>
  <si>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</si>
  <si>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</si>
  <si>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5 - Komunikace</t>
  </si>
  <si>
    <t xml:space="preserve">    6 - Úpravy povrchů, podlahy a osazování výplní</t>
  </si>
  <si>
    <t xml:space="preserve">    8 - Trubní vedení</t>
  </si>
  <si>
    <t xml:space="preserve">    9 - Ostatní konstrukce a práce-bourání</t>
  </si>
  <si>
    <t xml:space="preserve">      99 - Přesun hmot</t>
  </si>
  <si>
    <t>PSV - Práce a dodávky PSV</t>
  </si>
  <si>
    <t xml:space="preserve">    711 - Izolace proti vodě, vlhkosti a plynům</t>
  </si>
  <si>
    <t xml:space="preserve">    721 - Zdravotechnika - vnitřní kanalizace</t>
  </si>
  <si>
    <t xml:space="preserve">    764 - Konstrukce klempířské</t>
  </si>
  <si>
    <t xml:space="preserve">    766 - Konstrukce truhlářské</t>
  </si>
  <si>
    <t xml:space="preserve">    784 - Dokončovací práce - malby a tapety</t>
  </si>
  <si>
    <t>M - Práce a dodávky M</t>
  </si>
  <si>
    <t xml:space="preserve">    24-M - Montáže vzduchotechnických zařízení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</si>
  <si>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</si>
  <si>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</si>
  <si>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</si>
  <si>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</si>
  <si>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</si>
  <si>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</si>
  <si>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</si>
  <si>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</si>
  <si>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</si>
  <si>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</si>
  <si>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</si>
  <si>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</si>
  <si>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</si>
  <si>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</si>
  <si>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</si>
  <si>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</si>
  <si>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</si>
  <si>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</si>
  <si>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</si>
  <si>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z betonových nebo kamenných dlaždic</t>
  </si>
  <si>
    <t>m2</t>
  </si>
  <si>
    <t>CS ÚRS 2019 01</t>
  </si>
  <si>
    <t>4</t>
  </si>
  <si>
    <t>-1945826184</t>
  </si>
  <si>
    <t>PP</t>
  </si>
  <si>
    <t>Rozebrání dlažeb a dílců komunikací pro pěší, vozovek a ploch s přemístěním hmot na skládku na vzdálenost do 3 m nebo s naložením na dopravní prostředek komunikací pro pěší s ložem z kameniva nebo živice a s výplní spár z betonových nebo kameninových dlaždic, desek nebo tvarovek, rozebrání okapového chodníčku</t>
  </si>
  <si>
    <t>VV</t>
  </si>
  <si>
    <t>"viz v.č. 111-114-kolem 3.oddílu" (2,35+9,5)*0,5</t>
  </si>
  <si>
    <t>"viz v.č. 111-114-kolem 4.oddílu" 11*0,5</t>
  </si>
  <si>
    <t>113106122</t>
  </si>
  <si>
    <t>Rozebrání dlažeb komunikací pro pěší z kamenných dlaždic</t>
  </si>
  <si>
    <t>-1934250904</t>
  </si>
  <si>
    <t>Rozebrání dlažeb a dílců komunikací pro pěší, vozovek a ploch s přemístěním hmot na skládku na vzdálenost do 3 m nebo s naložením na dopravní prostředek komunikací pro pěší s ložem z kameniva nebo živice a s výplní spár z kamenných dlaždic nebo desek, rozebrání okapového chodníčku</t>
  </si>
  <si>
    <t>"viz v.č. 111-114-kolem 3.oddílu" (10+0,6*2+6+13,3+3,5+2+1,9+10,5)*0,5</t>
  </si>
  <si>
    <t>"viz v.č. 111-114-kolem 4.oddílu" (4,5+5,5)*0,5</t>
  </si>
  <si>
    <t>3</t>
  </si>
  <si>
    <t>113106123</t>
  </si>
  <si>
    <t>Rozebrání dlažeb komunikací pro pěší ze zámkových dlaždic</t>
  </si>
  <si>
    <t>166398605</t>
  </si>
  <si>
    <t>Rozebrání dlažeb a dílců komunikací pro pěší, vozovek a ploch s přemístěním hmot na skládku na vzdálenost do 3 m nebo s naložením na dopravní prostředek komunikací pro pěší s ložem z kameniva nebo živice a s výplní spár ze zámkové dlažby</t>
  </si>
  <si>
    <t>"viz v.č. 111-114-kolem 3.oddílu" (6,8+9+3+19,5+27,3)*1</t>
  </si>
  <si>
    <t>"viz v.č. 111-114-kolem 4.oddílu" (7+19,5+14)*1</t>
  </si>
  <si>
    <t>113107111</t>
  </si>
  <si>
    <t>Odstranění podkladu pl do 50 m2 z kameniva těženého tl 100 mm</t>
  </si>
  <si>
    <t>-1885250782</t>
  </si>
  <si>
    <t>Odstranění podkladů nebo krytů s přemístěním hmot na skládku na vzdálenost do 3 m nebo s naložením na dopravní prostředek v ploše jednotlivě do 50 m2 z kameniva těženého, o tl. vrstvy do 100 mm</t>
  </si>
  <si>
    <t>"viz v.č. 111-114, výpočet převzta z položky Rozebrání dlažeb komunikací pro pěší z betonových nebo kamenných dlaždic" 11,425</t>
  </si>
  <si>
    <t>"viz v.č. 111-114, výpočet převzta z položky Rozebrání dlažeb komunikací pro pěší z kamenných dlaždic" 29,2</t>
  </si>
  <si>
    <t>5</t>
  </si>
  <si>
    <t>113107113</t>
  </si>
  <si>
    <t>Odstranění podkladu pl do 50 m2 z kameniva těženého tl 300 mm</t>
  </si>
  <si>
    <t>1983254179</t>
  </si>
  <si>
    <t>Odstranění podkladů nebo krytů s přemístěním hmot na skládku na vzdálenost do 3 m nebo s naložením na dopravní prostředek v ploše jednotlivě do 50 m2 z kameniva těženého, o tl. vrstvy přes 200 do 300 mm</t>
  </si>
  <si>
    <t>"viz v.č. 111-114, výpočet převzta z položky Rozebrání dlažeb komunikací pro pěší ze zámkových dlaždic" 106,1</t>
  </si>
  <si>
    <t>6</t>
  </si>
  <si>
    <t>121101101</t>
  </si>
  <si>
    <t>Sejmutí ornice s přemístěním na vzdálenost do 50 m</t>
  </si>
  <si>
    <t>m3</t>
  </si>
  <si>
    <t>-453586347</t>
  </si>
  <si>
    <t>"viz v.č. 111" (10+0,6*2+2,35+14+14+3,5+1,3+2+10,5+2,5+4,1+10,5)*0,3*0,15</t>
  </si>
  <si>
    <t>7</t>
  </si>
  <si>
    <t>132202101</t>
  </si>
  <si>
    <t>Hloubení rýh š do 600 mm ručním nebo pneum nářadím v soudržných horninách tř. 3</t>
  </si>
  <si>
    <t>-705821123</t>
  </si>
  <si>
    <t>Hloubení zapažených i nezapažených rýh šířky do 600 mm ručním nebo pneumatickým nářadím s urovnáním dna do předepsaného profilu a spádu v horninách tř. 3 soudržných</t>
  </si>
  <si>
    <t>"viz v.č. 111 (oddíl 3.) a 113 (oddíl 4. bez větracích tvarovek)" (4,1+10,5)*0,5*0,55</t>
  </si>
  <si>
    <t>"v.č.111-114-přechod mezi 3.a 4. oddílem" (5,6+3)*(0,6*0,9)</t>
  </si>
  <si>
    <t>8</t>
  </si>
  <si>
    <t>132202109</t>
  </si>
  <si>
    <t>Příplatek za lepivost u hloubení rýh š do 600 mm ručním nebo pneum nářadím v hornině tř. 3</t>
  </si>
  <si>
    <t>-1573747952</t>
  </si>
  <si>
    <t>Hloubení zapažených i nezapažených rýh šířky do 600 mm ručním nebo pneumatickým nářadím s urovnáním dna do předepsaného profilu a spádu v horninách tř. 3 Příplatek k cenám za lepivost horniny tř. 3</t>
  </si>
  <si>
    <t>"viz v.č. 111 (oddíl 3.) a 113 (oddíl 4.)" (4,1+10,5)*0,5*0,55</t>
  </si>
  <si>
    <t>9</t>
  </si>
  <si>
    <t>132212201</t>
  </si>
  <si>
    <t>Hloubení rýh š přes 600 do 2000 mm ručním nebo pneum nářadím v soudržných horninách tř. 3</t>
  </si>
  <si>
    <t>-2023655932</t>
  </si>
  <si>
    <t>Hloubení zapažených i nezapažených rýh šířky přes 600 do 2 000 mm ručním nebo pneumatickým nářadím s urovnáním dna do předepsaného profilu a spádu v horninách tř. 3 soudržných</t>
  </si>
  <si>
    <t>"v.č.111-114-3.oddíl" (10+0,6*2+2,35+14+5,9+16,9+3,5+6,8+3,5+19,5+27,3+2+10,5)*(0,85*0,6+0,6*0,3)</t>
  </si>
  <si>
    <t>"v.č.111-114-4.oddíl" (7+19,5+14)*(0,85*0,6+0,6*0,3)</t>
  </si>
  <si>
    <t>Součet</t>
  </si>
  <si>
    <t>10</t>
  </si>
  <si>
    <t>132212209</t>
  </si>
  <si>
    <t>Příplatek za lepivost u hloubení rýh š do 2000 mm ručním nebo pneum nářadím v hornině tř. 3</t>
  </si>
  <si>
    <t>-1848782066</t>
  </si>
  <si>
    <t>Hloubení zapažených i nezapažených rýh šířky přes 600 do 2 000 mm ručním nebo pneumatickým nářadím s urovnáním dna do předepsaného profilu a spádu v horninách tř. 3 Příplatek k cenám za lepivost horniny tř. 3</t>
  </si>
  <si>
    <t>11</t>
  </si>
  <si>
    <t>162701103</t>
  </si>
  <si>
    <t>Vodorovné přemístění do 8000 m výkopku/sypaniny z horniny tř. 1 až 4</t>
  </si>
  <si>
    <t>756748100</t>
  </si>
  <si>
    <t>Vodorovné přemístění výkopku nebo sypaniny po suchu na obvyklém dopravním prostředku, bez naložení výkopku, avšak se složením bez rozhrnutí z horniny tř. 1 až 4 na vzdálenost přes 7 000 do 8 000 m</t>
  </si>
  <si>
    <t>"viz v.č. 11-114-výkopek, výpočet převzat z položky Hloubení rýh š do 600  ručním nebo pneum nářadím v ..." 8,659</t>
  </si>
  <si>
    <t>"viz v.č. 11-114-výkopek, výpočet převzat z položky Hloubení rýh š přes 600 do 2000 mm ručním nebo pneum nářadím v ..." 113,126</t>
  </si>
  <si>
    <t>"viz v.č. 11-114-zpětný zásyp-ODEČET, výpočet převzat z položky Obsypání objektů bez prohození sypaniny z hornin tř. 1 až 4 ....." -34,797</t>
  </si>
  <si>
    <t>12</t>
  </si>
  <si>
    <t>171201211</t>
  </si>
  <si>
    <t>Poplatek za uložení odpadu ze sypaniny na skládce (skládkovné)</t>
  </si>
  <si>
    <t>t</t>
  </si>
  <si>
    <t>272860673</t>
  </si>
  <si>
    <t>"viz v.č. 11-114-výkopek, výpočet převzat z položky Hloubení rýh š do 600  ručním nebo pneum nářadím v ..." 8,659*1,65</t>
  </si>
  <si>
    <t>"viz v.č. 11-114-výkopek, výpočet převzat z položky Hloubení rýh š přes 600 do 2000 mm ručním nebo pneum nářadím v ..." 113,126*1,65</t>
  </si>
  <si>
    <t>"viz v.č. 11-114-zpětný zásyp-ODEČET, výpočet převzat z položky Obsypání objektů bez prohození sypaniny z hornin tř. 1 až 4 ....." -34,797*1,65</t>
  </si>
  <si>
    <t>13</t>
  </si>
  <si>
    <t>175101201</t>
  </si>
  <si>
    <t>Obsypání objektů bez prohození sypaniny z hornin tř. 1 až 4 uloženým do 30 m od kraje objektu</t>
  </si>
  <si>
    <t>-1203862616</t>
  </si>
  <si>
    <t>"viz v.č. 111 (oddíl 3.) a 113 (oddíl 4. bez větracích tvarovek)" (4,1+10,5)*0,5*0,3</t>
  </si>
  <si>
    <t>"v.č.111-114-3.oddíl" (10+0,6*2+2,35+14+5,9+16,9+3,5+6,8+3,5+19,5+27,3+2+10,5)*(0,3*0,6)</t>
  </si>
  <si>
    <t>"v.č.111-114-přechod mezi 3.a 4. oddílem" (5,6+3)*(0,6*0,6)</t>
  </si>
  <si>
    <t>"v.č.111-114-4.oddíl s větracími tvarovkami" (7+19,5+14)*(0,3*0,6)</t>
  </si>
  <si>
    <t>14</t>
  </si>
  <si>
    <t>-383102207</t>
  </si>
  <si>
    <t>"viz v.č. 111-114-3.oddíl-štěrk fr. 4-8 mm kolem větracích tvarovek" (10+0,6*2+2,35+14+5,9+16,9+3,5+6,8+3,5+19,5+27,3+2+10,5)*0,06</t>
  </si>
  <si>
    <t>"viz v.č. 111-114-4.oddíl-štěrk fr. 4-8 mm kolem větracích tvarovek" (7+19,5+14)*0,06</t>
  </si>
  <si>
    <t>M</t>
  </si>
  <si>
    <t>583336250</t>
  </si>
  <si>
    <t>kamenivo těžené hrubé frakce 4-8</t>
  </si>
  <si>
    <t>108556585</t>
  </si>
  <si>
    <t>"viz v.č. 111-114-3.oddíl-štěrk fr. 4-8 mm kolem větracích tvarovek" (10+0,6*2+2,35+14+5,9+16,9+3,5+6,8+3,5+19,5+27,3+2+10,5)*0,06*2</t>
  </si>
  <si>
    <t>"viz v.č. 111-114-4.oddíl-štěrk fr. 4-8 mm kolem větracích tvarovek" (7+19,5+14)*0,06*2</t>
  </si>
  <si>
    <t>16</t>
  </si>
  <si>
    <t>181301101</t>
  </si>
  <si>
    <t>Rozprostření ornice tl vrstvy do 100 mm pl do 500 m2 v rovině nebo ve svahu do 1:5</t>
  </si>
  <si>
    <t>1212873758</t>
  </si>
  <si>
    <t>"viz v.č. 111" (10+0,6*2+2,35+14+14+3,5+1,3+2+10,5+2,5+4,1+10,5)*0,3</t>
  </si>
  <si>
    <t>17</t>
  </si>
  <si>
    <t>181411131</t>
  </si>
  <si>
    <t>Založení parkového trávníku výsevem plochy do 1000 m2 v rovině a ve svahu do 1:5</t>
  </si>
  <si>
    <t>-1411271493</t>
  </si>
  <si>
    <t>"viz v.č. 111-114" "viz v.č. 111" (10+0,6*2+2,35+14+14+3,5+1,3+2+10,5+2,5+4,1+10,5)*(0,3+2)</t>
  </si>
  <si>
    <t>18</t>
  </si>
  <si>
    <t>005724100</t>
  </si>
  <si>
    <t>osivo směs travní parková</t>
  </si>
  <si>
    <t>kg</t>
  </si>
  <si>
    <t>307119800</t>
  </si>
  <si>
    <t>"viz v.č. 111-114" "viz v.č. 111" (10+0,6*2+2,35+14+14+3,5+1,3+2+10,5+2,5+4,1+10,5)*(0,3+2)*0,03</t>
  </si>
  <si>
    <t>Zakládání</t>
  </si>
  <si>
    <t>19</t>
  </si>
  <si>
    <t>211561111</t>
  </si>
  <si>
    <t>Výplň odvodňovacích žeber nebo trativodů kamenivem hrubým drceným frakce 4 až 16 mm</t>
  </si>
  <si>
    <t>-1711324745</t>
  </si>
  <si>
    <t>Výplň kamenivem do rýh odvodňovacích žeber nebo trativodů bez zhutnění, s úpravou povrchu výplně kamenivem hrubým drceným frakce 4 až 16 mm</t>
  </si>
  <si>
    <t>"viz v.č. 111-114-3.oddíl-štěrk fr. 4-8 mm kolem větracích tvarovek" (10+0,6*2+2,35+14+5,9+16,9+3,5+6,8+3,5+19,5+27,3+2+10,5)*0,14</t>
  </si>
  <si>
    <t>"viz v.č. 111-114-mezi 3. a 4. oddílem" (5,6+3)*0,6*0,3</t>
  </si>
  <si>
    <t>"viz v.č. 111-114-4.oddíl" (7+19,5+4,1+10,5+14)*0,14</t>
  </si>
  <si>
    <t>20</t>
  </si>
  <si>
    <t>211971121</t>
  </si>
  <si>
    <t>Zřízení opláštění žeber nebo trativodů geotextilií v rýze nebo zářezu sklonu přes 1:2 š do 2,5 m</t>
  </si>
  <si>
    <t>180255469</t>
  </si>
  <si>
    <t>"viz v.č. 111-114-3.oddíl-štěrk fr. 4-8 mm kolem větracích tvarovek" (10+0,6*2+2,35+14+5,9+16,9+3,5+6,8+3,5+19,5+27,3+2+10,5)*1,3*1,2</t>
  </si>
  <si>
    <t>"viz v.č. 111-114-mezi 3. a 4. oddílem" (5,6+3)*(0,6*2+0,3*2)*1,2</t>
  </si>
  <si>
    <t>"viz v.č. 111-114-4.oddíl" (7+19,5+4,1+10,5+14)*1,3*1,2</t>
  </si>
  <si>
    <t>693111460</t>
  </si>
  <si>
    <t>geotextilie netkaná separační, ochranná, filtrační, drenážní PP 300g/m2</t>
  </si>
  <si>
    <t>-857436250</t>
  </si>
  <si>
    <t>22</t>
  </si>
  <si>
    <t>212312111</t>
  </si>
  <si>
    <t>Lože pro trativody z betonu prostého</t>
  </si>
  <si>
    <t>1256398562</t>
  </si>
  <si>
    <t xml:space="preserve">Lože pro trativody z betonu prostého včetně montáže a demontáže bednění </t>
  </si>
  <si>
    <t>"viz v.č. 111-114-3.oddíl-štěrk fr. 4-8 mm kolem větracích tvarovek" (10+0,6*2+2,35+14+5,9+16,9+3,5+6,8+3,5+19,5+27,3+2+10,5)*0,24*0,1*1,04</t>
  </si>
  <si>
    <t>"viz v.č. 111-114-mezi 3. a 4. oddílem" (5,6+3)*0,24*0,1*1,04</t>
  </si>
  <si>
    <t>"viz v.č. 111-114-4.oddíl" (7+19,5+4,1+10,5+14)*0,24*0,1*1,04</t>
  </si>
  <si>
    <t>23</t>
  </si>
  <si>
    <t>212755214</t>
  </si>
  <si>
    <t>Trativody z drenážních trubek plastových flexibilních D 100 mm bez lože</t>
  </si>
  <si>
    <t>m</t>
  </si>
  <si>
    <t>1675890278</t>
  </si>
  <si>
    <t>Trativody bez lože z drenážních trubek plastových flexibilních D 100 mm</t>
  </si>
  <si>
    <t>"viz v.č. 111-114-3.oddíl" 10+0,6*2+2,35+14+5,9+16,9+3,5+6,8+3,5+19,5+27,3+2+10,5</t>
  </si>
  <si>
    <t>"viz v.č. 111-114-mezi 3. a 4. oddílem" 5,6+3</t>
  </si>
  <si>
    <t>"viz v.č. 111-114-4.oddíl" 7+19,5+4,1+10,5+14</t>
  </si>
  <si>
    <t>Svislé a kompletní konstrukce</t>
  </si>
  <si>
    <t>24</t>
  </si>
  <si>
    <t>319202114</t>
  </si>
  <si>
    <t>Dodatečná izolace zdiva tl 600 mm nízkotlakou injektáží silikonovou mikroemulzí</t>
  </si>
  <si>
    <t>-57966919</t>
  </si>
  <si>
    <t>Dodatečná izolace zdiva injektáží nízkotlakou metodou silikonovou mikroemulzí, tloušťka zdiva přes 450 do 600 mm, jedná se o tlakovou injektáž na bázi vodného roztoku methylsilikonátu</t>
  </si>
  <si>
    <t>"viz v.č. 111-114-1.řada" (4+24,3+1,9+3,75)*1,15</t>
  </si>
  <si>
    <t>"viz v.č. 111-114-2.řada" (4+24,5+1,9+3,75)*0,5*1,15</t>
  </si>
  <si>
    <t>25</t>
  </si>
  <si>
    <t>319202115</t>
  </si>
  <si>
    <t>Dodatečná izolace zdiva tl 900 mm nízkotlakou injektáží silikonovou mikroemulzí</t>
  </si>
  <si>
    <t>246450150</t>
  </si>
  <si>
    <t>Dodatečná izolace zdiva injektáží nízkotlakou metodou silikonovou mikroemulzí, tloušťka zdiva přes 600 do 900 mm, jedná se o tlakovou injektáž na bázi vodného roztoku methylsilikonátu</t>
  </si>
  <si>
    <t>"viz v.č. 111, 112, 113, 114-1.řada" (10,5+3+14+5,9+7,8+3+6,9+6,55+3,5+4+6,7)*1,15</t>
  </si>
  <si>
    <t>"viz v.č. 111, 112, 113, 114-1.řada" (10,5+3+14+5,9+7,8+3+6,9+6,55+3,5+4+6,7)*0,5*1,15</t>
  </si>
  <si>
    <t>26</t>
  </si>
  <si>
    <t>319202116</t>
  </si>
  <si>
    <t>Dodatečná izolace zdiva tl 1200 mm nízkotlakou injektáží silikonovou mikroemulzí</t>
  </si>
  <si>
    <t>-766472927</t>
  </si>
  <si>
    <t>Dodatečná izolace zdiva injektáží nízkotlakou metodou silikonovou mikroemulzí, tloušťka zdiva přes 900 do 1 200 mm, jedná se o tlakovou injektáž na bázi vodného roztoku methylsilikonátu</t>
  </si>
  <si>
    <t>"viz v.č. 111, 112, 113, 114-1.řada" (18+12,3+28)*1,15</t>
  </si>
  <si>
    <t>"viz v.č. 111, 112, 113, 114-2.řada" (18+12,3+28)*0,5*1,15</t>
  </si>
  <si>
    <t>Komunikace</t>
  </si>
  <si>
    <t>27</t>
  </si>
  <si>
    <t>1a</t>
  </si>
  <si>
    <t>Kladení kamenných desek okapového chodníčku do pískového podsypu (fr. 0-4 mm) tl. 20 mm</t>
  </si>
  <si>
    <t>1971170939</t>
  </si>
  <si>
    <t xml:space="preserve">Kladení kamenných desek okapového chodníčku s vyplněním spár a se smetením přebytečného materiálu na vzdálenost do 3 m s ložem z pískového podsypu tl. 20 mm </t>
  </si>
  <si>
    <t>"viz v.č. 111-114-3.oddíl" (10+0,6*2+2,35+14+5,9+16,9+3,5+6,8+3,5+19,5+27,3+2+10,5)*0,55</t>
  </si>
  <si>
    <t>"viz v.č. 111-114-4.oddíl" (7+19,5+14)*0,55</t>
  </si>
  <si>
    <t>28</t>
  </si>
  <si>
    <t>1b</t>
  </si>
  <si>
    <t>deska kamenná, žula tl. 50 mm, do okapového chodníčku</t>
  </si>
  <si>
    <t>32</t>
  </si>
  <si>
    <t>-1680083734</t>
  </si>
  <si>
    <t>prvky stavební z přírodního kamene malé (desky dlažební, obkladové, soklové a podobně) desky dlažební materiálová skupina I/2 - žula povrch tryskaný po katru tl.  5 cm</t>
  </si>
  <si>
    <t>"viz v.č. 111-114-3.oddíl" (10+0,6*2+2,35+14+5,9+16,9+3,5+6,8+3,5+19,5+27,3+2+10,5)*0,55*1,1</t>
  </si>
  <si>
    <t>"viz v.č. 111-114-4.oddíl" (7+19,5+14)*0,55*1,1</t>
  </si>
  <si>
    <t>29</t>
  </si>
  <si>
    <t>564871111</t>
  </si>
  <si>
    <t>Podklad ze štěrkodrtě ŠD tl 250 mm</t>
  </si>
  <si>
    <t>381264320</t>
  </si>
  <si>
    <t>Podklad ze štěrkodrti ŠD s rozprostřením a zhutněním, po zhutnění tl. 250 mm</t>
  </si>
  <si>
    <t>"viz v.č. 111-114-pod zpětně položenou zámkovou dlažbou kolem 3.oddílu" (6,8+3,5+3+19,5+27,3)*0,5</t>
  </si>
  <si>
    <t>"viz v.č. 111-114-pod zpětně položenou zámkovou dlažbou mezi 3. a 4. oddílem" (5,5+2,9)*1</t>
  </si>
  <si>
    <t>"viz v.č. 111-114-pod zpětně položenou zámkovou dlažbou kolem 4.oddílu" (7+19,5+14)*0,5</t>
  </si>
  <si>
    <t>30</t>
  </si>
  <si>
    <t>596211210</t>
  </si>
  <si>
    <t>Kladení zámkové dlažby komunikací pro pěší tl 80 mm skupiny A pl do 50 m2</t>
  </si>
  <si>
    <t>-1814140437</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</si>
  <si>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</si>
  <si>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"viz v.č. 111-114-zpětně položená zámková dlažba kolem 4.oddílu" (7+19,5+14)*0,5</t>
  </si>
  <si>
    <t>Úpravy povrchů, podlahy a osazování výplní</t>
  </si>
  <si>
    <t>31</t>
  </si>
  <si>
    <t>Dodávka a montáž oplastované lišty Z pro výšku nopu 15 mm-sanace soklů</t>
  </si>
  <si>
    <t>-533457138</t>
  </si>
  <si>
    <t>"viz v.č. 111-114-kolem oddílu č.3" (10+0,6*2+2,35+14+5,9+16,9+3,5+6,8+3,5+19,5+27,3+2+10,5)*1,1</t>
  </si>
  <si>
    <t>"viz v.č. 111-114-kolem oddílu č.4"  (7+19,5+14)*1,1</t>
  </si>
  <si>
    <t>Dodávka a montáž lišty plastové "L" 500+50 mm-sanace soklů</t>
  </si>
  <si>
    <t>-616113143</t>
  </si>
  <si>
    <t>"viz v.č. 111-114-mezi 3. a 4. oddílem" (5,6+3)*2*1,1</t>
  </si>
  <si>
    <t>33</t>
  </si>
  <si>
    <t>612325102</t>
  </si>
  <si>
    <t>Vápenocementová hrubá omítka rýh ve stěnách šířky do 300 mm</t>
  </si>
  <si>
    <t>-30753837</t>
  </si>
  <si>
    <t>Vápenocementová nebo vápenná omítka rýh hrubá ve stěnách, šířky rýhy přes 150 do 300 mm</t>
  </si>
  <si>
    <t>"viz v.č. 105-114" 2*6*0,2</t>
  </si>
  <si>
    <t>34</t>
  </si>
  <si>
    <t>Dodávka a montáž nové fasády - otlučení stávající omítky vč. proškrabání spar a očištění, provedení jádrové vrstvy z vápenné omítkové směsi tlouštky dle PD, minerálního štuku a finálního nátěru fasády sol-silikátovou barvou, vysoká složitost dle PD</t>
  </si>
  <si>
    <t>1587940474</t>
  </si>
  <si>
    <t>Dodávka a montáž nové historické fasády - otlučení stávající omítky vč. proškrabání spar a očištění (očištění bude provedeno tlakovou vodou a ocelovým kartáčem-oboje v celé ploše fasády a ostění výplní otvorů, část fasády je břizolitová omítka-tato bude též otlučena), provedení jádrové vrstvy z vápenné omítkové směsi tlouštky dle PD, minerálního štuku a finálního nátěru fasády sol-silikátovou barvou ve vrstvách dle PD, vysoká složitost dle PD, POZOR-je uvedena plocha průmětu fasády do svislé roviny, vliv výčnělků, plasticity a složitosti fasády musí být započítán do ceny za 1 m2 (1 m2 průmětu do svislé roviny má ve skutečnosti plochu 1,25-2 m2 v závislosti na členitosti fasády v daném místě), položka zahrnuje plochu i ostění fasády, dále zahrnuje demontáž, odvoz a likvidaci sutě nad 88,5 kg/m2 a přesun hmot nad 74 kg/m2</t>
  </si>
  <si>
    <t>P</t>
  </si>
  <si>
    <t xml:space="preserve">Poznámka k položce:_x000D_
Bude odstraněna stávající omítka a budou proškrábnuty spáry. Tato úprava bude provedena od výšky cca 1500mm nad upraveným terénem výše (přesný průběh je patrný na výkresech pohledů). Bude provedena podkladní a vyrovnávací vrstva v tl. 2cm. Na toto hrubé vyrovnání stěn se provede jádrová vrstva z vápenné omítkové směsi v tl. dle PD. Omítková směs se nahazuje zednickou lžící na nosný, zvlhčený podklad. Jednotlivé vrstvy omítky nesmí být silnější než 2-3cm. Přitom se musí pracovat vždy způsobem "mokré na mokré". Nejsvrchnější vrstva omítky stáhne nehoblovanou dřevěnou latí do plochy, bez "kapes" tak, aby měla hrubý povrch. Omítka se musí udržovat vlhká po dobu minimálně 3 dny. _x000D_
Jako konečná omítková vrstva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                                                                                                                             </t>
  </si>
  <si>
    <t>"viz v.č. 111, 105-východní, jižní pohled-plocha-odměřeno v CADu" 560+(0,2*13,73)+(2,35+5,95)*3,6+3,56*8-1,11*2,28-1*2,135*4-1,21*2,09-1,2*1,6*3</t>
  </si>
  <si>
    <t>"viz v.č. 111, 105-východní, jižní pohled-plocha-odměřeno v CADu-pokračování" -0,9*0,93*2-1,075*2*2-1,09*2,41-1*2,13*4-1*1,62*6-0,9*1,88*2-1,075*2*2</t>
  </si>
  <si>
    <t>"viz v.č. 111, 105-východní, jižní pohled-plocha-odměřeno v CADu-pokračování" -1,09*2,2-1*1,6*10-0,9*1,88*2-1,075*2*2-0,975*2,09</t>
  </si>
  <si>
    <t>"viz v.č. 111, 105-východní, jižní pohled-ostění"(1,11+2,28*2+1*4+2,135*8+1,2*3+1,6*6+0,9*2+0,93*4)*0,2+(2,6+2,3*2+1,21+0,7*2+0,975+0,7*2+1+1,2*2)*0,3</t>
  </si>
  <si>
    <t>"viz v.č. 111, 105-východní, jižní pohled-ostění-pokračování" (1,075*2+1*4)*0,5+(1,09+2,41*2+1*4+2,13*8+1*6+1,62*12+0,9*2+1,88*4+1,075*2+2,05*4)*0,25</t>
  </si>
  <si>
    <t>"viz v.č. 111, 105-východní, jižní pohled-ostění-pokračování" (1,09+2,2*2+1*10+1,6*20+0,9*2+1,88*4+1,075*2+2,05*4)*0,25</t>
  </si>
  <si>
    <t>"viz v.č. 111, 106-severní pohled-plocha-odměřeno v CADu" 715+44+102+44+(2,95+6,55)*1,8+3,6*16,5-0,99*1,89-1,4*1,6-1,4*2,2-1,4*2,4-0,99*1,89</t>
  </si>
  <si>
    <t>"viz v.č. 111, 106-severní pohled-plocha-odměřeno v CADu-pokračování" -1,11*2,28*8-1*2,2*2-1,09*2,41*8-0,99*1,855-1,4*2,8*3-0,99*1,89-1,09*2,2*8</t>
  </si>
  <si>
    <t>"viz v.č. 111, 106-severní pohled-plocha-odměřeno v CADu-pokračování" -1,4*2,6-1,4*2,6-0,6*2*4-0,6*1,85*2</t>
  </si>
  <si>
    <t>"viz v.č. 111, 106-severní pohled-ostění" (0,99+1,89*2+1,4+1,69*2+1,4+2,46*2+1,4+2,8*2+0,99+1,89*2+1,11*8+2,28*16+1*2+2,2*4+1,09*8+2,41*16)*0,2</t>
  </si>
  <si>
    <t>"viz v.č. 111, 106-severní pohled-ostění-pokračování" (0,99+1,855*2+1,41*3+2,81*6+0,99+1,89*2+1,09*8+2,2*16+0,38*4+0,48*8+1,4*2+2,8*4+1,335+2,6)*0,2</t>
  </si>
  <si>
    <t>"viz v.č. 111, 106-severní pohled-ostění-pokračování" (0,6*4+2*8+0,6*2+1,85*4)*0,2+(0,5*11+1,2*4+1*2)*0,4</t>
  </si>
  <si>
    <t>"viz v.č. 111, 107-západní pohled-plocha-odměřeno v CADu" 611+(0,2+1,85)*16-1,075*2*2-0,45*1,51*3-1,11*2,27*6-1,075*2*2-0,45*1,51*3-1,09*2,41*9</t>
  </si>
  <si>
    <t xml:space="preserve">"viz v.č. 111, 107-západní pohled-plocha-odměřeno v CADu-pokračování" -1,075*2*2-0,45*1,51*3-1,09*2,2*9 </t>
  </si>
  <si>
    <t>"viz v.č. 111, 107-západní pohled-ostění" (1,075*6+2,05*12+0,45*9+1,51*18+1,11*6+2,27*12+1,09*9+2,41*18+1,09*9+2,2*18+3,08+2,2*2)*0,2+(0,4*4+1,01)*0,3</t>
  </si>
  <si>
    <t>"rezerva na skryté části a na stavbě vyvstalé plochy" 106</t>
  </si>
  <si>
    <t>35</t>
  </si>
  <si>
    <t>Dodávka a montáž opravy fasády - obroušení stávající malby, zdrsnění povrchu, očištění povrchu tlakovou vodou a kartáčem, zdrsnění povrchu a provedení klasického minerálního štuku a finálního nátěru fasády sol-silikátovou barvou, vysoká složitost dle PD</t>
  </si>
  <si>
    <t>2020897032</t>
  </si>
  <si>
    <t>Dodávka a montáž opravy historické fasády - obroušení stávající malby, zdrsnění povrchu, očištění povrchu tlakovou vodou a kartáčem, zdrsnění povrchu a provedení klasického minerálního štuku a finálního nátěru fasády sol-silikátovou barvou, vysoká složitost dle PD, POZOR-je uvedena plocha průmětu fasády do svislé roviny, vliv výčnělků, plasticity a složitosti fasády musí být započítán do ceny za 1 m2 (1 m2 průmětu do svislé roviny má plochu 1,25-2 m2 v závislosti na členitosti fasády v daném místě), položka zahrnuje plochu i ostění fasády, dále zahrnuje demontáž, odvoz a likvidaci sutě nad 4 kg/m2 a přesun hmot nad 15 kg/m2</t>
  </si>
  <si>
    <t xml:space="preserve">Poznámka k položce:_x000D_
Stávající štuk bude mechanicky zdrsněn mřížovou škrabkou případně ocelový kartáčem a bude očištěn tlakovou vodou. Na takto připravený podklad bude aplikován klasický minerální štuk, na který bude následně proveden fasádní nátěr. Jako konečná omítková vrstva sanačních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Fotodokumentace_x000D_
_x000D_
</t>
  </si>
  <si>
    <t>"viz v.č. 111, 106-severní pohled-plocha-odměřeno v CADu" 391-1,2*2,15*8-1,2*2,4*8-1,2*2,1*8</t>
  </si>
  <si>
    <t>"viz v.č. 111, 106-severní pohled-ostění-odměřeno v CADu" (0,75*0,2*16)+(1,2+2,15*2)*0,2*8+(1,2+2,4*2)*0,2*8+(1,2+2,1*2)*0,2*8</t>
  </si>
  <si>
    <t>"rezerva na skryté části a na stavbě vyvstalé plochy" 17</t>
  </si>
  <si>
    <t>36</t>
  </si>
  <si>
    <t>Dodávka a montáž nové fasády - otlučení stávající omítky vč. proškrabání spar a očištění, provedení podkladní sanační omítky tl. 20 mm, minerální stěrkové izolace (silikátová stěrka),sanační omítky tl. 25 mm, minerálního štuku a finálního nátěru fasády so</t>
  </si>
  <si>
    <t>-1063757768</t>
  </si>
  <si>
    <t>Dodávka a montáž nové historické fasády - otlučení stávající omítky vč. proškrabání spar a očištění (očištění bude provedeno tlakovou vodou a ocelovým kartáčem-oboje v celé ploše fasády a ostění výplní otvorů), provedení podkladní sanační omítky tl. 20 mm, vyrovnání podkladu sanační omítkou nad 20 mm tloušťky v ploše 30% celkové výměry fasády, provedení minerální stěrkové izolace (silikátová stěrka), provedení sanační omítky tl. 25 mm, minerálního štuku a finálního nátěru fasády sol-silikátovou barvou ve vrstvách dle PD, vysoká složitost dle PD, POZOR-je uvedena plocha průmětu fasády do svislé roviny, vliv výčnělků, plasticity a složitosti fasády musí být započítán do ceny za 1 m2 (1 m2 průmětu do svislé roviny má ve skutečnosti plochu 1,25-2 m2 v závislosti na členitosti fasády v daném místě), položka zahrnuje plochu i ostění fasády a provedení systému následné hydrofobizace proti odstřikující vodě!!!, dále položka zahrnuje demontáž, odvoz a likvidaci sutě nad 88,5 kg/m2 a přesun hmot nad 92 kg/m2</t>
  </si>
  <si>
    <t xml:space="preserve">Poznámka k položce:_x000D_
Nad stávajícím soklem bude odstraněna stávající omítka a budou proškrábnuty spáry. Tato úprava bude provedena do výška cca 1500mm nad upravený terén (přesný průběh je patrný na výkresech pohledů). Podkladní a vyrovnávací vrstva v tl. 2cm bude provedena ze sanační jádrové malty se síranovzdorným cementem  s jejím následným vodorovným pročísnutím hřebenem. Na toto hrubé vyrovnání stěn se provede vrstva sanační omítky na čistě vápenné bázi (na bázi metakaolinu) s vynikajícími tepelně izolačními vlastnostmi (? = 0.07), a to v tl. min. 2 cm. Jako konečná omítková vrstva sanačních omítek bude použit klasický minerální štuk. Finální nátěr fasády bude proveden sol-silikátovými barvami bez oxidu titaničitého (titanová běloba). Jedná se o silikátovou barvu s optickými vlastnostmi malby vápenné. Veškeré výše uvedené práce a dodávky jsou součástí této jedné položky. Fasáda je velmi složitá (suprafenestra, supraporta, šambrány profilované, bosáže, římsy, apod.-veškeré prvky jsou součástí ceny za 1 m2) a je třeba počítat s vysokou pracností při provádění.  Fotodokumentace stávajícího stavu-viz D.1.1. Architektonicko-stavební řešení, část d) Fotodokumentace_x000D_
</t>
  </si>
  <si>
    <t>"viz v.č. 111, 105-východní, jižní pohled-plocha-odměřeno v CADu" 9+2+10+2+0,25+0,25+1+0,25+5+2,35*1</t>
  </si>
  <si>
    <t>"viz v.č. 111, 105-východní, jižní pohled-ostění-odměřeno v CADu" (0,5*0,4*2)+(0,3*0,4*2)+(0,45*2+1,09)*0,4*2+(0,8*0,2*2)+(0,45*2+1,09)*0,4*3</t>
  </si>
  <si>
    <t>"viz v.č. 111, 106-severní pohled-plocha-odměřeno v CADu" 0,5+1+1+1+1+1+1+1,5+2+5+1+1+1+4+1+0,5+1+1,5+2+(3+6,6)*0,5+(2,5*2*1,11)</t>
  </si>
  <si>
    <t>"viz v.č. 111, 106-severní pohled-ostění-odměřeno v CADu"  (0,41*0,2*13)+(0,76*0,2*2)+(1,11*0,2*1)+(0,785*0,4*3)+(0,44*0,4*11)+(1,145*0,4*2)</t>
  </si>
  <si>
    <t>"viz v.č. 111, 107-západní pohled-plocha-odměřeno v CADu" 15+8+(1,9*0,5)</t>
  </si>
  <si>
    <t>"viz v.č. 111, 107-západní pohled-ostění-odměřeno v CADu" (0,5*0,4*2)+(0,3*0,4*2)+(0,45*2+1,09)*0,4*2+(0,8*0,2)*2+(0,45*2+1,09)*0,4*3</t>
  </si>
  <si>
    <t>"rezerva na skryté části a na stavbě vyvstalé plochy" 6</t>
  </si>
  <si>
    <t>37</t>
  </si>
  <si>
    <t>Dodávka a montáž nového soklu s kamenným obkladem - otlučení stáv. bříz.omítky vč. proškrabání spar a očištění, provedení podkladní sanační omítky tl. 20 mm, stěrkové izolace, sanační omítky tl. 25 mm a kamenného obkladu tl. 40 mm, vysoká složitost dle PD</t>
  </si>
  <si>
    <t>15753460</t>
  </si>
  <si>
    <t>Dodávka a montáž nového soklu s kamenným obkladem (žula)- otlučení stáv. břízolitové omítky vč. proškrabání spar a očištění, provedení podkladní sanační omítky tl. 20 mm, stěrkové izolace dle PD, sanační omítky tl. 25 mm a kamenného odvětrávaného obkladu tl. 40 mm zavěšeného na kotvách včetně úpravy obkladu systémem následné hydrofobizace proti odstřikující vodě, vysoká složitost dle PD, dále položka zahrnuje demontáž, odvoz a likvidaci sutě nad 80 kg/m2 a přesun hmot nad 200 kg/m2</t>
  </si>
  <si>
    <t xml:space="preserve">Poznámka k položce:_x000D_
V místě soklu bude odstraněna stávající omítka a budou proškrábnuty spáry. Tato úprava bude provedena v rozsahu nového soklu (přesný průběh je patrný na výkresech pohledů). Podkladní a vyrovnávací vrstva v tl. 2cm bude provedena ze sanační malty. Dále bude provedena minerální stěrková izolace (silikátová stěrka). Na ni se předpokládá jádrová vrstva sanačních omítek. Jako konečná úprava bude proveden kamenný odvětrávaný obklad tl. 40 mm zavěšený na kotvách včetně úpravy obkladu systémem následné hydrofobizace proti odstřikující vodě. Jednotlivé materiály jsou dále specifikovány v projektové dokumentaci. Fotodokumentace stávajícího stavu-viz D.1.1. Architektonicko-stavební řešení, část d) Fotodokumentace. POZOR-nové kamenné parapety jsou součástí dodávky položek výplní otvorů dle v.č. 152 Tabulky PSV!!!   _x000D_
</t>
  </si>
  <si>
    <t>"viz v.č. 111, 105-východní, jižní pohled-plocha-odměřeno v CADu" 12+(2,3*1,75)+(5,9*1,25)</t>
  </si>
  <si>
    <t>"viz v.č. 111, 105-východní, jižní pohled-ostění-odměřeno v CADu" (1,1*0,3)*2*2+(1,205+0,6*2)*0,2*3</t>
  </si>
  <si>
    <t>"viz v.č. 111, 106-severní pohled-plocha-odměřeno v CADu" 8+(3*1,1)+(6,5*1,4)</t>
  </si>
  <si>
    <t>"rezerva na skryté části a na stavbě vyvstalé plochy" 3</t>
  </si>
  <si>
    <t>38</t>
  </si>
  <si>
    <t>Dodávka a montáž nového soklu s kamenným obkladem- otlučení stáv. kamen. soklu vč. podkladu a proškrabání spar, provedení podkladní sanační omítky tl. 20 mm, stěrkové izolace, sanační omítky tl. 25 mm a kamenného obkladu tl. 40 mm, vysoká složitost dle PD</t>
  </si>
  <si>
    <t>-317121890</t>
  </si>
  <si>
    <t>Dodávka a montáž nového soklu s kamenným obkladem (žula) - otlučení stávajícího kamenného soklu vč. podkladu s proškrabáním spar a očištěním, provedení podkladní sanační omítky tl. 20 mm, stěrkové izolace dle PD, sanační omítky tl. 25 mm a kamenného odvětrávaného obkladu tl. 40 mm zavěšeného na kotvách včetně úpravy obkladu systémem následné hydrofobizace proti odstřikující vodě, vysoká složitost dle PD, dále položka zahrnuje demontáž, odvoz a likvidaci sutě nad 150 kg/m2 a přesun hmot nad 200 kg/m2</t>
  </si>
  <si>
    <t xml:space="preserve">Poznámka k položce:_x000D_
V místě soklu bude odstraněn stávající kamenný obklad a budou proškrábnuty spáry, zdivo bude očištěno ocelovým kartáčem. Tato úprava bude provedena v rozsahu nového soklu (přesný průběh je patrný na výkresech pohledů). Podkladní a vyrovnávací vrstva v tl. 2cm bude provedena ze sanační malty. Dále bude provedena minerální stěrková izolace (silikátová stěrka). Na ni se předpokládá jádrová vrstva sanačních omítek. Jako konečná úprava bude proveden kamenný odvětrávaný obklad tl. 40 mm zavěšený na kotvách včetně úpravy obkladu systémem následné hydrofobizace proti odstřikující vodě. Jednotlivé materiály jsou dále specifikovány v projektové dokumentaci. Fotodokumentace stávajícího stavu-viz D.1.1. Architektonicko-stavební řešení, část d) Fotodokumentace. POZOR-nové kamenné parapety jsou součástí dodávky položek výplní otvorů dle v.č. 152 Tabulky PSV!!!   _x000D_
</t>
  </si>
  <si>
    <t>"viz v.č. 111, 105-východní, jižní pohled-plocha-odměřeno v CADu" 15,5-1*0,53*4+1+8</t>
  </si>
  <si>
    <t>"viz v.č. 111, 105-východní, jižní pohled-ostění-odměřeno v CADu" (1+0,63*2)*0,2*4+(0,9+0,93*2)*0,2*2+(0,7*2*0,5*3)</t>
  </si>
  <si>
    <t>"viz v.č. 111, 106-severní pohled-plocha-odměřeno v CADu" 21+1+7+4+1+4+4+1+(2,4*0,75*2)</t>
  </si>
  <si>
    <t>"viz v.č. 111, 106-severní pohled-ostění-odměřeno v CADu" (0,8+0,4*2)*5+(1,5*0,4*2)*2+(0,5*0,2*2)*8+(1,4*0,4)*2</t>
  </si>
  <si>
    <t>"viz v.č. 111, 107-západní pohled-plocha-odměřeno v CADu" 16+6+8+(1,9+0,2)*1</t>
  </si>
  <si>
    <t>"viz v.č. 111, 107-západní pohled-ostění-odměřeno v CADu" (0,7*0,4*2)*5+(0,9*0,2)*2</t>
  </si>
  <si>
    <t>39</t>
  </si>
  <si>
    <t>Dodávka a montáž úpravy soklu pod zemí-vyrovnávací sanační malta+minerální stěrková izolace (3 nátěry včetně příslušenství, silikátová stěrka)+sanační malta</t>
  </si>
  <si>
    <t>-796237106</t>
  </si>
  <si>
    <t xml:space="preserve">Dodávka a montáž úpravy soklu pod zemí-vyrovnávací sanační malta+minerální stěrková izolace ve 3 nátěrech včetně veškerého příslušenství (silikátová stěrka)+sanační malta, jedná se o pruh v šíři 250 mm)
</t>
  </si>
  <si>
    <t>"viz v.č. 111, 105-východní, jižní pohled-3.oddíl" (10+2,35+14+5,9+16,9)*0,25</t>
  </si>
  <si>
    <t>"viz v.č. 111, 106-severní pohled-3.oddíl"  (3,5+6,6+3,5+19,5)*0,25</t>
  </si>
  <si>
    <t>"viz v.č. 111, 107-západní pohled-3.oddíl" (27,3+2+10,5)*0,25</t>
  </si>
  <si>
    <t>"viz v.č. 111-4.oddíl" (7+19,5+16,9)*0,25</t>
  </si>
  <si>
    <t>40</t>
  </si>
  <si>
    <t>612325302</t>
  </si>
  <si>
    <t>Vápenocementová štuková omítka ostění nebo nadpraží</t>
  </si>
  <si>
    <t>1620736896</t>
  </si>
  <si>
    <t>"viz v.č. 101 a 151-prvek 01-03" (1+2,12*2)*0,2*2+(0,95+2,15*2)*0,4</t>
  </si>
  <si>
    <t>"viz v.č. 101 a 151-prvek 09-12, 33-35" (1+0,53*2)*4*(0,75+0,1)+(1,09+1*2)*4*0,7</t>
  </si>
  <si>
    <t>"viz v.č. 101 a 151-prvek 37-39" (1,09+1*2)*1*0,7+(1,09+1,48*2)*2*0,7</t>
  </si>
  <si>
    <t>"viz v.č. 101, 102 a 151-prvek 43-45,48-50, 53" (1,01+0,8*2)*1*0,5+(1,075+2,05*2)*2*0,25+(1,2+1,56*2)*3*0,3+(2,6+4,05*2)*1*0,5</t>
  </si>
  <si>
    <t>"viz v.č. 102 a 151-prvek 54-66" (1+2,13*2)*4*(0,45+0,15)+(1,11+2,27*2)*9*(0,45+0,15)</t>
  </si>
  <si>
    <t>"viz v.č. 102, 103 a 151-prvek 70, 79-84, 88-91" (1,335+2,6*2)*1*0,3+(1,11+2,27*2)*6*(0,4+0,15)+(1,075+2,05*2)*4*0,3</t>
  </si>
  <si>
    <t>"viz v.č. 103 a 151-prvek 94-103" (1+1,62*2)*6*0,3+(1+2,12*2)*4*0,3</t>
  </si>
  <si>
    <t>"viz v.č. 103 a 151-prvek 104-112, 116-120" (1,09+2,4*2)*9*0,3+(1,4+2,8*2)*5*0,3</t>
  </si>
  <si>
    <t>"viz v.č. 103, 104 a 151-prvek 129-137, 141-144" (1,09+2,4*2)*9*0,3+(1,075+2,05*2)*4*0,25</t>
  </si>
  <si>
    <t>"viz v.č. 104 a 151-prvek 147-165, 169-171"(1+1,6*2)*10*0,3+(1,09+2,2*2)*9*0,3+(1,4+2,8*2)*3*0,25</t>
  </si>
  <si>
    <t>"viz v.č. 104 a 151-prvek 180-188, 192-193" (1,09+2,2*2)*9*0,25+(1,075+2,05*2)*2*0,25</t>
  </si>
  <si>
    <t>"rezerva na vyvstalá ostění nad rámec PD" 10</t>
  </si>
  <si>
    <t>41</t>
  </si>
  <si>
    <t>619991001</t>
  </si>
  <si>
    <t>Zakrytí podlah fólií přilepenou lepící páskou</t>
  </si>
  <si>
    <t>266638646</t>
  </si>
  <si>
    <t>Zakrytí vnitřních ploch před znečištěním včetně pozdějšího odkrytí podlah fólií přilepenou lepící páskou</t>
  </si>
  <si>
    <t>"viz v.č. 101, 102, 103, 104, 151" 2,5*2*193*1,2</t>
  </si>
  <si>
    <t>42</t>
  </si>
  <si>
    <t>619991021</t>
  </si>
  <si>
    <t>Oblepení rámů a keramických soklů lepící páskou</t>
  </si>
  <si>
    <t>1010459287</t>
  </si>
  <si>
    <t>Zakrytí vnitřních ploch před znečištěním včetně pozdějšího odkrytí rámů oken a dveří, keramických soklů oblepením malířskou páskou, jedná se o oblepení mříží po obvodu</t>
  </si>
  <si>
    <t>"viz v.č. 151-mříze-pozice 09-13, 33-35, 37-39" ((1,17+0,53)*2*4+(1,2+1,465)*2*1+(1,09+1)*2*3+(1,09+1)*2*1+(1,09+1,48)*2*2)*2</t>
  </si>
  <si>
    <t>"viz v.č. 151-mříže-pozice 43, 53" ((1,01+0,8)*2*1+2,6*3)*2</t>
  </si>
  <si>
    <t>"viz v.č. 101, 102, 103, 104, 151-oblepení parapetů, apod" 2*193</t>
  </si>
  <si>
    <t>43</t>
  </si>
  <si>
    <t>622143004</t>
  </si>
  <si>
    <t>Montáž omítkových samolepících začišťovacích profilů (APU lišt)</t>
  </si>
  <si>
    <t>-1421791878</t>
  </si>
  <si>
    <t>Montáž omítkových profilů plastových nebo pozinkovaných, upevněných vtlačením do podkladní vrstvy nebo přibitím začišťovacích samolepících (APU lišty)</t>
  </si>
  <si>
    <t>"viz v.č. 101, 102, 103, 104 a 151-prvek 01-03" (1+2,12*2)*2+(0,95+2,15*2)*1</t>
  </si>
  <si>
    <t>"viz v.č. 101, 102, 103, 104 a 151-prvek 09-12, 33-35, 37-39" (1+0,53*2)*4+(1,09+1*2)*4+(1,09+1*2)*1+(1,09+1,48*2)*2</t>
  </si>
  <si>
    <t>"viz v.č. 101, 102, 103, 104 a 151-prvek 43-45,48-50, 53-66"(1,01+0,8*2)*1+(1,075+2,05*2)*2+(1,2+1,56*2)*3+(2,6+4,05*2)*1+(1+2,13*2)*4+(1,11+2,27*2)*9</t>
  </si>
  <si>
    <t>"viz v.č. 101, 102, 103, 104 a 151-prvek 70, 79-84, 88-91, 94-103" (1,335+2,6*2)*1+(1,11+2,27*2)*6+(1,075+2,05*2)*4+(1+1,62*2)*6+(1+2,12*2)*4</t>
  </si>
  <si>
    <t>"viz v.č. 101, 102, 103, 104 a 151-prvek 104-112, 116-120, 129-137, 141-144" (1,09+2,4*2)*9+(1,4+2,8*2)*5+(1,09+2,4*2)*9+(1,075+2,05*2)*4</t>
  </si>
  <si>
    <t>"viz v.č. 101, 102, 103, 104 a 151-prvek 147-165, 169-171, 180-188, 192, 193"(1+1,6*2)*10+(1,09+2,2*2)*9+(1,4+2,8*2)*3+(1,09+2,2*2)*9+(1,075+2,05*2)*2</t>
  </si>
  <si>
    <t>"viz v.č. 101, 102, 103, 104 a 151-rezerva na vyvstalé APU lišty" 30</t>
  </si>
  <si>
    <t>44</t>
  </si>
  <si>
    <t>590514760</t>
  </si>
  <si>
    <t>profil okenní začišťovací se sklovláknitou armovací tkaninou 9 mm/2,4 m</t>
  </si>
  <si>
    <t>-696252698</t>
  </si>
  <si>
    <t>Poznámka k položce:_x000D_
délka 2,4 m, přesah tkaniny 100 mm</t>
  </si>
  <si>
    <t>"viz v.č. 101, 102, 103, 104, 151, ýpočet-viz položka Montáž omítkových samolepících začišťovacích profilů (APU lišt)" 627,455*1,1</t>
  </si>
  <si>
    <t>45</t>
  </si>
  <si>
    <t>629991001</t>
  </si>
  <si>
    <t>Zakrytí podélných ploch fólií volně položenou</t>
  </si>
  <si>
    <t>-972943465</t>
  </si>
  <si>
    <t>Zakrytí vnějších ploch před znečištěním včetně pozdějšího odkrytí ploch podélných rovných (např. chodníků) fólií položenou volně</t>
  </si>
  <si>
    <t>"viz v.č. 111" (10+2,35+14+5,9+16,9+6,2+3+6,9+6,6+11,75+3,5+4+3,1+11,5+3,1+4+2,5+24,5+27,3+2+10,5)*2,5</t>
  </si>
  <si>
    <t>46</t>
  </si>
  <si>
    <t>629991011</t>
  </si>
  <si>
    <t>Zakrytí výplní otvorů a svislých ploch fólií přilepenou lepící páskou</t>
  </si>
  <si>
    <t>481758197</t>
  </si>
  <si>
    <t>"v.č. 151-prvek 01-23" 1*2,12*2+0,95*2,15*1+0,9*0,93*2+1,205*0,6*3+1*0,53*4+1,2*1,485*1+0,95*2,15*1+0,38*0,48*4+1,2*1,465*1+0,95*2,15*1+1,2*1,465*3</t>
  </si>
  <si>
    <t>"v.č. 151-prvek 24-50" 3,835*2,55*1+1,2*1,5*8+1,09*1*3+3,08*4,88*1+1,09*1*1+1,09*1,48*2+0,45*1,2*3+1,01*0,8*1+1,075*2,05*2+0,9*0,93*2+1,2*1,56*3</t>
  </si>
  <si>
    <t>"v.č. 151-prvek 51-84" 1,21*2,06*1+0,975*2,06*1+2,6*4,05*1+1*2,13*4+1,11*2,27*9+0,6*1,85*2+0,99*1,88*1+1,335*2,6*1+1,2*2,15*8+1,11*2,27*6</t>
  </si>
  <si>
    <t>"v.č. 151-prvek 85-140" 0,45*1,49*3+1,075*2,05*4+0,9*1,88*2+1*1,62*6+1*2,12*4+1,09*2,4*9+0,6*2*2+1*2,2*1+1,4*2,8*5+1,2*2,4*8+1,09*2,4*9+0,45*1,49*3</t>
  </si>
  <si>
    <t xml:space="preserve">"v.č. 151-prvek 141-193" 1,075*2,05*4+0,9*1,88*2+1*1,6*10+1,09*2,2*9+0,6*2*2+0,99*1,89*1+1,4*2,8*3+1,2*2,1*8+1,09*2,2*9+0,45*1,49*3+1,075*2,05*2 </t>
  </si>
  <si>
    <t>"rezerva 10% z výše uvedených výkazů na výměry-výplně otvorů" 41,9</t>
  </si>
  <si>
    <t>"viz v.č. 151-mříze-pozice 09-13, 33-35, 37-39" 1,17*0,53*2*4+1,2*1,465*2*1+1,09*1*2*3+1,09*1*2*1+1,09*1,48*2*2</t>
  </si>
  <si>
    <t>"viz v.č. 151-mříze-pozice 43-53" (1,01*0,8*2*1+2,6*3*2*1)</t>
  </si>
  <si>
    <t>"rezerva 10% z výše uvedených výkazů na výměry-mříže" 4,09</t>
  </si>
  <si>
    <t>Trubní vedení</t>
  </si>
  <si>
    <t>47</t>
  </si>
  <si>
    <t>Revizní šachta z PVC systém RV typ přímý, DN 315/160 hl od 700 do 860 mm</t>
  </si>
  <si>
    <t>kus</t>
  </si>
  <si>
    <t>-1410611265</t>
  </si>
  <si>
    <t>Revizní šachta z tvrdého PVC v otevřeném výkopu systém RV typ přímý (DN šachty/DN trubního vedení) DN 315/160, hloubka od 700 do 860 mm, včetně uzamykacího mechanismu a dodávky tvarovek pro napojení na drenážní potrubí pr. 100 mm</t>
  </si>
  <si>
    <t>"viz v.č. 111" 1+1+1+1+1+1+1+1+1</t>
  </si>
  <si>
    <t>48</t>
  </si>
  <si>
    <t>894811113</t>
  </si>
  <si>
    <t>Revizní šachta z PVC typ přímý, DN 315/160 hl od 1360 do 1730 mm</t>
  </si>
  <si>
    <t>-925705611</t>
  </si>
  <si>
    <t>Revizní šachta z tvrdého PVC v otevřeném výkopu typ přímý (DN šachty/DN trubního vedení) DN 315/160, hloubka od 1360 do 1730 mm, včetně uzamykacího mechanismu a dodávky tvarovek pro napojení na drenážní potrubí pr. 100 mm</t>
  </si>
  <si>
    <t>"viz v.č. 111" 1+1+1+1+1+1+1+1+1+1+1+1+1</t>
  </si>
  <si>
    <t>Ostatní konstrukce a práce-bourání</t>
  </si>
  <si>
    <t>49</t>
  </si>
  <si>
    <t>Vyčištění a úklid staveniště</t>
  </si>
  <si>
    <t>soubor</t>
  </si>
  <si>
    <t>-1188554815</t>
  </si>
  <si>
    <t>Vyčištění a úklid staveniště, položka zahrnuje kompletní vyčištění a umytí všech ploch na staveništi (podlahy, venkovní zpevněné plochy, střechy, fasády, stěny, okna, dveře, apod.), dále je zahrnuto vyklizení stavby a veškerý další kompletní úklid tak, aby na žádných stavebních konstrukcích nezůstaly nečistoty po stavební činnosti</t>
  </si>
  <si>
    <t>"viz Technická zpráva" 1</t>
  </si>
  <si>
    <t>50</t>
  </si>
  <si>
    <t>Provizorní zajištění odvodu dešťových vod ze střech po dobu provádění prací</t>
  </si>
  <si>
    <t>1748153794</t>
  </si>
  <si>
    <t>Provizorní zajištění odvodu dešťových vod ze střech po dobu provádění prací, jedná se o svedení dešťových vod ze všech kotlíků (v místě všech stávajících okapních svodů, návrh provizorních svodů, jejich dodávka, montáž, demontáž a likvidace včetně odvozu je součástí této položky</t>
  </si>
  <si>
    <t>"viz v.č. 105-114" 1</t>
  </si>
  <si>
    <t>51</t>
  </si>
  <si>
    <t>Provedení sanačních detailů (tvarování stěrek, napojování sanačních systémů, atd.)</t>
  </si>
  <si>
    <t>hod</t>
  </si>
  <si>
    <t>-615621349</t>
  </si>
  <si>
    <t>Provedení sanačních detailů (tvarování stěrek, napojování sanačních systémů, atd.), pokud dodavatele není schopen provedení detailů stihnout za uvedený počet hodin, navýší cenu za jednu hodinu o tolik procent, kolik činí navýšení počtu hodin oproti uvedenému množství hodin v procentech</t>
  </si>
  <si>
    <t>"viz v.č. 105-110" 200</t>
  </si>
  <si>
    <t>52</t>
  </si>
  <si>
    <t>941211112</t>
  </si>
  <si>
    <t>Montáž lešení řadového rámového lehkého zatížení do 200 kg/m2 š do 0,9 m v do 25 m</t>
  </si>
  <si>
    <t>-173400352</t>
  </si>
  <si>
    <t>Montáž lešení řadového rámového lehkého pracovního s podlahami s provozním zatížením tř. 3 do 200 kg/m2 šířky tř. SW06 přes 0,6 do 0,9 m, výšky přes 10 do 25 m, položka zahrnuje i ochranná opatření při uložení lešení na střechách (překlenující lávky, visutá lešení, roznášecí konstrukce pod lešením, apod.)</t>
  </si>
  <si>
    <t>"viz v.č. 111, 105-východní, jižní pohled" 3,6*16,5+23,6*13,5+10*15+7,5*16+3,8*6,5+7,5*5,5+3,3*9</t>
  </si>
  <si>
    <t>"viz v.č. 111, 106-severní pohled" 68,6*18,5+11*2+5*3,5-11,3*4,9+3*3,5+3,3*16,5+4,8*4+5*18+4,6*18+(4,7*14+2,2*4)*2</t>
  </si>
  <si>
    <t>"viz v.č. 111, 107-západní pohled" 7,4*19,5+8,7*18,5+22,5*17,25+3,3*17</t>
  </si>
  <si>
    <t>941211211</t>
  </si>
  <si>
    <t>Příplatek k lešení řadovému rámovému lehkému š 0,9 m v do 25 m za první a ZKD den použití</t>
  </si>
  <si>
    <t>-1163169846</t>
  </si>
  <si>
    <t>Příplatek k lešení řadovému rámovému lehkému š 0,9 m v do 25 m za první a ZKD den použití, položka zahrnuje i ochranná opatření při uložení lešení na střechách (překlenující lávky, visutá lešení, roznášecí konstrukce pod lešením, apod.)</t>
  </si>
  <si>
    <t>"viz v.č. 111, 105-východní, jižní pohled" (3,6*16,5+23,6*13,5+10*15+7,5*16+3,8*6,5+7,5*5,5+3,3*9)*120</t>
  </si>
  <si>
    <t>"viz v.č. 111, 106-severní pohled" (68,6*18,5+11*2+5*3,5-11,3*4,9+3*3,5+3,3*16,5+4,8*4+5*18+4,6*18+(4,7*14+2,2*4)*2)*120</t>
  </si>
  <si>
    <t>"viz v.č. 111, 107-západní pohled" (7,4*19,5+8,7*18,5+22,5*17,25+3,3*17)*120</t>
  </si>
  <si>
    <t>54</t>
  </si>
  <si>
    <t>941211812</t>
  </si>
  <si>
    <t>Demontáž lešení řadového rámového lehkého zatížení do 200 kg/m2 š do 0,9 m v do 25 m</t>
  </si>
  <si>
    <t>982315106</t>
  </si>
  <si>
    <t>Demontáž lešení řadového rámového lehkého pracovního s provozním zatížením tř. 3 do 200 kg/m2 šířky tř. SW06 přes 0,6 do 0,9 m, výšky přes 10 do 25 m, položka zahrnuje i ochranná opatření při uložení lešení na střechách (překlenující lávky, visutá lešení, roznášecí konstrukce pod lešením, apod.)</t>
  </si>
  <si>
    <t>55</t>
  </si>
  <si>
    <t>944511111</t>
  </si>
  <si>
    <t>Montáž ochranné sítě z textilie z umělých vláken</t>
  </si>
  <si>
    <t>2036283164</t>
  </si>
  <si>
    <t>Montáž ochranné sítě zavěšené na konstrukci lešení z textilie z umělých vláken</t>
  </si>
  <si>
    <t>56</t>
  </si>
  <si>
    <t>944511211</t>
  </si>
  <si>
    <t>Příplatek k ochranné síti za první a ZKD den použití</t>
  </si>
  <si>
    <t>1996091520</t>
  </si>
  <si>
    <t>Montáž ochranné sítě Příplatek za první a každý další den použití sítě k ceně -1111</t>
  </si>
  <si>
    <t>57</t>
  </si>
  <si>
    <t>944511811</t>
  </si>
  <si>
    <t>Demontáž ochranné sítě z textilie z umělých vláken</t>
  </si>
  <si>
    <t>659565878</t>
  </si>
  <si>
    <t>Demontáž ochranné sítě zavěšené na konstrukci lešení z textilie z umělých vláken</t>
  </si>
  <si>
    <t>58</t>
  </si>
  <si>
    <t>949101111</t>
  </si>
  <si>
    <t>Lešení pomocné pro objekty pozemních staveb s lešeňovou podlahou v do 1,9 m zatížení do 150 kg/m2</t>
  </si>
  <si>
    <t>1326710624</t>
  </si>
  <si>
    <t>Lešení pomocné pracovní pro objekty pozemních staveb pro zatížení do 150 kg/m2, o výšce lešeňové podlahy do 1,9 m</t>
  </si>
  <si>
    <t>"viz v.č. 101, 102, 103, 104, 151" 2,5*1,5*193</t>
  </si>
  <si>
    <t>59</t>
  </si>
  <si>
    <t>971052341</t>
  </si>
  <si>
    <t>Vybourání nebo prorážení otvorů v ŽB příčkách a zdech pl do 0,09 m2 tl do 300 mm</t>
  </si>
  <si>
    <t>-373680259</t>
  </si>
  <si>
    <t>Vybourání a prorážení otvorů v železobetonových příčkách a zdech základových nebo nadzákladových, plochy do 0,09 m2, tl. do 300 mm</t>
  </si>
  <si>
    <t>"viz v.č. 111" 1+1</t>
  </si>
  <si>
    <t>60</t>
  </si>
  <si>
    <t>974029165</t>
  </si>
  <si>
    <t>Vysekání rýh ve zdivu kamenném hl do 150 mm š do 200 mm</t>
  </si>
  <si>
    <t>-1309665099</t>
  </si>
  <si>
    <t>Vysekání rýh ve zdivu kamenném do hl. 150 mm a šířky do 200 mm</t>
  </si>
  <si>
    <t>"viz v.č. 105-114" 2*6</t>
  </si>
  <si>
    <t>61</t>
  </si>
  <si>
    <t>978013191</t>
  </si>
  <si>
    <t>Otlučení vnitřních omítek stěn MV nebo MVC stěn v rozsahu do 100 %</t>
  </si>
  <si>
    <t>-545255290</t>
  </si>
  <si>
    <t>Otlučení omítek vápenných nebo vápenocementových stěn, stropů vnitřních stěn s vyškrabáním spar, s očištěním zdiva, v rozsahu do 100 %, jedná se o otlučení vnitřních ostění měněných oken!</t>
  </si>
  <si>
    <t>62</t>
  </si>
  <si>
    <t>978015391</t>
  </si>
  <si>
    <t>Otlučení vnějších omítek MV nebo MVC  průčelí v rozsahu do 100 %, omítky pod zemí</t>
  </si>
  <si>
    <t>454169806</t>
  </si>
  <si>
    <t>Otlučení omítek vápenných nebo vápenocementových stěn, stropů vnějších, s vyškrabáním spár, s očištěním zdiva, v rozsahu do 100 %</t>
  </si>
  <si>
    <t>"viz v.č. 111, 105-východní, jižní pohled-3.oddíl" (10+2,35+14+5,9+16,9)*0,6</t>
  </si>
  <si>
    <t>"viz v.č. 111, 106-severní pohled-3.oddíl"  (3,5+6,6+3,5+19,5)*0,6</t>
  </si>
  <si>
    <t>"viz v.č. 111, 107-západní pohled-3.oddíl" (27,3+2+10,5)*0,6</t>
  </si>
  <si>
    <t>"viz v.č. 111-4.oddíl" (7+19,5+16,9)*0,6</t>
  </si>
  <si>
    <t>99</t>
  </si>
  <si>
    <t>Přesun hmot</t>
  </si>
  <si>
    <t>63</t>
  </si>
  <si>
    <t>997013216</t>
  </si>
  <si>
    <t>Vnitrostaveništní doprava suti a vybouraných hmot pro budovy v do 21 m ručně</t>
  </si>
  <si>
    <t>-1630521795</t>
  </si>
  <si>
    <t>Vnitrostaveništní doprava suti a vybouraných hmot vodorovně do 50 m svisle ručně (nošením po schodech) pro budovy a haly výšky přes 18 do 21 m, položka obsahuje i náklady na naložení suti na dopravní prostředek či kontejner a náklady na stání dopravního prostředku a kontejneru na stavbě</t>
  </si>
  <si>
    <t>"součet z rozpočtového programu" 347,118+0,954</t>
  </si>
  <si>
    <t>"převzato z rozpočtového programu-zámková dlažba-ODEČET zpětně použité dlažby" -15,262</t>
  </si>
  <si>
    <t>64</t>
  </si>
  <si>
    <t>997013801</t>
  </si>
  <si>
    <t>Poplatek za uložení stavebního betonového odpadu na skládce (skládkovné)</t>
  </si>
  <si>
    <t>-1086319876</t>
  </si>
  <si>
    <t>Poplatek za uložení stavebního betonového odpadu na skládce (skládkovné)-omítky</t>
  </si>
  <si>
    <t>"převzato z rozpočtového programu-zámková dlažba" 2,913+27,586</t>
  </si>
  <si>
    <t>65</t>
  </si>
  <si>
    <t>997013802</t>
  </si>
  <si>
    <t>Poplatek za uložení stavebního železobetonového odpadu na skládce (skládkovné)</t>
  </si>
  <si>
    <t>-1431579069</t>
  </si>
  <si>
    <t>Poplatek za uložení stavebního odpadu na skládce (skládkovné) železobetonového</t>
  </si>
  <si>
    <t>"součet z rozpočtového programu" 0,118</t>
  </si>
  <si>
    <t>66</t>
  </si>
  <si>
    <t>14a</t>
  </si>
  <si>
    <t>Poplatek za uložení stavebního odpadu - kamenivo, kamenný odpad (skládkovné)</t>
  </si>
  <si>
    <t>-1364951749</t>
  </si>
  <si>
    <t>Poplatek za uložení stavebního odpadu - kameniva (skládkovné)</t>
  </si>
  <si>
    <t>"součet z rozpočtového programu-kamenivo drcené" 6,862+6,5+53,05+0,84</t>
  </si>
  <si>
    <t>67</t>
  </si>
  <si>
    <t>14b</t>
  </si>
  <si>
    <t>Poplatek za uložení stavebního odpadu - klempířské prvky (skládkovné)</t>
  </si>
  <si>
    <t>655409083</t>
  </si>
  <si>
    <t>"součet z rozpočtového programu" 0,954</t>
  </si>
  <si>
    <t>68</t>
  </si>
  <si>
    <t>14c</t>
  </si>
  <si>
    <t>Poplatek za uložení stavebního odpadu - omítky (skládkovné)</t>
  </si>
  <si>
    <t>-1670318552</t>
  </si>
  <si>
    <t>"součet z rozpočtového programu" 0,001*3+197,69+1,494+10,236+3,965+19,256+10,57+6,034</t>
  </si>
  <si>
    <t>69</t>
  </si>
  <si>
    <t>997013501</t>
  </si>
  <si>
    <t>Odvoz suti na skládku a vybouraných hmot nebo meziskládku do 1 km se složením</t>
  </si>
  <si>
    <t>667220686</t>
  </si>
  <si>
    <t>Odvoz suti a vybouraných hmot na skládku nebo meziskládku se složením, na vzdálenost do 1 km</t>
  </si>
  <si>
    <t>70</t>
  </si>
  <si>
    <t>997013509</t>
  </si>
  <si>
    <t>Příplatek k odvozu suti a vybouraných hmot na skládku ZKD 1 km přes 1 km</t>
  </si>
  <si>
    <t>228817538</t>
  </si>
  <si>
    <t>Odvoz suti a vybouraných hmot na skládku nebo meziskládku se složením, na vzdálenost Příplatek k ceně za každý další i započatý 1 km přes 1 km</t>
  </si>
  <si>
    <t>"součet z rozpočtového programu" (347,118+0,954)*7</t>
  </si>
  <si>
    <t>"převzato z rozpočtového programu-zámková dlažba-ODEČET zpětně použité dlažby" -15,262*7</t>
  </si>
  <si>
    <t>71</t>
  </si>
  <si>
    <t>998011003</t>
  </si>
  <si>
    <t>Přesun hmot pro budovy zděné v do 24 m</t>
  </si>
  <si>
    <t>-1812487561</t>
  </si>
  <si>
    <t>Přesun hmot pro budovy občanské výstavby, bydlení, výrobu a služby s nosnou svislou konstrukcí zděnou z cihel, tvárnic nebo kamene vodorovná dopravní vzdálenost do 100 m pro budovy výšky přes 12 do 24 m</t>
  </si>
  <si>
    <t>"součet z rozpočtového programu" 357,462</t>
  </si>
  <si>
    <t>PSV</t>
  </si>
  <si>
    <t>Práce a dodávky PSV</t>
  </si>
  <si>
    <t>711</t>
  </si>
  <si>
    <t>Izolace proti vodě, vlhkosti a plynům</t>
  </si>
  <si>
    <t>72</t>
  </si>
  <si>
    <t>Izolace proti zemní vlhkosti stěn foliemi nopovými pro běžné podmínky tl. 0,5 mm šířky 1,0 m, výška nopu 15 mm</t>
  </si>
  <si>
    <t>306630854</t>
  </si>
  <si>
    <t>Izolace proti zemní vlhkosti nopovými foliemi FONDALINE základů nebo stěn pro běžné podmínky tloušťky 0,5 mm, šířky 1,0 m, výška nopu 15 mm</t>
  </si>
  <si>
    <t>"viz v.č. 111-114-kolem oddílu č.3" (10+0,6*2+2,35+14+5,9+16,9+3,5+6,8+3,5+19,5+27,3+2+10,5)*(0,6+0,25)*1,2</t>
  </si>
  <si>
    <t>"viz v.č. 111-114-kolem oddílu č.4"  (7+19,5+14)*(0,6+0,25)*1,2+(4,1+10,5)*1,05*1,2</t>
  </si>
  <si>
    <t>73</t>
  </si>
  <si>
    <t>711211142</t>
  </si>
  <si>
    <t>Izolace proti zemní vlhkosti a radonu provětrávaná z plastových segmentů do v 450 mm se zabetonováním a zásypem štěrkem dle PD</t>
  </si>
  <si>
    <t>-313168334</t>
  </si>
  <si>
    <t>Izolace provětrávaná dutinová proti zemní vlhkosti a plynu radonu z plastových segmentů typu IGLU ztraceného bednění zalitých betonem po výšku segmentu bez betonové desky a armovací sítě výšky segmentů přes 400 do 450 mm, zalití betonem a zásyp štěrkem-viz v.č. 112-114</t>
  </si>
  <si>
    <t>"viz v.č. 111-114-kolem oddílu č.3" (10+0,6*2+2,35+14+5,9+16,9+3,5+6,8+3,5+19,5+27,3+2+10,5)*0,5</t>
  </si>
  <si>
    <t>"viz v.č. 111-114-mezi 3. a 4. oddílem" (5,6+3)*0,5</t>
  </si>
  <si>
    <t>"viz v.č. 111-114-kolem oddílu č.4"  (7+19,5+14)*0,5</t>
  </si>
  <si>
    <t>"rezerva na vyvstalé odvětrání" 3</t>
  </si>
  <si>
    <t>74</t>
  </si>
  <si>
    <t>998711103</t>
  </si>
  <si>
    <t>Přesun hmot tonážní pro izolace proti vodě, vlhkosti a plynům v objektech výšky do 60 m</t>
  </si>
  <si>
    <t>2071800125</t>
  </si>
  <si>
    <t>Přesun hmot pro izolace proti vodě, vlhkosti a plynům stanovený z hmotnosti přesunovaného materiálu vodorovná dopravní vzdálenost do 50 m v objektech výšky přes 12 do 60 m</t>
  </si>
  <si>
    <t>"součet z rozpočtového programu" 13,845</t>
  </si>
  <si>
    <t>721</t>
  </si>
  <si>
    <t>Zdravotechnika - vnitřní kanalizace</t>
  </si>
  <si>
    <t>75</t>
  </si>
  <si>
    <t>721174065</t>
  </si>
  <si>
    <t>Potrubí kanalizační z PP větrací systém HT DN 150</t>
  </si>
  <si>
    <t>-1158169119</t>
  </si>
  <si>
    <t>Potrubí z plastových trub HT Systém (polypropylenové PPs) větrací DN 150</t>
  </si>
  <si>
    <t>76</t>
  </si>
  <si>
    <t>998721103</t>
  </si>
  <si>
    <t>Přesun hmot tonážní pro vnitřní kanalizace v objektech v do 24 m</t>
  </si>
  <si>
    <t>-944270445</t>
  </si>
  <si>
    <t>Přesun hmot pro vnitřní kanalizace stanovený z hmotnosti přesunovaného materiálu vodorovná dopravní vzdálenost do 50 m v objektech výšky přes 12 do 24 m</t>
  </si>
  <si>
    <t>"součet z rozpočtového programu" 0,026</t>
  </si>
  <si>
    <t>764</t>
  </si>
  <si>
    <t>Konstrukce klempířské</t>
  </si>
  <si>
    <t>77</t>
  </si>
  <si>
    <t>764002851</t>
  </si>
  <si>
    <t>Demontáž oplechování parapetů do suti</t>
  </si>
  <si>
    <t>-838210252</t>
  </si>
  <si>
    <t>Demontáž klempířských konstrukcí oplechování parapetů do suti, včetně oplechování parapetů a poutců křídel</t>
  </si>
  <si>
    <t>"viz v.č. 151-Pasportizace oken, dveří a mříží, výpočet-viz položka Oplechování parapetu rš 160 mm" 4,95</t>
  </si>
  <si>
    <t>"viz v.č. 151-Pasportizace oken, dveří a mříží, výpočet-viz položka Oplechování parapetu rš 250 mm" 20,3</t>
  </si>
  <si>
    <t>"viz v.č. 151-Pasportizace oken, dveří a mříží, výpočet-viz položka Oplechování parapetu rš 330 mm" 85,1</t>
  </si>
  <si>
    <t>"viz v.č. 151-Pasportizace oken, dveří a mříží, výpočet-viz položka Oplechování parapetu rš 400 mm" 66,71</t>
  </si>
  <si>
    <t>"viz v.č. 151-Pasportizace oken, dveří a mříží, výpočet-viz položka Oplechování parapetu rš 500 mm" 15,72</t>
  </si>
  <si>
    <t>78</t>
  </si>
  <si>
    <t>764002861</t>
  </si>
  <si>
    <t>Demontáž oplechování říms a ozdobných prvků do suti</t>
  </si>
  <si>
    <t>127935467</t>
  </si>
  <si>
    <t>Demontáž klempířských konstrukcí oplechování říms do suti</t>
  </si>
  <si>
    <t>"viz v.č. 105, 107, 109, 152, výpočet-viz položka Oplechování říms rš 200 mm" 100</t>
  </si>
  <si>
    <t>"viz v.č. 105, 107, 109, 152, výpočet-viz položka Oplechování říms rš 250 mm" 105,75</t>
  </si>
  <si>
    <t>"viz v.č. 105, 107, 109, 152, výpočet-viz položka Oplechování říms rš 330 mm" 19,155</t>
  </si>
  <si>
    <t>"viz v.č. 105, 107, 109, 152, výpočet-viz položka Oplechování říms rš 400 mm" 17,75</t>
  </si>
  <si>
    <t>"viz v.č. 105, 107, 109, 152, výpočet-viz položka Oplechování říms rš 700 mm" 29,8</t>
  </si>
  <si>
    <t>"viz v.č. 105, 107, 109, 152, výpočet-viz položka Oplechování říms rš 750 mm" 11,2</t>
  </si>
  <si>
    <t>79</t>
  </si>
  <si>
    <t>764216641</t>
  </si>
  <si>
    <t>Oplechování rovných parapetů celoplošně lepené z Pz s povrchovou úpravou rš 150 mm</t>
  </si>
  <si>
    <t>1041352028</t>
  </si>
  <si>
    <t>Oplechování parapetů z pozinkovaného plechu s povrchovou úpravou rovných celoplošně lepené, bez rohů rš 160 mm, barva-imitace mědi, včetně systémových ukončujících lišt u ostění</t>
  </si>
  <si>
    <t>"viz v.č. 151-Pasportizace oken, dveří a mříží-prvek 85" 0,55</t>
  </si>
  <si>
    <t>"viz v.č. 151-Pasportizace oken, dveří a mříží-prvek 86" 0,55</t>
  </si>
  <si>
    <t>"viz v.č. 151-Pasportizace oken, dveří a mříží-prvek 87" 0,55</t>
  </si>
  <si>
    <t>"viz v.č. 151-Pasportizace oken, dveří a mříží-prvek 138" 0,55</t>
  </si>
  <si>
    <t>"viz v.č. 151-Pasportizace oken, dveří a mříží-prvek 139" 0,55</t>
  </si>
  <si>
    <t>"viz v.č. 151-Pasportizace oken, dveří a mříží-prvek 140" 0,55</t>
  </si>
  <si>
    <t>"viz v.č. 151-Pasportizace oken, dveří a mříží-prvek 189" 0,55</t>
  </si>
  <si>
    <t>"viz v.č. 151-Pasportizace oken, dveří a mříží-prvek 190" 0,55</t>
  </si>
  <si>
    <t>"viz v.č. 151-Pasportizace oken, dveří a mříží-prvek 191" 0,55</t>
  </si>
  <si>
    <t>80</t>
  </si>
  <si>
    <t>764216643</t>
  </si>
  <si>
    <t>Oplechování rovných parapetů celoplošně lepené z Pz s povrchovou úpravou rš 250 mm</t>
  </si>
  <si>
    <t>-663478933</t>
  </si>
  <si>
    <t>Oplechování parapetů z pozinkovaného plechu s povrchovou úpravou rovných celoplošně lepené, bez rohů rš 250 mm, barva-imitace mědi, včetně systémových ukončujících lišt u ostění</t>
  </si>
  <si>
    <t>"viz v.č. 151-Pasportizace oken, dveří a mříží-prvek 46" 1</t>
  </si>
  <si>
    <t>"viz v.č. 151-Pasportizace oken, dveří a mříží-prvek 47" 1</t>
  </si>
  <si>
    <t>"viz v.č. 151-Pasportizace oken, dveří a mříží-prvek 48" 1,3</t>
  </si>
  <si>
    <t>"viz v.č. 151-Pasportizace oken, dveří a mříží-prvek 49" 1,3</t>
  </si>
  <si>
    <t>"viz v.č. 151-Pasportizace oken, dveří a mříží-prvek 50" 1,3</t>
  </si>
  <si>
    <t>"viz v.č. 151-Pasportizace oken, dveří a mříží-prvek 92" 1</t>
  </si>
  <si>
    <t>"viz v.č. 151-Pasportizace oken, dveří a mříží-prvek 93" 1</t>
  </si>
  <si>
    <t>"viz v.č. 151-Pasportizace oken, dveří a mříží-prvek 145" 1</t>
  </si>
  <si>
    <t>"viz v.č. 151-Pasportizace oken, dveří a mříží-prvek 146" 1</t>
  </si>
  <si>
    <t>"viz v.č. 151-Pasportizace oken, dveří a mříží-prvek 172" 1,3</t>
  </si>
  <si>
    <t>"viz v.č. 151-Pasportizace oken, dveří a mříží-prvek 173" 1,3</t>
  </si>
  <si>
    <t>"viz v.č. 151-Pasportizace oken, dveří a mříží-prvek 174" 1,3</t>
  </si>
  <si>
    <t>"viz v.č. 151-Pasportizace oken, dveří a mříží-prvek 175" 1,3</t>
  </si>
  <si>
    <t>"viz v.č. 151-Pasportizace oken, dveří a mříží-prvek 176" 1,3</t>
  </si>
  <si>
    <t>"viz v.č. 151-Pasportizace oken, dveří a mříží-prvek 177" 1,3</t>
  </si>
  <si>
    <t>"viz v.č. 151-Pasportizace oken, dveří a mříží-prvek 178" 1,3</t>
  </si>
  <si>
    <t>"viz v.č. 151-Pasportizace oken, dveří a mříží-prvek 179" 1,3</t>
  </si>
  <si>
    <t>81</t>
  </si>
  <si>
    <t>764216644</t>
  </si>
  <si>
    <t>Oplechování rovných parapetů celoplošně lepené z Pz s povrchovou úpravou rš 330 mm</t>
  </si>
  <si>
    <t>-630003823</t>
  </si>
  <si>
    <t>Oplechování parapetů z pozinkovaného plechu s povrchovou úpravou rovných celoplošně lepené, bez rohů rš 330 mm, barva-imitace mědi, včetně systémových ukončujících lišt u ostěn</t>
  </si>
  <si>
    <t>"viz v.č. 151-Pasportizace oken, dveří a mříží-prvek 15" 0,48</t>
  </si>
  <si>
    <t>"viz v.č. 151-Pasportizace oken, dveří a mříží-prvek 16" 0,48</t>
  </si>
  <si>
    <t>"viz v.č. 151-Pasportizace oken, dveří a mříží-prvek 17" 0,48</t>
  </si>
  <si>
    <t>"viz v.č. 151-Pasportizace oken, dveří a mříží-prvek 18" 0,48</t>
  </si>
  <si>
    <t>"viz v.č. 151-Pasportizace oken, dveří a mříží-prvek 40" 0,55</t>
  </si>
  <si>
    <t>"viz v.č. 151-Pasportizace oken, dveří a mříží-prvek 41" 0,55</t>
  </si>
  <si>
    <t>"viz v.č. 151-Pasportizace oken, dveří a mříží-prvek 42" 0,55</t>
  </si>
  <si>
    <t>"viz v.č. 151-Pasportizace oken, dveří a mříží-prvek 54" 1,24</t>
  </si>
  <si>
    <t>"viz v.č. 151-Pasportizace oken, dveří a mříží-prvek 55" 1,24</t>
  </si>
  <si>
    <t>"viz v.č. 151-Pasportizace oken, dveří a mříží-prvek 56" 1,24</t>
  </si>
  <si>
    <t>"viz v.č. 151-Pasportizace oken, dveří a mříží-prvek 57" 1,24</t>
  </si>
  <si>
    <t>"viz v.č. 151-Pasportizace oken, dveří a mříží-prvek 67" 0,7</t>
  </si>
  <si>
    <t>"viz v.č. 151-Pasportizace oken, dveří a mříží-prvek 68" 0,7</t>
  </si>
  <si>
    <t>"viz v.č. 151-Pasportizace oken, dveří a mříží-prvek 69" 1,25</t>
  </si>
  <si>
    <t>"viz v.č. 151-Pasportizace oken, dveří a mříží-prvek 71" 1,8</t>
  </si>
  <si>
    <t>"viz v.č. 151-Pasportizace oken, dveří a mříží-prvek 72" 1,8</t>
  </si>
  <si>
    <t>"viz v.č. 151-Pasportizace oken, dveří a mříží-prvek 73" 1,8</t>
  </si>
  <si>
    <t>"viz v.č. 151-Pasportizace oken, dveří a mříží-prvek 74" 1,8</t>
  </si>
  <si>
    <t>"viz v.č. 151-Pasportizace oken, dveří a mříží-prvek 75" 1,8</t>
  </si>
  <si>
    <t>"viz v.č. 151-Pasportizace oken, dveří a mříží-prvek 76" 1,8</t>
  </si>
  <si>
    <t>"viz v.č. 151-Pasportizace oken, dveří a mříží-prvek 77" 1,8</t>
  </si>
  <si>
    <t>"viz v.č. 151-Pasportizace oken, dveří a mříží-prvek 78" 1,8</t>
  </si>
  <si>
    <t>"viz v.č. 151-Pasportizace oken, dveří a mříží-prvek 79" 1,32</t>
  </si>
  <si>
    <t>"viz v.č. 151-Pasportizace oken, dveří a mříží-prvek 80" 1,32</t>
  </si>
  <si>
    <t>"viz v.č. 151-Pasportizace oken, dveří a mříží-prvek 81" 1,32</t>
  </si>
  <si>
    <t>"viz v.č. 151-Pasportizace oken, dveří a mříží-prvek 82" 1,32</t>
  </si>
  <si>
    <t>"viz v.č. 151-Pasportizace oken, dveří a mříží-prvek 83" 1,32</t>
  </si>
  <si>
    <t>"viz v.č. 151-Pasportizace oken, dveří a mříží-prvek 84" 1,32</t>
  </si>
  <si>
    <t>"viz v.č. 151-Pasportizace oken, dveří a mříží-prvek 107" 1,32</t>
  </si>
  <si>
    <t>"viz v.č. 151-Pasportizace oken, dveří a mříží-prvek 108" 1,32</t>
  </si>
  <si>
    <t>"viz v.č. 151-Pasportizace oken, dveří a mříží-prvek 109" 1,32</t>
  </si>
  <si>
    <t>"viz v.č. 151-Pasportizace oken, dveří a mříží-prvek 110" 1,32</t>
  </si>
  <si>
    <t>"viz v.č. 151-Pasportizace oken, dveří a mříží-prvek 111" 1,32</t>
  </si>
  <si>
    <t>"viz v.č. 151-Pasportizace oken, dveří a mříží-prvek 112" 1,32</t>
  </si>
  <si>
    <t>"viz v.č. 151-Pasportizace oken, dveří a mříží-prvek 113" 0,7</t>
  </si>
  <si>
    <t>"viz v.č. 151-Pasportizace oken, dveří a mříží-prvek 114" 0,7</t>
  </si>
  <si>
    <t>"viz v.č. 151-Pasportizace oken, dveří a mříží-prvek 115" 1,25</t>
  </si>
  <si>
    <t>"viz v.č. 151-Pasportizace oken, dveří a mříží-prvek 121" 1,8</t>
  </si>
  <si>
    <t>"viz v.č. 151-Pasportizace oken, dveří a mříží-prvek 122" 1,8</t>
  </si>
  <si>
    <t>"viz v.č. 151-Pasportizace oken, dveří a mříží-prvek 123" 1,8</t>
  </si>
  <si>
    <t>"viz v.č. 151-Pasportizace oken, dveří a mříží-prvek 124" 1,8</t>
  </si>
  <si>
    <t>"viz v.č. 151-Pasportizace oken, dveří a mříží-prvek 125" 1,8</t>
  </si>
  <si>
    <t>"viz v.č. 151-Pasportizace oken, dveří a mříží-prvek 126" 1,8</t>
  </si>
  <si>
    <t>"viz v.č. 151-Pasportizace oken, dveří a mříží-prvek 127" 1,8</t>
  </si>
  <si>
    <t>"viz v.č. 151-Pasportizace oken, dveří a mříží-prvek 128" 1,8</t>
  </si>
  <si>
    <t>"viz v.č. 151-Pasportizace oken, dveří a mříží-prvek 129" 1,09</t>
  </si>
  <si>
    <t>"viz v.č. 151-Pasportizace oken, dveří a mříží-prvek 130" 1,09</t>
  </si>
  <si>
    <t>"viz v.č. 151-Pasportizace oken, dveří a mříží-prvek 131" 1,09</t>
  </si>
  <si>
    <t>"viz v.č. 151-Pasportizace oken, dveří a mříží-prvek 132" 1,09</t>
  </si>
  <si>
    <t>"viz v.č. 151-Pasportizace oken, dveří a mříží-prvek 133" 1,09</t>
  </si>
  <si>
    <t>"viz v.č. 151-Pasportizace oken, dveří a mříží-prvek 134" 1,09</t>
  </si>
  <si>
    <t>"viz v.č. 151-Pasportizace oken, dveří a mříží-prvek 135" 1,09</t>
  </si>
  <si>
    <t>"viz v.č. 151-Pasportizace oken, dveří a mříží-prvek 136" 1,09</t>
  </si>
  <si>
    <t>"viz v.č. 151-Pasportizace oken, dveří a mříží-prvek 137" 1,09</t>
  </si>
  <si>
    <t>"viz v.č. 151-Pasportizace oken, dveří a mříží-prvek 152" 1,22</t>
  </si>
  <si>
    <t>"viz v.č. 151-Pasportizace oken, dveří a mříží-prvek 153" 1,22</t>
  </si>
  <si>
    <t>"viz v.č. 151-Pasportizace oken, dveří a mříží-prvek 154" 1,22</t>
  </si>
  <si>
    <t>"viz v.č. 151-Pasportizace oken, dveří a mříží-prvek 155" 1,22</t>
  </si>
  <si>
    <t>"viz v.č. 151-Pasportizace oken, dveří a mříží-prvek 156" 1,22</t>
  </si>
  <si>
    <t>"viz v.č. 151-Pasportizace oken, dveří a mříží-prvek 160" 1,35</t>
  </si>
  <si>
    <t>"viz v.č. 151-Pasportizace oken, dveří a mříží-prvek 161" 1,35</t>
  </si>
  <si>
    <t>"viz v.č. 151-Pasportizace oken, dveří a mříží-prvek 162" 1,35</t>
  </si>
  <si>
    <t>"viz v.č. 151-Pasportizace oken, dveří a mříží-prvek 163" 1,35</t>
  </si>
  <si>
    <t>"viz v.č. 151-Pasportizace oken, dveří a mříží-prvek 164" 1,35</t>
  </si>
  <si>
    <t>"viz v.č. 151-Pasportizace oken, dveří a mříží-prvek 165" 1,35</t>
  </si>
  <si>
    <t>"viz v.č. 151-Pasportizace oken, dveří a mříží-prvek 166" 0,7</t>
  </si>
  <si>
    <t>"viz v.č. 151-Pasportizace oken, dveří a mříží-prvek 167" 0,7</t>
  </si>
  <si>
    <t>"viz v.č. 151-Pasportizace oken, dveří a mříží-prvek 168" 1,22</t>
  </si>
  <si>
    <t>82</t>
  </si>
  <si>
    <t>764216645</t>
  </si>
  <si>
    <t>Oplechování rovných parapetů celoplošně lepené z Pz s povrchovou úpravou rš 400 mm</t>
  </si>
  <si>
    <t>-1788032630</t>
  </si>
  <si>
    <t>Oplechování parapetů z pozinkovaného plechu s povrchovou úpravou rovných celoplošně lepené, bez rohů rš 400 mm, barva-imitace mědi, včetně systémových ukončujících lišt u ostěn</t>
  </si>
  <si>
    <t>"viz v.č. 151-Pasportizace oken, dveří a mříží-prvek 39" 1,2</t>
  </si>
  <si>
    <t>"viz v.č. 151-Pasportizace oken, dveří a mříží-prvek 58" 1,32</t>
  </si>
  <si>
    <t>"viz v.č. 151-Pasportizace oken, dveří a mříží-prvek 59" 1,32</t>
  </si>
  <si>
    <t>"viz v.č. 151-Pasportizace oken, dveří a mříží-prvek 60" 1,32</t>
  </si>
  <si>
    <t>"viz v.č. 151-Pasportizace oken, dveří a mříží-prvek 61" 1,32</t>
  </si>
  <si>
    <t>"viz v.č. 151-Pasportizace oken, dveří a mříží-prvek 62" 1,32</t>
  </si>
  <si>
    <t>"viz v.č. 151-Pasportizace oken, dveří a mříží-prvek 63" 1,32</t>
  </si>
  <si>
    <t>"viz v.č. 151-Pasportizace oken, dveří a mříží-prvek 64" 1,32</t>
  </si>
  <si>
    <t>"viz v.č. 151-Pasportizace oken, dveří a mříží-prvek 65" 1,32</t>
  </si>
  <si>
    <t>"viz v.č. 151-Pasportizace oken, dveří a mříží-prvek 66" 1,32</t>
  </si>
  <si>
    <t>"viz v.č. 151-Pasportizace oken, dveří a mříží-prvek 94" 1,15</t>
  </si>
  <si>
    <t>"viz v.č. 151-Pasportizace oken, dveří a mříží-prvek 95" 1,15</t>
  </si>
  <si>
    <t>"viz v.č. 151-Pasportizace oken, dveří a mříží-prvek 96" 1,15</t>
  </si>
  <si>
    <t>"viz v.č. 151-Pasportizace oken, dveří a mříží-prvek 97" 1,15</t>
  </si>
  <si>
    <t>"viz v.č. 151-Pasportizace oken, dveří a mříží-prvek 98" 1,15</t>
  </si>
  <si>
    <t>"viz v.č. 151-Pasportizace oken, dveří a mříží-prvek 99"  1,15</t>
  </si>
  <si>
    <t>"viz v.č. 151-Pasportizace oken, dveří a mříží-prvek 100" 1,7</t>
  </si>
  <si>
    <t>"viz v.č. 151-Pasportizace oken, dveří a mříží-prvek 101" 1,7</t>
  </si>
  <si>
    <t>"viz v.č. 151-Pasportizace oken, dveří a mříží-prvek 102" 1,7</t>
  </si>
  <si>
    <t>"viz v.č. 151-Pasportizace oken, dveří a mříží-prvek 103" 1,7</t>
  </si>
  <si>
    <t>"viz v.č. 151-Pasportizace oken, dveří a mříží-prvek 104" 1,32</t>
  </si>
  <si>
    <t>"viz v.č. 151-Pasportizace oken, dveří a mříží-prvek 105" 1,32</t>
  </si>
  <si>
    <t>"viz v.č. 151-Pasportizace oken, dveří a mříží-prvek 106" 1,32</t>
  </si>
  <si>
    <t>"viz v.č. 151-Pasportizace oken, dveří a mříží-prvek 116" 1,7</t>
  </si>
  <si>
    <t>"viz v.č. 151-Pasportizace oken, dveří a mříží-prvek 117" 1,7</t>
  </si>
  <si>
    <t>"viz v.č. 151-Pasportizace oken, dveří a mříží-prvek 118" 1,7</t>
  </si>
  <si>
    <t>"viz v.č. 151-Pasportizace oken, dveří a mříží-prvek 119" 1,7</t>
  </si>
  <si>
    <t>"viz v.č. 151-Pasportizace oken, dveří a mříží-prvek 120" 1,7</t>
  </si>
  <si>
    <t>"viz v.č. 151-Pasportizace oken, dveří a mříží-prvek 147" 1,22</t>
  </si>
  <si>
    <t>"viz v.č. 151-Pasportizace oken, dveří a mříží-prvek 148" 1,22</t>
  </si>
  <si>
    <t>"viz v.č. 151-Pasportizace oken, dveří a mříží-prvek 149" 1,22</t>
  </si>
  <si>
    <t>"viz v.č. 151-Pasportizace oken, dveří a mříží-prvek 150" 1,22</t>
  </si>
  <si>
    <t>"viz v.č. 151-Pasportizace oken, dveří a mříží-prvek 151" 1,22</t>
  </si>
  <si>
    <t>"viz v.č. 151-Pasportizace oken, dveří a mříží-prvek 157" 1,35</t>
  </si>
  <si>
    <t>"viz v.č. 151-Pasportizace oken, dveří a mříží-prvek 158" 1,35</t>
  </si>
  <si>
    <t>"viz v.č. 151-Pasportizace oken, dveří a mříží-prvek 159" 1,35</t>
  </si>
  <si>
    <t>"viz v.č. 151-Pasportizace oken, dveří a mříží-prvek 169" 1,7</t>
  </si>
  <si>
    <t>"viz v.č. 151-Pasportizace oken, dveří a mříží-prvek 170" 1,7</t>
  </si>
  <si>
    <t>"viz v.č. 151-Pasportizace oken, dveří a mříží-prvek 171" 1,7</t>
  </si>
  <si>
    <t>"viz v.č. 151-Pasportizace oken, dveří a mříží-prvek 180" 1,35</t>
  </si>
  <si>
    <t>"viz v.č. 151-Pasportizace oken, dveří a mříží-prvek 181" 1,35</t>
  </si>
  <si>
    <t>"viz v.č. 151-Pasportizace oken, dveří a mříží-prvek 182" 1,35</t>
  </si>
  <si>
    <t>"viz v.č. 151-Pasportizace oken, dveří a mříží-prvek 183+184" 2,77</t>
  </si>
  <si>
    <t>"viz v.č. 151-Pasportizace oken, dveří a mříží-prvek 185" 1,35</t>
  </si>
  <si>
    <t>"viz v.č. 151-Pasportizace oken, dveří a mříží-prvek 186" 1,35</t>
  </si>
  <si>
    <t>"viz v.č. 151-Pasportizace oken, dveří a mříží-prvek 187" 1,35</t>
  </si>
  <si>
    <t>"viz v.č. 151-Pasportizace oken, dveří a mříží-prvek 188" 1,35</t>
  </si>
  <si>
    <t>83</t>
  </si>
  <si>
    <t>764216646</t>
  </si>
  <si>
    <t>Oplechování rovných parapetů celoplošně lepené z Pz s povrchovou úpravou rš 500 mm</t>
  </si>
  <si>
    <t>-2071559555</t>
  </si>
  <si>
    <t>Oplechování parapetů z pozinkovaného plechu s povrchovou úpravou rovných celoplošně lepené, bez rohů rš 500 mm, barva-imitace mědi, včetně systémových ukončujících lišt u ostěn</t>
  </si>
  <si>
    <t>"viz v.č. 151-Pasportizace oken, dveří a mříží-prvek 44+45" 2,61</t>
  </si>
  <si>
    <t>"viz v.č. 151-Pasportizace oken, dveří a mříží-prvek 88+89" 2,67</t>
  </si>
  <si>
    <t>"viz v.č. 151-Pasportizace oken, dveří a mříží-prvek 90+91" 2,55</t>
  </si>
  <si>
    <t>"viz v.č. 151-Pasportizace oken, dveří a mříží-prvek 141+142" 2,67</t>
  </si>
  <si>
    <t>"viz v.č. 151-Pasportizace oken, dveří a mříží-prvek 143+144" 2,55</t>
  </si>
  <si>
    <t>"viz v.č. 151-Pasportizace oken, dveří a mříží-prvek 192+193" 2,67</t>
  </si>
  <si>
    <t>84</t>
  </si>
  <si>
    <t>764218624</t>
  </si>
  <si>
    <t>Oplechování rovné římsy celoplošně lepené z Pz s upraveným povrchem rš 330 mm</t>
  </si>
  <si>
    <t>501912588</t>
  </si>
  <si>
    <t>Oplechování říms a ozdobných prvků z pozinkovaného plechu s povrchovou úpravou rovných, bez rohů celoplošně lepené rš 330 mm</t>
  </si>
  <si>
    <t>"viz v.č. 105, 107, 109, 152-prvek 302, výměra převzata z TAbulky PSV" 100</t>
  </si>
  <si>
    <t>Mezisoučet</t>
  </si>
  <si>
    <t>"viz v.č. 105, 107, 109, 152-prvek 303, výměra převzata z TAbulky PSV" 105,75</t>
  </si>
  <si>
    <t>"viz v.č. 105, 107, 109, 152-prvek 301, výměra převzata z Tabulky PSV" 7,765*1</t>
  </si>
  <si>
    <t>"viz v.č. 105, 107, 109, 152-prvek 305, výměra převzata z Tabulky PSV" 1,25*3</t>
  </si>
  <si>
    <t>"viz v.č. 105, 107, 109, 152-prvek 306, výměra převzata z Tabulky PSV" 3,715*1</t>
  </si>
  <si>
    <t>"viz v.č. 105, 107, 109, 152-prvek 307 výměra převzata z Tabulky PSV" 3,925*1</t>
  </si>
  <si>
    <t>85</t>
  </si>
  <si>
    <t>764218625</t>
  </si>
  <si>
    <t>Oplechování rovné římsy celoplošně lepené z Pz s upraveným povrchem rš 400 mm</t>
  </si>
  <si>
    <t>-94560256</t>
  </si>
  <si>
    <t>Oplechování říms a ozdobných prvků z pozinkovaného plechu s povrchovou úpravou rovných, bez rohů celoplošně lepené rš 400 mm</t>
  </si>
  <si>
    <t>"viz v.č. 105, 107, 109, 152-prvek 304, výměra převzata z TAbulky PSV" 17,75</t>
  </si>
  <si>
    <t>86</t>
  </si>
  <si>
    <t>764218631</t>
  </si>
  <si>
    <t>Oplechování rovné římsy celoplošně lepené z Pz s upraveným povrchem rš přes 670 mm</t>
  </si>
  <si>
    <t>-681061132</t>
  </si>
  <si>
    <t>Oplechování říms a ozdobných prvků z pozinkovaného plechu s povrchovou úpravou rovných, bez rohů celoplošně lepené přes rš 670 mm</t>
  </si>
  <si>
    <t>"viz v.č. 105, 107, 109, 152-prvek 314, výměra převzata z Tabulky PSV" 29,8*0,7</t>
  </si>
  <si>
    <t>"viz v.č. 105, 107, 109, 152-prvek 315, výměra převzata z Tabulky PSV" 11,2*0,75</t>
  </si>
  <si>
    <t>87</t>
  </si>
  <si>
    <t>764326431</t>
  </si>
  <si>
    <t>Ventilační turbína z Al plechu na prejzové nebo vlnité krytině průměru do 300 mm</t>
  </si>
  <si>
    <t>-949322344</t>
  </si>
  <si>
    <t>Ventilační turbína z hliníkového plechu s lemováním na střechách s krytinou prejzovou nebo vlnitou, průměru do 300 mm</t>
  </si>
  <si>
    <t>"viz v.č. 105, 107, 109, 152-prvek 310, výměra převzata z Tabulky PSV" 1</t>
  </si>
  <si>
    <t>88</t>
  </si>
  <si>
    <t>Dodávka a montáž odpadní trouby kruhové D 150 mm včetně odskoků, kolen, žděří a dalšího příslušenství</t>
  </si>
  <si>
    <t>-1813443906</t>
  </si>
  <si>
    <t>Dodávka a montáž odpadní trouby kruhové D 150 mm včetně odskoků, kolen, žděří a dalšího příslušenství, materiál-pozinkovaný plech tl. 0,6 mm s polyesterovou povrchovou úpravou</t>
  </si>
  <si>
    <t>"viz v.č. 105, 107, 109, 152-prvek 308, výměra převzata z Tabulky PSV" 13,15</t>
  </si>
  <si>
    <t>"viz v.č. 105, 107, 109, 152-prvek 309, výměra převzata z Tabulky PSV" 17,6</t>
  </si>
  <si>
    <t>"viz v.č. 105, 107, 109, 152-prvek 310, výměra převzata z Tabulky PSV" 10</t>
  </si>
  <si>
    <t>"viz v.č. 105, 107, 109, 152-prvek 311, výměra převzata z Tabulky PSV" 16,2</t>
  </si>
  <si>
    <t>"viz v.č. 105, 107, 109, 152-prvek 312, výměra převzata z Tabulky PSV" 13,7</t>
  </si>
  <si>
    <t>89</t>
  </si>
  <si>
    <t>Dodávka a montáž prvku 313-fasádní protidešťová mřížka 200x200 mm s integrovanou síťkou proti hmyzu z Cu plechu tl. 0,6 mm</t>
  </si>
  <si>
    <t>431932881</t>
  </si>
  <si>
    <t>Dodávka a montáž prvku 313-fasádní protidešťová mřížka 200x200 mm s integrovanou síťkou proti hmyzu z Cu plechu tl. 0,6 mm, speciifkace-viz v.č. 152 Tabulky PSV</t>
  </si>
  <si>
    <t>"viz v.č. 105, 107, 109 a 152" 1+1+1+1+1+1</t>
  </si>
  <si>
    <t>90</t>
  </si>
  <si>
    <t>Demontáž a zpětná montáž stávajících dešťových svodů včetně veškerého příslušenství</t>
  </si>
  <si>
    <t>-141313477</t>
  </si>
  <si>
    <t>Demontáž a zpětná montáž stávajících dešťových svodů včetně veškerého příslušenství, jedná se o svody provedené v předchozím oddílu č.1-Střešní plášť, součástí položky je i uskladnění a ochrana svodů po dobu provádění prací</t>
  </si>
  <si>
    <t>"viz PD oddílu č.1-v.č. 120 Tabulky PSV" 1*3+13,5+5,9+3,6*5+13,3+5,9+18,8+14,9+2,7+17,4*+8,9*2+7,5*2+17+16,8+12,8</t>
  </si>
  <si>
    <t>91</t>
  </si>
  <si>
    <t>998764103</t>
  </si>
  <si>
    <t>Přesun hmot tonážní pro konstrukce klempířské v objektech v do 24 m</t>
  </si>
  <si>
    <t>814295911</t>
  </si>
  <si>
    <t>"součet z rozpočtového programu" 2,011</t>
  </si>
  <si>
    <t>766</t>
  </si>
  <si>
    <t>Konstrukce truhlářské</t>
  </si>
  <si>
    <t>92</t>
  </si>
  <si>
    <t>Pozice 01-dodávka a montáž všech prací a dodávek, veškeré práce a dodávky popsané na v.č. 151-pozice 01 (list 01)</t>
  </si>
  <si>
    <t>2015610783</t>
  </si>
  <si>
    <t>Poznámka k položce:_x000D_
Součástí položky jsou veškeré práce a dodávky uvedené pod označením výplně otvoru na v.č. 151-Pasportizace oken, dveří a mříží (výměna profilů, repasování zasklení, repasování povrchu, repasování kování, repasování vnitřního parapetu-případně i demontáž stávajícího vnitřního parapetu a montáž nového vnitřního parapetu včetně dodávky, repasování vnějšího parapetu-vyjma plechových parapetů-venkovní plechové parapety jsou jedinou položkou rozpočtovanou samostatně, repasování mříže, repasování žaluzií-případně i dodávka  nových žaluzií, dodávka a montáž sítí proti hmyzu, další práce nutné pro zdárné provedení prací, demontáž všech komponent a celé výplně otvoru v nutném rozsahu, odvoz všech částí výplní otvorů a dalších prvků do restaurátorské dílny, zpětná doprava z dílny na stavbu a provedení znovuosazení všech prvků, které byly demontovány či nově dodány). Mechanické očištění venkovních parapetů (vyjma plechových) včetně následné chemické hydrofobizace je také součástí této položky. Součástí  položky je i demontáž veškerých prvků, které jsou k demontáži určeny na v.č. 151, u prvků a komponent, které nebudou znovu použity je součástí položky i odvoz těchto komponent a materiálů na skládku včetně poplatku za skládkovné.  U položek, kde jsou stávající výplně otvorů vybourány a zpět osazeny nové, je demontáž stávající a dodávka s montáží nové výplně otvoru opět součástí této položky! Položka zahrnuje i veškeré předepsané povrchové úpravy, vnitrostaveništní a mimostaveništní dopravu a další náklady nutné pro zajištění díla dle popisu položky na v.č. 151. Pokud některá z výše popisovaných prací a dodávek není u konkrétní položky na v.č. 151 požadována či popsána, pak není její součástí. Fotodokumentace stávajícího stavu položky-viz D.1.1. Architektonicko-stavební řešení, část d) Fotodokumentace</t>
  </si>
  <si>
    <t>"viz v.č. 151-Pasportizace oken, dveří a mříží-prvek 01" 1</t>
  </si>
  <si>
    <t>93</t>
  </si>
  <si>
    <t>Pozice 02-dodávka a montáž všech prací a dodávek, veškeré práce a dodávky popsané na v.č. 151-pozice 02 (list 02)</t>
  </si>
  <si>
    <t>203166072</t>
  </si>
  <si>
    <t>"viz v.č. 151-Pasportizace oken, dveří a mříží-prvek 02" 1</t>
  </si>
  <si>
    <t>94</t>
  </si>
  <si>
    <t>Pozice 03-dodávka a montáž všech prací a dodávek, veškeré práce a dodávky popsané na v.č. 151-pozice 03 (list 03)</t>
  </si>
  <si>
    <t>440273313</t>
  </si>
  <si>
    <t>"viz v.č. 151-Pasportizace oken, dveří a mříží-prvek 03" 1</t>
  </si>
  <si>
    <t>95</t>
  </si>
  <si>
    <t>Pozice 04-dodávka a montáž všech prací a dodávek, veškeré práce a dodávky popsané na v.č. 151-pozice 04 (list 04)</t>
  </si>
  <si>
    <t>1618773488</t>
  </si>
  <si>
    <t>"viz v.č. 151-Pasportizace oken, dveří a mříží-prvek 04" 1</t>
  </si>
  <si>
    <t>96</t>
  </si>
  <si>
    <t>Pozice 05-dodávka a montáž všech prací a dodávek, veškeré práce a dodávky popsané na v.č. 151-pozice 05 (list 05)</t>
  </si>
  <si>
    <t>-412795439</t>
  </si>
  <si>
    <t>"viz v.č. 151-Pasportizace oken, dveří a mříží-prvek 05" 1</t>
  </si>
  <si>
    <t>97</t>
  </si>
  <si>
    <t>Pozice 06-dodávka a montáž všech prací a dodávek, veškeré práce a dodávky popsané na v.č. 151-pozice 06 (list 06)</t>
  </si>
  <si>
    <t>-745599316</t>
  </si>
  <si>
    <t>"viz v.č. 151-Pasportizace oken, dveří a mříží-prvek 06" 1</t>
  </si>
  <si>
    <t>98</t>
  </si>
  <si>
    <t>Pozice 07-dodávka a montáž všech prací a dodávek, veškeré práce a dodávky popsané na v.č. 151-pozice 07 (list 07)</t>
  </si>
  <si>
    <t>518689235</t>
  </si>
  <si>
    <t>"viz v.č. 151-Pasportizace oken, dveří a mříží-prvek 07" 1</t>
  </si>
  <si>
    <t>Pozice 08-dodávka a montáž všech prací a dodávek, veškeré práce a dodávky popsané na v.č. 151-pozice 08 (list 08)</t>
  </si>
  <si>
    <t>362401125</t>
  </si>
  <si>
    <t>"viz v.č. 151-Pasportizace oken, dveří a mříží-prvek 08" 1</t>
  </si>
  <si>
    <t>100</t>
  </si>
  <si>
    <t>Pozice 09-dodávka a montáž všech prací a dodávek, veškeré práce a dodávky popsané na v.č. 151-pozice 09 (list 09)</t>
  </si>
  <si>
    <t>-505662901</t>
  </si>
  <si>
    <t>"viz v.č. 151-Pasportizace oken, dveří a mříží-prvek 09" 1</t>
  </si>
  <si>
    <t>101</t>
  </si>
  <si>
    <t>Pozice 10-dodávka a montáž všech prací a dodávek, veškeré práce a dodávky popsané na v.č. 151-pozice 10 (list 10)</t>
  </si>
  <si>
    <t>-1383007976</t>
  </si>
  <si>
    <t>"viz v.č. 151-Pasportizace oken, dveří a mříží-prvek 10" 1</t>
  </si>
  <si>
    <t>102</t>
  </si>
  <si>
    <t>Pozice 11-dodávka a montáž všech prací a dodávek, veškeré práce a dodávky popsané na v.č. 151-pozice 11 (list 11)</t>
  </si>
  <si>
    <t>528210236</t>
  </si>
  <si>
    <t>"viz v.č. 151-Pasportizace oken, dveří a mříží-prvek 11" 1</t>
  </si>
  <si>
    <t>103</t>
  </si>
  <si>
    <t>Pozice 12-dodávka a montáž všech prací a dodávek, veškeré práce a dodávky popsané na v.č. 151-pozice 12 (list 12)</t>
  </si>
  <si>
    <t>-919338678</t>
  </si>
  <si>
    <t>"viz v.č. 151-Pasportizace oken, dveří a mříží-prvek 12" 1</t>
  </si>
  <si>
    <t>104</t>
  </si>
  <si>
    <t>Pozice 13-dodávka a montáž všech prací a dodávek, veškeré práce a dodávky popsané na v.č. 151-pozice 13 (list 13)</t>
  </si>
  <si>
    <t>-1571930331</t>
  </si>
  <si>
    <t>"viz v.č. 151-Pasportizace oken, dveří a mříží-prvek 13" 1</t>
  </si>
  <si>
    <t>105</t>
  </si>
  <si>
    <t>Pozice 14-dodávka a montáž všech prací a dodávek, veškeré práce a dodávky popsané na v.č. 151-pozice 14 (list 14)</t>
  </si>
  <si>
    <t>1257959299</t>
  </si>
  <si>
    <t>"viz v.č. 151-Pasportizace oken, dveří a mříží-prvek 14" 1</t>
  </si>
  <si>
    <t>106</t>
  </si>
  <si>
    <t>Pozice 15-dodávka a montáž všech prací a dodávek, veškeré práce a dodávky popsané na v.č. 151-pozice 15 (list 15)</t>
  </si>
  <si>
    <t>-1661142802</t>
  </si>
  <si>
    <t>"viz v.č. 151-Pasportizace oken, dveří a mříží-prvek 15" 1</t>
  </si>
  <si>
    <t>107</t>
  </si>
  <si>
    <t>Pozice 16-dodávka a montáž všech prací a dodávek, veškeré práce a dodávky popsané na v.č. 151-pozice 16 (list 16)</t>
  </si>
  <si>
    <t>726633740</t>
  </si>
  <si>
    <t>"viz v.č. 151-Pasportizace oken, dveří a mříží-prvek 16" 1</t>
  </si>
  <si>
    <t>108</t>
  </si>
  <si>
    <t>Pozice 17-dodávka a montáž všech prací a dodávek, veškeré práce a dodávky popsané na v.č. 151-pozice 17 (list 17)</t>
  </si>
  <si>
    <t>1150692494</t>
  </si>
  <si>
    <t>"viz v.č. 151-Pasportizace oken, dveří a mříží-prvek 17" 1</t>
  </si>
  <si>
    <t>109</t>
  </si>
  <si>
    <t>Pozice 18-dodávka a montáž všech prací a dodávek, veškeré práce a dodávky popsané na v.č. 151-pozice 18 (list 18)</t>
  </si>
  <si>
    <t>-1067340038</t>
  </si>
  <si>
    <t>"viz v.č. 151-Pasportizace oken, dveří a mříží-prvek 18" 1</t>
  </si>
  <si>
    <t>110</t>
  </si>
  <si>
    <t>Pozice 19-dodávka a montáž všech prací a dodávek, veškeré práce a dodávky popsané na v.č. 151-pozice 19 (list 19)</t>
  </si>
  <si>
    <t>-581531008</t>
  </si>
  <si>
    <t>"viz v.č. 151-Pasportizace oken, dveří a mříží-prvek 19" 1</t>
  </si>
  <si>
    <t>111</t>
  </si>
  <si>
    <t>Pozice 20-dodávka a montáž všech prací a dodávek, veškeré práce a dodávky popsané na v.č. 151-pozice 20 (list 20)</t>
  </si>
  <si>
    <t>1518990246</t>
  </si>
  <si>
    <t>"viz v.č. 151-Pasportizace oken, dveří a mříží-prvek 20" 1</t>
  </si>
  <si>
    <t>112</t>
  </si>
  <si>
    <t>Pozice 21-dodávka a montáž všech prací a dodávek, veškeré práce a dodávky popsané na v.č. 151-pozice 21 (list 21)</t>
  </si>
  <si>
    <t>1706439851</t>
  </si>
  <si>
    <t>"viz v.č. 151-Pasportizace oken, dveří a mříží-prvek 21" 1</t>
  </si>
  <si>
    <t>113</t>
  </si>
  <si>
    <t>Pozice 22-dodávka a montáž všech prací a dodávek, veškeré práce a dodávky popsané na v.č. 151-pozice 22 (list 22)</t>
  </si>
  <si>
    <t>-293123179</t>
  </si>
  <si>
    <t>"viz v.č. 151-Pasportizace oken, dveří a mříží-prvek 22" 1</t>
  </si>
  <si>
    <t>114</t>
  </si>
  <si>
    <t>Pozice 23-dodávka a montáž všech prací a dodávek, veškeré práce a dodávky popsané na v.č. 151-pozice 23 (list 23)</t>
  </si>
  <si>
    <t>-1820173062</t>
  </si>
  <si>
    <t>"viz v.č. 151-Pasportizace oken, dveří a mříží-prvek 23" 1</t>
  </si>
  <si>
    <t>115</t>
  </si>
  <si>
    <t>Pozice 24-dodávka a montáž všech prací a dodávek, veškeré práce a dodávky popsané na v.č. 151-pozice 24 (list 24)</t>
  </si>
  <si>
    <t>568228637</t>
  </si>
  <si>
    <t>"viz v.č. 151-Pasportizace oken, dveří a mříží-prvek 24" 1</t>
  </si>
  <si>
    <t>116</t>
  </si>
  <si>
    <t>Pozice 25-dodávka a montáž všech prací a dodávek, veškeré práce a dodávky popsané na v.č. 151-pozice 25 (list 25)</t>
  </si>
  <si>
    <t>-1414785155</t>
  </si>
  <si>
    <t>"viz v.č. 151-Pasportizace oken, dveří a mříží-prvek 25" 1</t>
  </si>
  <si>
    <t>117</t>
  </si>
  <si>
    <t>Pozice 26-dodávka a montáž všech prací a dodávek, veškeré práce a dodávky popsané na v.č. 151-pozice 26 (list 26)</t>
  </si>
  <si>
    <t>-934994676</t>
  </si>
  <si>
    <t>"viz v.č. 151-Pasportizace oken, dveří a mříží-prvek 26" 1</t>
  </si>
  <si>
    <t>118</t>
  </si>
  <si>
    <t>Pozice 27-dodávka a montáž všech prací a dodávek, veškeré práce a dodávky popsané na v.č. 151-pozice 27 (list 27)</t>
  </si>
  <si>
    <t>-860235735</t>
  </si>
  <si>
    <t>"viz v.č. 151-Pasportizace oken, dveří a mříží-prvek 27" 1</t>
  </si>
  <si>
    <t>119</t>
  </si>
  <si>
    <t>Pozice 28-dodávka a montáž všech prací a dodávek, veškeré práce a dodávky popsané na v.č. 151-pozice 28 (list 28)</t>
  </si>
  <si>
    <t>-978047832</t>
  </si>
  <si>
    <t>"viz v.č. 151-Pasportizace oken, dveří a mříží-prvek 28" 1</t>
  </si>
  <si>
    <t>120</t>
  </si>
  <si>
    <t>Pozice 29-dodávka a montáž všech prací a dodávek, veškeré práce a dodávky popsané na v.č. 151-pozice 29 (list 29)</t>
  </si>
  <si>
    <t>876460082</t>
  </si>
  <si>
    <t>"viz v.č. 151-Pasportizace oken, dveří a mříží-prvek 29" 1</t>
  </si>
  <si>
    <t>121</t>
  </si>
  <si>
    <t>Pozice 30-dodávka a montáž všech prací a dodávek, veškeré práce a dodávky popsané na v.č. 151-pozice 30 (list 30)</t>
  </si>
  <si>
    <t>-220562467</t>
  </si>
  <si>
    <t>"viz v.č. 151-Pasportizace oken, dveří a mříží-prvek 30" 1</t>
  </si>
  <si>
    <t>122</t>
  </si>
  <si>
    <t>Pozice 31-dodávka a montáž všech prací a dodávek, veškeré práce a dodávky popsané na v.č. 151-pozice 31 (list 31)</t>
  </si>
  <si>
    <t>1928555228</t>
  </si>
  <si>
    <t>"viz v.č. 151-Pasportizace oken, dveří a mříží-prvek 31" 1</t>
  </si>
  <si>
    <t>123</t>
  </si>
  <si>
    <t>Pozice 32-dodávka a montáž všech prací a dodávek, veškeré práce a dodávky popsané na v.č. 151-pozice 32 (list 32)</t>
  </si>
  <si>
    <t>1036220584</t>
  </si>
  <si>
    <t>"viz v.č. 151-Pasportizace oken, dveří a mříží-prvek 32" 1</t>
  </si>
  <si>
    <t>124</t>
  </si>
  <si>
    <t>Pozice 33-dodávka a montáž všech prací a dodávek, veškeré práce a dodávky popsané na v.č. 151-pozice 33 (list 33)</t>
  </si>
  <si>
    <t>-1357396491</t>
  </si>
  <si>
    <t>"viz v.č. 151-Pasportizace oken, dveří a mříží-prvek 33" 1</t>
  </si>
  <si>
    <t>125</t>
  </si>
  <si>
    <t>Pozice 34-dodávka a montáž všech prací a dodávek, veškeré práce a dodávky popsané na v.č. 151-pozice 34 (list 34)</t>
  </si>
  <si>
    <t>467058589</t>
  </si>
  <si>
    <t>"viz v.č. 151-Pasportizace oken, dveří a mříží-prvek 34" 1</t>
  </si>
  <si>
    <t>126</t>
  </si>
  <si>
    <t>Pozice 35-dodávka a montáž všech prací a dodávek, veškeré práce a dodávky popsané na v.č. 151-pozice 35 (list 35)</t>
  </si>
  <si>
    <t>475290685</t>
  </si>
  <si>
    <t>"viz v.č. 151-Pasportizace oken, dveří a mříží-prvek 35" 1</t>
  </si>
  <si>
    <t>127</t>
  </si>
  <si>
    <t>Pozice 36-dodávka a montáž všech prací a dodávek, veškeré práce a dodávky popsané na v.č. 151-pozice 36 (list 36)</t>
  </si>
  <si>
    <t>1120198738</t>
  </si>
  <si>
    <t>"viz v.č. 151-Pasportizace oken, dveří a mříží-prvek 36" 1</t>
  </si>
  <si>
    <t>128</t>
  </si>
  <si>
    <t>Pozice 37-dodávka a montáž všech prací a dodávek, veškeré práce a dodávky popsané na v.č. 151-pozice 37 (list 37)</t>
  </si>
  <si>
    <t>-62275866</t>
  </si>
  <si>
    <t>"viz v.č. 151-Pasportizace oken, dveří a mříží-prvek 37" 1</t>
  </si>
  <si>
    <t>129</t>
  </si>
  <si>
    <t>Pozice 38-dodávka a montáž všech prací a dodávek, veškeré práce a dodávky popsané na v.č. 151-pozice 38 (list 38)</t>
  </si>
  <si>
    <t>218077394</t>
  </si>
  <si>
    <t>"viz v.č. 151-Pasportizace oken, dveří a mříží-prvek 38" 1</t>
  </si>
  <si>
    <t>130</t>
  </si>
  <si>
    <t>Pozice 39-dodávka a montáž všech prací a dodávek, veškeré práce a dodávky popsané na v.č. 151-pozice 39 (list 39)</t>
  </si>
  <si>
    <t>-471104750</t>
  </si>
  <si>
    <t>"viz v.č. 151-Pasportizace oken, dveří a mříží-prvek 39" 1</t>
  </si>
  <si>
    <t>131</t>
  </si>
  <si>
    <t>Pozice 40-dodávka a montáž všech prací a dodávek, veškeré práce a dodávky popsané na v.č. 151-pozice 40 (list 40)</t>
  </si>
  <si>
    <t>1131776035</t>
  </si>
  <si>
    <t>"viz v.č. 151-Pasportizace oken, dveří a mříží-prvek 40" 1</t>
  </si>
  <si>
    <t>132</t>
  </si>
  <si>
    <t>Pozice 41-dodávka a montáž všech prací a dodávek, veškeré práce a dodávky popsané na v.č. 151-pozice 41 (list 41)</t>
  </si>
  <si>
    <t>2012323155</t>
  </si>
  <si>
    <t>"viz v.č. 151-Pasportizace oken, dveří a mříží-prvek 41" 1</t>
  </si>
  <si>
    <t>133</t>
  </si>
  <si>
    <t>Pozice 42-dodávka a montáž všech prací a dodávek, veškeré práce a dodávky popsané na v.č. 151-pozice 42 (list 42)</t>
  </si>
  <si>
    <t>-1600428924</t>
  </si>
  <si>
    <t>"viz v.č. 151-Pasportizace oken, dveří a mříží-prvek 42" 1</t>
  </si>
  <si>
    <t>134</t>
  </si>
  <si>
    <t>Pozice 43-dodávka a montáž všech prací a dodávek, veškeré práce a dodávky popsané na v.č. 151-pozice 43 (list 43)</t>
  </si>
  <si>
    <t>-1705662728</t>
  </si>
  <si>
    <t>"viz v.č. 151-Pasportizace oken, dveří a mříží-prvek 43" 1</t>
  </si>
  <si>
    <t>135</t>
  </si>
  <si>
    <t>Pozice 44-dodávka a montáž všech prací a dodávek, veškeré práce a dodávky popsané na v.č. 151-pozice 44 (list 44)</t>
  </si>
  <si>
    <t>728902468</t>
  </si>
  <si>
    <t>"viz v.č. 151-Pasportizace oken, dveří a mříží-prvek 44" 1</t>
  </si>
  <si>
    <t>136</t>
  </si>
  <si>
    <t>Pozice 45-dodávka a montáž všech prací a dodávek, veškeré práce a dodávky popsané na v.č. 151-pozice 45 (list 45)</t>
  </si>
  <si>
    <t>439399212</t>
  </si>
  <si>
    <t>"viz v.č. 151-Pasportizace oken, dveří a mříží-prvek 45" 1</t>
  </si>
  <si>
    <t>137</t>
  </si>
  <si>
    <t>Pozice 46-dodávka a montáž všech prací a dodávek, veškeré práce a dodávky popsané na v.č. 151-pozice 46 (list 46)</t>
  </si>
  <si>
    <t>2103438145</t>
  </si>
  <si>
    <t>138</t>
  </si>
  <si>
    <t>Pozice 47-dodávka a montáž všech prací a dodávek, veškeré práce a dodávky popsané na v.č. 151-pozice 47 (list 47)</t>
  </si>
  <si>
    <t>-637171072</t>
  </si>
  <si>
    <t>139</t>
  </si>
  <si>
    <t>Pozice 48-dodávka a montáž všech prací a dodávek, veškeré práce a dodávky popsané na v.č. 151-pozice 48 (list 48)</t>
  </si>
  <si>
    <t>-1172561117</t>
  </si>
  <si>
    <t>"viz v.č. 151-Pasportizace oken, dveří a mříží-prvek 48" 1</t>
  </si>
  <si>
    <t>140</t>
  </si>
  <si>
    <t>Pozice 49-dodávka a montáž všech prací a dodávek, veškeré práce a dodávky popsané na v.č. 151-pozice 49 (list 49)</t>
  </si>
  <si>
    <t>1735812727</t>
  </si>
  <si>
    <t>"viz v.č. 151-Pasportizace oken, dveří a mříží-prvek 49" 1</t>
  </si>
  <si>
    <t>141</t>
  </si>
  <si>
    <t>Pozice 50-dodávka a montáž všech prací a dodávek, veškeré práce a dodávky popsané na v.č. 151-pozice 50 (list 50)</t>
  </si>
  <si>
    <t>-1299293401</t>
  </si>
  <si>
    <t>"viz v.č. 151-Pasportizace oken, dveří a mříží-prvek 50" 1</t>
  </si>
  <si>
    <t>142</t>
  </si>
  <si>
    <t>Pozice 51-dodávka a montáž všech prací a dodávek, veškeré práce a dodávky popsané na v.č. 151-pozice 51 (list 51)</t>
  </si>
  <si>
    <t>1896025910</t>
  </si>
  <si>
    <t>"viz v.č. 151-Pasportizace oken, dveří a mříží-prvek 51" 1</t>
  </si>
  <si>
    <t>143</t>
  </si>
  <si>
    <t>Pozice 52-dodávka a montáž všech prací a dodávek, veškeré práce a dodávky popsané na v.č. 151-pozice 52 (list 52)</t>
  </si>
  <si>
    <t>-176880191</t>
  </si>
  <si>
    <t>"viz v.č. 151-Pasportizace oken, dveří a mříží-prvek 52" 1</t>
  </si>
  <si>
    <t>144</t>
  </si>
  <si>
    <t>Pozice 53-dodávka a montáž všech prací a dodávek, veškeré práce a dodávky popsané na v.č. 151-pozice 53 (list 53)</t>
  </si>
  <si>
    <t>1536488325</t>
  </si>
  <si>
    <t>"viz v.č. 151-Pasportizace oken, dveří a mříží-prvek 53" 1</t>
  </si>
  <si>
    <t>145</t>
  </si>
  <si>
    <t>Pozice 54-dodávka a montáž všech prací a dodávek, veškeré práce a dodávky popsané na v.č. 151-pozice 54 (list 54)</t>
  </si>
  <si>
    <t>-578012389</t>
  </si>
  <si>
    <t>"viz v.č. 151-Pasportizace oken, dveří a mříží-prvek 54" 1</t>
  </si>
  <si>
    <t>146</t>
  </si>
  <si>
    <t>Pozice 55-dodávka a montáž všech prací a dodávek, veškeré práce a dodávky popsané na v.č. 151-pozice 55 (list 55)</t>
  </si>
  <si>
    <t>1993818661</t>
  </si>
  <si>
    <t>"viz v.č. 151-Pasportizace oken, dveří a mříží-prvek 55" 1</t>
  </si>
  <si>
    <t>147</t>
  </si>
  <si>
    <t>Pozice 56-dodávka a montáž všech prací a dodávek, veškeré práce a dodávky popsané na v.č. 151-pozice 56 (list 56)</t>
  </si>
  <si>
    <t>-578347871</t>
  </si>
  <si>
    <t>"viz v.č. 151-Pasportizace oken, dveří a mříží-prvek 56" 1</t>
  </si>
  <si>
    <t>148</t>
  </si>
  <si>
    <t>Pozice 57-dodávka a montáž všech prací a dodávek, veškeré práce a dodávky popsané na v.č. 151-pozice 57 (list 57)</t>
  </si>
  <si>
    <t>-680170480</t>
  </si>
  <si>
    <t>"viz v.č. 151-Pasportizace oken, dveří a mříží-prvek 57" 1</t>
  </si>
  <si>
    <t>149</t>
  </si>
  <si>
    <t>Pozice 58-dodávka a montáž všech prací a dodávek, veškeré práce a dodávky popsané na v.č. 151-pozice 58 (list 58)</t>
  </si>
  <si>
    <t>-2109134619</t>
  </si>
  <si>
    <t>"viz v.č. 151-Pasportizace oken, dveří a mříží-prvek 58" 1</t>
  </si>
  <si>
    <t>150</t>
  </si>
  <si>
    <t>Pozice 59-dodávka a montáž všech prací a dodávek, veškeré práce a dodávky popsané na v.č. 151-pozice 59 (list 59)</t>
  </si>
  <si>
    <t>1152736294</t>
  </si>
  <si>
    <t>"viz v.č. 151-Pasportizace oken, dveří a mříží-prvek 59" 1</t>
  </si>
  <si>
    <t>151</t>
  </si>
  <si>
    <t>Pozice 60-dodávka a montáž všech prací a dodávek, veškeré práce a dodávky popsané na v.č. 151-pozice 60 (list 60)</t>
  </si>
  <si>
    <t>2021623247</t>
  </si>
  <si>
    <t>"viz v.č. 151-Pasportizace oken, dveří a mříží-prvek 60" 1</t>
  </si>
  <si>
    <t>152</t>
  </si>
  <si>
    <t>Pozice 61-dodávka a montáž všech prací a dodávek, veškeré práce a dodávky popsané na v.č. 151-pozice 61 (list 61)</t>
  </si>
  <si>
    <t>1126733150</t>
  </si>
  <si>
    <t>"viz v.č. 151-Pasportizace oken, dveří a mříží-prvek 61" 1</t>
  </si>
  <si>
    <t>153</t>
  </si>
  <si>
    <t>Pozice 62-dodávka a montáž všech prací a dodávek, veškeré práce a dodávky popsané na v.č. 151-pozice 62 (list 62)</t>
  </si>
  <si>
    <t>-1491229630</t>
  </si>
  <si>
    <t>"viz v.č. 151-Pasportizace oken, dveří a mříží-prvek 62" 1</t>
  </si>
  <si>
    <t>154</t>
  </si>
  <si>
    <t>Pozice 63-dodávka a montáž všech prací a dodávek, veškeré práce a dodávky popsané na v.č. 151-pozice 63 (list 63)</t>
  </si>
  <si>
    <t>1175127822</t>
  </si>
  <si>
    <t>"viz v.č. 151-Pasportizace oken, dveří a mříží-prvek 63" 1</t>
  </si>
  <si>
    <t>155</t>
  </si>
  <si>
    <t>Pozice 64-dodávka a montáž všech prací a dodávek, veškeré práce a dodávky popsané na v.č. 151-pozice 64 (list 64)</t>
  </si>
  <si>
    <t>-86110112</t>
  </si>
  <si>
    <t>"viz v.č. 151-Pasportizace oken, dveří a mříží-prvek 64" 1</t>
  </si>
  <si>
    <t>156</t>
  </si>
  <si>
    <t>Pozice 65-dodávka a montáž všech prací a dodávek, veškeré práce a dodávky popsané na v.č. 151-pozice 65 (list 65)</t>
  </si>
  <si>
    <t>997176484</t>
  </si>
  <si>
    <t>"viz v.č. 151-Pasportizace oken, dveří a mříží-prvek 65" 1</t>
  </si>
  <si>
    <t>157</t>
  </si>
  <si>
    <t>Pozice 66-dodávka a montáž všech prací a dodávek, veškeré práce a dodávky popsané na v.č. 151-pozice 66 (list 66)</t>
  </si>
  <si>
    <t>1895093224</t>
  </si>
  <si>
    <t>"viz v.č. 151-Pasportizace oken, dveří a mříží-prvek 66" 1</t>
  </si>
  <si>
    <t>158</t>
  </si>
  <si>
    <t>Pozice 67-dodávka a montáž všech prací a dodávek, veškeré práce a dodávky popsané na v.č. 151-pozice 67 (list 67)</t>
  </si>
  <si>
    <t>-2021433350</t>
  </si>
  <si>
    <t>"viz v.č. 151-Pasportizace oken, dveří a mříží-prvek 67" 1</t>
  </si>
  <si>
    <t>159</t>
  </si>
  <si>
    <t>Pozice 68-dodávka a montáž všech prací a dodávek, veškeré práce a dodávky popsané na v.č. 151-pozice 68 (list 68)</t>
  </si>
  <si>
    <t>1881501962</t>
  </si>
  <si>
    <t>"viz v.č. 151-Pasportizace oken, dveří a mříží-prvek 68" 1</t>
  </si>
  <si>
    <t>160</t>
  </si>
  <si>
    <t>Pozice 69-dodávka a montáž všech prací a dodávek, veškeré práce a dodávky popsané na v.č. 151-pozice 69 (list 69)</t>
  </si>
  <si>
    <t>-1155457854</t>
  </si>
  <si>
    <t>"viz v.č. 151-Pasportizace oken, dveří a mříží-prvek 69" 1</t>
  </si>
  <si>
    <t>161</t>
  </si>
  <si>
    <t>Pozice 70-dodávka a montáž všech prací a dodávek, veškeré práce a dodávky popsané na v.č. 151-pozice 70 (list 70)</t>
  </si>
  <si>
    <t>-2050698630</t>
  </si>
  <si>
    <t>"viz v.č. 151-Pasportizace oken, dveří a mříží-prvek 70" 1</t>
  </si>
  <si>
    <t>162</t>
  </si>
  <si>
    <t>Pozice 71-dodávka a montáž všech prací a dodávek, veškeré práce a dodávky popsané na v.č. 151-pozice 71 (list 71)</t>
  </si>
  <si>
    <t>1661984081</t>
  </si>
  <si>
    <t>"viz v.č. 151-Pasportizace oken, dveří a mříží-prvek 71" 1</t>
  </si>
  <si>
    <t>163</t>
  </si>
  <si>
    <t>Pozice 72-dodávka a montáž všech prací a dodávek, veškeré práce a dodávky popsané na v.č. 151-pozice 72 (list 72)</t>
  </si>
  <si>
    <t>1049030790</t>
  </si>
  <si>
    <t>"viz v.č. 151-Pasportizace oken, dveří a mříží-prvek 72" 1</t>
  </si>
  <si>
    <t>164</t>
  </si>
  <si>
    <t>Pozice 73-dodávka a montáž všech prací a dodávek, veškeré práce a dodávky popsané na v.č. 151-pozice 73 (list 73)</t>
  </si>
  <si>
    <t>-1756407146</t>
  </si>
  <si>
    <t>"viz v.č. 151-Pasportizace oken, dveří a mříží-prvek 73" 1</t>
  </si>
  <si>
    <t>165</t>
  </si>
  <si>
    <t>Pozice 74-dodávka a montáž všech prací a dodávek, veškeré práce a dodávky popsané na v.č. 151-pozice 74 (list 74)</t>
  </si>
  <si>
    <t>1795849150</t>
  </si>
  <si>
    <t>"viz v.č. 151-Pasportizace oken, dveří a mříží-prvek 74" 1</t>
  </si>
  <si>
    <t>166</t>
  </si>
  <si>
    <t>Pozice 75-dodávka a montáž všech prací a dodávek, veškeré práce a dodávky popsané na v.č. 151-pozice 75 (list 75)</t>
  </si>
  <si>
    <t>1937586124</t>
  </si>
  <si>
    <t>"viz v.č. 151-Pasportizace oken, dveří a mříží-prvek 75" 1</t>
  </si>
  <si>
    <t>167</t>
  </si>
  <si>
    <t>Pozice 76-dodávka a montáž všech prací a dodávek, veškeré práce a dodávky popsané na v.č. 151-pozice 76 (list 76)</t>
  </si>
  <si>
    <t>1910199183</t>
  </si>
  <si>
    <t>"viz v.č. 151-Pasportizace oken, dveří a mříží-prvek 76" 1</t>
  </si>
  <si>
    <t>168</t>
  </si>
  <si>
    <t>Pozice 77-dodávka a montáž všech prací a dodávek, veškeré práce a dodávky popsané na v.č. 151-pozice 77 (list 77)</t>
  </si>
  <si>
    <t>708729089</t>
  </si>
  <si>
    <t>"viz v.č. 151-Pasportizace oken, dveří a mříží-prvek 77" 1</t>
  </si>
  <si>
    <t>169</t>
  </si>
  <si>
    <t>Pozice 78-dodávka a montáž všech prací a dodávek, veškeré práce a dodávky popsané na v.č. 151-pozice 78 (list 78)</t>
  </si>
  <si>
    <t>-1921384297</t>
  </si>
  <si>
    <t>"viz v.č. 151-Pasportizace oken, dveří a mříží-prvek 78" 1</t>
  </si>
  <si>
    <t>170</t>
  </si>
  <si>
    <t>Pozice 79-dodávka a montáž všech prací a dodávek, veškeré práce a dodávky popsané na v.č. 151-pozice 79 (list 79)</t>
  </si>
  <si>
    <t>-411673662</t>
  </si>
  <si>
    <t>"viz v.č. 151-Pasportizace oken, dveří a mříží-prvek 79" 1</t>
  </si>
  <si>
    <t>171</t>
  </si>
  <si>
    <t>Pozice 80-dodávka a montáž všech prací a dodávek, veškeré práce a dodávky popsané na v.č. 151-pozice 80 (list 80)</t>
  </si>
  <si>
    <t>-360298987</t>
  </si>
  <si>
    <t>"viz v.č. 151-Pasportizace oken, dveří a mříží-prvek 80" 1</t>
  </si>
  <si>
    <t>172</t>
  </si>
  <si>
    <t>Pozice 81-dodávka a montáž všech prací a dodávek, veškeré práce a dodávky popsané na v.č. 151-pozice 81 (list 81)</t>
  </si>
  <si>
    <t>-400457240</t>
  </si>
  <si>
    <t>"viz v.č. 151-Pasportizace oken, dveří a mříží-prvek 81" 1</t>
  </si>
  <si>
    <t>173</t>
  </si>
  <si>
    <t>Pozice 82-dodávka a montáž všech prací a dodávek, veškeré práce a dodávky popsané na v.č. 151-pozice 82 (list 82)</t>
  </si>
  <si>
    <t>1482007523</t>
  </si>
  <si>
    <t>"viz v.č. 151-Pasportizace oken, dveří a mříží-prvek 82" 1</t>
  </si>
  <si>
    <t>174</t>
  </si>
  <si>
    <t>Pozice 83-dodávka a montáž všech prací a dodávek, veškeré práce a dodávky popsané na v.č. 151-pozice 83 (list 83)</t>
  </si>
  <si>
    <t>-520064013</t>
  </si>
  <si>
    <t>"viz v.č. 151-Pasportizace oken, dveří a mříží-prvek 83" 1</t>
  </si>
  <si>
    <t>175</t>
  </si>
  <si>
    <t>Pozice 84-dodávka a montáž všech prací a dodávek, veškeré práce a dodávky popsané na v.č. 151-pozice 84 (list 84)</t>
  </si>
  <si>
    <t>-1816429980</t>
  </si>
  <si>
    <t>"viz v.č. 151-Pasportizace oken, dveří a mříží-prvek 84" 1</t>
  </si>
  <si>
    <t>176</t>
  </si>
  <si>
    <t>Pozice 85-dodávka a montáž všech prací a dodávek, veškeré práce a dodávky popsané na v.č. 151-pozice 85 (list 85)</t>
  </si>
  <si>
    <t>-1827014850</t>
  </si>
  <si>
    <t>"viz v.č. 151-Pasportizace oken, dveří a mříží-prvek 85" 1</t>
  </si>
  <si>
    <t>177</t>
  </si>
  <si>
    <t>Pozice 86-dodávka a montáž všech prací a dodávek, veškeré práce a dodávky popsané na v.č. 151-pozice 86 (list 86)</t>
  </si>
  <si>
    <t>878808527</t>
  </si>
  <si>
    <t>"viz v.č. 151-Pasportizace oken, dveří a mříží-prvek 86" 1</t>
  </si>
  <si>
    <t>178</t>
  </si>
  <si>
    <t>Pozice 87-dodávka a montáž všech prací a dodávek, veškeré práce a dodávky popsané na v.č. 151-pozice 87 (list 87)</t>
  </si>
  <si>
    <t>-1679219292</t>
  </si>
  <si>
    <t>"viz v.č. 151-Pasportizace oken, dveří a mříží-prvek 87" 1</t>
  </si>
  <si>
    <t>179</t>
  </si>
  <si>
    <t>Pozice 88-dodávka a montáž všech prací a dodávek, veškeré práce a dodávky popsané na v.č. 151-pozice 88 (list 88)</t>
  </si>
  <si>
    <t>-198523810</t>
  </si>
  <si>
    <t>"viz v.č. 151-Pasportizace oken, dveří a mříží-prvek 88" 1</t>
  </si>
  <si>
    <t>180</t>
  </si>
  <si>
    <t>Pozice 89-dodávka a montáž všech prací a dodávek, veškeré práce a dodávky popsané na v.č. 151-pozice 89 (list 89)</t>
  </si>
  <si>
    <t>-869625164</t>
  </si>
  <si>
    <t>"viz v.č. 151-Pasportizace oken, dveří a mříží-prvek 89" 1</t>
  </si>
  <si>
    <t>181</t>
  </si>
  <si>
    <t>Pozice 90-dodávka a montáž všech prací a dodávek, veškeré práce a dodávky popsané na v.č. 151-pozice 90 (list 90)</t>
  </si>
  <si>
    <t>1651639112</t>
  </si>
  <si>
    <t>"viz v.č. 151-Pasportizace oken, dveří a mříží-prvek 90" 1</t>
  </si>
  <si>
    <t>182</t>
  </si>
  <si>
    <t>Pozice 91-dodávka a montáž všech prací a dodávek, veškeré práce a dodávky popsané na v.č. 151-pozice 91 (list 91)</t>
  </si>
  <si>
    <t>-1421929862</t>
  </si>
  <si>
    <t>"viz v.č. 151-Pasportizace oken, dveří a mříží-prvek 91" 1</t>
  </si>
  <si>
    <t>183</t>
  </si>
  <si>
    <t>Pozice 92-dodávka a montáž všech prací a dodávek, veškeré práce a dodávky popsané na v.č. 151-pozice 92 (list 92)</t>
  </si>
  <si>
    <t>1494854837</t>
  </si>
  <si>
    <t>184</t>
  </si>
  <si>
    <t>Pozice 93-dodávka a montáž všech prací a dodávek, veškeré práce a dodávky popsané na v.č. 151-pozice 93 (list 93)</t>
  </si>
  <si>
    <t>-1328017543</t>
  </si>
  <si>
    <t>185</t>
  </si>
  <si>
    <t>Pozice 94-dodávka a montáž všech prací a dodávek, veškeré práce a dodávky popsané na v.č. 151-pozice 94 (list 94)</t>
  </si>
  <si>
    <t>-25640699</t>
  </si>
  <si>
    <t>"viz v.č. 151-Pasportizace oken, dveří a mříží-prvek 94" 1</t>
  </si>
  <si>
    <t>186</t>
  </si>
  <si>
    <t>Pozice 95-dodávka a montáž všech prací a dodávek, veškeré práce a dodávky popsané na v.č. 151-pozice 95 (list 95)</t>
  </si>
  <si>
    <t>-1459361971</t>
  </si>
  <si>
    <t>"viz v.č. 151-Pasportizace oken, dveří a mříží-prvek 95" 1</t>
  </si>
  <si>
    <t>187</t>
  </si>
  <si>
    <t>Pozice 96-dodávka a montáž všech prací a dodávek, veškeré práce a dodávky popsané na v.č. 151-pozice 96 (list 96)</t>
  </si>
  <si>
    <t>-2009393872</t>
  </si>
  <si>
    <t>"viz v.č. 151-Pasportizace oken, dveří a mříží-prvek 96" 1</t>
  </si>
  <si>
    <t>188</t>
  </si>
  <si>
    <t>Pozice 97-dodávka a montáž všech prací a dodávek, veškeré práce a dodávky popsané na v.č. 151-pozice 97 (list 97)</t>
  </si>
  <si>
    <t>-1805533853</t>
  </si>
  <si>
    <t>"viz v.č. 151-Pasportizace oken, dveří a mříží-prvek 97" 1</t>
  </si>
  <si>
    <t>189</t>
  </si>
  <si>
    <t>Pozice 98-dodávka a montáž všech prací a dodávek, veškeré práce a dodávky popsané na v.č. 151-pozice 98 (list 98)</t>
  </si>
  <si>
    <t>-537458446</t>
  </si>
  <si>
    <t>"viz v.č. 151-Pasportizace oken, dveří a mříží-prvek 98" 1</t>
  </si>
  <si>
    <t>190</t>
  </si>
  <si>
    <t>Pozice 99-dodávka a montáž všech prací a dodávek, veškeré práce a dodávky popsané na v.č. 151-pozice 99 (list 99)</t>
  </si>
  <si>
    <t>-906366215</t>
  </si>
  <si>
    <t>"viz v.č. 151-Pasportizace oken, dveří a mříží-prvek 99" 1</t>
  </si>
  <si>
    <t>191</t>
  </si>
  <si>
    <t>Pozice 100-dodávka a montáž všech prací a dodávek, veškeré práce a dodávky popsané na v.č. 151-pozice 100 (list 100)</t>
  </si>
  <si>
    <t>374574059</t>
  </si>
  <si>
    <t>"viz v.č. 151-Pasportizace oken, dveří a mříží-prvek 100" 1</t>
  </si>
  <si>
    <t>192</t>
  </si>
  <si>
    <t>Pozice 101-dodávka a montáž všech prací a dodávek, veškeré práce a dodávky popsané na v.č. 151-pozice 101 (list 101)</t>
  </si>
  <si>
    <t>1728192857</t>
  </si>
  <si>
    <t>"viz v.č. 151-Pasportizace oken, dveří a mříží-prvek 101" 1</t>
  </si>
  <si>
    <t>193</t>
  </si>
  <si>
    <t>Pozice 102-dodávka a montáž všech prací a dodávek, veškeré práce a dodávky popsané na v.č. 151-pozice 102 (list 102)</t>
  </si>
  <si>
    <t>-948544181</t>
  </si>
  <si>
    <t>"viz v.č. 151-Pasportizace oken, dveří a mříží-prvek 102" 1</t>
  </si>
  <si>
    <t>194</t>
  </si>
  <si>
    <t>Pozice 103-dodávka a montáž všech prací a dodávek, veškeré práce a dodávky popsané na v.č. 151-pozice 103 (list 103)</t>
  </si>
  <si>
    <t>124278741</t>
  </si>
  <si>
    <t>"viz v.č. 151-Pasportizace oken, dveří a mříží-prvek 103" 1</t>
  </si>
  <si>
    <t>195</t>
  </si>
  <si>
    <t>Pozice 104-dodávka a montáž všech prací a dodávek, veškeré práce a dodávky popsané na v.č. 151-pozice 104 (list 104)</t>
  </si>
  <si>
    <t>-821158318</t>
  </si>
  <si>
    <t>"viz v.č. 151-Pasportizace oken, dveří a mříží-prvek 104" 1</t>
  </si>
  <si>
    <t>196</t>
  </si>
  <si>
    <t>Pozice 105-dodávka a montáž všech prací a dodávek, veškeré práce a dodávky popsané na v.č. 151-pozice 105 (list 105)</t>
  </si>
  <si>
    <t>818760463</t>
  </si>
  <si>
    <t>"viz v.č. 151-Pasportizace oken, dveří a mříží-prvek 105" 1</t>
  </si>
  <si>
    <t>197</t>
  </si>
  <si>
    <t>Pozice 106-dodávka a montáž všech prací a dodávek, veškeré práce a dodávky popsané na v.č. 151-pozice 106 (list 106)</t>
  </si>
  <si>
    <t>1146623703</t>
  </si>
  <si>
    <t>"viz v.č. 151-Pasportizace oken, dveří a mříží-prvek 106" 1</t>
  </si>
  <si>
    <t>198</t>
  </si>
  <si>
    <t>Pozice 107-dodávka a montáž všech prací a dodávek, veškeré práce a dodávky popsané na v.č. 151-pozice 107 (list 107)</t>
  </si>
  <si>
    <t>-1370920133</t>
  </si>
  <si>
    <t>"viz v.č. 151-Pasportizace oken, dveří a mříží-prvek 107" 1</t>
  </si>
  <si>
    <t>199</t>
  </si>
  <si>
    <t>Pozice 108-dodávka a montáž všech prací a dodávek, veškeré práce a dodávky popsané na v.č. 151-pozice 108 (list 108)</t>
  </si>
  <si>
    <t>-1956556971</t>
  </si>
  <si>
    <t>"viz v.č. 151-Pasportizace oken, dveří a mříží-prvek 108" 1</t>
  </si>
  <si>
    <t>200</t>
  </si>
  <si>
    <t>Pozice 109-dodávka a montáž všech prací a dodávek, veškeré práce a dodávky popsané na v.č. 151-pozice 109 (list 109)</t>
  </si>
  <si>
    <t>724460455</t>
  </si>
  <si>
    <t>"viz v.č. 151-Pasportizace oken, dveří a mříží-prvek 109" 1</t>
  </si>
  <si>
    <t>201</t>
  </si>
  <si>
    <t>Pozice 110-dodávka a montáž všech prací a dodávek, veškeré práce a dodávky popsané na v.č. 151-pozice 110 (list 110)</t>
  </si>
  <si>
    <t>15556150</t>
  </si>
  <si>
    <t>"viz v.č. 151-Pasportizace oken, dveří a mříží-prvek 110" 1</t>
  </si>
  <si>
    <t>202</t>
  </si>
  <si>
    <t>Pozice 111-dodávka a montáž všech prací a dodávek, veškeré práce a dodávky popsané na v.č. 151-pozice 111 (list 111)</t>
  </si>
  <si>
    <t>953245403</t>
  </si>
  <si>
    <t>"viz v.č. 151-Pasportizace oken, dveří a mříží-prvek 111" 1</t>
  </si>
  <si>
    <t>203</t>
  </si>
  <si>
    <t>Pozice 112-dodávka a montáž všech prací a dodávek, veškeré práce a dodávky popsané na v.č. 151-pozice 112 (list 112)</t>
  </si>
  <si>
    <t>-1658596404</t>
  </si>
  <si>
    <t>"viz v.č. 151-Pasportizace oken, dveří a mříží-prvek 112" 1</t>
  </si>
  <si>
    <t>204</t>
  </si>
  <si>
    <t>Pozice 113-dodávka a montáž všech prací a dodávek, veškeré práce a dodávky popsané na v.č. 151-pozice 113 (list 113)</t>
  </si>
  <si>
    <t>-1203975887</t>
  </si>
  <si>
    <t>"viz v.č. 151-Pasportizace oken, dveří a mříží-prvek 113" 1</t>
  </si>
  <si>
    <t>205</t>
  </si>
  <si>
    <t>Pozice 114-dodávka a montáž všech prací a dodávek, veškeré práce a dodávky popsané na v.č. 151-pozice 114 (list 114)</t>
  </si>
  <si>
    <t>-920371716</t>
  </si>
  <si>
    <t>"viz v.č. 151-Pasportizace oken, dveří a mříží-prvek 114" 1</t>
  </si>
  <si>
    <t>206</t>
  </si>
  <si>
    <t>Pozice 115-dodávka a montáž všech prací a dodávek, veškeré práce a dodávky popsané na v.č. 151-pozice 115 (list 115)</t>
  </si>
  <si>
    <t>-1535777787</t>
  </si>
  <si>
    <t>"viz v.č. 151-Pasportizace oken, dveří a mříží-prvek 115" 1</t>
  </si>
  <si>
    <t>207</t>
  </si>
  <si>
    <t>Pozice 116-dodávka a montáž všech prací a dodávek, veškeré práce a dodávky popsané na v.č. 151-pozice 116 (list 116)</t>
  </si>
  <si>
    <t>888644922</t>
  </si>
  <si>
    <t>"viz v.č. 151-Pasportizace oken, dveří a mříží-prvek 116" 1</t>
  </si>
  <si>
    <t>208</t>
  </si>
  <si>
    <t>Pozice 117-dodávka a montáž všech prací a dodávek, veškeré práce a dodávky popsané na v.č. 151-pozice 117 (list 117)</t>
  </si>
  <si>
    <t>2110227014</t>
  </si>
  <si>
    <t>"viz v.č. 151-Pasportizace oken, dveří a mříží-prvek 117" 1</t>
  </si>
  <si>
    <t>209</t>
  </si>
  <si>
    <t>Pozice 118-dodávka a montáž všech prací a dodávek, veškeré práce a dodávky popsané na v.č. 151-pozice 118 (list 118)</t>
  </si>
  <si>
    <t>935929571</t>
  </si>
  <si>
    <t>"viz v.č. 151-Pasportizace oken, dveří a mříží-prvek 118" 1</t>
  </si>
  <si>
    <t>210</t>
  </si>
  <si>
    <t>Pozice 119-dodávka a montáž všech prací a dodávek, veškeré práce a dodávky popsané na v.č. 151-pozice 119 (list 119)</t>
  </si>
  <si>
    <t>1302933766</t>
  </si>
  <si>
    <t>"viz v.č. 151-Pasportizace oken, dveří a mříží-prvek 119" 1</t>
  </si>
  <si>
    <t>211</t>
  </si>
  <si>
    <t>Pozice 120-dodávka a montáž všech prací a dodávek, veškeré práce a dodávky popsané na v.č. 151-pozice 120 (list 120)</t>
  </si>
  <si>
    <t>983259936</t>
  </si>
  <si>
    <t>"viz v.č. 151-Pasportizace oken, dveří a mříží-prvek 120" 1</t>
  </si>
  <si>
    <t>212</t>
  </si>
  <si>
    <t>Pozice 121-dodávka a montáž všech prací a dodávek, veškeré práce a dodávky popsané na v.č. 151-pozice 121 (list 121)</t>
  </si>
  <si>
    <t>-60718707</t>
  </si>
  <si>
    <t>"viz v.č. 151-Pasportizace oken, dveří a mříží-prvek 121" 1</t>
  </si>
  <si>
    <t>213</t>
  </si>
  <si>
    <t>Pozice 122-dodávka a montáž všech prací a dodávek, veškeré práce a dodávky popsané na v.č. 151-pozice 122 (list 122)</t>
  </si>
  <si>
    <t>388724889</t>
  </si>
  <si>
    <t>"viz v.č. 151-Pasportizace oken, dveří a mříží-prvek 122" 1</t>
  </si>
  <si>
    <t>214</t>
  </si>
  <si>
    <t>Pozice 123-dodávka a montáž všech prací a dodávek, veškeré práce a dodávky popsané na v.č. 151-pozice 123 (list 123)</t>
  </si>
  <si>
    <t>-1070182920</t>
  </si>
  <si>
    <t>"viz v.č. 151-Pasportizace oken, dveří a mříží-prvek 123" 1</t>
  </si>
  <si>
    <t>215</t>
  </si>
  <si>
    <t>Pozice 124-dodávka a montáž všech prací a dodávek, veškeré práce a dodávky popsané na v.č. 151-pozice 124 (list 124)</t>
  </si>
  <si>
    <t>-471286733</t>
  </si>
  <si>
    <t>"viz v.č. 151-Pasportizace oken, dveří a mříží-prvek 124" 1</t>
  </si>
  <si>
    <t>216</t>
  </si>
  <si>
    <t>Pozice 125-dodávka a montáž všech prací a dodávek, veškeré práce a dodávky popsané na v.č. 151-pozice 125 (list 125)</t>
  </si>
  <si>
    <t>485707217</t>
  </si>
  <si>
    <t>"viz v.č. 151-Pasportizace oken, dveří a mříží-prvek 125" 1</t>
  </si>
  <si>
    <t>217</t>
  </si>
  <si>
    <t>Pozice 126-dodávka a montáž všech prací a dodávek, veškeré práce a dodávky popsané na v.č. 151-pozice 126 (list 126)</t>
  </si>
  <si>
    <t>-1346625356</t>
  </si>
  <si>
    <t>"viz v.č. 151-Pasportizace oken, dveří a mříží-prvek 126" 1</t>
  </si>
  <si>
    <t>218</t>
  </si>
  <si>
    <t>Pozice 127-dodávka a montáž všech prací a dodávek, veškeré práce a dodávky popsané na v.č. 151-pozice 127 (list 127)</t>
  </si>
  <si>
    <t>1948523183</t>
  </si>
  <si>
    <t>"viz v.č. 151-Pasportizace oken, dveří a mříží-prvek 127" 1</t>
  </si>
  <si>
    <t>219</t>
  </si>
  <si>
    <t>Pozice 128-dodávka a montáž všech prací a dodávek, veškeré práce a dodávky popsané na v.č. 151-pozice 128 (list 128)</t>
  </si>
  <si>
    <t>223280218</t>
  </si>
  <si>
    <t>"viz v.č. 151-Pasportizace oken, dveří a mříží-prvek 128" 1</t>
  </si>
  <si>
    <t>220</t>
  </si>
  <si>
    <t>Pozice 129-dodávka a montáž všech prací a dodávek, veškeré práce a dodávky popsané na v.č. 151-pozice 129 (list 129)</t>
  </si>
  <si>
    <t>-834429637</t>
  </si>
  <si>
    <t>"viz v.č. 151-Pasportizace oken, dveří a mříží-prvek 129" 1</t>
  </si>
  <si>
    <t>221</t>
  </si>
  <si>
    <t>Pozice 130-dodávka a montáž všech prací a dodávek, veškeré práce a dodávky popsané na v.č. 151-pozice 130 (list 130)</t>
  </si>
  <si>
    <t>1898124238</t>
  </si>
  <si>
    <t>"viz v.č. 151-Pasportizace oken, dveří a mříží-prvek 130" 1</t>
  </si>
  <si>
    <t>222</t>
  </si>
  <si>
    <t>Pozice 131-dodávka a montáž všech prací a dodávek, veškeré práce a dodávky popsané na v.č. 151-pozice 131 (list 131)</t>
  </si>
  <si>
    <t>1197174548</t>
  </si>
  <si>
    <t>"viz v.č. 151-Pasportizace oken, dveří a mříží-prvek 131" 1</t>
  </si>
  <si>
    <t>223</t>
  </si>
  <si>
    <t>Pozice 132-dodávka a montáž všech prací a dodávek, veškeré práce a dodávky popsané na v.č. 151-pozice 132 (list 132)</t>
  </si>
  <si>
    <t>-2011500052</t>
  </si>
  <si>
    <t>"viz v.č. 151-Pasportizace oken, dveří a mříží-prvek 132" 1</t>
  </si>
  <si>
    <t>224</t>
  </si>
  <si>
    <t>Pozice 133-dodávka a montáž všech prací a dodávek, veškeré práce a dodávky popsané na v.č. 151-pozice 133 (list 133)</t>
  </si>
  <si>
    <t>-415106124</t>
  </si>
  <si>
    <t>"viz v.č. 151-Pasportizace oken, dveří a mříží-prvek 133" 1</t>
  </si>
  <si>
    <t>225</t>
  </si>
  <si>
    <t>Pozice 134-dodávka a montáž všech prací a dodávek, veškeré práce a dodávky popsané na v.č. 151-pozice 134 (list 134)</t>
  </si>
  <si>
    <t>633493982</t>
  </si>
  <si>
    <t>"viz v.č. 151-Pasportizace oken, dveří a mříží-prvek 134" 1</t>
  </si>
  <si>
    <t>226</t>
  </si>
  <si>
    <t>Pozice 135-dodávka a montáž všech prací a dodávek, veškeré práce a dodávky popsané na v.č. 151-pozice 135 (list 135)</t>
  </si>
  <si>
    <t>1100372024</t>
  </si>
  <si>
    <t>"viz v.č. 151-Pasportizace oken, dveří a mříží-prvek 135" 1</t>
  </si>
  <si>
    <t>227</t>
  </si>
  <si>
    <t>Pozice 136-dodávka a montáž všech prací a dodávek, veškeré práce a dodávky popsané na v.č. 151-pozice 136 (list 136)</t>
  </si>
  <si>
    <t>1581597308</t>
  </si>
  <si>
    <t>"viz v.č. 151-Pasportizace oken, dveří a mříží-prvek 136" 1</t>
  </si>
  <si>
    <t>228</t>
  </si>
  <si>
    <t>Pozice 137-dodávka a montáž všech prací a dodávek, veškeré práce a dodávky popsané na v.č. 151-pozice 137 (list 137)</t>
  </si>
  <si>
    <t>1346250912</t>
  </si>
  <si>
    <t>"viz v.č. 151-Pasportizace oken, dveří a mříží-prvek 137" 1</t>
  </si>
  <si>
    <t>229</t>
  </si>
  <si>
    <t>Pozice 138-dodávka a montáž všech prací a dodávek, veškeré práce a dodávky popsané na v.č. 151-pozice 138 (list 138)</t>
  </si>
  <si>
    <t>1940276852</t>
  </si>
  <si>
    <t>"viz v.č. 151-Pasportizace oken, dveří a mříží-prvek 138" 1</t>
  </si>
  <si>
    <t>230</t>
  </si>
  <si>
    <t>Pozice 139-dodávka a montáž všech prací a dodávek, veškeré práce a dodávky popsané na v.č. 151-pozice 139 (list 139)</t>
  </si>
  <si>
    <t>408547039</t>
  </si>
  <si>
    <t>"viz v.č. 151-Pasportizace oken, dveří a mříží-prvek 139" 1</t>
  </si>
  <si>
    <t>231</t>
  </si>
  <si>
    <t>Pozice 140-dodávka a montáž všech prací a dodávek, veškeré práce a dodávky popsané na v.č. 151-pozice 140 (list 140)</t>
  </si>
  <si>
    <t>1819299796</t>
  </si>
  <si>
    <t>"viz v.č. 151-Pasportizace oken, dveří a mříží-prvek 140" 1</t>
  </si>
  <si>
    <t>232</t>
  </si>
  <si>
    <t>Pozice 141-dodávka a montáž všech prací a dodávek, veškeré práce a dodávky popsané na v.č. 151-pozice 141 (list 141)</t>
  </si>
  <si>
    <t>-1893224693</t>
  </si>
  <si>
    <t>"viz v.č. 151-Pasportizace oken, dveří a mříží-prvek 141" 1</t>
  </si>
  <si>
    <t>233</t>
  </si>
  <si>
    <t>Pozice 142-dodávka a montáž všech prací a dodávek, veškeré práce a dodávky popsané na v.č. 151-pozice 142 (list 142)</t>
  </si>
  <si>
    <t>1396362549</t>
  </si>
  <si>
    <t>"viz v.č. 151-Pasportizace oken, dveří a mříží-prvek 142" 1</t>
  </si>
  <si>
    <t>234</t>
  </si>
  <si>
    <t>Pozice 143-dodávka a montáž všech prací a dodávek, veškeré práce a dodávky popsané na v.č. 151-pozice 143 (list 143)</t>
  </si>
  <si>
    <t>-1028870706</t>
  </si>
  <si>
    <t>"viz v.č. 151-Pasportizace oken, dveří a mříží-prvek 143" 1</t>
  </si>
  <si>
    <t>235</t>
  </si>
  <si>
    <t>Pozice 144-dodávka a montáž všech prací a dodávek, veškeré práce a dodávky popsané na v.č. 151-pozice 144 (list 144)</t>
  </si>
  <si>
    <t>-669497959</t>
  </si>
  <si>
    <t>"viz v.č. 151-Pasportizace oken, dveří a mříží-prvek 144" 1</t>
  </si>
  <si>
    <t>236</t>
  </si>
  <si>
    <t>Pozice 145-dodávka a montáž všech prací a dodávek, veškeré práce a dodávky popsané na v.č. 151-pozice 145 (list 145)</t>
  </si>
  <si>
    <t>-1085253882</t>
  </si>
  <si>
    <t>237</t>
  </si>
  <si>
    <t>Pozice 146-dodávka a montáž všech prací a dodávek, veškeré práce a dodávky popsané na v.č. 151-pozice 146 (list 146)</t>
  </si>
  <si>
    <t>2015946614</t>
  </si>
  <si>
    <t>238</t>
  </si>
  <si>
    <t>Pozice 147-dodávka a montáž všech prací a dodávek, veškeré práce a dodávky popsané na v.č. 151-pozice147 (list 147)</t>
  </si>
  <si>
    <t>801040720</t>
  </si>
  <si>
    <t>"viz v.č. 151-Pasportizace oken, dveří a mříží-prvek 147" 1</t>
  </si>
  <si>
    <t>239</t>
  </si>
  <si>
    <t>Pozice 148-dodávka a montáž všech prací a dodávek, veškeré práce a dodávky popsané na v.č. 151-pozice 148 (list 148)</t>
  </si>
  <si>
    <t>918706548</t>
  </si>
  <si>
    <t>"viz v.č. 151-Pasportizace oken, dveří a mříží-prvek 148" 1</t>
  </si>
  <si>
    <t>240</t>
  </si>
  <si>
    <t>Pozice 149-dodávka a montáž všech prací a dodávek, veškeré práce a dodávky popsané na v.č. 151-pozice 149 (list 149)</t>
  </si>
  <si>
    <t>657863204</t>
  </si>
  <si>
    <t>"viz v.č. 151-Pasportizace oken, dveří a mříží-prvek 149" 1</t>
  </si>
  <si>
    <t>241</t>
  </si>
  <si>
    <t>Pozice 150-dodávka a montáž všech prací a dodávek, veškeré práce a dodávky popsané na v.č. 151-pozice 150 (list 150)</t>
  </si>
  <si>
    <t>633819350</t>
  </si>
  <si>
    <t>"viz v.č. 151-Pasportizace oken, dveří a mříží-prvek 150" 1</t>
  </si>
  <si>
    <t>242</t>
  </si>
  <si>
    <t>Pozice 151-dodávka a montáž všech prací a dodávek, veškeré práce a dodávky popsané na v.č. 151-pozice 151 (list 151)</t>
  </si>
  <si>
    <t>-1201585131</t>
  </si>
  <si>
    <t>"viz v.č. 151-Pasportizace oken, dveří a mříží-prvek 151" 1</t>
  </si>
  <si>
    <t>243</t>
  </si>
  <si>
    <t>Pozice 152-dodávka a montáž všech prací a dodávek, veškeré práce a dodávky popsané na v.č. 151-pozice 152 (list 152)</t>
  </si>
  <si>
    <t>-1435905370</t>
  </si>
  <si>
    <t>"viz v.č. 151-Pasportizace oken, dveří a mříží-prvek 152" 1</t>
  </si>
  <si>
    <t>244</t>
  </si>
  <si>
    <t>Pozice 153-dodávka a montáž všech prací a dodávek, veškeré práce a dodávky popsané na v.č. 151-pozice 153 (list 153)</t>
  </si>
  <si>
    <t>-909922135</t>
  </si>
  <si>
    <t>"viz v.č. 151-Pasportizace oken, dveří a mříží-prvek 153" 1</t>
  </si>
  <si>
    <t>245</t>
  </si>
  <si>
    <t>Pozice 154-dodávka a montáž všech prací a dodávek, veškeré práce a dodávky popsané na v.č. 151-pozice 154 (list 154)</t>
  </si>
  <si>
    <t>-698959374</t>
  </si>
  <si>
    <t>"viz v.č. 151-Pasportizace oken, dveří a mříží-prvek 154" 1</t>
  </si>
  <si>
    <t>246</t>
  </si>
  <si>
    <t>Pozice 155-dodávka a montáž všech prací a dodávek, veškeré práce a dodávky popsané na v.č. 151-pozice 155 (list 155)</t>
  </si>
  <si>
    <t>-1802322062</t>
  </si>
  <si>
    <t>"viz v.č. 151-Pasportizace oken, dveří a mříží-prvek 155" 1</t>
  </si>
  <si>
    <t>247</t>
  </si>
  <si>
    <t>Pozice 156-dodávka a montáž všech prací a dodávek, veškeré práce a dodávky popsané na v.č. 151-pozice 156 (list 156)</t>
  </si>
  <si>
    <t>-548644848</t>
  </si>
  <si>
    <t>"viz v.č. 151-Pasportizace oken, dveří a mříží-prvek 156" 1</t>
  </si>
  <si>
    <t>248</t>
  </si>
  <si>
    <t>Pozice 157-dodávka a montáž všech prací a dodávek, veškeré práce a dodávky popsané na v.č. 151-pozice 157 (list 157)</t>
  </si>
  <si>
    <t>-1204618750</t>
  </si>
  <si>
    <t>"viz v.č. 151-Pasportizace oken, dveří a mříží-prvek 157" 1</t>
  </si>
  <si>
    <t>249</t>
  </si>
  <si>
    <t>Pozice 158-dodávka a montáž všech prací a dodávek, veškeré práce a dodávky popsané na v.č. 151-pozice 158 (list 158)</t>
  </si>
  <si>
    <t>1477160724</t>
  </si>
  <si>
    <t>"viz v.č. 151-Pasportizace oken, dveří a mříží-prvek 158" 1</t>
  </si>
  <si>
    <t>250</t>
  </si>
  <si>
    <t>Pozice 159-dodávka a montáž všech prací a dodávek, veškeré práce a dodávky popsané na v.č. 151-pozice 159 (list 159)</t>
  </si>
  <si>
    <t>-1010295373</t>
  </si>
  <si>
    <t>"viz v.č. 151-Pasportizace oken, dveří a mříží-prvek 159" 1</t>
  </si>
  <si>
    <t>251</t>
  </si>
  <si>
    <t>Pozice 160-dodávka a montáž všech prací a dodávek, veškeré práce a dodávky popsané na v.č. 151-pozice 160 (list 160)</t>
  </si>
  <si>
    <t>-1502193913</t>
  </si>
  <si>
    <t>"viz v.č. 151-Pasportizace oken, dveří a mříží-prvek 160" 1</t>
  </si>
  <si>
    <t>252</t>
  </si>
  <si>
    <t>Pozice 161-dodávka a montáž všech prací a dodávek, veškeré práce a dodávky popsané na v.č. 151-pozice 161 (list 161)</t>
  </si>
  <si>
    <t>1029258508</t>
  </si>
  <si>
    <t>"viz v.č. 151-Pasportizace oken, dveří a mříží-prvek 161" 1</t>
  </si>
  <si>
    <t>253</t>
  </si>
  <si>
    <t>Pozice 162-dodávka a montáž všech prací a dodávek, veškeré práce a dodávky popsané na v.č. 151-pozice 162 (list 162)</t>
  </si>
  <si>
    <t>1752281473</t>
  </si>
  <si>
    <t>"viz v.č. 151-Pasportizace oken, dveří a mříží-prvek 162" 1</t>
  </si>
  <si>
    <t>254</t>
  </si>
  <si>
    <t>Pozice 163-dodávka a montáž všech prací a dodávek, veškeré práce a dodávky popsané na v.č. 151-pozice 163 (list 163)</t>
  </si>
  <si>
    <t>2063751404</t>
  </si>
  <si>
    <t>"viz v.č. 151-Pasportizace oken, dveří a mříží-prvek 163" 1</t>
  </si>
  <si>
    <t>255</t>
  </si>
  <si>
    <t>Pozice 164-dodávka a montáž všech prací a dodávek, veškeré práce a dodávky popsané na v.č. 151-pozice 164 (list 164)</t>
  </si>
  <si>
    <t>-1101335492</t>
  </si>
  <si>
    <t>"viz v.č. 151-Pasportizace oken, dveří a mříží-prvek 164" 1</t>
  </si>
  <si>
    <t>256</t>
  </si>
  <si>
    <t>Pozice 165-dodávka a montáž všech prací a dodávek, veškeré práce a dodávky popsané na v.č. 151-pozice 165 (list 165)</t>
  </si>
  <si>
    <t>-1266196696</t>
  </si>
  <si>
    <t>"viz v.č. 151-Pasportizace oken, dveří a mříží-prvek 165" 1</t>
  </si>
  <si>
    <t>257</t>
  </si>
  <si>
    <t>Pozice 166-dodávka a montáž všech prací a dodávek, veškeré práce a dodávky popsané na v.č. 151-pozice 166 (list 166)</t>
  </si>
  <si>
    <t>-250085949</t>
  </si>
  <si>
    <t>"viz v.č. 151-Pasportizace oken, dveří a mříží-prvek 166" 1</t>
  </si>
  <si>
    <t>258</t>
  </si>
  <si>
    <t>Pozice 167-dodávka a montáž všech prací a dodávek, veškeré práce a dodávky popsané na v.č. 151-pozice 167 (list 167)</t>
  </si>
  <si>
    <t>221693849</t>
  </si>
  <si>
    <t>"viz v.č. 151-Pasportizace oken, dveří a mříží-prvek 167" 1</t>
  </si>
  <si>
    <t>259</t>
  </si>
  <si>
    <t>Pozice 168-dodávka a montáž všech prací a dodávek, veškeré práce a dodávky popsané na v.č. 151-pozice 168 (list 168)</t>
  </si>
  <si>
    <t>773685324</t>
  </si>
  <si>
    <t>"viz v.č. 151-Pasportizace oken, dveří a mříží-prvek 168" 1</t>
  </si>
  <si>
    <t>260</t>
  </si>
  <si>
    <t>Pozice 169-dodávka a montáž všech prací a dodávek, veškeré práce a dodávky popsané na v.č. 151-pozice 169 (list 169)</t>
  </si>
  <si>
    <t>1388532093</t>
  </si>
  <si>
    <t>"viz v.č. 151-Pasportizace oken, dveří a mříží-prvek 169" 1</t>
  </si>
  <si>
    <t>261</t>
  </si>
  <si>
    <t>Pozice 170-dodávka a montáž všech prací a dodávek, veškeré práce a dodávky popsané na v.č. 151-pozice 170 (list 170)</t>
  </si>
  <si>
    <t>-1900739002</t>
  </si>
  <si>
    <t>"viz v.č. 151-Pasportizace oken, dveří a mříží-prvek 170" 1</t>
  </si>
  <si>
    <t>262</t>
  </si>
  <si>
    <t>Pozice 171-dodávka a montáž všech prací a dodávek, veškeré práce a dodávky popsané na v.č. 151-pozice 171 (list 171)</t>
  </si>
  <si>
    <t>-189690523</t>
  </si>
  <si>
    <t>"viz v.č. 151-Pasportizace oken, dveří a mříží-prvek 171" 1</t>
  </si>
  <si>
    <t>263</t>
  </si>
  <si>
    <t>Pozice 172-dodávka a montáž všech prací a dodávek, veškeré práce a dodávky popsané na v.č. 151-pozice 172 (list 172)</t>
  </si>
  <si>
    <t>-400928153</t>
  </si>
  <si>
    <t>"viz v.č. 151-Pasportizace oken, dveří a mříží-prvek 172" 1</t>
  </si>
  <si>
    <t>264</t>
  </si>
  <si>
    <t>Pozice 173-dodávka a montáž všech prací a dodávek, veškeré práce a dodávky popsané na v.č. 151-pozice 173 (list 173)</t>
  </si>
  <si>
    <t>524665180</t>
  </si>
  <si>
    <t>"viz v.č. 151-Pasportizace oken, dveří a mříží-prvek 173" 1</t>
  </si>
  <si>
    <t>265</t>
  </si>
  <si>
    <t>Pozice 174-dodávka a montáž všech prací a dodávek, veškeré práce a dodávky popsané na v.č. 151-pozice 174 (list 174)</t>
  </si>
  <si>
    <t>-730295012</t>
  </si>
  <si>
    <t>"viz v.č. 151-Pasportizace oken, dveří a mříží-prvek 174" 1</t>
  </si>
  <si>
    <t>266</t>
  </si>
  <si>
    <t>Pozice 175-dodávka a montáž všech prací a dodávek, veškeré práce a dodávky popsané na v.č. 151-pozice 175 (list 175)</t>
  </si>
  <si>
    <t>272044060</t>
  </si>
  <si>
    <t>"viz v.č. 151-Pasportizace oken, dveří a mříží-prvek 175" 1</t>
  </si>
  <si>
    <t>267</t>
  </si>
  <si>
    <t>Pozice 176-dodávka a montáž všech prací a dodávek, veškeré práce a dodávky popsané na v.č. 151-pozice 176 (list 176)</t>
  </si>
  <si>
    <t>-186949792</t>
  </si>
  <si>
    <t>"viz v.č. 151-Pasportizace oken, dveří a mříží-prvek 176" 1</t>
  </si>
  <si>
    <t>268</t>
  </si>
  <si>
    <t>Pozice 177-dodávka a montáž všech prací a dodávek, veškeré práce a dodávky popsané na v.č. 151-pozice 177 (list 177)</t>
  </si>
  <si>
    <t>1608320650</t>
  </si>
  <si>
    <t>"viz v.č. 151-Pasportizace oken, dveří a mříží-prvek 177" 1</t>
  </si>
  <si>
    <t>269</t>
  </si>
  <si>
    <t>Pozice 178-dodávka a montáž všech prací a dodávek, veškeré práce a dodávky popsané na v.č. 151-pozice 178 (list 178)</t>
  </si>
  <si>
    <t>-484007424</t>
  </si>
  <si>
    <t>"viz v.č. 151-Pasportizace oken, dveří a mříží-prvek 178" 1</t>
  </si>
  <si>
    <t>270</t>
  </si>
  <si>
    <t>Pozice 179-dodávka a montáž všech prací a dodávek, veškeré práce a dodávky popsané na v.č. 151-pozice 179 (list 179)</t>
  </si>
  <si>
    <t>1040963547</t>
  </si>
  <si>
    <t>"viz v.č. 151-Pasportizace oken, dveří a mříží-prvek 179" 1</t>
  </si>
  <si>
    <t>271</t>
  </si>
  <si>
    <t>Pozice 180-dodávka a montáž všech prací a dodávek, veškeré práce a dodávky popsané na v.č. 151-pozice 180 (list 180)</t>
  </si>
  <si>
    <t>135186378</t>
  </si>
  <si>
    <t>"viz v.č. 151-Pasportizace oken, dveří a mříží-prvek 180" 1</t>
  </si>
  <si>
    <t>272</t>
  </si>
  <si>
    <t>Pozice 181-dodávka a montáž všech prací a dodávek, veškeré práce a dodávky popsané na v.č. 151-pozice 181 (list 181)</t>
  </si>
  <si>
    <t>-479772813</t>
  </si>
  <si>
    <t>"viz v.č. 151-Pasportizace oken, dveří a mříží-prvek 181" 1</t>
  </si>
  <si>
    <t>273</t>
  </si>
  <si>
    <t>Pozice 182-dodávka a montáž všech prací a dodávek, veškeré práce a dodávky popsané na v.č. 151-pozice 182 (list 182)</t>
  </si>
  <si>
    <t>1698391132</t>
  </si>
  <si>
    <t>"viz v.č. 151-Pasportizace oken, dveří a mříží-prvek 182" 1</t>
  </si>
  <si>
    <t>274</t>
  </si>
  <si>
    <t>Pozice 183-dodávka a montáž všech prací a dodávek, veškeré práce a dodávky popsané na v.č. 151-pozice 183 (list 183)</t>
  </si>
  <si>
    <t>405747520</t>
  </si>
  <si>
    <t>"viz v.č. 151-Pasportizace oken, dveří a mříží-prvek 183" 1</t>
  </si>
  <si>
    <t>275</t>
  </si>
  <si>
    <t>Pozice 184-dodávka a montáž všech prací a dodávek, veškeré práce a dodávky popsané na v.č. 151-pozice 184 (list 184)</t>
  </si>
  <si>
    <t>-1752352282</t>
  </si>
  <si>
    <t>"viz v.č. 151-Pasportizace oken, dveří a mříží-prvek 184" 1</t>
  </si>
  <si>
    <t>276</t>
  </si>
  <si>
    <t>Pozice 185-dodávka a montáž všech prací a dodávek, veškeré práce a dodávky popsané na v.č. 151-pozice 185 (list 185)</t>
  </si>
  <si>
    <t>381305364</t>
  </si>
  <si>
    <t>"viz v.č. 151-Pasportizace oken, dveří a mříží-prvek 185" 1</t>
  </si>
  <si>
    <t>277</t>
  </si>
  <si>
    <t>Pozice 186-dodávka a montáž všech prací a dodávek, veškeré práce a dodávky popsané na v.č. 151-pozice 186 (list 186)</t>
  </si>
  <si>
    <t>2091055649</t>
  </si>
  <si>
    <t>"viz v.č. 151-Pasportizace oken, dveří a mříží-prvek 186" 1</t>
  </si>
  <si>
    <t>278</t>
  </si>
  <si>
    <t>Pozice 187-dodávka a montáž všech prací a dodávek, veškeré práce a dodávky popsané na v.č. 151-pozice 187 (list 187)</t>
  </si>
  <si>
    <t>-1073049816</t>
  </si>
  <si>
    <t>"viz v.č. 151-Pasportizace oken, dveří a mříží-prvek 187" 1</t>
  </si>
  <si>
    <t>279</t>
  </si>
  <si>
    <t>Pozice 188-dodávka a montáž všech prací a dodávek, veškeré práce a dodávky popsané na v.č. 151-pozice 188 (list 188)</t>
  </si>
  <si>
    <t>1482808362</t>
  </si>
  <si>
    <t>"viz v.č. 151-Pasportizace oken, dveří a mříží-prvek 188" 1</t>
  </si>
  <si>
    <t>280</t>
  </si>
  <si>
    <t>Pozice 189-dodávka a montáž všech prací a dodávek, veškeré práce a dodávky popsané na v.č. 151-pozice 189 (list 189)</t>
  </si>
  <si>
    <t>-1784743563</t>
  </si>
  <si>
    <t>"viz v.č. 151-Pasportizace oken, dveří a mříží-prvek 189" 1</t>
  </si>
  <si>
    <t>281</t>
  </si>
  <si>
    <t>Pozice 190-dodávka a montáž všech prací a dodávek, veškeré práce a dodávky popsané na v.č. 151-pozice 190 (list 190)</t>
  </si>
  <si>
    <t>-1001685770</t>
  </si>
  <si>
    <t>"viz v.č. 151-Pasportizace oken, dveří a mříží-prvek 190" 1</t>
  </si>
  <si>
    <t>282</t>
  </si>
  <si>
    <t>Pozice 191-dodávka a montáž všech prací a dodávek, veškeré práce a dodávky popsané na v.č. 151-pozice 191 (list 191)</t>
  </si>
  <si>
    <t>1244584190</t>
  </si>
  <si>
    <t>"viz v.č. 151-Pasportizace oken, dveří a mříží-prvek 191" 1</t>
  </si>
  <si>
    <t>283</t>
  </si>
  <si>
    <t>Pozice 192-dodávka a montáž všech prací a dodávek, veškeré práce a dodávky popsané na v.č. 151-pozice 192 (list 192)</t>
  </si>
  <si>
    <t>-2007555653</t>
  </si>
  <si>
    <t>"viz v.č. 151-Pasportizace oken, dveří a mříží-prvek 192" 1</t>
  </si>
  <si>
    <t>284</t>
  </si>
  <si>
    <t>Pozice 193-dodávka a montáž všech prací a dodávek, veškeré práce a dodávky popsané na v.č. 151-pozice 193 (list 193)</t>
  </si>
  <si>
    <t>1796083250</t>
  </si>
  <si>
    <t>"viz v.č. 151-Pasportizace oken, dveří a mříží-prvek 193" 1</t>
  </si>
  <si>
    <t>784</t>
  </si>
  <si>
    <t>Dokončovací práce - malby a tapety</t>
  </si>
  <si>
    <t>285</t>
  </si>
  <si>
    <t>784171113</t>
  </si>
  <si>
    <t>Zakrytí vnitřních ploch stěn v místnostech výšky do 5,00 m</t>
  </si>
  <si>
    <t>2082731818</t>
  </si>
  <si>
    <t xml:space="preserve">Zakrytí nemalovaných ploch (materiál ve specifikaci) včetně pozdějšího odkrytí svislých ploch např. stěn, oken, dveří v místnostech výšky přes 3,80 do 5,00
</t>
  </si>
  <si>
    <t>"rezerva 10% z výše uvedených výkazů na výměry" 41,9</t>
  </si>
  <si>
    <t>286</t>
  </si>
  <si>
    <t>58124844</t>
  </si>
  <si>
    <t>fólie pro malířské potřeby zakrývací tl 25µ 4x5m</t>
  </si>
  <si>
    <t>2019780425</t>
  </si>
  <si>
    <t>"viz v.č. 151, výpočet převzat z položky Zakrytí vnitřních ploch stěn v místnostech výšky do 5,00 m" 460,958*1,2</t>
  </si>
  <si>
    <t>287</t>
  </si>
  <si>
    <t>58124840</t>
  </si>
  <si>
    <t>páska malířská z PVC a UV odolná (7 dnů) do š 40mm</t>
  </si>
  <si>
    <t>-777188546</t>
  </si>
  <si>
    <t>"v.č. 151-prvek 01-18" ((1+2,12)*2+(0,95+2,15)*1+(0,9+0,93)*2+(1,205+0,6)*3+(1+0,53)*4+(1,2+1,465)*1+(0,95+2,15)*1+(0,38+0,48)*4)*2</t>
  </si>
  <si>
    <t>"v.č. 151-prvek 19-23" ((1,2+1,465)*1+(0,95+2,15)*1+(1,2+1,465)*2+(1,2+1,265)*1)*2</t>
  </si>
  <si>
    <t>"v.č. 151-prvek 24-42" ((3,835+2,55)*1+(1,2+1,5)*8+(1,09+1)*3+(3,08+4,88)*1+(1,09+1)*1+(1,09+1,48)*2+(0,45+1,2)*3)*2</t>
  </si>
  <si>
    <t>"v.č. 151-prvek 43-50" ((1,01+0,8)*1+(1,075+2,05)*2+(0,9+0,93)*2+(1,2+1,56)*3)*2</t>
  </si>
  <si>
    <t>"v.č. 151-prvek 51-78" ((1,21+2,06)*1+(0,975+2,06)*1+(2,6+4,05*2)*1+(1+2,13)*4+(1,11+2,27)*9+(0,6+1,85)*2+(0,99+1,88)*1+(1,335+2,6)*1+(1,2+2,15)*8)*2</t>
  </si>
  <si>
    <t>"v.č. 151-prvek 79-84" (1,11+2,27)*6*2</t>
  </si>
  <si>
    <t>"v.č. 151-prvek 85-120" ((0,45+1,49)*3+(1,075+2,05)*4+(0,9+1,88)*2+(1+1,62)*6+(1+2,12)*4+(1,09+2,4)*9+(0,6+2)*2+(1+2,2)*1+(1,4+2,8)*5)*2</t>
  </si>
  <si>
    <t>"v.č. 151-prvek 121-140" ((1,2+2,4)*8+(1,09+2,4)*9+(0,45+1,49)*3)*2</t>
  </si>
  <si>
    <t>"v.č. 151-prvek 141-179" ((1,075+2,05)*4+(0,9+1,88)*2+(1+1,6)*10+(1,09+2,2)*9+(0,6+2)*2+(0,99+1,89)*1+(1,4+2,8)*3+(1,2+2,1)*8)*2</t>
  </si>
  <si>
    <t>"v.č. 151-prvek 180-193" ((1,09+2,2)*9+(0,45+1,49)*3+(1,075+2,05)*2)*2</t>
  </si>
  <si>
    <t>"rezerva 10% z výše uvedených výkazů na prořez" 116,35</t>
  </si>
  <si>
    <t>288</t>
  </si>
  <si>
    <t>784181123</t>
  </si>
  <si>
    <t>Hloubková jednonásobná penetrace podkladu v místnostech výšky do 5,00 m, jedná se o penetraci ostění!!!</t>
  </si>
  <si>
    <t>-1129060664</t>
  </si>
  <si>
    <t>Penetrace podkladu jednonásobná hloubková v místnostech výšky přes 3,80 do 5,00 m, jedná se o penetraci ostění!!!</t>
  </si>
  <si>
    <t>"viz v.č. 101-104, 151-pozice 01-13"(1+2,12*2)*0,2*2+(0,95+2,15*2)*0,4*1+(0,9+0,93*2)*0,3*2+(1,205+0,6*2)*0,3*3+(1,17+0,53*2)*0,8*4+(1,2+1,465*2)*0,4</t>
  </si>
  <si>
    <t>"viz v.č. 101-104, 151-pozice 14-23" (0,95+2,15*2)*0,5*1+(0,38+0,48*2)*0,3*4+(1,2+1,465*2)*0,5*1+(0,95+2,15*2)*0,4*1+(1,2+1,465*2)*0,5*3</t>
  </si>
  <si>
    <t xml:space="preserve">"viz v.č. 101-104, 151-pozice 24-39" (3,835+2,55*2)*0,3*1+(1,2+1,5*2)*0,3*8+(1,09+1*2)*0,7*3+(3,08+4,7*2)*0,8*1+(1,09+1*2)*0,7*1+(1,09+1,48*2)*0,7*2 </t>
  </si>
  <si>
    <t>"viz v.č. 101-104, 151-pozice 40-52" (0,45+1,2*2)*(0,35+0,15)*3+(1,01+0,8*2)*0,4*1+(1,075+2,05*2)*0,2*2+(0,9+0,93*2)*0,3*2+(1,2+1,56*2)*0,3*3</t>
  </si>
  <si>
    <t>"viz v.č. 101-104, 151-pozice 53-70" (2,6+4,05*2)*0,5*1+(1+2,13*2)*0,5*4+(1,11+2,27*2)*0,3*9+(0,6+1,85*2)*0,5*2+(0,99+1,88*2)*0,5*1+(1,335+2,6*2)*0,3</t>
  </si>
  <si>
    <t>"viz v.č. 101-104, 151-pozice 71-99" (1,2+2,15*2)*0,4*8+(1,11+2,27*2)*0,4*6+(0,45+1,49*2)*0,4*3+(1,075+2,05*2)*0,3*4+(0,9+1,88*2)*0,3*2+(1+1,62*2)*6</t>
  </si>
  <si>
    <t>"viz v.č. 101-104, 151-pozice 100-128" (1+2,12*2)*0,3*4+(1,09+2,4*2)*0,3*9+(0,6+2*2)*0,5*2+(1+2,2*2)*0,5*1+(1,4+2,8*2)*0,3*5+(1,2+2,4*2)*0,4*7</t>
  </si>
  <si>
    <t>"viz v.č. 101-104, 151-pozice 129-156" (1,09+2,4*2)*0,4*8+(0,45+1,49*2)*0,4*3+(1,075+2,05*2)*0,25*4+(0,9+1,88*2)*0,3*2+(1+1,6*2)*0,3*10</t>
  </si>
  <si>
    <t>"viz v.č. 101-104, 151-pozice 157-188" (1,09+2,2*2)*0,3*9+(0,6+2*2)*0,5*2+(0,99+1,89*2)*0,5*1+(1,4+2,8*2)*0,2*3+(1,2+2,1*2)*0,3*8+(1,09+2,2*2)*0,2*9</t>
  </si>
  <si>
    <t>"viz v.č. 101-104, 151-pozice 189-193" (0,45+1,49*2)*0,4*3+(1,075+2,05*2)*0,2*2</t>
  </si>
  <si>
    <t>"viz v.č. 101, 102, 103, 104-rezerva na zašpiněné plochy či požadavky investora nad rámec projektu" 150</t>
  </si>
  <si>
    <t>289</t>
  </si>
  <si>
    <t>784211103</t>
  </si>
  <si>
    <t>Dvojnásobné bílé malby ze směsí za mokra výborně otěruvzdorných v místnostech výšky do 5,00 m, jedná se o malbu ostění!!!</t>
  </si>
  <si>
    <t>1050996511</t>
  </si>
  <si>
    <t>Malby z malířských směsí otěruvzdorných za mokra dvojnásobné, bílé za mokra otěruvzdorné výborně v místnostech výšky přes 3,80 do 5,00 m, jedná se o malbu ostění!!!</t>
  </si>
  <si>
    <t>"viz v.č. 101, 102, 103, 104, 151, výpočet převzat z položky Hloubková jednonásobná penetrace podkladu v místnostech výšky do 5,00 m" 496,243</t>
  </si>
  <si>
    <t>Práce a dodávky M</t>
  </si>
  <si>
    <t>24-M</t>
  </si>
  <si>
    <t>Montáže vzduchotechnických zařízení</t>
  </si>
  <si>
    <t>290</t>
  </si>
  <si>
    <t>Demontáž a zpětná montáž venkovní jednotky VZT včetně příslušenství</t>
  </si>
  <si>
    <t>473836872</t>
  </si>
  <si>
    <t>Demontáž a zpětná montáž venkovní jednotky VZT včetně příslušenství, součástí položky je i znovuzprovoznění systému VZT, jeho odzkoušení s kladným výsledkem a dodávka a montáž nového montážního materiálu</t>
  </si>
  <si>
    <t>"viz v.č. 110" 1</t>
  </si>
  <si>
    <t>"viz v.č. 109" 1</t>
  </si>
  <si>
    <t>291</t>
  </si>
  <si>
    <t>Demontáž krytu ventilace včetně odvozu na skládku a poplatku za skládkovné</t>
  </si>
  <si>
    <t>-898949860</t>
  </si>
  <si>
    <t>"viz v.č. 110" 1+1+1+1+1</t>
  </si>
  <si>
    <t>"viz v.č. 108" 1+1+1+1</t>
  </si>
  <si>
    <t>292</t>
  </si>
  <si>
    <t xml:space="preserve">Demontáž a likvidace stávajícího a dodávka a montáž nového krytu ventilace VZT z taženého hliníku o rozměru 300x200 mm </t>
  </si>
  <si>
    <t>1060415248</t>
  </si>
  <si>
    <t>"viz v.č. 109" 1+1+1</t>
  </si>
  <si>
    <t>293</t>
  </si>
  <si>
    <t xml:space="preserve">Demontáž a likvidace stávajícího a dodávka a montáž nového krytu ventilace VZT z taženého hliníku o rozměru 500x500 mm </t>
  </si>
  <si>
    <t>-661825851</t>
  </si>
  <si>
    <t>"viz v.č. 109" 1+1</t>
  </si>
  <si>
    <t>294</t>
  </si>
  <si>
    <t xml:space="preserve">Demontáž a likvidace stávajícího a dodávka a montáž nového krytu ventilace VZT z taženého hliníku o rozměru 1210x500 mm </t>
  </si>
  <si>
    <t>805206932</t>
  </si>
  <si>
    <t>"viz v.č. 108" 1</t>
  </si>
  <si>
    <t>295</t>
  </si>
  <si>
    <t>Demontáž a zpětná montáž venkovního vedení VZT o průřezu 800x700 mm včetně příslušenství</t>
  </si>
  <si>
    <t>444015782</t>
  </si>
  <si>
    <t>Demontáž a zpětná montáž venkovního vedení VZT o průřezu 800x700 mm včetně příslušenství, součástí položky je i znovuzprovoznění systému VZT, jeho odzkoušení s kladným výsledkem a dodávka a montáž nového montážního a spojovacího materiálu</t>
  </si>
  <si>
    <t>"viz v.č. 105" 11</t>
  </si>
  <si>
    <t>801.35.1.3</t>
  </si>
  <si>
    <t>Struktura údajů, formát souboru a metodika pro zpracování</t>
  </si>
  <si>
    <t>Struktura</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</si>
  <si>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</si>
  <si>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</si>
  <si>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</si>
  <si>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</si>
  <si>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</si>
  <si>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</si>
  <si>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</si>
  <si>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</si>
  <si>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</si>
  <si>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</si>
  <si>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</si>
  <si>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</si>
  <si>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</si>
  <si>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</si>
  <si>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</si>
  <si>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</si>
  <si>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</si>
  <si>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</si>
  <si>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</si>
  <si>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</si>
  <si>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</si>
  <si>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</si>
  <si>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</si>
  <si>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</si>
  <si>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</si>
  <si>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</si>
  <si>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</si>
  <si>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 Hodnoty jsou ve výpočtech zaokrouhlovány na počet desetinných míst viditelných v jednotlivých polích.</t>
  </si>
  <si>
    <t xml:space="preserve">Uchazeč je pro podání nabídky povinen vyplnit žlutě podbarvená pole: </t>
  </si>
  <si>
    <t xml:space="preserve">Pole Uchazeč v sestavě Krycí list soupisu - zde uchazeč vyplní svůj název (název subjektu) </t>
  </si>
  <si>
    <t>Pole IČ a DIČ v sestavě Krycí list soupisu - zde uchazeč vyplní svoje IČ a DIČ</t>
  </si>
  <si>
    <t>Datum v sestavě Krycí list soupisu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</si>
  <si>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</si>
  <si>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</si>
  <si>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</si>
  <si>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</si>
  <si>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</si>
  <si>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</si>
  <si>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</si>
  <si>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</si>
  <si>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</si>
  <si>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kamenivo přírodní těžené pro stavební účely  PTK  (drobné, hrubé, štěrkopísky) kamenivo těžené hrubé d&gt;=2 a D&lt;=45 mm (ČSN EN 13043 ) d&gt;=2 a D&gt;=4 mm (ČSN EN 12620, ČSN EN 13139 ) d&gt;=1 a D&gt;=2 mm (ČSN EN 13242) frakce   4-8 -praná, obsyp drenáže a větracích tvarovek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</si>
</sst>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33"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3366FF"/>
      <name val="Arial CE"/>
    </font>
    <font>
      <b/>
      <sz val="14"/>
      <name val="Arial CE"/>
    </font>
    <font>
      <b/>
      <sz val="10"/>
      <name val="Arial CE"/>
    </font>
    <font>
      <sz val="8"/>
      <color rgb="FF969696"/>
      <name val="Arial CE"/>
    </font>
    <font>
      <sz val="9"/>
      <name val="Arial CE"/>
    </font>
    <font>
      <sz val="9"/>
      <color rgb="FF969696"/>
      <name val="Arial CE"/>
    </font>
    <font>
      <b/>
      <sz val="12"/>
      <color rgb="FF96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b/>
      <sz val="9"/>
      <name val="Trebuchet MS"/>
      <family val="2"/>
      <charset val="238"/>
    </font>
    <font>
      <sz val="10"/>
      <name val="Trebuchet MS"/>
      <family val="2"/>
      <charset val="238"/>
    </font>
  </fonts>
  <fills count="5">
    <fill>
      <patternFill patternType="none"/>
    </fill>
    <fill>
      <patternFill patternType="gray125"/>
    </fill>
    <fill>
      <patternFill patternType="solid">
        <fgColor rgb="FFC0C0C0"/>
      </patternFill>
    </fill>
    <fill>
      <patternFill patternType="solid">
        <fgColor rgb="FFFFFFCC"/>
      </patternFill>
    </fill>
    <fill>
      <patternFill patternType="solid">
        <fgColor rgb="FFD2D2D2"/>
      </patternFill>
    </fill>
  </fills>
  <borders count="29">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7" fillId="0" borderId="0" applyAlignment="0">
      <alignment vertical="top" wrapText="1"/>
      <protection locked="0"/>
    </xf>
  </cellStyleXfs>
  <cellXfs count="182">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2" fillId="0" borderId="0" xfId="0" applyFont="1" applyAlignment="1">
      <alignment horizontal="left" vertical="center"/>
    </xf>
    <xf numFmtId="0" fontId="2"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Font="1" applyBorder="1" applyAlignment="1">
      <alignment vertical="center"/>
    </xf>
    <xf numFmtId="0" fontId="1" fillId="0" borderId="0" xfId="0" applyFont="1" applyAlignment="1">
      <alignment horizontal="right" vertical="center"/>
    </xf>
    <xf numFmtId="0" fontId="0" fillId="0" borderId="7" xfId="0" applyFont="1" applyBorder="1" applyAlignment="1">
      <alignment vertical="center"/>
    </xf>
    <xf numFmtId="0" fontId="0" fillId="0" borderId="8"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165" fontId="2" fillId="0" borderId="0" xfId="0" applyNumberFormat="1" applyFont="1" applyAlignment="1">
      <alignment horizontal="left" vertical="center"/>
    </xf>
    <xf numFmtId="0" fontId="0" fillId="0" borderId="10" xfId="0" applyFont="1" applyBorder="1" applyAlignment="1">
      <alignment vertical="center"/>
    </xf>
    <xf numFmtId="0" fontId="0" fillId="0" borderId="0" xfId="0" applyFont="1" applyBorder="1" applyAlignment="1">
      <alignment vertical="center"/>
    </xf>
    <xf numFmtId="0" fontId="0" fillId="0" borderId="13" xfId="0" applyFont="1" applyBorder="1" applyAlignment="1">
      <alignment vertical="center"/>
    </xf>
    <xf numFmtId="0" fontId="0" fillId="4" borderId="5" xfId="0" applyFont="1" applyFill="1" applyBorder="1" applyAlignment="1">
      <alignment vertical="center"/>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16" xfId="0" applyFont="1" applyBorder="1" applyAlignment="1">
      <alignment horizontal="center" vertical="center" wrapText="1"/>
    </xf>
    <xf numFmtId="0" fontId="0" fillId="0" borderId="9" xfId="0" applyFont="1" applyBorder="1" applyAlignment="1">
      <alignment vertical="center"/>
    </xf>
    <xf numFmtId="0" fontId="17" fillId="0" borderId="0" xfId="0" applyFont="1" applyAlignment="1">
      <alignment horizontal="left" vertical="center"/>
    </xf>
    <xf numFmtId="4" fontId="17" fillId="0" borderId="0" xfId="0" applyNumberFormat="1" applyFont="1" applyAlignment="1">
      <alignment vertical="center"/>
    </xf>
    <xf numFmtId="0" fontId="0" fillId="0" borderId="0" xfId="0" applyProtection="1">
      <protection locked="0"/>
    </xf>
    <xf numFmtId="0" fontId="0" fillId="0" borderId="2" xfId="0" applyBorder="1" applyProtection="1">
      <protection locked="0"/>
    </xf>
    <xf numFmtId="0" fontId="18" fillId="0" borderId="0" xfId="0" applyFont="1" applyAlignment="1">
      <alignment horizontal="left" vertical="center"/>
    </xf>
    <xf numFmtId="0" fontId="0"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10" xfId="0" applyFont="1" applyBorder="1" applyAlignment="1" applyProtection="1">
      <alignment vertical="center"/>
      <protection locked="0"/>
    </xf>
    <xf numFmtId="0" fontId="13" fillId="0" borderId="0" xfId="0" applyFont="1" applyAlignment="1">
      <alignment horizontal="left" vertical="center"/>
    </xf>
    <xf numFmtId="0" fontId="1" fillId="0" borderId="0" xfId="0" applyFont="1" applyAlignment="1" applyProtection="1">
      <alignment horizontal="right" vertical="center"/>
      <protection locked="0"/>
    </xf>
    <xf numFmtId="0" fontId="14"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4" xfId="0" applyFont="1" applyFill="1" applyBorder="1" applyAlignment="1">
      <alignment horizontal="left" vertical="center"/>
    </xf>
    <xf numFmtId="0" fontId="4" fillId="4" borderId="5" xfId="0" applyFont="1" applyFill="1" applyBorder="1" applyAlignment="1">
      <alignment horizontal="right" vertical="center"/>
    </xf>
    <xf numFmtId="0" fontId="4" fillId="4" borderId="5" xfId="0" applyFont="1" applyFill="1" applyBorder="1" applyAlignment="1">
      <alignment horizontal="center" vertical="center"/>
    </xf>
    <xf numFmtId="0" fontId="0" fillId="4" borderId="5" xfId="0" applyFont="1" applyFill="1" applyBorder="1" applyAlignment="1" applyProtection="1">
      <alignment vertical="center"/>
      <protection locked="0"/>
    </xf>
    <xf numFmtId="4" fontId="4" fillId="4" borderId="5" xfId="0" applyNumberFormat="1" applyFont="1" applyFill="1" applyBorder="1" applyAlignment="1">
      <alignment vertical="center"/>
    </xf>
    <xf numFmtId="0" fontId="0" fillId="4" borderId="6" xfId="0" applyFont="1" applyFill="1" applyBorder="1" applyAlignment="1">
      <alignment vertical="center"/>
    </xf>
    <xf numFmtId="0" fontId="0" fillId="0" borderId="8" xfId="0" applyFont="1" applyBorder="1" applyAlignment="1" applyProtection="1">
      <alignment vertical="center"/>
      <protection locked="0"/>
    </xf>
    <xf numFmtId="0" fontId="0" fillId="0" borderId="2" xfId="0" applyFont="1" applyBorder="1" applyAlignment="1" applyProtection="1">
      <alignment vertical="center"/>
      <protection locked="0"/>
    </xf>
    <xf numFmtId="0" fontId="15" fillId="4" borderId="0" xfId="0" applyFont="1" applyFill="1" applyAlignment="1">
      <alignment horizontal="left" vertical="center"/>
    </xf>
    <xf numFmtId="0" fontId="0" fillId="4" borderId="0" xfId="0" applyFont="1" applyFill="1" applyAlignment="1" applyProtection="1">
      <alignment vertical="center"/>
      <protection locked="0"/>
    </xf>
    <xf numFmtId="0" fontId="15" fillId="4" borderId="0" xfId="0" applyFont="1" applyFill="1" applyAlignment="1">
      <alignment horizontal="right" vertical="center"/>
    </xf>
    <xf numFmtId="0" fontId="19" fillId="0" borderId="0" xfId="0" applyFont="1" applyAlignment="1">
      <alignment horizontal="left" vertical="center"/>
    </xf>
    <xf numFmtId="0" fontId="5" fillId="0" borderId="3" xfId="0" applyFont="1" applyBorder="1" applyAlignment="1">
      <alignment vertical="center"/>
    </xf>
    <xf numFmtId="0" fontId="5" fillId="0" borderId="18" xfId="0" applyFont="1" applyBorder="1" applyAlignment="1">
      <alignment horizontal="left" vertical="center"/>
    </xf>
    <xf numFmtId="0" fontId="5" fillId="0" borderId="18" xfId="0" applyFont="1" applyBorder="1" applyAlignment="1">
      <alignment vertical="center"/>
    </xf>
    <xf numFmtId="0" fontId="5" fillId="0" borderId="18" xfId="0" applyFont="1" applyBorder="1" applyAlignment="1" applyProtection="1">
      <alignment vertical="center"/>
      <protection locked="0"/>
    </xf>
    <xf numFmtId="4" fontId="5" fillId="0" borderId="18" xfId="0" applyNumberFormat="1" applyFont="1" applyBorder="1" applyAlignment="1">
      <alignment vertical="center"/>
    </xf>
    <xf numFmtId="0" fontId="6" fillId="0" borderId="3" xfId="0" applyFont="1" applyBorder="1" applyAlignment="1">
      <alignment vertical="center"/>
    </xf>
    <xf numFmtId="0" fontId="6" fillId="0" borderId="18" xfId="0" applyFont="1" applyBorder="1" applyAlignment="1">
      <alignment horizontal="left" vertical="center"/>
    </xf>
    <xf numFmtId="0" fontId="6" fillId="0" borderId="18" xfId="0" applyFont="1" applyBorder="1" applyAlignment="1">
      <alignment vertical="center"/>
    </xf>
    <xf numFmtId="0" fontId="6" fillId="0" borderId="18" xfId="0" applyFont="1" applyBorder="1" applyAlignment="1" applyProtection="1">
      <alignment vertical="center"/>
      <protection locked="0"/>
    </xf>
    <xf numFmtId="4" fontId="6" fillId="0" borderId="18" xfId="0" applyNumberFormat="1" applyFont="1" applyBorder="1" applyAlignment="1">
      <alignment vertical="center"/>
    </xf>
    <xf numFmtId="0" fontId="0" fillId="0" borderId="3" xfId="0" applyFont="1" applyBorder="1" applyAlignment="1">
      <alignment horizontal="center" vertical="center" wrapText="1"/>
    </xf>
    <xf numFmtId="0" fontId="15" fillId="4" borderId="14" xfId="0" applyFont="1" applyFill="1" applyBorder="1" applyAlignment="1">
      <alignment horizontal="center" vertical="center" wrapText="1"/>
    </xf>
    <xf numFmtId="0" fontId="15" fillId="4" borderId="15" xfId="0" applyFont="1" applyFill="1" applyBorder="1" applyAlignment="1">
      <alignment horizontal="center" vertical="center" wrapText="1"/>
    </xf>
    <xf numFmtId="0" fontId="15" fillId="4" borderId="15" xfId="0" applyFont="1" applyFill="1" applyBorder="1" applyAlignment="1" applyProtection="1">
      <alignment horizontal="center" vertical="center" wrapText="1"/>
      <protection locked="0"/>
    </xf>
    <xf numFmtId="0" fontId="15" fillId="4" borderId="16" xfId="0" applyFont="1" applyFill="1" applyBorder="1" applyAlignment="1">
      <alignment horizontal="center" vertical="center" wrapText="1"/>
    </xf>
    <xf numFmtId="4" fontId="17" fillId="0" borderId="0" xfId="0" applyNumberFormat="1" applyFont="1" applyAlignment="1"/>
    <xf numFmtId="166" fontId="20" fillId="0" borderId="10" xfId="0" applyNumberFormat="1" applyFont="1" applyBorder="1" applyAlignment="1"/>
    <xf numFmtId="166" fontId="20" fillId="0" borderId="11" xfId="0" applyNumberFormat="1" applyFont="1" applyBorder="1" applyAlignment="1"/>
    <xf numFmtId="4" fontId="21" fillId="0" borderId="0" xfId="0" applyNumberFormat="1" applyFont="1" applyAlignment="1">
      <alignment vertical="center"/>
    </xf>
    <xf numFmtId="0" fontId="7" fillId="0" borderId="3"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2" xfId="0" applyFont="1" applyBorder="1" applyAlignment="1"/>
    <xf numFmtId="0" fontId="7" fillId="0" borderId="0" xfId="0" applyFont="1" applyBorder="1" applyAlignment="1"/>
    <xf numFmtId="166" fontId="7" fillId="0" borderId="0" xfId="0" applyNumberFormat="1" applyFont="1" applyBorder="1" applyAlignment="1"/>
    <xf numFmtId="166" fontId="7" fillId="0" borderId="13"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3" xfId="0" applyFont="1" applyBorder="1" applyAlignment="1" applyProtection="1">
      <alignment vertical="center"/>
      <protection locked="0"/>
    </xf>
    <xf numFmtId="0" fontId="15" fillId="0" borderId="20" xfId="0" applyFont="1" applyBorder="1" applyAlignment="1" applyProtection="1">
      <alignment horizontal="center" vertical="center"/>
      <protection locked="0"/>
    </xf>
    <xf numFmtId="49" fontId="15" fillId="0" borderId="20" xfId="0" applyNumberFormat="1" applyFont="1" applyBorder="1" applyAlignment="1" applyProtection="1">
      <alignment horizontal="left" vertical="center" wrapText="1"/>
      <protection locked="0"/>
    </xf>
    <xf numFmtId="0" fontId="15" fillId="0" borderId="20" xfId="0" applyFont="1" applyBorder="1" applyAlignment="1" applyProtection="1">
      <alignment horizontal="left" vertical="center" wrapText="1"/>
      <protection locked="0"/>
    </xf>
    <xf numFmtId="0" fontId="15" fillId="0" borderId="20" xfId="0" applyFont="1" applyBorder="1" applyAlignment="1" applyProtection="1">
      <alignment horizontal="center" vertical="center" wrapText="1"/>
      <protection locked="0"/>
    </xf>
    <xf numFmtId="167" fontId="15" fillId="0" borderId="20" xfId="0" applyNumberFormat="1" applyFont="1" applyBorder="1" applyAlignment="1" applyProtection="1">
      <alignment vertical="center"/>
      <protection locked="0"/>
    </xf>
    <xf numFmtId="4" fontId="15" fillId="3" borderId="20" xfId="0" applyNumberFormat="1" applyFont="1" applyFill="1" applyBorder="1" applyAlignment="1" applyProtection="1">
      <alignment vertical="center"/>
      <protection locked="0"/>
    </xf>
    <xf numFmtId="4" fontId="15" fillId="0" borderId="20" xfId="0" applyNumberFormat="1" applyFont="1" applyBorder="1" applyAlignment="1" applyProtection="1">
      <alignment vertical="center"/>
      <protection locked="0"/>
    </xf>
    <xf numFmtId="0" fontId="16" fillId="3" borderId="12" xfId="0" applyFont="1" applyFill="1" applyBorder="1" applyAlignment="1" applyProtection="1">
      <alignment horizontal="left" vertical="center"/>
      <protection locked="0"/>
    </xf>
    <xf numFmtId="0" fontId="16" fillId="0" borderId="0" xfId="0" applyFont="1" applyBorder="1" applyAlignment="1">
      <alignment horizontal="center" vertical="center"/>
    </xf>
    <xf numFmtId="166" fontId="16" fillId="0" borderId="0" xfId="0" applyNumberFormat="1" applyFont="1" applyBorder="1" applyAlignment="1">
      <alignment vertical="center"/>
    </xf>
    <xf numFmtId="166" fontId="16" fillId="0" borderId="13" xfId="0" applyNumberFormat="1" applyFont="1" applyBorder="1" applyAlignment="1">
      <alignment vertical="center"/>
    </xf>
    <xf numFmtId="0" fontId="15" fillId="0" borderId="0" xfId="0" applyFont="1" applyAlignment="1">
      <alignment horizontal="left" vertical="center"/>
    </xf>
    <xf numFmtId="4" fontId="0" fillId="0" borderId="0" xfId="0" applyNumberFormat="1" applyFont="1" applyAlignment="1">
      <alignment vertical="center"/>
    </xf>
    <xf numFmtId="0" fontId="22" fillId="0" borderId="0" xfId="0" applyFont="1" applyAlignment="1">
      <alignment horizontal="left" vertical="center"/>
    </xf>
    <xf numFmtId="0" fontId="23" fillId="0" borderId="0" xfId="0" applyFont="1" applyAlignment="1">
      <alignment horizontal="left" vertical="center" wrapText="1"/>
    </xf>
    <xf numFmtId="0" fontId="0" fillId="0" borderId="12" xfId="0" applyFont="1" applyBorder="1" applyAlignment="1">
      <alignment vertical="center"/>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8" fillId="0" borderId="0" xfId="0" applyFont="1" applyAlignment="1" applyProtection="1">
      <alignment vertical="center"/>
      <protection locked="0"/>
    </xf>
    <xf numFmtId="0" fontId="8" fillId="0" borderId="12" xfId="0" applyFont="1" applyBorder="1" applyAlignment="1">
      <alignment vertical="center"/>
    </xf>
    <xf numFmtId="0" fontId="8" fillId="0" borderId="0" xfId="0" applyFont="1" applyBorder="1" applyAlignment="1">
      <alignment vertical="center"/>
    </xf>
    <xf numFmtId="0" fontId="8" fillId="0" borderId="13"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2" xfId="0" applyFont="1" applyBorder="1" applyAlignment="1">
      <alignment vertical="center"/>
    </xf>
    <xf numFmtId="0" fontId="9" fillId="0" borderId="0" xfId="0" applyFont="1" applyBorder="1" applyAlignment="1">
      <alignment vertical="center"/>
    </xf>
    <xf numFmtId="0" fontId="9" fillId="0" borderId="13" xfId="0" applyFont="1" applyBorder="1" applyAlignment="1">
      <alignment vertical="center"/>
    </xf>
    <xf numFmtId="0" fontId="24" fillId="0" borderId="20" xfId="0" applyFont="1" applyBorder="1" applyAlignment="1" applyProtection="1">
      <alignment horizontal="center" vertical="center"/>
      <protection locked="0"/>
    </xf>
    <xf numFmtId="49" fontId="24" fillId="0" borderId="20" xfId="0" applyNumberFormat="1" applyFont="1" applyBorder="1" applyAlignment="1" applyProtection="1">
      <alignment horizontal="left" vertical="center" wrapText="1"/>
      <protection locked="0"/>
    </xf>
    <xf numFmtId="0" fontId="24" fillId="0" borderId="20" xfId="0" applyFont="1" applyBorder="1" applyAlignment="1" applyProtection="1">
      <alignment horizontal="left" vertical="center" wrapText="1"/>
      <protection locked="0"/>
    </xf>
    <xf numFmtId="0" fontId="24" fillId="0" borderId="20" xfId="0" applyFont="1" applyBorder="1" applyAlignment="1" applyProtection="1">
      <alignment horizontal="center" vertical="center" wrapText="1"/>
      <protection locked="0"/>
    </xf>
    <xf numFmtId="167" fontId="24" fillId="0" borderId="20" xfId="0" applyNumberFormat="1" applyFont="1" applyBorder="1" applyAlignment="1" applyProtection="1">
      <alignment vertical="center"/>
      <protection locked="0"/>
    </xf>
    <xf numFmtId="4" fontId="24" fillId="3" borderId="20" xfId="0" applyNumberFormat="1" applyFont="1" applyFill="1" applyBorder="1" applyAlignment="1" applyProtection="1">
      <alignment vertical="center"/>
      <protection locked="0"/>
    </xf>
    <xf numFmtId="4" fontId="24" fillId="0" borderId="20" xfId="0" applyNumberFormat="1" applyFont="1" applyBorder="1" applyAlignment="1" applyProtection="1">
      <alignment vertical="center"/>
      <protection locked="0"/>
    </xf>
    <xf numFmtId="0" fontId="25" fillId="0" borderId="3" xfId="0" applyFont="1" applyBorder="1" applyAlignment="1">
      <alignment vertical="center"/>
    </xf>
    <xf numFmtId="0" fontId="24" fillId="3" borderId="12" xfId="0" applyFont="1" applyFill="1" applyBorder="1" applyAlignment="1" applyProtection="1">
      <alignment horizontal="left" vertical="center"/>
      <protection locked="0"/>
    </xf>
    <xf numFmtId="0" fontId="24" fillId="0" borderId="0" xfId="0" applyFont="1" applyBorder="1" applyAlignment="1">
      <alignment horizontal="center" vertical="center"/>
    </xf>
    <xf numFmtId="0" fontId="26" fillId="0" borderId="0" xfId="0" applyFont="1" applyAlignment="1">
      <alignment vertical="center" wrapText="1"/>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2" xfId="0" applyFont="1" applyBorder="1" applyAlignment="1">
      <alignment vertical="center"/>
    </xf>
    <xf numFmtId="0" fontId="10" fillId="0" borderId="0" xfId="0" applyFont="1" applyBorder="1" applyAlignment="1">
      <alignment vertical="center"/>
    </xf>
    <xf numFmtId="0" fontId="10" fillId="0" borderId="13"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vertical="center"/>
    </xf>
    <xf numFmtId="0" fontId="8" fillId="0" borderId="19" xfId="0" applyFont="1" applyBorder="1" applyAlignment="1">
      <alignment vertical="center"/>
    </xf>
    <xf numFmtId="0" fontId="27" fillId="0" borderId="0" xfId="1" applyAlignment="1">
      <alignment vertical="top"/>
      <protection locked="0"/>
    </xf>
    <xf numFmtId="0" fontId="27" fillId="0" borderId="21" xfId="1" applyFont="1" applyBorder="1" applyAlignment="1">
      <alignment vertical="center" wrapText="1"/>
      <protection locked="0"/>
    </xf>
    <xf numFmtId="0" fontId="27" fillId="0" borderId="22" xfId="1" applyFont="1" applyBorder="1" applyAlignment="1">
      <alignment vertical="center" wrapText="1"/>
      <protection locked="0"/>
    </xf>
    <xf numFmtId="0" fontId="27" fillId="0" borderId="23" xfId="1" applyFont="1" applyBorder="1" applyAlignment="1">
      <alignment vertical="center" wrapText="1"/>
      <protection locked="0"/>
    </xf>
    <xf numFmtId="0" fontId="27" fillId="0" borderId="24" xfId="1" applyFont="1" applyBorder="1" applyAlignment="1">
      <alignment horizontal="center" vertical="center" wrapText="1"/>
      <protection locked="0"/>
    </xf>
    <xf numFmtId="0" fontId="27" fillId="0" borderId="25" xfId="1" applyFont="1" applyBorder="1" applyAlignment="1">
      <alignment horizontal="center" vertical="center" wrapText="1"/>
      <protection locked="0"/>
    </xf>
    <xf numFmtId="0" fontId="27" fillId="0" borderId="0" xfId="1" applyAlignment="1">
      <alignment horizontal="center" vertical="center"/>
      <protection locked="0"/>
    </xf>
    <xf numFmtId="0" fontId="27" fillId="0" borderId="24" xfId="1" applyFont="1" applyBorder="1" applyAlignment="1">
      <alignment vertical="center" wrapText="1"/>
      <protection locked="0"/>
    </xf>
    <xf numFmtId="0" fontId="27" fillId="0" borderId="25" xfId="1" applyFont="1" applyBorder="1" applyAlignment="1">
      <alignment vertical="center" wrapText="1"/>
      <protection locked="0"/>
    </xf>
    <xf numFmtId="0" fontId="29" fillId="0" borderId="0" xfId="1" applyFont="1" applyBorder="1" applyAlignment="1">
      <alignment horizontal="left" vertical="center" wrapText="1"/>
      <protection locked="0"/>
    </xf>
    <xf numFmtId="0" fontId="30" fillId="0" borderId="24" xfId="1" applyFont="1" applyBorder="1" applyAlignment="1">
      <alignment vertical="center" wrapText="1"/>
      <protection locked="0"/>
    </xf>
    <xf numFmtId="0" fontId="30" fillId="0" borderId="0" xfId="1" applyFont="1" applyBorder="1" applyAlignment="1">
      <alignment horizontal="left" vertical="center" wrapText="1"/>
      <protection locked="0"/>
    </xf>
    <xf numFmtId="0" fontId="30" fillId="0" borderId="0" xfId="1" applyFont="1" applyBorder="1" applyAlignment="1">
      <alignment vertical="center" wrapText="1"/>
      <protection locked="0"/>
    </xf>
    <xf numFmtId="0" fontId="30" fillId="0" borderId="0" xfId="1" applyFont="1" applyBorder="1" applyAlignment="1">
      <alignment horizontal="left" vertical="center"/>
      <protection locked="0"/>
    </xf>
    <xf numFmtId="49" fontId="30" fillId="0" borderId="0" xfId="1" applyNumberFormat="1" applyFont="1" applyBorder="1" applyAlignment="1">
      <alignment vertical="center" wrapText="1"/>
      <protection locked="0"/>
    </xf>
    <xf numFmtId="0" fontId="27" fillId="0" borderId="27" xfId="1" applyFont="1" applyBorder="1" applyAlignment="1">
      <alignment vertical="center" wrapText="1"/>
      <protection locked="0"/>
    </xf>
    <xf numFmtId="0" fontId="32" fillId="0" borderId="26" xfId="1" applyFont="1" applyBorder="1" applyAlignment="1">
      <alignment vertical="center" wrapText="1"/>
      <protection locked="0"/>
    </xf>
    <xf numFmtId="0" fontId="27" fillId="0" borderId="28" xfId="1" applyFont="1" applyBorder="1" applyAlignment="1">
      <alignment vertical="center" wrapText="1"/>
      <protection locked="0"/>
    </xf>
    <xf numFmtId="0" fontId="27" fillId="0" borderId="0" xfId="1" applyFont="1" applyBorder="1" applyAlignment="1">
      <alignment vertical="top"/>
      <protection locked="0"/>
    </xf>
    <xf numFmtId="0" fontId="27" fillId="0" borderId="0" xfId="1" applyFont="1" applyAlignment="1">
      <alignment vertical="top"/>
      <protection locked="0"/>
    </xf>
    <xf numFmtId="0" fontId="3" fillId="0" borderId="0" xfId="0" applyFont="1" applyAlignment="1">
      <alignment horizontal="left" vertical="center" wrapText="1"/>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1" fillId="2" borderId="0" xfId="0" applyFont="1" applyFill="1" applyAlignment="1">
      <alignment horizontal="center" vertical="center"/>
    </xf>
    <xf numFmtId="0" fontId="0" fillId="0" borderId="0" xfId="0"/>
    <xf numFmtId="0" fontId="2" fillId="3"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0" fillId="0" borderId="0" xfId="1" applyFont="1" applyBorder="1" applyAlignment="1">
      <alignment horizontal="left" vertical="center" wrapText="1"/>
      <protection locked="0"/>
    </xf>
    <xf numFmtId="49" fontId="30" fillId="0" borderId="0" xfId="1" applyNumberFormat="1" applyFont="1" applyBorder="1" applyAlignment="1">
      <alignment horizontal="left" vertical="center" wrapText="1"/>
      <protection locked="0"/>
    </xf>
    <xf numFmtId="0" fontId="29" fillId="0" borderId="26" xfId="1" applyFont="1" applyBorder="1" applyAlignment="1">
      <alignment horizontal="left" wrapText="1"/>
      <protection locked="0"/>
    </xf>
    <xf numFmtId="0" fontId="28" fillId="0" borderId="0" xfId="1" applyFont="1" applyBorder="1" applyAlignment="1">
      <alignment horizontal="center" vertical="center" wrapText="1"/>
      <protection locked="0"/>
    </xf>
  </cellXfs>
  <cellStyles count="2">
    <cellStyle name="Normální" xfId="0" builtinId="0" customBuiltin="1"/>
    <cellStyle name="normální 2"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vel/Desktop/PR&#193;CE/Rozpo&#269;ty/Rozpo&#269;et%20PKS-cel&#225;%20stavb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
      <sheetName val="1K"/>
      <sheetName val="1R"/>
      <sheetName val="1"/>
      <sheetName val="1.1K"/>
      <sheetName val="1.1R"/>
      <sheetName val="ZTI"/>
      <sheetName val="1.2K"/>
      <sheetName val="Silno"/>
      <sheetName val="TopKab"/>
      <sheetName val="Žlaby"/>
      <sheetName val="PodlSys"/>
      <sheetName val="Hrom"/>
      <sheetName val="PomPrac"/>
      <sheetName val="ZemPRAC"/>
      <sheetName val="1.2KK"/>
      <sheetName val="Zvon"/>
      <sheetName val="Čas"/>
      <sheetName val="Ozv"/>
      <sheetName val="Tel"/>
      <sheetName val="SK"/>
      <sheetName val="KabŽlab"/>
      <sheetName val="PomSlabo"/>
      <sheetName val="1.3K"/>
      <sheetName val="1.3R"/>
      <sheetName val="UT"/>
      <sheetName val="1.4K"/>
      <sheetName val="1.4R"/>
      <sheetName val="Plyn"/>
      <sheetName val="1.5K"/>
      <sheetName val="1.5R"/>
      <sheetName val="VZT"/>
      <sheetName val="1.6K"/>
      <sheetName val="1.6R"/>
      <sheetName val="1.6-Invent"/>
      <sheetName val="1.7K"/>
      <sheetName val="1.7R"/>
      <sheetName val="EZS"/>
      <sheetName val="2K"/>
      <sheetName val="2R"/>
      <sheetName val="2"/>
      <sheetName val="3K"/>
      <sheetName val="3R"/>
      <sheetName val="3"/>
      <sheetName val="4K"/>
      <sheetName val="4R"/>
      <sheetName val="4"/>
      <sheetName val="5K"/>
      <sheetName val="5R"/>
      <sheetName val="5"/>
      <sheetName val="6K"/>
      <sheetName val="6R"/>
      <sheetName val="6"/>
      <sheetName val="7K"/>
      <sheetName val="7"/>
      <sheetName val="7ZP"/>
      <sheetName val="8K"/>
      <sheetName val="8"/>
      <sheetName val="8ZP"/>
      <sheetName val="9K"/>
      <sheetName val="9R"/>
      <sheetName val="9"/>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BM1543"/>
  <sheetViews>
    <sheetView showGridLines="0" tabSelected="1" workbookViewId="0">
      <selection activeCell="F1" sqref="F1"/>
    </sheetView>
  </sheetViews>
  <sheetFormatPr defaultRowHeight="11.25" x14ac:dyDescent="0.2"/>
  <cols>
    <col min="1" max="1" width="8.33203125" customWidth="1"/>
    <col min="2" max="2" width="1.6640625" customWidth="1"/>
    <col min="3" max="3" width="4.1640625" customWidth="1"/>
    <col min="4" max="4" width="4.33203125" customWidth="1"/>
    <col min="5" max="5" width="17.1640625" customWidth="1"/>
    <col min="6" max="6" width="50.83203125" customWidth="1"/>
    <col min="7" max="7" width="7" customWidth="1"/>
    <col min="8" max="8" width="11.5" customWidth="1"/>
    <col min="9" max="9" width="20.1640625" style="36" customWidth="1"/>
    <col min="10" max="11" width="20.16406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x14ac:dyDescent="0.2">
      <c r="L2" s="173" t="s">
        <v>2</v>
      </c>
      <c r="M2" s="174"/>
      <c r="N2" s="174"/>
      <c r="O2" s="174"/>
      <c r="P2" s="174"/>
      <c r="Q2" s="174"/>
      <c r="R2" s="174"/>
      <c r="S2" s="174"/>
      <c r="T2" s="174"/>
      <c r="U2" s="174"/>
      <c r="V2" s="174"/>
      <c r="AT2" s="10" t="s">
        <v>48</v>
      </c>
    </row>
    <row r="3" spans="2:46" ht="6.95" customHeight="1" x14ac:dyDescent="0.2">
      <c r="B3" s="11"/>
      <c r="C3" s="12"/>
      <c r="D3" s="12"/>
      <c r="E3" s="12"/>
      <c r="F3" s="12"/>
      <c r="G3" s="12"/>
      <c r="H3" s="12"/>
      <c r="I3" s="37"/>
      <c r="J3" s="12"/>
      <c r="K3" s="12"/>
      <c r="L3" s="13"/>
      <c r="AT3" s="10" t="s">
        <v>49</v>
      </c>
    </row>
    <row r="4" spans="2:46" ht="24.95" customHeight="1" x14ac:dyDescent="0.2">
      <c r="B4" s="13"/>
      <c r="D4" s="14" t="s">
        <v>50</v>
      </c>
      <c r="L4" s="13"/>
      <c r="M4" s="38" t="s">
        <v>5</v>
      </c>
      <c r="AT4" s="10" t="s">
        <v>1</v>
      </c>
    </row>
    <row r="5" spans="2:46" ht="6.95" customHeight="1" x14ac:dyDescent="0.2">
      <c r="B5" s="13"/>
      <c r="L5" s="13"/>
    </row>
    <row r="6" spans="2:46" ht="12" customHeight="1" x14ac:dyDescent="0.2">
      <c r="B6" s="13"/>
      <c r="D6" s="16" t="s">
        <v>7</v>
      </c>
      <c r="L6" s="13"/>
    </row>
    <row r="7" spans="2:46" ht="16.5" customHeight="1" x14ac:dyDescent="0.2">
      <c r="B7" s="13"/>
      <c r="E7" s="171" t="s">
        <v>8</v>
      </c>
      <c r="F7" s="172"/>
      <c r="G7" s="172"/>
      <c r="H7" s="172"/>
      <c r="L7" s="13"/>
    </row>
    <row r="8" spans="2:46" s="1" customFormat="1" ht="12" customHeight="1" x14ac:dyDescent="0.2">
      <c r="B8" s="19"/>
      <c r="D8" s="16" t="s">
        <v>51</v>
      </c>
      <c r="I8" s="39"/>
      <c r="L8" s="19"/>
    </row>
    <row r="9" spans="2:46" s="1" customFormat="1" ht="36.950000000000003" customHeight="1" x14ac:dyDescent="0.2">
      <c r="B9" s="19"/>
      <c r="E9" s="169" t="s">
        <v>52</v>
      </c>
      <c r="F9" s="170"/>
      <c r="G9" s="170"/>
      <c r="H9" s="170"/>
      <c r="I9" s="39"/>
      <c r="L9" s="19"/>
    </row>
    <row r="10" spans="2:46" s="1" customFormat="1" x14ac:dyDescent="0.2">
      <c r="B10" s="19"/>
      <c r="I10" s="39"/>
      <c r="L10" s="19"/>
    </row>
    <row r="11" spans="2:46" s="1" customFormat="1" ht="12" customHeight="1" x14ac:dyDescent="0.2">
      <c r="B11" s="19"/>
      <c r="D11" s="16" t="s">
        <v>9</v>
      </c>
      <c r="F11" s="15" t="s">
        <v>1741</v>
      </c>
      <c r="I11" s="40" t="s">
        <v>10</v>
      </c>
      <c r="J11" s="15" t="s">
        <v>0</v>
      </c>
      <c r="L11" s="19"/>
    </row>
    <row r="12" spans="2:46" s="1" customFormat="1" ht="12" customHeight="1" x14ac:dyDescent="0.2">
      <c r="B12" s="19"/>
      <c r="D12" s="16" t="s">
        <v>11</v>
      </c>
      <c r="F12" s="15" t="s">
        <v>53</v>
      </c>
      <c r="I12" s="40" t="s">
        <v>12</v>
      </c>
      <c r="J12" s="17" t="s">
        <v>20</v>
      </c>
      <c r="L12" s="19"/>
    </row>
    <row r="13" spans="2:46" s="1" customFormat="1" ht="10.9" customHeight="1" x14ac:dyDescent="0.2">
      <c r="B13" s="19"/>
      <c r="I13" s="39"/>
      <c r="L13" s="19"/>
    </row>
    <row r="14" spans="2:46" s="1" customFormat="1" ht="12" customHeight="1" x14ac:dyDescent="0.2">
      <c r="B14" s="19"/>
      <c r="D14" s="16" t="s">
        <v>13</v>
      </c>
      <c r="I14" s="40" t="s">
        <v>14</v>
      </c>
      <c r="J14" s="15" t="s">
        <v>15</v>
      </c>
      <c r="L14" s="19"/>
    </row>
    <row r="15" spans="2:46" s="1" customFormat="1" ht="18" customHeight="1" x14ac:dyDescent="0.2">
      <c r="B15" s="19"/>
      <c r="E15" s="15" t="s">
        <v>16</v>
      </c>
      <c r="I15" s="40" t="s">
        <v>17</v>
      </c>
      <c r="J15" s="15" t="s">
        <v>18</v>
      </c>
      <c r="L15" s="19"/>
    </row>
    <row r="16" spans="2:46" s="1" customFormat="1" ht="6.95" customHeight="1" x14ac:dyDescent="0.2">
      <c r="B16" s="19"/>
      <c r="I16" s="39"/>
      <c r="L16" s="19"/>
    </row>
    <row r="17" spans="2:12" s="1" customFormat="1" ht="12" customHeight="1" x14ac:dyDescent="0.2">
      <c r="B17" s="19"/>
      <c r="D17" s="16" t="s">
        <v>19</v>
      </c>
      <c r="I17" s="40" t="s">
        <v>14</v>
      </c>
      <c r="J17" s="17" t="s">
        <v>20</v>
      </c>
      <c r="L17" s="19"/>
    </row>
    <row r="18" spans="2:12" s="1" customFormat="1" ht="18" customHeight="1" x14ac:dyDescent="0.2">
      <c r="B18" s="19"/>
      <c r="E18" s="175" t="s">
        <v>20</v>
      </c>
      <c r="F18" s="176"/>
      <c r="G18" s="176"/>
      <c r="H18" s="176"/>
      <c r="I18" s="40" t="s">
        <v>17</v>
      </c>
      <c r="J18" s="17" t="s">
        <v>20</v>
      </c>
      <c r="L18" s="19"/>
    </row>
    <row r="19" spans="2:12" s="1" customFormat="1" ht="6.95" customHeight="1" x14ac:dyDescent="0.2">
      <c r="B19" s="19"/>
      <c r="I19" s="39"/>
      <c r="L19" s="19"/>
    </row>
    <row r="20" spans="2:12" s="1" customFormat="1" ht="12" customHeight="1" x14ac:dyDescent="0.2">
      <c r="B20" s="19"/>
      <c r="D20" s="16" t="s">
        <v>21</v>
      </c>
      <c r="I20" s="40" t="s">
        <v>14</v>
      </c>
      <c r="J20" s="15" t="s">
        <v>22</v>
      </c>
      <c r="L20" s="19"/>
    </row>
    <row r="21" spans="2:12" s="1" customFormat="1" ht="18" customHeight="1" x14ac:dyDescent="0.2">
      <c r="B21" s="19"/>
      <c r="E21" s="15" t="s">
        <v>23</v>
      </c>
      <c r="I21" s="40" t="s">
        <v>17</v>
      </c>
      <c r="J21" s="15" t="s">
        <v>24</v>
      </c>
      <c r="L21" s="19"/>
    </row>
    <row r="22" spans="2:12" s="1" customFormat="1" ht="6.95" customHeight="1" x14ac:dyDescent="0.2">
      <c r="B22" s="19"/>
      <c r="I22" s="39"/>
      <c r="L22" s="19"/>
    </row>
    <row r="23" spans="2:12" s="1" customFormat="1" ht="12" customHeight="1" x14ac:dyDescent="0.2">
      <c r="B23" s="19"/>
      <c r="D23" s="16" t="s">
        <v>26</v>
      </c>
      <c r="I23" s="40" t="s">
        <v>14</v>
      </c>
      <c r="J23" s="15"/>
      <c r="L23" s="19"/>
    </row>
    <row r="24" spans="2:12" s="1" customFormat="1" ht="18" customHeight="1" x14ac:dyDescent="0.2">
      <c r="B24" s="19"/>
      <c r="E24" s="15"/>
      <c r="I24" s="40" t="s">
        <v>17</v>
      </c>
      <c r="J24" s="15"/>
      <c r="L24" s="19"/>
    </row>
    <row r="25" spans="2:12" s="1" customFormat="1" ht="6.95" customHeight="1" x14ac:dyDescent="0.2">
      <c r="B25" s="19"/>
      <c r="I25" s="39"/>
      <c r="L25" s="19"/>
    </row>
    <row r="26" spans="2:12" s="1" customFormat="1" ht="12" customHeight="1" x14ac:dyDescent="0.2">
      <c r="B26" s="19"/>
      <c r="D26" s="16" t="s">
        <v>27</v>
      </c>
      <c r="I26" s="39"/>
      <c r="L26" s="19"/>
    </row>
    <row r="27" spans="2:12" s="2" customFormat="1" ht="16.5" customHeight="1" x14ac:dyDescent="0.2">
      <c r="B27" s="41"/>
      <c r="E27" s="177" t="s">
        <v>0</v>
      </c>
      <c r="F27" s="177"/>
      <c r="G27" s="177"/>
      <c r="H27" s="177"/>
      <c r="I27" s="42"/>
      <c r="L27" s="41"/>
    </row>
    <row r="28" spans="2:12" s="1" customFormat="1" ht="6.95" customHeight="1" x14ac:dyDescent="0.2">
      <c r="B28" s="19"/>
      <c r="I28" s="39"/>
      <c r="L28" s="19"/>
    </row>
    <row r="29" spans="2:12" s="1" customFormat="1" ht="6.95" customHeight="1" x14ac:dyDescent="0.2">
      <c r="B29" s="19"/>
      <c r="D29" s="26"/>
      <c r="E29" s="26"/>
      <c r="F29" s="26"/>
      <c r="G29" s="26"/>
      <c r="H29" s="26"/>
      <c r="I29" s="43"/>
      <c r="J29" s="26"/>
      <c r="K29" s="26"/>
      <c r="L29" s="19"/>
    </row>
    <row r="30" spans="2:12" s="1" customFormat="1" ht="25.35" customHeight="1" x14ac:dyDescent="0.2">
      <c r="B30" s="19"/>
      <c r="D30" s="44" t="s">
        <v>28</v>
      </c>
      <c r="I30" s="39"/>
      <c r="J30" s="35">
        <f>ROUNDUP(J96, 2)</f>
        <v>0</v>
      </c>
      <c r="L30" s="19"/>
    </row>
    <row r="31" spans="2:12" s="1" customFormat="1" ht="6.95" customHeight="1" x14ac:dyDescent="0.2">
      <c r="B31" s="19"/>
      <c r="D31" s="26"/>
      <c r="E31" s="26"/>
      <c r="F31" s="26"/>
      <c r="G31" s="26"/>
      <c r="H31" s="26"/>
      <c r="I31" s="43"/>
      <c r="J31" s="26"/>
      <c r="K31" s="26"/>
      <c r="L31" s="19"/>
    </row>
    <row r="32" spans="2:12" s="1" customFormat="1" ht="14.45" customHeight="1" x14ac:dyDescent="0.2">
      <c r="B32" s="19"/>
      <c r="F32" s="20" t="s">
        <v>30</v>
      </c>
      <c r="I32" s="45" t="s">
        <v>29</v>
      </c>
      <c r="J32" s="20" t="s">
        <v>31</v>
      </c>
      <c r="L32" s="19"/>
    </row>
    <row r="33" spans="2:12" s="1" customFormat="1" ht="14.45" customHeight="1" x14ac:dyDescent="0.2">
      <c r="B33" s="19"/>
      <c r="D33" s="46" t="s">
        <v>32</v>
      </c>
      <c r="E33" s="16" t="s">
        <v>33</v>
      </c>
      <c r="F33" s="47">
        <f>ROUNDUP((SUM(BE96:BE1542)),  2)</f>
        <v>0</v>
      </c>
      <c r="I33" s="48">
        <v>0.21</v>
      </c>
      <c r="J33" s="47">
        <f>ROUNDUP(((SUM(BE96:BE1542))*I33),  2)</f>
        <v>0</v>
      </c>
      <c r="L33" s="19"/>
    </row>
    <row r="34" spans="2:12" s="1" customFormat="1" ht="14.45" customHeight="1" x14ac:dyDescent="0.2">
      <c r="B34" s="19"/>
      <c r="E34" s="16" t="s">
        <v>34</v>
      </c>
      <c r="F34" s="47">
        <f>ROUNDUP((SUM(BF96:BF1542)),  2)</f>
        <v>0</v>
      </c>
      <c r="I34" s="48">
        <v>0.15</v>
      </c>
      <c r="J34" s="47">
        <f>ROUNDUP(((SUM(BF96:BF1542))*I34),  2)</f>
        <v>0</v>
      </c>
      <c r="L34" s="19"/>
    </row>
    <row r="35" spans="2:12" s="1" customFormat="1" ht="14.45" hidden="1" customHeight="1" x14ac:dyDescent="0.2">
      <c r="B35" s="19"/>
      <c r="E35" s="16" t="s">
        <v>35</v>
      </c>
      <c r="F35" s="47">
        <f>ROUNDUP((SUM(BG96:BG1542)),  2)</f>
        <v>0</v>
      </c>
      <c r="I35" s="48">
        <v>0.21</v>
      </c>
      <c r="J35" s="47">
        <f>0</f>
        <v>0</v>
      </c>
      <c r="L35" s="19"/>
    </row>
    <row r="36" spans="2:12" s="1" customFormat="1" ht="14.45" hidden="1" customHeight="1" x14ac:dyDescent="0.2">
      <c r="B36" s="19"/>
      <c r="E36" s="16" t="s">
        <v>36</v>
      </c>
      <c r="F36" s="47">
        <f>ROUNDUP((SUM(BH96:BH1542)),  2)</f>
        <v>0</v>
      </c>
      <c r="I36" s="48">
        <v>0.15</v>
      </c>
      <c r="J36" s="47">
        <f>0</f>
        <v>0</v>
      </c>
      <c r="L36" s="19"/>
    </row>
    <row r="37" spans="2:12" s="1" customFormat="1" ht="14.45" hidden="1" customHeight="1" x14ac:dyDescent="0.2">
      <c r="B37" s="19"/>
      <c r="E37" s="16" t="s">
        <v>37</v>
      </c>
      <c r="F37" s="47">
        <f>ROUNDUP((SUM(BI96:BI1542)),  2)</f>
        <v>0</v>
      </c>
      <c r="I37" s="48">
        <v>0</v>
      </c>
      <c r="J37" s="47">
        <f>0</f>
        <v>0</v>
      </c>
      <c r="L37" s="19"/>
    </row>
    <row r="38" spans="2:12" s="1" customFormat="1" ht="6.95" customHeight="1" x14ac:dyDescent="0.2">
      <c r="B38" s="19"/>
      <c r="I38" s="39"/>
      <c r="L38" s="19"/>
    </row>
    <row r="39" spans="2:12" s="1" customFormat="1" ht="25.35" customHeight="1" x14ac:dyDescent="0.2">
      <c r="B39" s="19"/>
      <c r="C39" s="49"/>
      <c r="D39" s="50" t="s">
        <v>38</v>
      </c>
      <c r="E39" s="29"/>
      <c r="F39" s="29"/>
      <c r="G39" s="51" t="s">
        <v>39</v>
      </c>
      <c r="H39" s="52" t="s">
        <v>40</v>
      </c>
      <c r="I39" s="53"/>
      <c r="J39" s="54">
        <f>SUM(J30:J37)</f>
        <v>0</v>
      </c>
      <c r="K39" s="55"/>
      <c r="L39" s="19"/>
    </row>
    <row r="40" spans="2:12" s="1" customFormat="1" ht="14.45" customHeight="1" x14ac:dyDescent="0.2">
      <c r="B40" s="21"/>
      <c r="C40" s="22"/>
      <c r="D40" s="22"/>
      <c r="E40" s="22"/>
      <c r="F40" s="22"/>
      <c r="G40" s="22"/>
      <c r="H40" s="22"/>
      <c r="I40" s="56"/>
      <c r="J40" s="22"/>
      <c r="K40" s="22"/>
      <c r="L40" s="19"/>
    </row>
    <row r="44" spans="2:12" s="1" customFormat="1" ht="6.95" customHeight="1" x14ac:dyDescent="0.2">
      <c r="B44" s="23"/>
      <c r="C44" s="24"/>
      <c r="D44" s="24"/>
      <c r="E44" s="24"/>
      <c r="F44" s="24"/>
      <c r="G44" s="24"/>
      <c r="H44" s="24"/>
      <c r="I44" s="57"/>
      <c r="J44" s="24"/>
      <c r="K44" s="24"/>
      <c r="L44" s="19"/>
    </row>
    <row r="45" spans="2:12" s="1" customFormat="1" ht="24.95" customHeight="1" x14ac:dyDescent="0.2">
      <c r="B45" s="19"/>
      <c r="C45" s="14" t="s">
        <v>54</v>
      </c>
      <c r="I45" s="39"/>
      <c r="L45" s="19"/>
    </row>
    <row r="46" spans="2:12" s="1" customFormat="1" ht="6.95" customHeight="1" x14ac:dyDescent="0.2">
      <c r="B46" s="19"/>
      <c r="I46" s="39"/>
      <c r="L46" s="19"/>
    </row>
    <row r="47" spans="2:12" s="1" customFormat="1" ht="12" customHeight="1" x14ac:dyDescent="0.2">
      <c r="B47" s="19"/>
      <c r="C47" s="16" t="s">
        <v>7</v>
      </c>
      <c r="I47" s="39"/>
      <c r="L47" s="19"/>
    </row>
    <row r="48" spans="2:12" s="1" customFormat="1" ht="16.5" customHeight="1" x14ac:dyDescent="0.2">
      <c r="B48" s="19"/>
      <c r="E48" s="171" t="str">
        <f>E7</f>
        <v>VŠPJ - oprava obvodových pláštů objektu Tolstého 16, Jihlava, oddíl č.3-vnitřní fasády</v>
      </c>
      <c r="F48" s="172"/>
      <c r="G48" s="172"/>
      <c r="H48" s="172"/>
      <c r="I48" s="39"/>
      <c r="L48" s="19"/>
    </row>
    <row r="49" spans="2:47" s="1" customFormat="1" ht="12" customHeight="1" x14ac:dyDescent="0.2">
      <c r="B49" s="19"/>
      <c r="C49" s="16" t="s">
        <v>51</v>
      </c>
      <c r="I49" s="39"/>
      <c r="L49" s="19"/>
    </row>
    <row r="50" spans="2:47" s="1" customFormat="1" ht="16.5" customHeight="1" x14ac:dyDescent="0.2">
      <c r="B50" s="19"/>
      <c r="E50" s="169" t="str">
        <f>E9</f>
        <v>SO 01 - Pozemní stavební objekt</v>
      </c>
      <c r="F50" s="170"/>
      <c r="G50" s="170"/>
      <c r="H50" s="170"/>
      <c r="I50" s="39"/>
      <c r="L50" s="19"/>
    </row>
    <row r="51" spans="2:47" s="1" customFormat="1" ht="6.95" customHeight="1" x14ac:dyDescent="0.2">
      <c r="B51" s="19"/>
      <c r="I51" s="39"/>
      <c r="L51" s="19"/>
    </row>
    <row r="52" spans="2:47" s="1" customFormat="1" ht="12" customHeight="1" x14ac:dyDescent="0.2">
      <c r="B52" s="19"/>
      <c r="C52" s="16" t="s">
        <v>11</v>
      </c>
      <c r="F52" s="15" t="str">
        <f>F12</f>
        <v>Kraj Vysočina</v>
      </c>
      <c r="I52" s="40" t="s">
        <v>12</v>
      </c>
      <c r="J52" s="25" t="str">
        <f>IF(J12="","",J12)</f>
        <v>Vyplň údaj</v>
      </c>
      <c r="L52" s="19"/>
    </row>
    <row r="53" spans="2:47" s="1" customFormat="1" ht="6.95" customHeight="1" x14ac:dyDescent="0.2">
      <c r="B53" s="19"/>
      <c r="I53" s="39"/>
      <c r="L53" s="19"/>
    </row>
    <row r="54" spans="2:47" s="1" customFormat="1" ht="43.15" customHeight="1" x14ac:dyDescent="0.2">
      <c r="B54" s="19"/>
      <c r="C54" s="16" t="s">
        <v>13</v>
      </c>
      <c r="F54" s="15" t="str">
        <f>E15</f>
        <v>VŠP Jihlava, Tolstého 16, 586 01 Jihlava</v>
      </c>
      <c r="I54" s="40" t="s">
        <v>21</v>
      </c>
      <c r="J54" s="18" t="str">
        <f>E21</f>
        <v>ARTPROJEKT JIHLAVA s.r.o., 586 01 Jihlava</v>
      </c>
      <c r="L54" s="19"/>
    </row>
    <row r="55" spans="2:47" s="1" customFormat="1" ht="15.2" customHeight="1" x14ac:dyDescent="0.2">
      <c r="B55" s="19"/>
      <c r="C55" s="16" t="s">
        <v>19</v>
      </c>
      <c r="F55" s="15" t="str">
        <f>IF(E18="","",E18)</f>
        <v>Vyplň údaj</v>
      </c>
      <c r="I55" s="40" t="s">
        <v>26</v>
      </c>
      <c r="J55" s="18">
        <f>E24</f>
        <v>0</v>
      </c>
      <c r="L55" s="19"/>
    </row>
    <row r="56" spans="2:47" s="1" customFormat="1" ht="10.35" customHeight="1" x14ac:dyDescent="0.2">
      <c r="B56" s="19"/>
      <c r="I56" s="39"/>
      <c r="L56" s="19"/>
    </row>
    <row r="57" spans="2:47" s="1" customFormat="1" ht="29.25" customHeight="1" x14ac:dyDescent="0.2">
      <c r="B57" s="19"/>
      <c r="C57" s="58" t="s">
        <v>55</v>
      </c>
      <c r="D57" s="49"/>
      <c r="E57" s="49"/>
      <c r="F57" s="49"/>
      <c r="G57" s="49"/>
      <c r="H57" s="49"/>
      <c r="I57" s="59"/>
      <c r="J57" s="60" t="s">
        <v>56</v>
      </c>
      <c r="K57" s="49"/>
      <c r="L57" s="19"/>
    </row>
    <row r="58" spans="2:47" s="1" customFormat="1" ht="10.35" customHeight="1" x14ac:dyDescent="0.2">
      <c r="B58" s="19"/>
      <c r="I58" s="39"/>
      <c r="L58" s="19"/>
    </row>
    <row r="59" spans="2:47" s="1" customFormat="1" ht="22.9" customHeight="1" x14ac:dyDescent="0.2">
      <c r="B59" s="19"/>
      <c r="C59" s="61" t="s">
        <v>44</v>
      </c>
      <c r="I59" s="39"/>
      <c r="J59" s="35">
        <f>J96</f>
        <v>0</v>
      </c>
      <c r="L59" s="19"/>
      <c r="AU59" s="10" t="s">
        <v>57</v>
      </c>
    </row>
    <row r="60" spans="2:47" s="3" customFormat="1" ht="24.95" customHeight="1" x14ac:dyDescent="0.2">
      <c r="B60" s="62"/>
      <c r="D60" s="63" t="s">
        <v>58</v>
      </c>
      <c r="E60" s="64"/>
      <c r="F60" s="64"/>
      <c r="G60" s="64"/>
      <c r="H60" s="64"/>
      <c r="I60" s="65"/>
      <c r="J60" s="66">
        <f>J97</f>
        <v>0</v>
      </c>
      <c r="L60" s="62"/>
    </row>
    <row r="61" spans="2:47" s="4" customFormat="1" ht="19.899999999999999" customHeight="1" x14ac:dyDescent="0.2">
      <c r="B61" s="67"/>
      <c r="D61" s="68" t="s">
        <v>59</v>
      </c>
      <c r="E61" s="69"/>
      <c r="F61" s="69"/>
      <c r="G61" s="69"/>
      <c r="H61" s="69"/>
      <c r="I61" s="70"/>
      <c r="J61" s="71">
        <f>J98</f>
        <v>0</v>
      </c>
      <c r="L61" s="67"/>
    </row>
    <row r="62" spans="2:47" s="4" customFormat="1" ht="19.899999999999999" customHeight="1" x14ac:dyDescent="0.2">
      <c r="B62" s="67"/>
      <c r="D62" s="68" t="s">
        <v>60</v>
      </c>
      <c r="E62" s="69"/>
      <c r="F62" s="69"/>
      <c r="G62" s="69"/>
      <c r="H62" s="69"/>
      <c r="I62" s="70"/>
      <c r="J62" s="71">
        <f>J172</f>
        <v>0</v>
      </c>
      <c r="L62" s="67"/>
    </row>
    <row r="63" spans="2:47" s="4" customFormat="1" ht="19.899999999999999" customHeight="1" x14ac:dyDescent="0.2">
      <c r="B63" s="67"/>
      <c r="D63" s="68" t="s">
        <v>61</v>
      </c>
      <c r="E63" s="69"/>
      <c r="F63" s="69"/>
      <c r="G63" s="69"/>
      <c r="H63" s="69"/>
      <c r="I63" s="70"/>
      <c r="J63" s="71">
        <f>J198</f>
        <v>0</v>
      </c>
      <c r="L63" s="67"/>
    </row>
    <row r="64" spans="2:47" s="4" customFormat="1" ht="19.899999999999999" customHeight="1" x14ac:dyDescent="0.2">
      <c r="B64" s="67"/>
      <c r="D64" s="68" t="s">
        <v>62</v>
      </c>
      <c r="E64" s="69"/>
      <c r="F64" s="69"/>
      <c r="G64" s="69"/>
      <c r="H64" s="69"/>
      <c r="I64" s="70"/>
      <c r="J64" s="71">
        <f>J211</f>
        <v>0</v>
      </c>
      <c r="L64" s="67"/>
    </row>
    <row r="65" spans="2:12" s="4" customFormat="1" ht="19.899999999999999" customHeight="1" x14ac:dyDescent="0.2">
      <c r="B65" s="67"/>
      <c r="D65" s="68" t="s">
        <v>63</v>
      </c>
      <c r="E65" s="69"/>
      <c r="F65" s="69"/>
      <c r="G65" s="69"/>
      <c r="H65" s="69"/>
      <c r="I65" s="70"/>
      <c r="J65" s="71">
        <f>J230</f>
        <v>0</v>
      </c>
      <c r="L65" s="67"/>
    </row>
    <row r="66" spans="2:12" s="4" customFormat="1" ht="19.899999999999999" customHeight="1" x14ac:dyDescent="0.2">
      <c r="B66" s="67"/>
      <c r="D66" s="68" t="s">
        <v>64</v>
      </c>
      <c r="E66" s="69"/>
      <c r="F66" s="69"/>
      <c r="G66" s="69"/>
      <c r="H66" s="69"/>
      <c r="I66" s="70"/>
      <c r="J66" s="71">
        <f>J351</f>
        <v>0</v>
      </c>
      <c r="L66" s="67"/>
    </row>
    <row r="67" spans="2:12" s="4" customFormat="1" ht="19.899999999999999" customHeight="1" x14ac:dyDescent="0.2">
      <c r="B67" s="67"/>
      <c r="D67" s="68" t="s">
        <v>65</v>
      </c>
      <c r="E67" s="69"/>
      <c r="F67" s="69"/>
      <c r="G67" s="69"/>
      <c r="H67" s="69"/>
      <c r="I67" s="70"/>
      <c r="J67" s="71">
        <f>J359</f>
        <v>0</v>
      </c>
      <c r="L67" s="67"/>
    </row>
    <row r="68" spans="2:12" s="4" customFormat="1" ht="14.85" customHeight="1" x14ac:dyDescent="0.2">
      <c r="B68" s="67"/>
      <c r="D68" s="68" t="s">
        <v>66</v>
      </c>
      <c r="E68" s="69"/>
      <c r="F68" s="69"/>
      <c r="G68" s="69"/>
      <c r="H68" s="69"/>
      <c r="I68" s="70"/>
      <c r="J68" s="71">
        <f>J429</f>
        <v>0</v>
      </c>
      <c r="L68" s="67"/>
    </row>
    <row r="69" spans="2:12" s="3" customFormat="1" ht="24.95" customHeight="1" x14ac:dyDescent="0.2">
      <c r="B69" s="62"/>
      <c r="D69" s="63" t="s">
        <v>67</v>
      </c>
      <c r="E69" s="64"/>
      <c r="F69" s="64"/>
      <c r="G69" s="64"/>
      <c r="H69" s="64"/>
      <c r="I69" s="65"/>
      <c r="J69" s="66">
        <f>J461</f>
        <v>0</v>
      </c>
      <c r="L69" s="62"/>
    </row>
    <row r="70" spans="2:12" s="4" customFormat="1" ht="19.899999999999999" customHeight="1" x14ac:dyDescent="0.2">
      <c r="B70" s="67"/>
      <c r="D70" s="68" t="s">
        <v>68</v>
      </c>
      <c r="E70" s="69"/>
      <c r="F70" s="69"/>
      <c r="G70" s="69"/>
      <c r="H70" s="69"/>
      <c r="I70" s="70"/>
      <c r="J70" s="71">
        <f>J462</f>
        <v>0</v>
      </c>
      <c r="L70" s="67"/>
    </row>
    <row r="71" spans="2:12" s="4" customFormat="1" ht="19.899999999999999" customHeight="1" x14ac:dyDescent="0.2">
      <c r="B71" s="67"/>
      <c r="D71" s="68" t="s">
        <v>69</v>
      </c>
      <c r="E71" s="69"/>
      <c r="F71" s="69"/>
      <c r="G71" s="69"/>
      <c r="H71" s="69"/>
      <c r="I71" s="70"/>
      <c r="J71" s="71">
        <f>J477</f>
        <v>0</v>
      </c>
      <c r="L71" s="67"/>
    </row>
    <row r="72" spans="2:12" s="4" customFormat="1" ht="19.899999999999999" customHeight="1" x14ac:dyDescent="0.2">
      <c r="B72" s="67"/>
      <c r="D72" s="68" t="s">
        <v>70</v>
      </c>
      <c r="E72" s="69"/>
      <c r="F72" s="69"/>
      <c r="G72" s="69"/>
      <c r="H72" s="69"/>
      <c r="I72" s="70"/>
      <c r="J72" s="71">
        <f>J484</f>
        <v>0</v>
      </c>
      <c r="L72" s="67"/>
    </row>
    <row r="73" spans="2:12" s="4" customFormat="1" ht="19.899999999999999" customHeight="1" x14ac:dyDescent="0.2">
      <c r="B73" s="67"/>
      <c r="D73" s="68" t="s">
        <v>71</v>
      </c>
      <c r="E73" s="69"/>
      <c r="F73" s="69"/>
      <c r="G73" s="69"/>
      <c r="H73" s="69"/>
      <c r="I73" s="70"/>
      <c r="J73" s="71">
        <f>J705</f>
        <v>0</v>
      </c>
      <c r="L73" s="67"/>
    </row>
    <row r="74" spans="2:12" s="4" customFormat="1" ht="19.899999999999999" customHeight="1" x14ac:dyDescent="0.2">
      <c r="B74" s="67"/>
      <c r="D74" s="68" t="s">
        <v>72</v>
      </c>
      <c r="E74" s="69"/>
      <c r="F74" s="69"/>
      <c r="G74" s="69"/>
      <c r="H74" s="69"/>
      <c r="I74" s="70"/>
      <c r="J74" s="71">
        <f>J1478</f>
        <v>0</v>
      </c>
      <c r="L74" s="67"/>
    </row>
    <row r="75" spans="2:12" s="3" customFormat="1" ht="24.95" customHeight="1" x14ac:dyDescent="0.2">
      <c r="B75" s="62"/>
      <c r="D75" s="63" t="s">
        <v>73</v>
      </c>
      <c r="E75" s="64"/>
      <c r="F75" s="64"/>
      <c r="G75" s="64"/>
      <c r="H75" s="64"/>
      <c r="I75" s="65"/>
      <c r="J75" s="66">
        <f>J1520</f>
        <v>0</v>
      </c>
      <c r="L75" s="62"/>
    </row>
    <row r="76" spans="2:12" s="4" customFormat="1" ht="19.899999999999999" customHeight="1" x14ac:dyDescent="0.2">
      <c r="B76" s="67"/>
      <c r="D76" s="68" t="s">
        <v>74</v>
      </c>
      <c r="E76" s="69"/>
      <c r="F76" s="69"/>
      <c r="G76" s="69"/>
      <c r="H76" s="69"/>
      <c r="I76" s="70"/>
      <c r="J76" s="71">
        <f>J1521</f>
        <v>0</v>
      </c>
      <c r="L76" s="67"/>
    </row>
    <row r="77" spans="2:12" s="1" customFormat="1" ht="21.75" customHeight="1" x14ac:dyDescent="0.2">
      <c r="B77" s="19"/>
      <c r="I77" s="39"/>
      <c r="L77" s="19"/>
    </row>
    <row r="78" spans="2:12" s="1" customFormat="1" ht="6.95" customHeight="1" x14ac:dyDescent="0.2">
      <c r="B78" s="21"/>
      <c r="C78" s="22"/>
      <c r="D78" s="22"/>
      <c r="E78" s="22"/>
      <c r="F78" s="22"/>
      <c r="G78" s="22"/>
      <c r="H78" s="22"/>
      <c r="I78" s="56"/>
      <c r="J78" s="22"/>
      <c r="K78" s="22"/>
      <c r="L78" s="19"/>
    </row>
    <row r="82" spans="2:63" s="1" customFormat="1" ht="6.95" customHeight="1" x14ac:dyDescent="0.2">
      <c r="B82" s="23"/>
      <c r="C82" s="24"/>
      <c r="D82" s="24"/>
      <c r="E82" s="24"/>
      <c r="F82" s="24"/>
      <c r="G82" s="24"/>
      <c r="H82" s="24"/>
      <c r="I82" s="57"/>
      <c r="J82" s="24"/>
      <c r="K82" s="24"/>
      <c r="L82" s="19"/>
    </row>
    <row r="83" spans="2:63" s="1" customFormat="1" ht="24.95" customHeight="1" x14ac:dyDescent="0.2">
      <c r="B83" s="19"/>
      <c r="C83" s="14" t="s">
        <v>75</v>
      </c>
      <c r="I83" s="39"/>
      <c r="L83" s="19"/>
    </row>
    <row r="84" spans="2:63" s="1" customFormat="1" ht="6.95" customHeight="1" x14ac:dyDescent="0.2">
      <c r="B84" s="19"/>
      <c r="I84" s="39"/>
      <c r="L84" s="19"/>
    </row>
    <row r="85" spans="2:63" s="1" customFormat="1" ht="12" customHeight="1" x14ac:dyDescent="0.2">
      <c r="B85" s="19"/>
      <c r="C85" s="16" t="s">
        <v>7</v>
      </c>
      <c r="I85" s="39"/>
      <c r="L85" s="19"/>
    </row>
    <row r="86" spans="2:63" s="1" customFormat="1" ht="16.5" customHeight="1" x14ac:dyDescent="0.2">
      <c r="B86" s="19"/>
      <c r="E86" s="171" t="str">
        <f>E7</f>
        <v>VŠPJ - oprava obvodových pláštů objektu Tolstého 16, Jihlava, oddíl č.3-vnitřní fasády</v>
      </c>
      <c r="F86" s="172"/>
      <c r="G86" s="172"/>
      <c r="H86" s="172"/>
      <c r="I86" s="39"/>
      <c r="L86" s="19"/>
    </row>
    <row r="87" spans="2:63" s="1" customFormat="1" ht="12" customHeight="1" x14ac:dyDescent="0.2">
      <c r="B87" s="19"/>
      <c r="C87" s="16" t="s">
        <v>51</v>
      </c>
      <c r="I87" s="39"/>
      <c r="L87" s="19"/>
    </row>
    <row r="88" spans="2:63" s="1" customFormat="1" ht="16.5" customHeight="1" x14ac:dyDescent="0.2">
      <c r="B88" s="19"/>
      <c r="E88" s="169" t="str">
        <f>E9</f>
        <v>SO 01 - Pozemní stavební objekt</v>
      </c>
      <c r="F88" s="170"/>
      <c r="G88" s="170"/>
      <c r="H88" s="170"/>
      <c r="I88" s="39"/>
      <c r="L88" s="19"/>
    </row>
    <row r="89" spans="2:63" s="1" customFormat="1" ht="6.95" customHeight="1" x14ac:dyDescent="0.2">
      <c r="B89" s="19"/>
      <c r="I89" s="39"/>
      <c r="L89" s="19"/>
    </row>
    <row r="90" spans="2:63" s="1" customFormat="1" ht="12" customHeight="1" x14ac:dyDescent="0.2">
      <c r="B90" s="19"/>
      <c r="C90" s="16" t="s">
        <v>11</v>
      </c>
      <c r="F90" s="15" t="str">
        <f>F12</f>
        <v>Kraj Vysočina</v>
      </c>
      <c r="I90" s="40" t="s">
        <v>12</v>
      </c>
      <c r="J90" s="25" t="str">
        <f>IF(J12="","",J12)</f>
        <v>Vyplň údaj</v>
      </c>
      <c r="L90" s="19"/>
    </row>
    <row r="91" spans="2:63" s="1" customFormat="1" ht="6.95" customHeight="1" x14ac:dyDescent="0.2">
      <c r="B91" s="19"/>
      <c r="I91" s="39"/>
      <c r="L91" s="19"/>
    </row>
    <row r="92" spans="2:63" s="1" customFormat="1" ht="43.15" customHeight="1" x14ac:dyDescent="0.2">
      <c r="B92" s="19"/>
      <c r="C92" s="16" t="s">
        <v>13</v>
      </c>
      <c r="F92" s="15" t="str">
        <f>E15</f>
        <v>VŠP Jihlava, Tolstého 16, 586 01 Jihlava</v>
      </c>
      <c r="I92" s="40" t="s">
        <v>21</v>
      </c>
      <c r="J92" s="18" t="str">
        <f>E21</f>
        <v>ARTPROJEKT JIHLAVA s.r.o., 586 01 Jihlava</v>
      </c>
      <c r="L92" s="19"/>
    </row>
    <row r="93" spans="2:63" s="1" customFormat="1" ht="15.2" customHeight="1" x14ac:dyDescent="0.2">
      <c r="B93" s="19"/>
      <c r="C93" s="16" t="s">
        <v>19</v>
      </c>
      <c r="F93" s="15" t="str">
        <f>IF(E18="","",E18)</f>
        <v>Vyplň údaj</v>
      </c>
      <c r="I93" s="40" t="s">
        <v>26</v>
      </c>
      <c r="J93" s="18">
        <f>E24</f>
        <v>0</v>
      </c>
      <c r="L93" s="19"/>
    </row>
    <row r="94" spans="2:63" s="1" customFormat="1" ht="10.35" customHeight="1" x14ac:dyDescent="0.2">
      <c r="B94" s="19"/>
      <c r="I94" s="39"/>
      <c r="L94" s="19"/>
    </row>
    <row r="95" spans="2:63" s="5" customFormat="1" ht="29.25" customHeight="1" x14ac:dyDescent="0.2">
      <c r="B95" s="72"/>
      <c r="C95" s="73" t="s">
        <v>76</v>
      </c>
      <c r="D95" s="74" t="s">
        <v>43</v>
      </c>
      <c r="E95" s="74" t="s">
        <v>41</v>
      </c>
      <c r="F95" s="74" t="s">
        <v>42</v>
      </c>
      <c r="G95" s="74" t="s">
        <v>77</v>
      </c>
      <c r="H95" s="74" t="s">
        <v>78</v>
      </c>
      <c r="I95" s="75" t="s">
        <v>79</v>
      </c>
      <c r="J95" s="74" t="s">
        <v>56</v>
      </c>
      <c r="K95" s="76" t="s">
        <v>80</v>
      </c>
      <c r="L95" s="72"/>
      <c r="M95" s="30" t="s">
        <v>0</v>
      </c>
      <c r="N95" s="31" t="s">
        <v>32</v>
      </c>
      <c r="O95" s="31" t="s">
        <v>81</v>
      </c>
      <c r="P95" s="31" t="s">
        <v>82</v>
      </c>
      <c r="Q95" s="31" t="s">
        <v>83</v>
      </c>
      <c r="R95" s="31" t="s">
        <v>84</v>
      </c>
      <c r="S95" s="31" t="s">
        <v>85</v>
      </c>
      <c r="T95" s="32" t="s">
        <v>86</v>
      </c>
    </row>
    <row r="96" spans="2:63" s="1" customFormat="1" ht="22.9" customHeight="1" x14ac:dyDescent="0.25">
      <c r="B96" s="19"/>
      <c r="C96" s="34" t="s">
        <v>87</v>
      </c>
      <c r="I96" s="39"/>
      <c r="J96" s="77">
        <f>BK96</f>
        <v>0</v>
      </c>
      <c r="L96" s="19"/>
      <c r="M96" s="33"/>
      <c r="N96" s="26"/>
      <c r="O96" s="26"/>
      <c r="P96" s="78">
        <f>P97+P461+P1520</f>
        <v>0</v>
      </c>
      <c r="Q96" s="26"/>
      <c r="R96" s="78">
        <f>R97+R461+R1520</f>
        <v>373.57329142999998</v>
      </c>
      <c r="S96" s="26"/>
      <c r="T96" s="79">
        <f>T97+T461+T1520</f>
        <v>348.07207513999992</v>
      </c>
      <c r="AT96" s="10" t="s">
        <v>45</v>
      </c>
      <c r="AU96" s="10" t="s">
        <v>57</v>
      </c>
      <c r="BK96" s="80">
        <f>BK97+BK461+BK1520</f>
        <v>0</v>
      </c>
    </row>
    <row r="97" spans="2:65" s="6" customFormat="1" ht="25.9" customHeight="1" x14ac:dyDescent="0.2">
      <c r="B97" s="81"/>
      <c r="D97" s="82" t="s">
        <v>45</v>
      </c>
      <c r="E97" s="83" t="s">
        <v>88</v>
      </c>
      <c r="F97" s="83" t="s">
        <v>89</v>
      </c>
      <c r="I97" s="84"/>
      <c r="J97" s="85">
        <f>BK97</f>
        <v>0</v>
      </c>
      <c r="L97" s="81"/>
      <c r="M97" s="86"/>
      <c r="N97" s="87"/>
      <c r="O97" s="87"/>
      <c r="P97" s="88">
        <f>P98+P172+P198+P211+P230+P351+P359</f>
        <v>0</v>
      </c>
      <c r="Q97" s="87"/>
      <c r="R97" s="88">
        <f>R98+R172+R198+R211+R230+R351+R359</f>
        <v>357.46205119999996</v>
      </c>
      <c r="S97" s="87"/>
      <c r="T97" s="89">
        <f>T98+T172+T198+T211+T230+T351+T359</f>
        <v>347.11758188999994</v>
      </c>
      <c r="AR97" s="82" t="s">
        <v>47</v>
      </c>
      <c r="AT97" s="90" t="s">
        <v>45</v>
      </c>
      <c r="AU97" s="90" t="s">
        <v>46</v>
      </c>
      <c r="AY97" s="82" t="s">
        <v>90</v>
      </c>
      <c r="BK97" s="91">
        <f>BK98+BK172+BK198+BK211+BK230+BK351+BK359</f>
        <v>0</v>
      </c>
    </row>
    <row r="98" spans="2:65" s="6" customFormat="1" ht="22.9" customHeight="1" x14ac:dyDescent="0.2">
      <c r="B98" s="81"/>
      <c r="D98" s="82" t="s">
        <v>45</v>
      </c>
      <c r="E98" s="92" t="s">
        <v>47</v>
      </c>
      <c r="F98" s="92" t="s">
        <v>91</v>
      </c>
      <c r="I98" s="84"/>
      <c r="J98" s="93">
        <f>BK98</f>
        <v>0</v>
      </c>
      <c r="L98" s="81"/>
      <c r="M98" s="86"/>
      <c r="N98" s="87"/>
      <c r="O98" s="87"/>
      <c r="P98" s="88">
        <f>SUM(P99:P171)</f>
        <v>0</v>
      </c>
      <c r="Q98" s="87"/>
      <c r="R98" s="88">
        <f>SUM(R99:R171)</f>
        <v>19.679241000000001</v>
      </c>
      <c r="S98" s="87"/>
      <c r="T98" s="89">
        <f>SUM(T99:T171)</f>
        <v>96.911374999999992</v>
      </c>
      <c r="AR98" s="82" t="s">
        <v>47</v>
      </c>
      <c r="AT98" s="90" t="s">
        <v>45</v>
      </c>
      <c r="AU98" s="90" t="s">
        <v>47</v>
      </c>
      <c r="AY98" s="82" t="s">
        <v>90</v>
      </c>
      <c r="BK98" s="91">
        <f>SUM(BK99:BK171)</f>
        <v>0</v>
      </c>
    </row>
    <row r="99" spans="2:65" s="1" customFormat="1" ht="24" customHeight="1" x14ac:dyDescent="0.2">
      <c r="B99" s="94"/>
      <c r="C99" s="95" t="s">
        <v>47</v>
      </c>
      <c r="D99" s="95" t="s">
        <v>92</v>
      </c>
      <c r="E99" s="96" t="s">
        <v>93</v>
      </c>
      <c r="F99" s="97" t="s">
        <v>94</v>
      </c>
      <c r="G99" s="98" t="s">
        <v>95</v>
      </c>
      <c r="H99" s="99">
        <v>11.425000000000001</v>
      </c>
      <c r="I99" s="100"/>
      <c r="J99" s="101">
        <f>ROUND(I99*H99,2)</f>
        <v>0</v>
      </c>
      <c r="K99" s="97" t="s">
        <v>96</v>
      </c>
      <c r="L99" s="19"/>
      <c r="M99" s="102" t="s">
        <v>0</v>
      </c>
      <c r="N99" s="103" t="s">
        <v>33</v>
      </c>
      <c r="O99" s="27"/>
      <c r="P99" s="104">
        <f>O99*H99</f>
        <v>0</v>
      </c>
      <c r="Q99" s="104">
        <v>0</v>
      </c>
      <c r="R99" s="104">
        <f>Q99*H99</f>
        <v>0</v>
      </c>
      <c r="S99" s="104">
        <v>0.255</v>
      </c>
      <c r="T99" s="105">
        <f>S99*H99</f>
        <v>2.9133750000000003</v>
      </c>
      <c r="AR99" s="106" t="s">
        <v>97</v>
      </c>
      <c r="AT99" s="106" t="s">
        <v>92</v>
      </c>
      <c r="AU99" s="106" t="s">
        <v>49</v>
      </c>
      <c r="AY99" s="10" t="s">
        <v>90</v>
      </c>
      <c r="BE99" s="107">
        <f>IF(N99="základní",J99,0)</f>
        <v>0</v>
      </c>
      <c r="BF99" s="107">
        <f>IF(N99="snížená",J99,0)</f>
        <v>0</v>
      </c>
      <c r="BG99" s="107">
        <f>IF(N99="zákl. přenesená",J99,0)</f>
        <v>0</v>
      </c>
      <c r="BH99" s="107">
        <f>IF(N99="sníž. přenesená",J99,0)</f>
        <v>0</v>
      </c>
      <c r="BI99" s="107">
        <f>IF(N99="nulová",J99,0)</f>
        <v>0</v>
      </c>
      <c r="BJ99" s="10" t="s">
        <v>47</v>
      </c>
      <c r="BK99" s="107">
        <f>ROUND(I99*H99,2)</f>
        <v>0</v>
      </c>
      <c r="BL99" s="10" t="s">
        <v>97</v>
      </c>
      <c r="BM99" s="106" t="s">
        <v>98</v>
      </c>
    </row>
    <row r="100" spans="2:65" s="1" customFormat="1" ht="58.5" x14ac:dyDescent="0.2">
      <c r="B100" s="19"/>
      <c r="D100" s="108" t="s">
        <v>99</v>
      </c>
      <c r="F100" s="109" t="s">
        <v>100</v>
      </c>
      <c r="I100" s="39"/>
      <c r="L100" s="19"/>
      <c r="M100" s="110"/>
      <c r="N100" s="27"/>
      <c r="O100" s="27"/>
      <c r="P100" s="27"/>
      <c r="Q100" s="27"/>
      <c r="R100" s="27"/>
      <c r="S100" s="27"/>
      <c r="T100" s="28"/>
      <c r="AT100" s="10" t="s">
        <v>99</v>
      </c>
      <c r="AU100" s="10" t="s">
        <v>49</v>
      </c>
    </row>
    <row r="101" spans="2:65" s="7" customFormat="1" x14ac:dyDescent="0.2">
      <c r="B101" s="111"/>
      <c r="D101" s="108" t="s">
        <v>101</v>
      </c>
      <c r="E101" s="112" t="s">
        <v>0</v>
      </c>
      <c r="F101" s="113" t="s">
        <v>102</v>
      </c>
      <c r="H101" s="114">
        <v>5.9249999999999998</v>
      </c>
      <c r="I101" s="115"/>
      <c r="L101" s="111"/>
      <c r="M101" s="116"/>
      <c r="N101" s="117"/>
      <c r="O101" s="117"/>
      <c r="P101" s="117"/>
      <c r="Q101" s="117"/>
      <c r="R101" s="117"/>
      <c r="S101" s="117"/>
      <c r="T101" s="118"/>
      <c r="AT101" s="112" t="s">
        <v>101</v>
      </c>
      <c r="AU101" s="112" t="s">
        <v>49</v>
      </c>
      <c r="AV101" s="7" t="s">
        <v>49</v>
      </c>
      <c r="AW101" s="7" t="s">
        <v>25</v>
      </c>
      <c r="AX101" s="7" t="s">
        <v>46</v>
      </c>
      <c r="AY101" s="112" t="s">
        <v>90</v>
      </c>
    </row>
    <row r="102" spans="2:65" s="7" customFormat="1" x14ac:dyDescent="0.2">
      <c r="B102" s="111"/>
      <c r="D102" s="108" t="s">
        <v>101</v>
      </c>
      <c r="E102" s="112" t="s">
        <v>0</v>
      </c>
      <c r="F102" s="113" t="s">
        <v>103</v>
      </c>
      <c r="H102" s="114">
        <v>5.5</v>
      </c>
      <c r="I102" s="115"/>
      <c r="L102" s="111"/>
      <c r="M102" s="116"/>
      <c r="N102" s="117"/>
      <c r="O102" s="117"/>
      <c r="P102" s="117"/>
      <c r="Q102" s="117"/>
      <c r="R102" s="117"/>
      <c r="S102" s="117"/>
      <c r="T102" s="118"/>
      <c r="AT102" s="112" t="s">
        <v>101</v>
      </c>
      <c r="AU102" s="112" t="s">
        <v>49</v>
      </c>
      <c r="AV102" s="7" t="s">
        <v>49</v>
      </c>
      <c r="AW102" s="7" t="s">
        <v>25</v>
      </c>
      <c r="AX102" s="7" t="s">
        <v>46</v>
      </c>
      <c r="AY102" s="112" t="s">
        <v>90</v>
      </c>
    </row>
    <row r="103" spans="2:65" s="1" customFormat="1" ht="24" customHeight="1" x14ac:dyDescent="0.2">
      <c r="B103" s="94"/>
      <c r="C103" s="95" t="s">
        <v>49</v>
      </c>
      <c r="D103" s="95" t="s">
        <v>92</v>
      </c>
      <c r="E103" s="96" t="s">
        <v>104</v>
      </c>
      <c r="F103" s="97" t="s">
        <v>105</v>
      </c>
      <c r="G103" s="98" t="s">
        <v>95</v>
      </c>
      <c r="H103" s="99">
        <v>29.2</v>
      </c>
      <c r="I103" s="100"/>
      <c r="J103" s="101">
        <f>ROUND(I103*H103,2)</f>
        <v>0</v>
      </c>
      <c r="K103" s="97" t="s">
        <v>96</v>
      </c>
      <c r="L103" s="19"/>
      <c r="M103" s="102" t="s">
        <v>0</v>
      </c>
      <c r="N103" s="103" t="s">
        <v>33</v>
      </c>
      <c r="O103" s="27"/>
      <c r="P103" s="104">
        <f>O103*H103</f>
        <v>0</v>
      </c>
      <c r="Q103" s="104">
        <v>0</v>
      </c>
      <c r="R103" s="104">
        <f>Q103*H103</f>
        <v>0</v>
      </c>
      <c r="S103" s="104">
        <v>0.23499999999999999</v>
      </c>
      <c r="T103" s="105">
        <f>S103*H103</f>
        <v>6.8619999999999992</v>
      </c>
      <c r="AR103" s="106" t="s">
        <v>97</v>
      </c>
      <c r="AT103" s="106" t="s">
        <v>92</v>
      </c>
      <c r="AU103" s="106" t="s">
        <v>49</v>
      </c>
      <c r="AY103" s="10" t="s">
        <v>90</v>
      </c>
      <c r="BE103" s="107">
        <f>IF(N103="základní",J103,0)</f>
        <v>0</v>
      </c>
      <c r="BF103" s="107">
        <f>IF(N103="snížená",J103,0)</f>
        <v>0</v>
      </c>
      <c r="BG103" s="107">
        <f>IF(N103="zákl. přenesená",J103,0)</f>
        <v>0</v>
      </c>
      <c r="BH103" s="107">
        <f>IF(N103="sníž. přenesená",J103,0)</f>
        <v>0</v>
      </c>
      <c r="BI103" s="107">
        <f>IF(N103="nulová",J103,0)</f>
        <v>0</v>
      </c>
      <c r="BJ103" s="10" t="s">
        <v>47</v>
      </c>
      <c r="BK103" s="107">
        <f>ROUND(I103*H103,2)</f>
        <v>0</v>
      </c>
      <c r="BL103" s="10" t="s">
        <v>97</v>
      </c>
      <c r="BM103" s="106" t="s">
        <v>106</v>
      </c>
    </row>
    <row r="104" spans="2:65" s="1" customFormat="1" ht="48.75" x14ac:dyDescent="0.2">
      <c r="B104" s="19"/>
      <c r="D104" s="108" t="s">
        <v>99</v>
      </c>
      <c r="F104" s="109" t="s">
        <v>107</v>
      </c>
      <c r="I104" s="39"/>
      <c r="L104" s="19"/>
      <c r="M104" s="110"/>
      <c r="N104" s="27"/>
      <c r="O104" s="27"/>
      <c r="P104" s="27"/>
      <c r="Q104" s="27"/>
      <c r="R104" s="27"/>
      <c r="S104" s="27"/>
      <c r="T104" s="28"/>
      <c r="AT104" s="10" t="s">
        <v>99</v>
      </c>
      <c r="AU104" s="10" t="s">
        <v>49</v>
      </c>
    </row>
    <row r="105" spans="2:65" s="7" customFormat="1" ht="22.5" x14ac:dyDescent="0.2">
      <c r="B105" s="111"/>
      <c r="D105" s="108" t="s">
        <v>101</v>
      </c>
      <c r="E105" s="112" t="s">
        <v>0</v>
      </c>
      <c r="F105" s="113" t="s">
        <v>108</v>
      </c>
      <c r="H105" s="114">
        <v>24.2</v>
      </c>
      <c r="I105" s="115"/>
      <c r="L105" s="111"/>
      <c r="M105" s="116"/>
      <c r="N105" s="117"/>
      <c r="O105" s="117"/>
      <c r="P105" s="117"/>
      <c r="Q105" s="117"/>
      <c r="R105" s="117"/>
      <c r="S105" s="117"/>
      <c r="T105" s="118"/>
      <c r="AT105" s="112" t="s">
        <v>101</v>
      </c>
      <c r="AU105" s="112" t="s">
        <v>49</v>
      </c>
      <c r="AV105" s="7" t="s">
        <v>49</v>
      </c>
      <c r="AW105" s="7" t="s">
        <v>25</v>
      </c>
      <c r="AX105" s="7" t="s">
        <v>46</v>
      </c>
      <c r="AY105" s="112" t="s">
        <v>90</v>
      </c>
    </row>
    <row r="106" spans="2:65" s="7" customFormat="1" x14ac:dyDescent="0.2">
      <c r="B106" s="111"/>
      <c r="D106" s="108" t="s">
        <v>101</v>
      </c>
      <c r="E106" s="112" t="s">
        <v>0</v>
      </c>
      <c r="F106" s="113" t="s">
        <v>109</v>
      </c>
      <c r="H106" s="114">
        <v>5</v>
      </c>
      <c r="I106" s="115"/>
      <c r="L106" s="111"/>
      <c r="M106" s="116"/>
      <c r="N106" s="117"/>
      <c r="O106" s="117"/>
      <c r="P106" s="117"/>
      <c r="Q106" s="117"/>
      <c r="R106" s="117"/>
      <c r="S106" s="117"/>
      <c r="T106" s="118"/>
      <c r="AT106" s="112" t="s">
        <v>101</v>
      </c>
      <c r="AU106" s="112" t="s">
        <v>49</v>
      </c>
      <c r="AV106" s="7" t="s">
        <v>49</v>
      </c>
      <c r="AW106" s="7" t="s">
        <v>25</v>
      </c>
      <c r="AX106" s="7" t="s">
        <v>46</v>
      </c>
      <c r="AY106" s="112" t="s">
        <v>90</v>
      </c>
    </row>
    <row r="107" spans="2:65" s="1" customFormat="1" ht="24" customHeight="1" x14ac:dyDescent="0.2">
      <c r="B107" s="94"/>
      <c r="C107" s="95" t="s">
        <v>110</v>
      </c>
      <c r="D107" s="95" t="s">
        <v>92</v>
      </c>
      <c r="E107" s="96" t="s">
        <v>111</v>
      </c>
      <c r="F107" s="97" t="s">
        <v>112</v>
      </c>
      <c r="G107" s="98" t="s">
        <v>95</v>
      </c>
      <c r="H107" s="99">
        <v>106.1</v>
      </c>
      <c r="I107" s="100"/>
      <c r="J107" s="101">
        <f>ROUND(I107*H107,2)</f>
        <v>0</v>
      </c>
      <c r="K107" s="97" t="s">
        <v>96</v>
      </c>
      <c r="L107" s="19"/>
      <c r="M107" s="102" t="s">
        <v>0</v>
      </c>
      <c r="N107" s="103" t="s">
        <v>33</v>
      </c>
      <c r="O107" s="27"/>
      <c r="P107" s="104">
        <f>O107*H107</f>
        <v>0</v>
      </c>
      <c r="Q107" s="104">
        <v>0</v>
      </c>
      <c r="R107" s="104">
        <f>Q107*H107</f>
        <v>0</v>
      </c>
      <c r="S107" s="104">
        <v>0.26</v>
      </c>
      <c r="T107" s="105">
        <f>S107*H107</f>
        <v>27.585999999999999</v>
      </c>
      <c r="AR107" s="106" t="s">
        <v>97</v>
      </c>
      <c r="AT107" s="106" t="s">
        <v>92</v>
      </c>
      <c r="AU107" s="106" t="s">
        <v>49</v>
      </c>
      <c r="AY107" s="10" t="s">
        <v>90</v>
      </c>
      <c r="BE107" s="107">
        <f>IF(N107="základní",J107,0)</f>
        <v>0</v>
      </c>
      <c r="BF107" s="107">
        <f>IF(N107="snížená",J107,0)</f>
        <v>0</v>
      </c>
      <c r="BG107" s="107">
        <f>IF(N107="zákl. přenesená",J107,0)</f>
        <v>0</v>
      </c>
      <c r="BH107" s="107">
        <f>IF(N107="sníž. přenesená",J107,0)</f>
        <v>0</v>
      </c>
      <c r="BI107" s="107">
        <f>IF(N107="nulová",J107,0)</f>
        <v>0</v>
      </c>
      <c r="BJ107" s="10" t="s">
        <v>47</v>
      </c>
      <c r="BK107" s="107">
        <f>ROUND(I107*H107,2)</f>
        <v>0</v>
      </c>
      <c r="BL107" s="10" t="s">
        <v>97</v>
      </c>
      <c r="BM107" s="106" t="s">
        <v>113</v>
      </c>
    </row>
    <row r="108" spans="2:65" s="1" customFormat="1" ht="39" x14ac:dyDescent="0.2">
      <c r="B108" s="19"/>
      <c r="D108" s="108" t="s">
        <v>99</v>
      </c>
      <c r="F108" s="109" t="s">
        <v>114</v>
      </c>
      <c r="I108" s="39"/>
      <c r="L108" s="19"/>
      <c r="M108" s="110"/>
      <c r="N108" s="27"/>
      <c r="O108" s="27"/>
      <c r="P108" s="27"/>
      <c r="Q108" s="27"/>
      <c r="R108" s="27"/>
      <c r="S108" s="27"/>
      <c r="T108" s="28"/>
      <c r="AT108" s="10" t="s">
        <v>99</v>
      </c>
      <c r="AU108" s="10" t="s">
        <v>49</v>
      </c>
    </row>
    <row r="109" spans="2:65" s="7" customFormat="1" x14ac:dyDescent="0.2">
      <c r="B109" s="111"/>
      <c r="D109" s="108" t="s">
        <v>101</v>
      </c>
      <c r="E109" s="112" t="s">
        <v>0</v>
      </c>
      <c r="F109" s="113" t="s">
        <v>115</v>
      </c>
      <c r="H109" s="114">
        <v>65.599999999999994</v>
      </c>
      <c r="I109" s="115"/>
      <c r="L109" s="111"/>
      <c r="M109" s="116"/>
      <c r="N109" s="117"/>
      <c r="O109" s="117"/>
      <c r="P109" s="117"/>
      <c r="Q109" s="117"/>
      <c r="R109" s="117"/>
      <c r="S109" s="117"/>
      <c r="T109" s="118"/>
      <c r="AT109" s="112" t="s">
        <v>101</v>
      </c>
      <c r="AU109" s="112" t="s">
        <v>49</v>
      </c>
      <c r="AV109" s="7" t="s">
        <v>49</v>
      </c>
      <c r="AW109" s="7" t="s">
        <v>25</v>
      </c>
      <c r="AX109" s="7" t="s">
        <v>46</v>
      </c>
      <c r="AY109" s="112" t="s">
        <v>90</v>
      </c>
    </row>
    <row r="110" spans="2:65" s="7" customFormat="1" x14ac:dyDescent="0.2">
      <c r="B110" s="111"/>
      <c r="D110" s="108" t="s">
        <v>101</v>
      </c>
      <c r="E110" s="112" t="s">
        <v>0</v>
      </c>
      <c r="F110" s="113" t="s">
        <v>116</v>
      </c>
      <c r="H110" s="114">
        <v>40.5</v>
      </c>
      <c r="I110" s="115"/>
      <c r="L110" s="111"/>
      <c r="M110" s="116"/>
      <c r="N110" s="117"/>
      <c r="O110" s="117"/>
      <c r="P110" s="117"/>
      <c r="Q110" s="117"/>
      <c r="R110" s="117"/>
      <c r="S110" s="117"/>
      <c r="T110" s="118"/>
      <c r="AT110" s="112" t="s">
        <v>101</v>
      </c>
      <c r="AU110" s="112" t="s">
        <v>49</v>
      </c>
      <c r="AV110" s="7" t="s">
        <v>49</v>
      </c>
      <c r="AW110" s="7" t="s">
        <v>25</v>
      </c>
      <c r="AX110" s="7" t="s">
        <v>46</v>
      </c>
      <c r="AY110" s="112" t="s">
        <v>90</v>
      </c>
    </row>
    <row r="111" spans="2:65" s="1" customFormat="1" ht="24" customHeight="1" x14ac:dyDescent="0.2">
      <c r="B111" s="94"/>
      <c r="C111" s="95" t="s">
        <v>97</v>
      </c>
      <c r="D111" s="95" t="s">
        <v>92</v>
      </c>
      <c r="E111" s="96" t="s">
        <v>117</v>
      </c>
      <c r="F111" s="97" t="s">
        <v>118</v>
      </c>
      <c r="G111" s="98" t="s">
        <v>95</v>
      </c>
      <c r="H111" s="99">
        <v>40.625</v>
      </c>
      <c r="I111" s="100"/>
      <c r="J111" s="101">
        <f>ROUND(I111*H111,2)</f>
        <v>0</v>
      </c>
      <c r="K111" s="97" t="s">
        <v>96</v>
      </c>
      <c r="L111" s="19"/>
      <c r="M111" s="102" t="s">
        <v>0</v>
      </c>
      <c r="N111" s="103" t="s">
        <v>33</v>
      </c>
      <c r="O111" s="27"/>
      <c r="P111" s="104">
        <f>O111*H111</f>
        <v>0</v>
      </c>
      <c r="Q111" s="104">
        <v>0</v>
      </c>
      <c r="R111" s="104">
        <f>Q111*H111</f>
        <v>0</v>
      </c>
      <c r="S111" s="104">
        <v>0.16</v>
      </c>
      <c r="T111" s="105">
        <f>S111*H111</f>
        <v>6.5</v>
      </c>
      <c r="AR111" s="106" t="s">
        <v>97</v>
      </c>
      <c r="AT111" s="106" t="s">
        <v>92</v>
      </c>
      <c r="AU111" s="106" t="s">
        <v>49</v>
      </c>
      <c r="AY111" s="10" t="s">
        <v>90</v>
      </c>
      <c r="BE111" s="107">
        <f>IF(N111="základní",J111,0)</f>
        <v>0</v>
      </c>
      <c r="BF111" s="107">
        <f>IF(N111="snížená",J111,0)</f>
        <v>0</v>
      </c>
      <c r="BG111" s="107">
        <f>IF(N111="zákl. přenesená",J111,0)</f>
        <v>0</v>
      </c>
      <c r="BH111" s="107">
        <f>IF(N111="sníž. přenesená",J111,0)</f>
        <v>0</v>
      </c>
      <c r="BI111" s="107">
        <f>IF(N111="nulová",J111,0)</f>
        <v>0</v>
      </c>
      <c r="BJ111" s="10" t="s">
        <v>47</v>
      </c>
      <c r="BK111" s="107">
        <f>ROUND(I111*H111,2)</f>
        <v>0</v>
      </c>
      <c r="BL111" s="10" t="s">
        <v>97</v>
      </c>
      <c r="BM111" s="106" t="s">
        <v>119</v>
      </c>
    </row>
    <row r="112" spans="2:65" s="1" customFormat="1" ht="29.25" x14ac:dyDescent="0.2">
      <c r="B112" s="19"/>
      <c r="D112" s="108" t="s">
        <v>99</v>
      </c>
      <c r="F112" s="109" t="s">
        <v>120</v>
      </c>
      <c r="I112" s="39"/>
      <c r="L112" s="19"/>
      <c r="M112" s="110"/>
      <c r="N112" s="27"/>
      <c r="O112" s="27"/>
      <c r="P112" s="27"/>
      <c r="Q112" s="27"/>
      <c r="R112" s="27"/>
      <c r="S112" s="27"/>
      <c r="T112" s="28"/>
      <c r="AT112" s="10" t="s">
        <v>99</v>
      </c>
      <c r="AU112" s="10" t="s">
        <v>49</v>
      </c>
    </row>
    <row r="113" spans="2:65" s="7" customFormat="1" ht="33.75" x14ac:dyDescent="0.2">
      <c r="B113" s="111"/>
      <c r="D113" s="108" t="s">
        <v>101</v>
      </c>
      <c r="E113" s="112" t="s">
        <v>0</v>
      </c>
      <c r="F113" s="113" t="s">
        <v>121</v>
      </c>
      <c r="H113" s="114">
        <v>11.425000000000001</v>
      </c>
      <c r="I113" s="115"/>
      <c r="L113" s="111"/>
      <c r="M113" s="116"/>
      <c r="N113" s="117"/>
      <c r="O113" s="117"/>
      <c r="P113" s="117"/>
      <c r="Q113" s="117"/>
      <c r="R113" s="117"/>
      <c r="S113" s="117"/>
      <c r="T113" s="118"/>
      <c r="AT113" s="112" t="s">
        <v>101</v>
      </c>
      <c r="AU113" s="112" t="s">
        <v>49</v>
      </c>
      <c r="AV113" s="7" t="s">
        <v>49</v>
      </c>
      <c r="AW113" s="7" t="s">
        <v>25</v>
      </c>
      <c r="AX113" s="7" t="s">
        <v>46</v>
      </c>
      <c r="AY113" s="112" t="s">
        <v>90</v>
      </c>
    </row>
    <row r="114" spans="2:65" s="7" customFormat="1" ht="22.5" x14ac:dyDescent="0.2">
      <c r="B114" s="111"/>
      <c r="D114" s="108" t="s">
        <v>101</v>
      </c>
      <c r="E114" s="112" t="s">
        <v>0</v>
      </c>
      <c r="F114" s="113" t="s">
        <v>122</v>
      </c>
      <c r="H114" s="114">
        <v>29.2</v>
      </c>
      <c r="I114" s="115"/>
      <c r="L114" s="111"/>
      <c r="M114" s="116"/>
      <c r="N114" s="117"/>
      <c r="O114" s="117"/>
      <c r="P114" s="117"/>
      <c r="Q114" s="117"/>
      <c r="R114" s="117"/>
      <c r="S114" s="117"/>
      <c r="T114" s="118"/>
      <c r="AT114" s="112" t="s">
        <v>101</v>
      </c>
      <c r="AU114" s="112" t="s">
        <v>49</v>
      </c>
      <c r="AV114" s="7" t="s">
        <v>49</v>
      </c>
      <c r="AW114" s="7" t="s">
        <v>25</v>
      </c>
      <c r="AX114" s="7" t="s">
        <v>46</v>
      </c>
      <c r="AY114" s="112" t="s">
        <v>90</v>
      </c>
    </row>
    <row r="115" spans="2:65" s="1" customFormat="1" ht="24" customHeight="1" x14ac:dyDescent="0.2">
      <c r="B115" s="94"/>
      <c r="C115" s="95" t="s">
        <v>123</v>
      </c>
      <c r="D115" s="95" t="s">
        <v>92</v>
      </c>
      <c r="E115" s="96" t="s">
        <v>124</v>
      </c>
      <c r="F115" s="97" t="s">
        <v>125</v>
      </c>
      <c r="G115" s="98" t="s">
        <v>95</v>
      </c>
      <c r="H115" s="99">
        <v>106.1</v>
      </c>
      <c r="I115" s="100"/>
      <c r="J115" s="101">
        <f>ROUND(I115*H115,2)</f>
        <v>0</v>
      </c>
      <c r="K115" s="97" t="s">
        <v>96</v>
      </c>
      <c r="L115" s="19"/>
      <c r="M115" s="102" t="s">
        <v>0</v>
      </c>
      <c r="N115" s="103" t="s">
        <v>33</v>
      </c>
      <c r="O115" s="27"/>
      <c r="P115" s="104">
        <f>O115*H115</f>
        <v>0</v>
      </c>
      <c r="Q115" s="104">
        <v>0</v>
      </c>
      <c r="R115" s="104">
        <f>Q115*H115</f>
        <v>0</v>
      </c>
      <c r="S115" s="104">
        <v>0.5</v>
      </c>
      <c r="T115" s="105">
        <f>S115*H115</f>
        <v>53.05</v>
      </c>
      <c r="AR115" s="106" t="s">
        <v>97</v>
      </c>
      <c r="AT115" s="106" t="s">
        <v>92</v>
      </c>
      <c r="AU115" s="106" t="s">
        <v>49</v>
      </c>
      <c r="AY115" s="10" t="s">
        <v>90</v>
      </c>
      <c r="BE115" s="107">
        <f>IF(N115="základní",J115,0)</f>
        <v>0</v>
      </c>
      <c r="BF115" s="107">
        <f>IF(N115="snížená",J115,0)</f>
        <v>0</v>
      </c>
      <c r="BG115" s="107">
        <f>IF(N115="zákl. přenesená",J115,0)</f>
        <v>0</v>
      </c>
      <c r="BH115" s="107">
        <f>IF(N115="sníž. přenesená",J115,0)</f>
        <v>0</v>
      </c>
      <c r="BI115" s="107">
        <f>IF(N115="nulová",J115,0)</f>
        <v>0</v>
      </c>
      <c r="BJ115" s="10" t="s">
        <v>47</v>
      </c>
      <c r="BK115" s="107">
        <f>ROUND(I115*H115,2)</f>
        <v>0</v>
      </c>
      <c r="BL115" s="10" t="s">
        <v>97</v>
      </c>
      <c r="BM115" s="106" t="s">
        <v>126</v>
      </c>
    </row>
    <row r="116" spans="2:65" s="1" customFormat="1" ht="39" x14ac:dyDescent="0.2">
      <c r="B116" s="19"/>
      <c r="D116" s="108" t="s">
        <v>99</v>
      </c>
      <c r="F116" s="109" t="s">
        <v>127</v>
      </c>
      <c r="I116" s="39"/>
      <c r="L116" s="19"/>
      <c r="M116" s="110"/>
      <c r="N116" s="27"/>
      <c r="O116" s="27"/>
      <c r="P116" s="27"/>
      <c r="Q116" s="27"/>
      <c r="R116" s="27"/>
      <c r="S116" s="27"/>
      <c r="T116" s="28"/>
      <c r="AT116" s="10" t="s">
        <v>99</v>
      </c>
      <c r="AU116" s="10" t="s">
        <v>49</v>
      </c>
    </row>
    <row r="117" spans="2:65" s="7" customFormat="1" ht="22.5" x14ac:dyDescent="0.2">
      <c r="B117" s="111"/>
      <c r="D117" s="108" t="s">
        <v>101</v>
      </c>
      <c r="E117" s="112" t="s">
        <v>0</v>
      </c>
      <c r="F117" s="113" t="s">
        <v>128</v>
      </c>
      <c r="H117" s="114">
        <v>106.1</v>
      </c>
      <c r="I117" s="115"/>
      <c r="L117" s="111"/>
      <c r="M117" s="116"/>
      <c r="N117" s="117"/>
      <c r="O117" s="117"/>
      <c r="P117" s="117"/>
      <c r="Q117" s="117"/>
      <c r="R117" s="117"/>
      <c r="S117" s="117"/>
      <c r="T117" s="118"/>
      <c r="AT117" s="112" t="s">
        <v>101</v>
      </c>
      <c r="AU117" s="112" t="s">
        <v>49</v>
      </c>
      <c r="AV117" s="7" t="s">
        <v>49</v>
      </c>
      <c r="AW117" s="7" t="s">
        <v>25</v>
      </c>
      <c r="AX117" s="7" t="s">
        <v>46</v>
      </c>
      <c r="AY117" s="112" t="s">
        <v>90</v>
      </c>
    </row>
    <row r="118" spans="2:65" s="1" customFormat="1" ht="16.5" customHeight="1" x14ac:dyDescent="0.2">
      <c r="B118" s="94"/>
      <c r="C118" s="95" t="s">
        <v>129</v>
      </c>
      <c r="D118" s="95" t="s">
        <v>92</v>
      </c>
      <c r="E118" s="96" t="s">
        <v>130</v>
      </c>
      <c r="F118" s="97" t="s">
        <v>131</v>
      </c>
      <c r="G118" s="98" t="s">
        <v>132</v>
      </c>
      <c r="H118" s="99">
        <v>3.4180000000000001</v>
      </c>
      <c r="I118" s="100"/>
      <c r="J118" s="101">
        <f>ROUND(I118*H118,2)</f>
        <v>0</v>
      </c>
      <c r="K118" s="97" t="s">
        <v>96</v>
      </c>
      <c r="L118" s="19"/>
      <c r="M118" s="102" t="s">
        <v>0</v>
      </c>
      <c r="N118" s="103" t="s">
        <v>33</v>
      </c>
      <c r="O118" s="27"/>
      <c r="P118" s="104">
        <f>O118*H118</f>
        <v>0</v>
      </c>
      <c r="Q118" s="104">
        <v>0</v>
      </c>
      <c r="R118" s="104">
        <f>Q118*H118</f>
        <v>0</v>
      </c>
      <c r="S118" s="104">
        <v>0</v>
      </c>
      <c r="T118" s="105">
        <f>S118*H118</f>
        <v>0</v>
      </c>
      <c r="AR118" s="106" t="s">
        <v>97</v>
      </c>
      <c r="AT118" s="106" t="s">
        <v>92</v>
      </c>
      <c r="AU118" s="106" t="s">
        <v>49</v>
      </c>
      <c r="AY118" s="10" t="s">
        <v>90</v>
      </c>
      <c r="BE118" s="107">
        <f>IF(N118="základní",J118,0)</f>
        <v>0</v>
      </c>
      <c r="BF118" s="107">
        <f>IF(N118="snížená",J118,0)</f>
        <v>0</v>
      </c>
      <c r="BG118" s="107">
        <f>IF(N118="zákl. přenesená",J118,0)</f>
        <v>0</v>
      </c>
      <c r="BH118" s="107">
        <f>IF(N118="sníž. přenesená",J118,0)</f>
        <v>0</v>
      </c>
      <c r="BI118" s="107">
        <f>IF(N118="nulová",J118,0)</f>
        <v>0</v>
      </c>
      <c r="BJ118" s="10" t="s">
        <v>47</v>
      </c>
      <c r="BK118" s="107">
        <f>ROUND(I118*H118,2)</f>
        <v>0</v>
      </c>
      <c r="BL118" s="10" t="s">
        <v>97</v>
      </c>
      <c r="BM118" s="106" t="s">
        <v>133</v>
      </c>
    </row>
    <row r="119" spans="2:65" s="1" customFormat="1" x14ac:dyDescent="0.2">
      <c r="B119" s="19"/>
      <c r="D119" s="108" t="s">
        <v>99</v>
      </c>
      <c r="F119" s="109" t="s">
        <v>131</v>
      </c>
      <c r="I119" s="39"/>
      <c r="L119" s="19"/>
      <c r="M119" s="110"/>
      <c r="N119" s="27"/>
      <c r="O119" s="27"/>
      <c r="P119" s="27"/>
      <c r="Q119" s="27"/>
      <c r="R119" s="27"/>
      <c r="S119" s="27"/>
      <c r="T119" s="28"/>
      <c r="AT119" s="10" t="s">
        <v>99</v>
      </c>
      <c r="AU119" s="10" t="s">
        <v>49</v>
      </c>
    </row>
    <row r="120" spans="2:65" s="7" customFormat="1" ht="33.75" x14ac:dyDescent="0.2">
      <c r="B120" s="111"/>
      <c r="D120" s="108" t="s">
        <v>101</v>
      </c>
      <c r="E120" s="112" t="s">
        <v>0</v>
      </c>
      <c r="F120" s="113" t="s">
        <v>134</v>
      </c>
      <c r="H120" s="114">
        <v>3.4180000000000001</v>
      </c>
      <c r="I120" s="115"/>
      <c r="L120" s="111"/>
      <c r="M120" s="116"/>
      <c r="N120" s="117"/>
      <c r="O120" s="117"/>
      <c r="P120" s="117"/>
      <c r="Q120" s="117"/>
      <c r="R120" s="117"/>
      <c r="S120" s="117"/>
      <c r="T120" s="118"/>
      <c r="AT120" s="112" t="s">
        <v>101</v>
      </c>
      <c r="AU120" s="112" t="s">
        <v>49</v>
      </c>
      <c r="AV120" s="7" t="s">
        <v>49</v>
      </c>
      <c r="AW120" s="7" t="s">
        <v>25</v>
      </c>
      <c r="AX120" s="7" t="s">
        <v>46</v>
      </c>
      <c r="AY120" s="112" t="s">
        <v>90</v>
      </c>
    </row>
    <row r="121" spans="2:65" s="1" customFormat="1" ht="24" customHeight="1" x14ac:dyDescent="0.2">
      <c r="B121" s="94"/>
      <c r="C121" s="95" t="s">
        <v>135</v>
      </c>
      <c r="D121" s="95" t="s">
        <v>92</v>
      </c>
      <c r="E121" s="96" t="s">
        <v>136</v>
      </c>
      <c r="F121" s="97" t="s">
        <v>137</v>
      </c>
      <c r="G121" s="98" t="s">
        <v>132</v>
      </c>
      <c r="H121" s="99">
        <v>8.6590000000000007</v>
      </c>
      <c r="I121" s="100"/>
      <c r="J121" s="101">
        <f>ROUND(I121*H121,2)</f>
        <v>0</v>
      </c>
      <c r="K121" s="97" t="s">
        <v>96</v>
      </c>
      <c r="L121" s="19"/>
      <c r="M121" s="102" t="s">
        <v>0</v>
      </c>
      <c r="N121" s="103" t="s">
        <v>33</v>
      </c>
      <c r="O121" s="27"/>
      <c r="P121" s="104">
        <f>O121*H121</f>
        <v>0</v>
      </c>
      <c r="Q121" s="104">
        <v>0</v>
      </c>
      <c r="R121" s="104">
        <f>Q121*H121</f>
        <v>0</v>
      </c>
      <c r="S121" s="104">
        <v>0</v>
      </c>
      <c r="T121" s="105">
        <f>S121*H121</f>
        <v>0</v>
      </c>
      <c r="AR121" s="106" t="s">
        <v>97</v>
      </c>
      <c r="AT121" s="106" t="s">
        <v>92</v>
      </c>
      <c r="AU121" s="106" t="s">
        <v>49</v>
      </c>
      <c r="AY121" s="10" t="s">
        <v>90</v>
      </c>
      <c r="BE121" s="107">
        <f>IF(N121="základní",J121,0)</f>
        <v>0</v>
      </c>
      <c r="BF121" s="107">
        <f>IF(N121="snížená",J121,0)</f>
        <v>0</v>
      </c>
      <c r="BG121" s="107">
        <f>IF(N121="zákl. přenesená",J121,0)</f>
        <v>0</v>
      </c>
      <c r="BH121" s="107">
        <f>IF(N121="sníž. přenesená",J121,0)</f>
        <v>0</v>
      </c>
      <c r="BI121" s="107">
        <f>IF(N121="nulová",J121,0)</f>
        <v>0</v>
      </c>
      <c r="BJ121" s="10" t="s">
        <v>47</v>
      </c>
      <c r="BK121" s="107">
        <f>ROUND(I121*H121,2)</f>
        <v>0</v>
      </c>
      <c r="BL121" s="10" t="s">
        <v>97</v>
      </c>
      <c r="BM121" s="106" t="s">
        <v>138</v>
      </c>
    </row>
    <row r="122" spans="2:65" s="1" customFormat="1" ht="29.25" x14ac:dyDescent="0.2">
      <c r="B122" s="19"/>
      <c r="D122" s="108" t="s">
        <v>99</v>
      </c>
      <c r="F122" s="109" t="s">
        <v>139</v>
      </c>
      <c r="I122" s="39"/>
      <c r="L122" s="19"/>
      <c r="M122" s="110"/>
      <c r="N122" s="27"/>
      <c r="O122" s="27"/>
      <c r="P122" s="27"/>
      <c r="Q122" s="27"/>
      <c r="R122" s="27"/>
      <c r="S122" s="27"/>
      <c r="T122" s="28"/>
      <c r="AT122" s="10" t="s">
        <v>99</v>
      </c>
      <c r="AU122" s="10" t="s">
        <v>49</v>
      </c>
    </row>
    <row r="123" spans="2:65" s="7" customFormat="1" ht="22.5" x14ac:dyDescent="0.2">
      <c r="B123" s="111"/>
      <c r="D123" s="108" t="s">
        <v>101</v>
      </c>
      <c r="E123" s="112" t="s">
        <v>0</v>
      </c>
      <c r="F123" s="113" t="s">
        <v>140</v>
      </c>
      <c r="H123" s="114">
        <v>4.0149999999999997</v>
      </c>
      <c r="I123" s="115"/>
      <c r="L123" s="111"/>
      <c r="M123" s="116"/>
      <c r="N123" s="117"/>
      <c r="O123" s="117"/>
      <c r="P123" s="117"/>
      <c r="Q123" s="117"/>
      <c r="R123" s="117"/>
      <c r="S123" s="117"/>
      <c r="T123" s="118"/>
      <c r="AT123" s="112" t="s">
        <v>101</v>
      </c>
      <c r="AU123" s="112" t="s">
        <v>49</v>
      </c>
      <c r="AV123" s="7" t="s">
        <v>49</v>
      </c>
      <c r="AW123" s="7" t="s">
        <v>25</v>
      </c>
      <c r="AX123" s="7" t="s">
        <v>46</v>
      </c>
      <c r="AY123" s="112" t="s">
        <v>90</v>
      </c>
    </row>
    <row r="124" spans="2:65" s="7" customFormat="1" x14ac:dyDescent="0.2">
      <c r="B124" s="111"/>
      <c r="D124" s="108" t="s">
        <v>101</v>
      </c>
      <c r="E124" s="112" t="s">
        <v>0</v>
      </c>
      <c r="F124" s="113" t="s">
        <v>141</v>
      </c>
      <c r="H124" s="114">
        <v>4.6440000000000001</v>
      </c>
      <c r="I124" s="115"/>
      <c r="L124" s="111"/>
      <c r="M124" s="116"/>
      <c r="N124" s="117"/>
      <c r="O124" s="117"/>
      <c r="P124" s="117"/>
      <c r="Q124" s="117"/>
      <c r="R124" s="117"/>
      <c r="S124" s="117"/>
      <c r="T124" s="118"/>
      <c r="AT124" s="112" t="s">
        <v>101</v>
      </c>
      <c r="AU124" s="112" t="s">
        <v>49</v>
      </c>
      <c r="AV124" s="7" t="s">
        <v>49</v>
      </c>
      <c r="AW124" s="7" t="s">
        <v>25</v>
      </c>
      <c r="AX124" s="7" t="s">
        <v>46</v>
      </c>
      <c r="AY124" s="112" t="s">
        <v>90</v>
      </c>
    </row>
    <row r="125" spans="2:65" s="1" customFormat="1" ht="24" customHeight="1" x14ac:dyDescent="0.2">
      <c r="B125" s="94"/>
      <c r="C125" s="95" t="s">
        <v>142</v>
      </c>
      <c r="D125" s="95" t="s">
        <v>92</v>
      </c>
      <c r="E125" s="96" t="s">
        <v>143</v>
      </c>
      <c r="F125" s="97" t="s">
        <v>144</v>
      </c>
      <c r="G125" s="98" t="s">
        <v>132</v>
      </c>
      <c r="H125" s="99">
        <v>8.6590000000000007</v>
      </c>
      <c r="I125" s="100"/>
      <c r="J125" s="101">
        <f>ROUND(I125*H125,2)</f>
        <v>0</v>
      </c>
      <c r="K125" s="97" t="s">
        <v>96</v>
      </c>
      <c r="L125" s="19"/>
      <c r="M125" s="102" t="s">
        <v>0</v>
      </c>
      <c r="N125" s="103" t="s">
        <v>33</v>
      </c>
      <c r="O125" s="27"/>
      <c r="P125" s="104">
        <f>O125*H125</f>
        <v>0</v>
      </c>
      <c r="Q125" s="104">
        <v>0</v>
      </c>
      <c r="R125" s="104">
        <f>Q125*H125</f>
        <v>0</v>
      </c>
      <c r="S125" s="104">
        <v>0</v>
      </c>
      <c r="T125" s="105">
        <f>S125*H125</f>
        <v>0</v>
      </c>
      <c r="AR125" s="106" t="s">
        <v>97</v>
      </c>
      <c r="AT125" s="106" t="s">
        <v>92</v>
      </c>
      <c r="AU125" s="106" t="s">
        <v>49</v>
      </c>
      <c r="AY125" s="10" t="s">
        <v>90</v>
      </c>
      <c r="BE125" s="107">
        <f>IF(N125="základní",J125,0)</f>
        <v>0</v>
      </c>
      <c r="BF125" s="107">
        <f>IF(N125="snížená",J125,0)</f>
        <v>0</v>
      </c>
      <c r="BG125" s="107">
        <f>IF(N125="zákl. přenesená",J125,0)</f>
        <v>0</v>
      </c>
      <c r="BH125" s="107">
        <f>IF(N125="sníž. přenesená",J125,0)</f>
        <v>0</v>
      </c>
      <c r="BI125" s="107">
        <f>IF(N125="nulová",J125,0)</f>
        <v>0</v>
      </c>
      <c r="BJ125" s="10" t="s">
        <v>47</v>
      </c>
      <c r="BK125" s="107">
        <f>ROUND(I125*H125,2)</f>
        <v>0</v>
      </c>
      <c r="BL125" s="10" t="s">
        <v>97</v>
      </c>
      <c r="BM125" s="106" t="s">
        <v>145</v>
      </c>
    </row>
    <row r="126" spans="2:65" s="1" customFormat="1" ht="39" x14ac:dyDescent="0.2">
      <c r="B126" s="19"/>
      <c r="D126" s="108" t="s">
        <v>99</v>
      </c>
      <c r="F126" s="109" t="s">
        <v>146</v>
      </c>
      <c r="I126" s="39"/>
      <c r="L126" s="19"/>
      <c r="M126" s="110"/>
      <c r="N126" s="27"/>
      <c r="O126" s="27"/>
      <c r="P126" s="27"/>
      <c r="Q126" s="27"/>
      <c r="R126" s="27"/>
      <c r="S126" s="27"/>
      <c r="T126" s="28"/>
      <c r="AT126" s="10" t="s">
        <v>99</v>
      </c>
      <c r="AU126" s="10" t="s">
        <v>49</v>
      </c>
    </row>
    <row r="127" spans="2:65" s="7" customFormat="1" x14ac:dyDescent="0.2">
      <c r="B127" s="111"/>
      <c r="D127" s="108" t="s">
        <v>101</v>
      </c>
      <c r="E127" s="112" t="s">
        <v>0</v>
      </c>
      <c r="F127" s="113" t="s">
        <v>147</v>
      </c>
      <c r="H127" s="114">
        <v>4.0149999999999997</v>
      </c>
      <c r="I127" s="115"/>
      <c r="L127" s="111"/>
      <c r="M127" s="116"/>
      <c r="N127" s="117"/>
      <c r="O127" s="117"/>
      <c r="P127" s="117"/>
      <c r="Q127" s="117"/>
      <c r="R127" s="117"/>
      <c r="S127" s="117"/>
      <c r="T127" s="118"/>
      <c r="AT127" s="112" t="s">
        <v>101</v>
      </c>
      <c r="AU127" s="112" t="s">
        <v>49</v>
      </c>
      <c r="AV127" s="7" t="s">
        <v>49</v>
      </c>
      <c r="AW127" s="7" t="s">
        <v>25</v>
      </c>
      <c r="AX127" s="7" t="s">
        <v>46</v>
      </c>
      <c r="AY127" s="112" t="s">
        <v>90</v>
      </c>
    </row>
    <row r="128" spans="2:65" s="7" customFormat="1" x14ac:dyDescent="0.2">
      <c r="B128" s="111"/>
      <c r="D128" s="108" t="s">
        <v>101</v>
      </c>
      <c r="E128" s="112" t="s">
        <v>0</v>
      </c>
      <c r="F128" s="113" t="s">
        <v>141</v>
      </c>
      <c r="H128" s="114">
        <v>4.6440000000000001</v>
      </c>
      <c r="I128" s="115"/>
      <c r="L128" s="111"/>
      <c r="M128" s="116"/>
      <c r="N128" s="117"/>
      <c r="O128" s="117"/>
      <c r="P128" s="117"/>
      <c r="Q128" s="117"/>
      <c r="R128" s="117"/>
      <c r="S128" s="117"/>
      <c r="T128" s="118"/>
      <c r="AT128" s="112" t="s">
        <v>101</v>
      </c>
      <c r="AU128" s="112" t="s">
        <v>49</v>
      </c>
      <c r="AV128" s="7" t="s">
        <v>49</v>
      </c>
      <c r="AW128" s="7" t="s">
        <v>25</v>
      </c>
      <c r="AX128" s="7" t="s">
        <v>46</v>
      </c>
      <c r="AY128" s="112" t="s">
        <v>90</v>
      </c>
    </row>
    <row r="129" spans="2:65" s="1" customFormat="1" ht="24" customHeight="1" x14ac:dyDescent="0.2">
      <c r="B129" s="94"/>
      <c r="C129" s="95" t="s">
        <v>148</v>
      </c>
      <c r="D129" s="95" t="s">
        <v>92</v>
      </c>
      <c r="E129" s="96" t="s">
        <v>149</v>
      </c>
      <c r="F129" s="97" t="s">
        <v>150</v>
      </c>
      <c r="G129" s="98" t="s">
        <v>132</v>
      </c>
      <c r="H129" s="99">
        <v>113.126</v>
      </c>
      <c r="I129" s="100"/>
      <c r="J129" s="101">
        <f>ROUND(I129*H129,2)</f>
        <v>0</v>
      </c>
      <c r="K129" s="97" t="s">
        <v>96</v>
      </c>
      <c r="L129" s="19"/>
      <c r="M129" s="102" t="s">
        <v>0</v>
      </c>
      <c r="N129" s="103" t="s">
        <v>33</v>
      </c>
      <c r="O129" s="27"/>
      <c r="P129" s="104">
        <f>O129*H129</f>
        <v>0</v>
      </c>
      <c r="Q129" s="104">
        <v>0</v>
      </c>
      <c r="R129" s="104">
        <f>Q129*H129</f>
        <v>0</v>
      </c>
      <c r="S129" s="104">
        <v>0</v>
      </c>
      <c r="T129" s="105">
        <f>S129*H129</f>
        <v>0</v>
      </c>
      <c r="AR129" s="106" t="s">
        <v>97</v>
      </c>
      <c r="AT129" s="106" t="s">
        <v>92</v>
      </c>
      <c r="AU129" s="106" t="s">
        <v>49</v>
      </c>
      <c r="AY129" s="10" t="s">
        <v>90</v>
      </c>
      <c r="BE129" s="107">
        <f>IF(N129="základní",J129,0)</f>
        <v>0</v>
      </c>
      <c r="BF129" s="107">
        <f>IF(N129="snížená",J129,0)</f>
        <v>0</v>
      </c>
      <c r="BG129" s="107">
        <f>IF(N129="zákl. přenesená",J129,0)</f>
        <v>0</v>
      </c>
      <c r="BH129" s="107">
        <f>IF(N129="sníž. přenesená",J129,0)</f>
        <v>0</v>
      </c>
      <c r="BI129" s="107">
        <f>IF(N129="nulová",J129,0)</f>
        <v>0</v>
      </c>
      <c r="BJ129" s="10" t="s">
        <v>47</v>
      </c>
      <c r="BK129" s="107">
        <f>ROUND(I129*H129,2)</f>
        <v>0</v>
      </c>
      <c r="BL129" s="10" t="s">
        <v>97</v>
      </c>
      <c r="BM129" s="106" t="s">
        <v>151</v>
      </c>
    </row>
    <row r="130" spans="2:65" s="1" customFormat="1" ht="29.25" x14ac:dyDescent="0.2">
      <c r="B130" s="19"/>
      <c r="D130" s="108" t="s">
        <v>99</v>
      </c>
      <c r="F130" s="109" t="s">
        <v>152</v>
      </c>
      <c r="I130" s="39"/>
      <c r="L130" s="19"/>
      <c r="M130" s="110"/>
      <c r="N130" s="27"/>
      <c r="O130" s="27"/>
      <c r="P130" s="27"/>
      <c r="Q130" s="27"/>
      <c r="R130" s="27"/>
      <c r="S130" s="27"/>
      <c r="T130" s="28"/>
      <c r="AT130" s="10" t="s">
        <v>99</v>
      </c>
      <c r="AU130" s="10" t="s">
        <v>49</v>
      </c>
    </row>
    <row r="131" spans="2:65" s="7" customFormat="1" ht="33.75" x14ac:dyDescent="0.2">
      <c r="B131" s="111"/>
      <c r="D131" s="108" t="s">
        <v>101</v>
      </c>
      <c r="E131" s="112" t="s">
        <v>0</v>
      </c>
      <c r="F131" s="113" t="s">
        <v>153</v>
      </c>
      <c r="H131" s="114">
        <v>85.180999999999997</v>
      </c>
      <c r="I131" s="115"/>
      <c r="L131" s="111"/>
      <c r="M131" s="116"/>
      <c r="N131" s="117"/>
      <c r="O131" s="117"/>
      <c r="P131" s="117"/>
      <c r="Q131" s="117"/>
      <c r="R131" s="117"/>
      <c r="S131" s="117"/>
      <c r="T131" s="118"/>
      <c r="AT131" s="112" t="s">
        <v>101</v>
      </c>
      <c r="AU131" s="112" t="s">
        <v>49</v>
      </c>
      <c r="AV131" s="7" t="s">
        <v>49</v>
      </c>
      <c r="AW131" s="7" t="s">
        <v>25</v>
      </c>
      <c r="AX131" s="7" t="s">
        <v>46</v>
      </c>
      <c r="AY131" s="112" t="s">
        <v>90</v>
      </c>
    </row>
    <row r="132" spans="2:65" s="7" customFormat="1" x14ac:dyDescent="0.2">
      <c r="B132" s="111"/>
      <c r="D132" s="108" t="s">
        <v>101</v>
      </c>
      <c r="E132" s="112" t="s">
        <v>0</v>
      </c>
      <c r="F132" s="113" t="s">
        <v>154</v>
      </c>
      <c r="H132" s="114">
        <v>27.945</v>
      </c>
      <c r="I132" s="115"/>
      <c r="L132" s="111"/>
      <c r="M132" s="116"/>
      <c r="N132" s="117"/>
      <c r="O132" s="117"/>
      <c r="P132" s="117"/>
      <c r="Q132" s="117"/>
      <c r="R132" s="117"/>
      <c r="S132" s="117"/>
      <c r="T132" s="118"/>
      <c r="AT132" s="112" t="s">
        <v>101</v>
      </c>
      <c r="AU132" s="112" t="s">
        <v>49</v>
      </c>
      <c r="AV132" s="7" t="s">
        <v>49</v>
      </c>
      <c r="AW132" s="7" t="s">
        <v>25</v>
      </c>
      <c r="AX132" s="7" t="s">
        <v>46</v>
      </c>
      <c r="AY132" s="112" t="s">
        <v>90</v>
      </c>
    </row>
    <row r="133" spans="2:65" s="8" customFormat="1" x14ac:dyDescent="0.2">
      <c r="B133" s="119"/>
      <c r="D133" s="108" t="s">
        <v>101</v>
      </c>
      <c r="E133" s="120" t="s">
        <v>0</v>
      </c>
      <c r="F133" s="121" t="s">
        <v>155</v>
      </c>
      <c r="H133" s="122">
        <v>113.126</v>
      </c>
      <c r="I133" s="123"/>
      <c r="L133" s="119"/>
      <c r="M133" s="124"/>
      <c r="N133" s="125"/>
      <c r="O133" s="125"/>
      <c r="P133" s="125"/>
      <c r="Q133" s="125"/>
      <c r="R133" s="125"/>
      <c r="S133" s="125"/>
      <c r="T133" s="126"/>
      <c r="AT133" s="120" t="s">
        <v>101</v>
      </c>
      <c r="AU133" s="120" t="s">
        <v>49</v>
      </c>
      <c r="AV133" s="8" t="s">
        <v>97</v>
      </c>
      <c r="AW133" s="8" t="s">
        <v>25</v>
      </c>
      <c r="AX133" s="8" t="s">
        <v>47</v>
      </c>
      <c r="AY133" s="120" t="s">
        <v>90</v>
      </c>
    </row>
    <row r="134" spans="2:65" s="1" customFormat="1" ht="24" customHeight="1" x14ac:dyDescent="0.2">
      <c r="B134" s="94"/>
      <c r="C134" s="95" t="s">
        <v>156</v>
      </c>
      <c r="D134" s="95" t="s">
        <v>92</v>
      </c>
      <c r="E134" s="96" t="s">
        <v>157</v>
      </c>
      <c r="F134" s="97" t="s">
        <v>158</v>
      </c>
      <c r="G134" s="98" t="s">
        <v>132</v>
      </c>
      <c r="H134" s="99">
        <v>113.126</v>
      </c>
      <c r="I134" s="100"/>
      <c r="J134" s="101">
        <f>ROUND(I134*H134,2)</f>
        <v>0</v>
      </c>
      <c r="K134" s="97" t="s">
        <v>96</v>
      </c>
      <c r="L134" s="19"/>
      <c r="M134" s="102" t="s">
        <v>0</v>
      </c>
      <c r="N134" s="103" t="s">
        <v>33</v>
      </c>
      <c r="O134" s="27"/>
      <c r="P134" s="104">
        <f>O134*H134</f>
        <v>0</v>
      </c>
      <c r="Q134" s="104">
        <v>0</v>
      </c>
      <c r="R134" s="104">
        <f>Q134*H134</f>
        <v>0</v>
      </c>
      <c r="S134" s="104">
        <v>0</v>
      </c>
      <c r="T134" s="105">
        <f>S134*H134</f>
        <v>0</v>
      </c>
      <c r="AR134" s="106" t="s">
        <v>97</v>
      </c>
      <c r="AT134" s="106" t="s">
        <v>92</v>
      </c>
      <c r="AU134" s="106" t="s">
        <v>49</v>
      </c>
      <c r="AY134" s="10" t="s">
        <v>90</v>
      </c>
      <c r="BE134" s="107">
        <f>IF(N134="základní",J134,0)</f>
        <v>0</v>
      </c>
      <c r="BF134" s="107">
        <f>IF(N134="snížená",J134,0)</f>
        <v>0</v>
      </c>
      <c r="BG134" s="107">
        <f>IF(N134="zákl. přenesená",J134,0)</f>
        <v>0</v>
      </c>
      <c r="BH134" s="107">
        <f>IF(N134="sníž. přenesená",J134,0)</f>
        <v>0</v>
      </c>
      <c r="BI134" s="107">
        <f>IF(N134="nulová",J134,0)</f>
        <v>0</v>
      </c>
      <c r="BJ134" s="10" t="s">
        <v>47</v>
      </c>
      <c r="BK134" s="107">
        <f>ROUND(I134*H134,2)</f>
        <v>0</v>
      </c>
      <c r="BL134" s="10" t="s">
        <v>97</v>
      </c>
      <c r="BM134" s="106" t="s">
        <v>159</v>
      </c>
    </row>
    <row r="135" spans="2:65" s="1" customFormat="1" ht="39" x14ac:dyDescent="0.2">
      <c r="B135" s="19"/>
      <c r="D135" s="108" t="s">
        <v>99</v>
      </c>
      <c r="F135" s="109" t="s">
        <v>160</v>
      </c>
      <c r="I135" s="39"/>
      <c r="L135" s="19"/>
      <c r="M135" s="110"/>
      <c r="N135" s="27"/>
      <c r="O135" s="27"/>
      <c r="P135" s="27"/>
      <c r="Q135" s="27"/>
      <c r="R135" s="27"/>
      <c r="S135" s="27"/>
      <c r="T135" s="28"/>
      <c r="AT135" s="10" t="s">
        <v>99</v>
      </c>
      <c r="AU135" s="10" t="s">
        <v>49</v>
      </c>
    </row>
    <row r="136" spans="2:65" s="7" customFormat="1" ht="33.75" x14ac:dyDescent="0.2">
      <c r="B136" s="111"/>
      <c r="D136" s="108" t="s">
        <v>101</v>
      </c>
      <c r="E136" s="112" t="s">
        <v>0</v>
      </c>
      <c r="F136" s="113" t="s">
        <v>153</v>
      </c>
      <c r="H136" s="114">
        <v>85.180999999999997</v>
      </c>
      <c r="I136" s="115"/>
      <c r="L136" s="111"/>
      <c r="M136" s="116"/>
      <c r="N136" s="117"/>
      <c r="O136" s="117"/>
      <c r="P136" s="117"/>
      <c r="Q136" s="117"/>
      <c r="R136" s="117"/>
      <c r="S136" s="117"/>
      <c r="T136" s="118"/>
      <c r="AT136" s="112" t="s">
        <v>101</v>
      </c>
      <c r="AU136" s="112" t="s">
        <v>49</v>
      </c>
      <c r="AV136" s="7" t="s">
        <v>49</v>
      </c>
      <c r="AW136" s="7" t="s">
        <v>25</v>
      </c>
      <c r="AX136" s="7" t="s">
        <v>46</v>
      </c>
      <c r="AY136" s="112" t="s">
        <v>90</v>
      </c>
    </row>
    <row r="137" spans="2:65" s="7" customFormat="1" x14ac:dyDescent="0.2">
      <c r="B137" s="111"/>
      <c r="D137" s="108" t="s">
        <v>101</v>
      </c>
      <c r="E137" s="112" t="s">
        <v>0</v>
      </c>
      <c r="F137" s="113" t="s">
        <v>154</v>
      </c>
      <c r="H137" s="114">
        <v>27.945</v>
      </c>
      <c r="I137" s="115"/>
      <c r="L137" s="111"/>
      <c r="M137" s="116"/>
      <c r="N137" s="117"/>
      <c r="O137" s="117"/>
      <c r="P137" s="117"/>
      <c r="Q137" s="117"/>
      <c r="R137" s="117"/>
      <c r="S137" s="117"/>
      <c r="T137" s="118"/>
      <c r="AT137" s="112" t="s">
        <v>101</v>
      </c>
      <c r="AU137" s="112" t="s">
        <v>49</v>
      </c>
      <c r="AV137" s="7" t="s">
        <v>49</v>
      </c>
      <c r="AW137" s="7" t="s">
        <v>25</v>
      </c>
      <c r="AX137" s="7" t="s">
        <v>46</v>
      </c>
      <c r="AY137" s="112" t="s">
        <v>90</v>
      </c>
    </row>
    <row r="138" spans="2:65" s="8" customFormat="1" x14ac:dyDescent="0.2">
      <c r="B138" s="119"/>
      <c r="D138" s="108" t="s">
        <v>101</v>
      </c>
      <c r="E138" s="120" t="s">
        <v>0</v>
      </c>
      <c r="F138" s="121" t="s">
        <v>155</v>
      </c>
      <c r="H138" s="122">
        <v>113.126</v>
      </c>
      <c r="I138" s="123"/>
      <c r="L138" s="119"/>
      <c r="M138" s="124"/>
      <c r="N138" s="125"/>
      <c r="O138" s="125"/>
      <c r="P138" s="125"/>
      <c r="Q138" s="125"/>
      <c r="R138" s="125"/>
      <c r="S138" s="125"/>
      <c r="T138" s="126"/>
      <c r="AT138" s="120" t="s">
        <v>101</v>
      </c>
      <c r="AU138" s="120" t="s">
        <v>49</v>
      </c>
      <c r="AV138" s="8" t="s">
        <v>97</v>
      </c>
      <c r="AW138" s="8" t="s">
        <v>25</v>
      </c>
      <c r="AX138" s="8" t="s">
        <v>47</v>
      </c>
      <c r="AY138" s="120" t="s">
        <v>90</v>
      </c>
    </row>
    <row r="139" spans="2:65" s="1" customFormat="1" ht="24" customHeight="1" x14ac:dyDescent="0.2">
      <c r="B139" s="94"/>
      <c r="C139" s="95" t="s">
        <v>161</v>
      </c>
      <c r="D139" s="95" t="s">
        <v>92</v>
      </c>
      <c r="E139" s="96" t="s">
        <v>162</v>
      </c>
      <c r="F139" s="97" t="s">
        <v>163</v>
      </c>
      <c r="G139" s="98" t="s">
        <v>132</v>
      </c>
      <c r="H139" s="99">
        <v>86.988</v>
      </c>
      <c r="I139" s="100"/>
      <c r="J139" s="101">
        <f>ROUND(I139*H139,2)</f>
        <v>0</v>
      </c>
      <c r="K139" s="97" t="s">
        <v>96</v>
      </c>
      <c r="L139" s="19"/>
      <c r="M139" s="102" t="s">
        <v>0</v>
      </c>
      <c r="N139" s="103" t="s">
        <v>33</v>
      </c>
      <c r="O139" s="27"/>
      <c r="P139" s="104">
        <f>O139*H139</f>
        <v>0</v>
      </c>
      <c r="Q139" s="104">
        <v>0</v>
      </c>
      <c r="R139" s="104">
        <f>Q139*H139</f>
        <v>0</v>
      </c>
      <c r="S139" s="104">
        <v>0</v>
      </c>
      <c r="T139" s="105">
        <f>S139*H139</f>
        <v>0</v>
      </c>
      <c r="AR139" s="106" t="s">
        <v>97</v>
      </c>
      <c r="AT139" s="106" t="s">
        <v>92</v>
      </c>
      <c r="AU139" s="106" t="s">
        <v>49</v>
      </c>
      <c r="AY139" s="10" t="s">
        <v>90</v>
      </c>
      <c r="BE139" s="107">
        <f>IF(N139="základní",J139,0)</f>
        <v>0</v>
      </c>
      <c r="BF139" s="107">
        <f>IF(N139="snížená",J139,0)</f>
        <v>0</v>
      </c>
      <c r="BG139" s="107">
        <f>IF(N139="zákl. přenesená",J139,0)</f>
        <v>0</v>
      </c>
      <c r="BH139" s="107">
        <f>IF(N139="sníž. přenesená",J139,0)</f>
        <v>0</v>
      </c>
      <c r="BI139" s="107">
        <f>IF(N139="nulová",J139,0)</f>
        <v>0</v>
      </c>
      <c r="BJ139" s="10" t="s">
        <v>47</v>
      </c>
      <c r="BK139" s="107">
        <f>ROUND(I139*H139,2)</f>
        <v>0</v>
      </c>
      <c r="BL139" s="10" t="s">
        <v>97</v>
      </c>
      <c r="BM139" s="106" t="s">
        <v>164</v>
      </c>
    </row>
    <row r="140" spans="2:65" s="1" customFormat="1" ht="39" x14ac:dyDescent="0.2">
      <c r="B140" s="19"/>
      <c r="D140" s="108" t="s">
        <v>99</v>
      </c>
      <c r="F140" s="109" t="s">
        <v>165</v>
      </c>
      <c r="I140" s="39"/>
      <c r="L140" s="19"/>
      <c r="M140" s="110"/>
      <c r="N140" s="27"/>
      <c r="O140" s="27"/>
      <c r="P140" s="27"/>
      <c r="Q140" s="27"/>
      <c r="R140" s="27"/>
      <c r="S140" s="27"/>
      <c r="T140" s="28"/>
      <c r="AT140" s="10" t="s">
        <v>99</v>
      </c>
      <c r="AU140" s="10" t="s">
        <v>49</v>
      </c>
    </row>
    <row r="141" spans="2:65" s="7" customFormat="1" ht="33.75" x14ac:dyDescent="0.2">
      <c r="B141" s="111"/>
      <c r="D141" s="108" t="s">
        <v>101</v>
      </c>
      <c r="E141" s="112" t="s">
        <v>0</v>
      </c>
      <c r="F141" s="113" t="s">
        <v>166</v>
      </c>
      <c r="H141" s="114">
        <v>8.6590000000000007</v>
      </c>
      <c r="I141" s="115"/>
      <c r="L141" s="111"/>
      <c r="M141" s="116"/>
      <c r="N141" s="117"/>
      <c r="O141" s="117"/>
      <c r="P141" s="117"/>
      <c r="Q141" s="117"/>
      <c r="R141" s="117"/>
      <c r="S141" s="117"/>
      <c r="T141" s="118"/>
      <c r="AT141" s="112" t="s">
        <v>101</v>
      </c>
      <c r="AU141" s="112" t="s">
        <v>49</v>
      </c>
      <c r="AV141" s="7" t="s">
        <v>49</v>
      </c>
      <c r="AW141" s="7" t="s">
        <v>25</v>
      </c>
      <c r="AX141" s="7" t="s">
        <v>46</v>
      </c>
      <c r="AY141" s="112" t="s">
        <v>90</v>
      </c>
    </row>
    <row r="142" spans="2:65" s="7" customFormat="1" ht="33.75" x14ac:dyDescent="0.2">
      <c r="B142" s="111"/>
      <c r="D142" s="108" t="s">
        <v>101</v>
      </c>
      <c r="E142" s="112" t="s">
        <v>0</v>
      </c>
      <c r="F142" s="113" t="s">
        <v>167</v>
      </c>
      <c r="H142" s="114">
        <v>113.126</v>
      </c>
      <c r="I142" s="115"/>
      <c r="L142" s="111"/>
      <c r="M142" s="116"/>
      <c r="N142" s="117"/>
      <c r="O142" s="117"/>
      <c r="P142" s="117"/>
      <c r="Q142" s="117"/>
      <c r="R142" s="117"/>
      <c r="S142" s="117"/>
      <c r="T142" s="118"/>
      <c r="AT142" s="112" t="s">
        <v>101</v>
      </c>
      <c r="AU142" s="112" t="s">
        <v>49</v>
      </c>
      <c r="AV142" s="7" t="s">
        <v>49</v>
      </c>
      <c r="AW142" s="7" t="s">
        <v>25</v>
      </c>
      <c r="AX142" s="7" t="s">
        <v>46</v>
      </c>
      <c r="AY142" s="112" t="s">
        <v>90</v>
      </c>
    </row>
    <row r="143" spans="2:65" s="7" customFormat="1" ht="33.75" x14ac:dyDescent="0.2">
      <c r="B143" s="111"/>
      <c r="D143" s="108" t="s">
        <v>101</v>
      </c>
      <c r="E143" s="112" t="s">
        <v>0</v>
      </c>
      <c r="F143" s="113" t="s">
        <v>168</v>
      </c>
      <c r="H143" s="114">
        <v>-34.796999999999997</v>
      </c>
      <c r="I143" s="115"/>
      <c r="L143" s="111"/>
      <c r="M143" s="116"/>
      <c r="N143" s="117"/>
      <c r="O143" s="117"/>
      <c r="P143" s="117"/>
      <c r="Q143" s="117"/>
      <c r="R143" s="117"/>
      <c r="S143" s="117"/>
      <c r="T143" s="118"/>
      <c r="AT143" s="112" t="s">
        <v>101</v>
      </c>
      <c r="AU143" s="112" t="s">
        <v>49</v>
      </c>
      <c r="AV143" s="7" t="s">
        <v>49</v>
      </c>
      <c r="AW143" s="7" t="s">
        <v>25</v>
      </c>
      <c r="AX143" s="7" t="s">
        <v>46</v>
      </c>
      <c r="AY143" s="112" t="s">
        <v>90</v>
      </c>
    </row>
    <row r="144" spans="2:65" s="1" customFormat="1" ht="24" customHeight="1" x14ac:dyDescent="0.2">
      <c r="B144" s="94"/>
      <c r="C144" s="95" t="s">
        <v>169</v>
      </c>
      <c r="D144" s="95" t="s">
        <v>92</v>
      </c>
      <c r="E144" s="96" t="s">
        <v>170</v>
      </c>
      <c r="F144" s="97" t="s">
        <v>171</v>
      </c>
      <c r="G144" s="98" t="s">
        <v>172</v>
      </c>
      <c r="H144" s="99">
        <v>143.53</v>
      </c>
      <c r="I144" s="100"/>
      <c r="J144" s="101">
        <f>ROUND(I144*H144,2)</f>
        <v>0</v>
      </c>
      <c r="K144" s="97" t="s">
        <v>96</v>
      </c>
      <c r="L144" s="19"/>
      <c r="M144" s="102" t="s">
        <v>0</v>
      </c>
      <c r="N144" s="103" t="s">
        <v>33</v>
      </c>
      <c r="O144" s="27"/>
      <c r="P144" s="104">
        <f>O144*H144</f>
        <v>0</v>
      </c>
      <c r="Q144" s="104">
        <v>0</v>
      </c>
      <c r="R144" s="104">
        <f>Q144*H144</f>
        <v>0</v>
      </c>
      <c r="S144" s="104">
        <v>0</v>
      </c>
      <c r="T144" s="105">
        <f>S144*H144</f>
        <v>0</v>
      </c>
      <c r="AR144" s="106" t="s">
        <v>97</v>
      </c>
      <c r="AT144" s="106" t="s">
        <v>92</v>
      </c>
      <c r="AU144" s="106" t="s">
        <v>49</v>
      </c>
      <c r="AY144" s="10" t="s">
        <v>90</v>
      </c>
      <c r="BE144" s="107">
        <f>IF(N144="základní",J144,0)</f>
        <v>0</v>
      </c>
      <c r="BF144" s="107">
        <f>IF(N144="snížená",J144,0)</f>
        <v>0</v>
      </c>
      <c r="BG144" s="107">
        <f>IF(N144="zákl. přenesená",J144,0)</f>
        <v>0</v>
      </c>
      <c r="BH144" s="107">
        <f>IF(N144="sníž. přenesená",J144,0)</f>
        <v>0</v>
      </c>
      <c r="BI144" s="107">
        <f>IF(N144="nulová",J144,0)</f>
        <v>0</v>
      </c>
      <c r="BJ144" s="10" t="s">
        <v>47</v>
      </c>
      <c r="BK144" s="107">
        <f>ROUND(I144*H144,2)</f>
        <v>0</v>
      </c>
      <c r="BL144" s="10" t="s">
        <v>97</v>
      </c>
      <c r="BM144" s="106" t="s">
        <v>173</v>
      </c>
    </row>
    <row r="145" spans="2:65" s="1" customFormat="1" x14ac:dyDescent="0.2">
      <c r="B145" s="19"/>
      <c r="D145" s="108" t="s">
        <v>99</v>
      </c>
      <c r="F145" s="109" t="s">
        <v>171</v>
      </c>
      <c r="I145" s="39"/>
      <c r="L145" s="19"/>
      <c r="M145" s="110"/>
      <c r="N145" s="27"/>
      <c r="O145" s="27"/>
      <c r="P145" s="27"/>
      <c r="Q145" s="27"/>
      <c r="R145" s="27"/>
      <c r="S145" s="27"/>
      <c r="T145" s="28"/>
      <c r="AT145" s="10" t="s">
        <v>99</v>
      </c>
      <c r="AU145" s="10" t="s">
        <v>49</v>
      </c>
    </row>
    <row r="146" spans="2:65" s="7" customFormat="1" ht="33.75" x14ac:dyDescent="0.2">
      <c r="B146" s="111"/>
      <c r="D146" s="108" t="s">
        <v>101</v>
      </c>
      <c r="E146" s="112" t="s">
        <v>0</v>
      </c>
      <c r="F146" s="113" t="s">
        <v>174</v>
      </c>
      <c r="H146" s="114">
        <v>14.287000000000001</v>
      </c>
      <c r="I146" s="115"/>
      <c r="L146" s="111"/>
      <c r="M146" s="116"/>
      <c r="N146" s="117"/>
      <c r="O146" s="117"/>
      <c r="P146" s="117"/>
      <c r="Q146" s="117"/>
      <c r="R146" s="117"/>
      <c r="S146" s="117"/>
      <c r="T146" s="118"/>
      <c r="AT146" s="112" t="s">
        <v>101</v>
      </c>
      <c r="AU146" s="112" t="s">
        <v>49</v>
      </c>
      <c r="AV146" s="7" t="s">
        <v>49</v>
      </c>
      <c r="AW146" s="7" t="s">
        <v>25</v>
      </c>
      <c r="AX146" s="7" t="s">
        <v>46</v>
      </c>
      <c r="AY146" s="112" t="s">
        <v>90</v>
      </c>
    </row>
    <row r="147" spans="2:65" s="7" customFormat="1" ht="33.75" x14ac:dyDescent="0.2">
      <c r="B147" s="111"/>
      <c r="D147" s="108" t="s">
        <v>101</v>
      </c>
      <c r="E147" s="112" t="s">
        <v>0</v>
      </c>
      <c r="F147" s="113" t="s">
        <v>175</v>
      </c>
      <c r="H147" s="114">
        <v>186.65799999999999</v>
      </c>
      <c r="I147" s="115"/>
      <c r="L147" s="111"/>
      <c r="M147" s="116"/>
      <c r="N147" s="117"/>
      <c r="O147" s="117"/>
      <c r="P147" s="117"/>
      <c r="Q147" s="117"/>
      <c r="R147" s="117"/>
      <c r="S147" s="117"/>
      <c r="T147" s="118"/>
      <c r="AT147" s="112" t="s">
        <v>101</v>
      </c>
      <c r="AU147" s="112" t="s">
        <v>49</v>
      </c>
      <c r="AV147" s="7" t="s">
        <v>49</v>
      </c>
      <c r="AW147" s="7" t="s">
        <v>25</v>
      </c>
      <c r="AX147" s="7" t="s">
        <v>46</v>
      </c>
      <c r="AY147" s="112" t="s">
        <v>90</v>
      </c>
    </row>
    <row r="148" spans="2:65" s="7" customFormat="1" ht="33.75" x14ac:dyDescent="0.2">
      <c r="B148" s="111"/>
      <c r="D148" s="108" t="s">
        <v>101</v>
      </c>
      <c r="E148" s="112" t="s">
        <v>0</v>
      </c>
      <c r="F148" s="113" t="s">
        <v>176</v>
      </c>
      <c r="H148" s="114">
        <v>-57.414999999999999</v>
      </c>
      <c r="I148" s="115"/>
      <c r="L148" s="111"/>
      <c r="M148" s="116"/>
      <c r="N148" s="117"/>
      <c r="O148" s="117"/>
      <c r="P148" s="117"/>
      <c r="Q148" s="117"/>
      <c r="R148" s="117"/>
      <c r="S148" s="117"/>
      <c r="T148" s="118"/>
      <c r="AT148" s="112" t="s">
        <v>101</v>
      </c>
      <c r="AU148" s="112" t="s">
        <v>49</v>
      </c>
      <c r="AV148" s="7" t="s">
        <v>49</v>
      </c>
      <c r="AW148" s="7" t="s">
        <v>25</v>
      </c>
      <c r="AX148" s="7" t="s">
        <v>46</v>
      </c>
      <c r="AY148" s="112" t="s">
        <v>90</v>
      </c>
    </row>
    <row r="149" spans="2:65" s="1" customFormat="1" ht="24" customHeight="1" x14ac:dyDescent="0.2">
      <c r="B149" s="94"/>
      <c r="C149" s="95" t="s">
        <v>177</v>
      </c>
      <c r="D149" s="95" t="s">
        <v>92</v>
      </c>
      <c r="E149" s="96" t="s">
        <v>178</v>
      </c>
      <c r="F149" s="97" t="s">
        <v>179</v>
      </c>
      <c r="G149" s="98" t="s">
        <v>132</v>
      </c>
      <c r="H149" s="99">
        <v>34.796999999999997</v>
      </c>
      <c r="I149" s="100"/>
      <c r="J149" s="101">
        <f>ROUND(I149*H149,2)</f>
        <v>0</v>
      </c>
      <c r="K149" s="97" t="s">
        <v>96</v>
      </c>
      <c r="L149" s="19"/>
      <c r="M149" s="102" t="s">
        <v>0</v>
      </c>
      <c r="N149" s="103" t="s">
        <v>33</v>
      </c>
      <c r="O149" s="27"/>
      <c r="P149" s="104">
        <f>O149*H149</f>
        <v>0</v>
      </c>
      <c r="Q149" s="104">
        <v>0</v>
      </c>
      <c r="R149" s="104">
        <f>Q149*H149</f>
        <v>0</v>
      </c>
      <c r="S149" s="104">
        <v>0</v>
      </c>
      <c r="T149" s="105">
        <f>S149*H149</f>
        <v>0</v>
      </c>
      <c r="AR149" s="106" t="s">
        <v>97</v>
      </c>
      <c r="AT149" s="106" t="s">
        <v>92</v>
      </c>
      <c r="AU149" s="106" t="s">
        <v>49</v>
      </c>
      <c r="AY149" s="10" t="s">
        <v>90</v>
      </c>
      <c r="BE149" s="107">
        <f>IF(N149="základní",J149,0)</f>
        <v>0</v>
      </c>
      <c r="BF149" s="107">
        <f>IF(N149="snížená",J149,0)</f>
        <v>0</v>
      </c>
      <c r="BG149" s="107">
        <f>IF(N149="zákl. přenesená",J149,0)</f>
        <v>0</v>
      </c>
      <c r="BH149" s="107">
        <f>IF(N149="sníž. přenesená",J149,0)</f>
        <v>0</v>
      </c>
      <c r="BI149" s="107">
        <f>IF(N149="nulová",J149,0)</f>
        <v>0</v>
      </c>
      <c r="BJ149" s="10" t="s">
        <v>47</v>
      </c>
      <c r="BK149" s="107">
        <f>ROUND(I149*H149,2)</f>
        <v>0</v>
      </c>
      <c r="BL149" s="10" t="s">
        <v>97</v>
      </c>
      <c r="BM149" s="106" t="s">
        <v>180</v>
      </c>
    </row>
    <row r="150" spans="2:65" s="1" customFormat="1" ht="19.5" x14ac:dyDescent="0.2">
      <c r="B150" s="19"/>
      <c r="D150" s="108" t="s">
        <v>99</v>
      </c>
      <c r="F150" s="109" t="s">
        <v>179</v>
      </c>
      <c r="I150" s="39"/>
      <c r="L150" s="19"/>
      <c r="M150" s="110"/>
      <c r="N150" s="27"/>
      <c r="O150" s="27"/>
      <c r="P150" s="27"/>
      <c r="Q150" s="27"/>
      <c r="R150" s="27"/>
      <c r="S150" s="27"/>
      <c r="T150" s="28"/>
      <c r="AT150" s="10" t="s">
        <v>99</v>
      </c>
      <c r="AU150" s="10" t="s">
        <v>49</v>
      </c>
    </row>
    <row r="151" spans="2:65" s="7" customFormat="1" ht="22.5" x14ac:dyDescent="0.2">
      <c r="B151" s="111"/>
      <c r="D151" s="108" t="s">
        <v>101</v>
      </c>
      <c r="E151" s="112" t="s">
        <v>0</v>
      </c>
      <c r="F151" s="113" t="s">
        <v>181</v>
      </c>
      <c r="H151" s="114">
        <v>2.19</v>
      </c>
      <c r="I151" s="115"/>
      <c r="L151" s="111"/>
      <c r="M151" s="116"/>
      <c r="N151" s="117"/>
      <c r="O151" s="117"/>
      <c r="P151" s="117"/>
      <c r="Q151" s="117"/>
      <c r="R151" s="117"/>
      <c r="S151" s="117"/>
      <c r="T151" s="118"/>
      <c r="AT151" s="112" t="s">
        <v>101</v>
      </c>
      <c r="AU151" s="112" t="s">
        <v>49</v>
      </c>
      <c r="AV151" s="7" t="s">
        <v>49</v>
      </c>
      <c r="AW151" s="7" t="s">
        <v>25</v>
      </c>
      <c r="AX151" s="7" t="s">
        <v>46</v>
      </c>
      <c r="AY151" s="112" t="s">
        <v>90</v>
      </c>
    </row>
    <row r="152" spans="2:65" s="7" customFormat="1" ht="33.75" x14ac:dyDescent="0.2">
      <c r="B152" s="111"/>
      <c r="D152" s="108" t="s">
        <v>101</v>
      </c>
      <c r="E152" s="112" t="s">
        <v>0</v>
      </c>
      <c r="F152" s="113" t="s">
        <v>182</v>
      </c>
      <c r="H152" s="114">
        <v>22.221</v>
      </c>
      <c r="I152" s="115"/>
      <c r="L152" s="111"/>
      <c r="M152" s="116"/>
      <c r="N152" s="117"/>
      <c r="O152" s="117"/>
      <c r="P152" s="117"/>
      <c r="Q152" s="117"/>
      <c r="R152" s="117"/>
      <c r="S152" s="117"/>
      <c r="T152" s="118"/>
      <c r="AT152" s="112" t="s">
        <v>101</v>
      </c>
      <c r="AU152" s="112" t="s">
        <v>49</v>
      </c>
      <c r="AV152" s="7" t="s">
        <v>49</v>
      </c>
      <c r="AW152" s="7" t="s">
        <v>25</v>
      </c>
      <c r="AX152" s="7" t="s">
        <v>46</v>
      </c>
      <c r="AY152" s="112" t="s">
        <v>90</v>
      </c>
    </row>
    <row r="153" spans="2:65" s="7" customFormat="1" x14ac:dyDescent="0.2">
      <c r="B153" s="111"/>
      <c r="D153" s="108" t="s">
        <v>101</v>
      </c>
      <c r="E153" s="112" t="s">
        <v>0</v>
      </c>
      <c r="F153" s="113" t="s">
        <v>183</v>
      </c>
      <c r="H153" s="114">
        <v>3.0960000000000001</v>
      </c>
      <c r="I153" s="115"/>
      <c r="L153" s="111"/>
      <c r="M153" s="116"/>
      <c r="N153" s="117"/>
      <c r="O153" s="117"/>
      <c r="P153" s="117"/>
      <c r="Q153" s="117"/>
      <c r="R153" s="117"/>
      <c r="S153" s="117"/>
      <c r="T153" s="118"/>
      <c r="AT153" s="112" t="s">
        <v>101</v>
      </c>
      <c r="AU153" s="112" t="s">
        <v>49</v>
      </c>
      <c r="AV153" s="7" t="s">
        <v>49</v>
      </c>
      <c r="AW153" s="7" t="s">
        <v>25</v>
      </c>
      <c r="AX153" s="7" t="s">
        <v>46</v>
      </c>
      <c r="AY153" s="112" t="s">
        <v>90</v>
      </c>
    </row>
    <row r="154" spans="2:65" s="7" customFormat="1" ht="22.5" x14ac:dyDescent="0.2">
      <c r="B154" s="111"/>
      <c r="D154" s="108" t="s">
        <v>101</v>
      </c>
      <c r="E154" s="112" t="s">
        <v>0</v>
      </c>
      <c r="F154" s="113" t="s">
        <v>184</v>
      </c>
      <c r="H154" s="114">
        <v>7.29</v>
      </c>
      <c r="I154" s="115"/>
      <c r="L154" s="111"/>
      <c r="M154" s="116"/>
      <c r="N154" s="117"/>
      <c r="O154" s="117"/>
      <c r="P154" s="117"/>
      <c r="Q154" s="117"/>
      <c r="R154" s="117"/>
      <c r="S154" s="117"/>
      <c r="T154" s="118"/>
      <c r="AT154" s="112" t="s">
        <v>101</v>
      </c>
      <c r="AU154" s="112" t="s">
        <v>49</v>
      </c>
      <c r="AV154" s="7" t="s">
        <v>49</v>
      </c>
      <c r="AW154" s="7" t="s">
        <v>25</v>
      </c>
      <c r="AX154" s="7" t="s">
        <v>46</v>
      </c>
      <c r="AY154" s="112" t="s">
        <v>90</v>
      </c>
    </row>
    <row r="155" spans="2:65" s="1" customFormat="1" ht="24" customHeight="1" x14ac:dyDescent="0.2">
      <c r="B155" s="94"/>
      <c r="C155" s="95" t="s">
        <v>185</v>
      </c>
      <c r="D155" s="95" t="s">
        <v>92</v>
      </c>
      <c r="E155" s="96" t="s">
        <v>178</v>
      </c>
      <c r="F155" s="97" t="s">
        <v>179</v>
      </c>
      <c r="G155" s="98" t="s">
        <v>132</v>
      </c>
      <c r="H155" s="99">
        <v>9.8369999999999997</v>
      </c>
      <c r="I155" s="100"/>
      <c r="J155" s="101">
        <f>ROUND(I155*H155,2)</f>
        <v>0</v>
      </c>
      <c r="K155" s="97" t="s">
        <v>96</v>
      </c>
      <c r="L155" s="19"/>
      <c r="M155" s="102" t="s">
        <v>0</v>
      </c>
      <c r="N155" s="103" t="s">
        <v>33</v>
      </c>
      <c r="O155" s="27"/>
      <c r="P155" s="104">
        <f>O155*H155</f>
        <v>0</v>
      </c>
      <c r="Q155" s="104">
        <v>0</v>
      </c>
      <c r="R155" s="104">
        <f>Q155*H155</f>
        <v>0</v>
      </c>
      <c r="S155" s="104">
        <v>0</v>
      </c>
      <c r="T155" s="105">
        <f>S155*H155</f>
        <v>0</v>
      </c>
      <c r="AR155" s="106" t="s">
        <v>97</v>
      </c>
      <c r="AT155" s="106" t="s">
        <v>92</v>
      </c>
      <c r="AU155" s="106" t="s">
        <v>49</v>
      </c>
      <c r="AY155" s="10" t="s">
        <v>90</v>
      </c>
      <c r="BE155" s="107">
        <f>IF(N155="základní",J155,0)</f>
        <v>0</v>
      </c>
      <c r="BF155" s="107">
        <f>IF(N155="snížená",J155,0)</f>
        <v>0</v>
      </c>
      <c r="BG155" s="107">
        <f>IF(N155="zákl. přenesená",J155,0)</f>
        <v>0</v>
      </c>
      <c r="BH155" s="107">
        <f>IF(N155="sníž. přenesená",J155,0)</f>
        <v>0</v>
      </c>
      <c r="BI155" s="107">
        <f>IF(N155="nulová",J155,0)</f>
        <v>0</v>
      </c>
      <c r="BJ155" s="10" t="s">
        <v>47</v>
      </c>
      <c r="BK155" s="107">
        <f>ROUND(I155*H155,2)</f>
        <v>0</v>
      </c>
      <c r="BL155" s="10" t="s">
        <v>97</v>
      </c>
      <c r="BM155" s="106" t="s">
        <v>186</v>
      </c>
    </row>
    <row r="156" spans="2:65" s="1" customFormat="1" ht="19.5" x14ac:dyDescent="0.2">
      <c r="B156" s="19"/>
      <c r="D156" s="108" t="s">
        <v>99</v>
      </c>
      <c r="F156" s="109" t="s">
        <v>179</v>
      </c>
      <c r="I156" s="39"/>
      <c r="L156" s="19"/>
      <c r="M156" s="110"/>
      <c r="N156" s="27"/>
      <c r="O156" s="27"/>
      <c r="P156" s="27"/>
      <c r="Q156" s="27"/>
      <c r="R156" s="27"/>
      <c r="S156" s="27"/>
      <c r="T156" s="28"/>
      <c r="AT156" s="10" t="s">
        <v>99</v>
      </c>
      <c r="AU156" s="10" t="s">
        <v>49</v>
      </c>
    </row>
    <row r="157" spans="2:65" s="7" customFormat="1" ht="45" x14ac:dyDescent="0.2">
      <c r="B157" s="111"/>
      <c r="D157" s="108" t="s">
        <v>101</v>
      </c>
      <c r="E157" s="112" t="s">
        <v>0</v>
      </c>
      <c r="F157" s="113" t="s">
        <v>187</v>
      </c>
      <c r="H157" s="114">
        <v>7.407</v>
      </c>
      <c r="I157" s="115"/>
      <c r="L157" s="111"/>
      <c r="M157" s="116"/>
      <c r="N157" s="117"/>
      <c r="O157" s="117"/>
      <c r="P157" s="117"/>
      <c r="Q157" s="117"/>
      <c r="R157" s="117"/>
      <c r="S157" s="117"/>
      <c r="T157" s="118"/>
      <c r="AT157" s="112" t="s">
        <v>101</v>
      </c>
      <c r="AU157" s="112" t="s">
        <v>49</v>
      </c>
      <c r="AV157" s="7" t="s">
        <v>49</v>
      </c>
      <c r="AW157" s="7" t="s">
        <v>25</v>
      </c>
      <c r="AX157" s="7" t="s">
        <v>46</v>
      </c>
      <c r="AY157" s="112" t="s">
        <v>90</v>
      </c>
    </row>
    <row r="158" spans="2:65" s="7" customFormat="1" ht="22.5" x14ac:dyDescent="0.2">
      <c r="B158" s="111"/>
      <c r="D158" s="108" t="s">
        <v>101</v>
      </c>
      <c r="E158" s="112" t="s">
        <v>0</v>
      </c>
      <c r="F158" s="113" t="s">
        <v>188</v>
      </c>
      <c r="H158" s="114">
        <v>2.4300000000000002</v>
      </c>
      <c r="I158" s="115"/>
      <c r="L158" s="111"/>
      <c r="M158" s="116"/>
      <c r="N158" s="117"/>
      <c r="O158" s="117"/>
      <c r="P158" s="117"/>
      <c r="Q158" s="117"/>
      <c r="R158" s="117"/>
      <c r="S158" s="117"/>
      <c r="T158" s="118"/>
      <c r="AT158" s="112" t="s">
        <v>101</v>
      </c>
      <c r="AU158" s="112" t="s">
        <v>49</v>
      </c>
      <c r="AV158" s="7" t="s">
        <v>49</v>
      </c>
      <c r="AW158" s="7" t="s">
        <v>25</v>
      </c>
      <c r="AX158" s="7" t="s">
        <v>46</v>
      </c>
      <c r="AY158" s="112" t="s">
        <v>90</v>
      </c>
    </row>
    <row r="159" spans="2:65" s="1" customFormat="1" ht="16.5" customHeight="1" x14ac:dyDescent="0.2">
      <c r="B159" s="94"/>
      <c r="C159" s="127" t="s">
        <v>4</v>
      </c>
      <c r="D159" s="127" t="s">
        <v>189</v>
      </c>
      <c r="E159" s="128" t="s">
        <v>190</v>
      </c>
      <c r="F159" s="129" t="s">
        <v>191</v>
      </c>
      <c r="G159" s="130" t="s">
        <v>172</v>
      </c>
      <c r="H159" s="131">
        <v>19.673999999999999</v>
      </c>
      <c r="I159" s="132"/>
      <c r="J159" s="133">
        <f>ROUND(I159*H159,2)</f>
        <v>0</v>
      </c>
      <c r="K159" s="129" t="s">
        <v>96</v>
      </c>
      <c r="L159" s="134"/>
      <c r="M159" s="135" t="s">
        <v>0</v>
      </c>
      <c r="N159" s="136" t="s">
        <v>33</v>
      </c>
      <c r="O159" s="27"/>
      <c r="P159" s="104">
        <f>O159*H159</f>
        <v>0</v>
      </c>
      <c r="Q159" s="104">
        <v>1</v>
      </c>
      <c r="R159" s="104">
        <f>Q159*H159</f>
        <v>19.673999999999999</v>
      </c>
      <c r="S159" s="104">
        <v>0</v>
      </c>
      <c r="T159" s="105">
        <f>S159*H159</f>
        <v>0</v>
      </c>
      <c r="AR159" s="106" t="s">
        <v>142</v>
      </c>
      <c r="AT159" s="106" t="s">
        <v>189</v>
      </c>
      <c r="AU159" s="106" t="s">
        <v>49</v>
      </c>
      <c r="AY159" s="10" t="s">
        <v>90</v>
      </c>
      <c r="BE159" s="107">
        <f>IF(N159="základní",J159,0)</f>
        <v>0</v>
      </c>
      <c r="BF159" s="107">
        <f>IF(N159="snížená",J159,0)</f>
        <v>0</v>
      </c>
      <c r="BG159" s="107">
        <f>IF(N159="zákl. přenesená",J159,0)</f>
        <v>0</v>
      </c>
      <c r="BH159" s="107">
        <f>IF(N159="sníž. přenesená",J159,0)</f>
        <v>0</v>
      </c>
      <c r="BI159" s="107">
        <f>IF(N159="nulová",J159,0)</f>
        <v>0</v>
      </c>
      <c r="BJ159" s="10" t="s">
        <v>47</v>
      </c>
      <c r="BK159" s="107">
        <f>ROUND(I159*H159,2)</f>
        <v>0</v>
      </c>
      <c r="BL159" s="10" t="s">
        <v>97</v>
      </c>
      <c r="BM159" s="106" t="s">
        <v>192</v>
      </c>
    </row>
    <row r="160" spans="2:65" s="1" customFormat="1" ht="48.75" x14ac:dyDescent="0.2">
      <c r="B160" s="19"/>
      <c r="D160" s="108" t="s">
        <v>99</v>
      </c>
      <c r="F160" s="109" t="s">
        <v>1785</v>
      </c>
      <c r="I160" s="39"/>
      <c r="L160" s="19"/>
      <c r="M160" s="110"/>
      <c r="N160" s="27"/>
      <c r="O160" s="27"/>
      <c r="P160" s="27"/>
      <c r="Q160" s="27"/>
      <c r="R160" s="27"/>
      <c r="S160" s="27"/>
      <c r="T160" s="28"/>
      <c r="AT160" s="10" t="s">
        <v>99</v>
      </c>
      <c r="AU160" s="10" t="s">
        <v>49</v>
      </c>
    </row>
    <row r="161" spans="2:65" s="7" customFormat="1" ht="45" x14ac:dyDescent="0.2">
      <c r="B161" s="111"/>
      <c r="D161" s="108" t="s">
        <v>101</v>
      </c>
      <c r="E161" s="112" t="s">
        <v>0</v>
      </c>
      <c r="F161" s="113" t="s">
        <v>193</v>
      </c>
      <c r="H161" s="114">
        <v>14.814</v>
      </c>
      <c r="I161" s="115"/>
      <c r="L161" s="111"/>
      <c r="M161" s="116"/>
      <c r="N161" s="117"/>
      <c r="O161" s="117"/>
      <c r="P161" s="117"/>
      <c r="Q161" s="117"/>
      <c r="R161" s="117"/>
      <c r="S161" s="117"/>
      <c r="T161" s="118"/>
      <c r="AT161" s="112" t="s">
        <v>101</v>
      </c>
      <c r="AU161" s="112" t="s">
        <v>49</v>
      </c>
      <c r="AV161" s="7" t="s">
        <v>49</v>
      </c>
      <c r="AW161" s="7" t="s">
        <v>25</v>
      </c>
      <c r="AX161" s="7" t="s">
        <v>46</v>
      </c>
      <c r="AY161" s="112" t="s">
        <v>90</v>
      </c>
    </row>
    <row r="162" spans="2:65" s="7" customFormat="1" ht="22.5" x14ac:dyDescent="0.2">
      <c r="B162" s="111"/>
      <c r="D162" s="108" t="s">
        <v>101</v>
      </c>
      <c r="E162" s="112" t="s">
        <v>0</v>
      </c>
      <c r="F162" s="113" t="s">
        <v>194</v>
      </c>
      <c r="H162" s="114">
        <v>4.8600000000000003</v>
      </c>
      <c r="I162" s="115"/>
      <c r="L162" s="111"/>
      <c r="M162" s="116"/>
      <c r="N162" s="117"/>
      <c r="O162" s="117"/>
      <c r="P162" s="117"/>
      <c r="Q162" s="117"/>
      <c r="R162" s="117"/>
      <c r="S162" s="117"/>
      <c r="T162" s="118"/>
      <c r="AT162" s="112" t="s">
        <v>101</v>
      </c>
      <c r="AU162" s="112" t="s">
        <v>49</v>
      </c>
      <c r="AV162" s="7" t="s">
        <v>49</v>
      </c>
      <c r="AW162" s="7" t="s">
        <v>25</v>
      </c>
      <c r="AX162" s="7" t="s">
        <v>46</v>
      </c>
      <c r="AY162" s="112" t="s">
        <v>90</v>
      </c>
    </row>
    <row r="163" spans="2:65" s="1" customFormat="1" ht="24" customHeight="1" x14ac:dyDescent="0.2">
      <c r="B163" s="94"/>
      <c r="C163" s="95" t="s">
        <v>195</v>
      </c>
      <c r="D163" s="95" t="s">
        <v>92</v>
      </c>
      <c r="E163" s="96" t="s">
        <v>196</v>
      </c>
      <c r="F163" s="97" t="s">
        <v>197</v>
      </c>
      <c r="G163" s="98" t="s">
        <v>95</v>
      </c>
      <c r="H163" s="99">
        <v>22.785</v>
      </c>
      <c r="I163" s="100"/>
      <c r="J163" s="101">
        <f>ROUND(I163*H163,2)</f>
        <v>0</v>
      </c>
      <c r="K163" s="97" t="s">
        <v>96</v>
      </c>
      <c r="L163" s="19"/>
      <c r="M163" s="102" t="s">
        <v>0</v>
      </c>
      <c r="N163" s="103" t="s">
        <v>33</v>
      </c>
      <c r="O163" s="27"/>
      <c r="P163" s="104">
        <f>O163*H163</f>
        <v>0</v>
      </c>
      <c r="Q163" s="104">
        <v>0</v>
      </c>
      <c r="R163" s="104">
        <f>Q163*H163</f>
        <v>0</v>
      </c>
      <c r="S163" s="104">
        <v>0</v>
      </c>
      <c r="T163" s="105">
        <f>S163*H163</f>
        <v>0</v>
      </c>
      <c r="AR163" s="106" t="s">
        <v>97</v>
      </c>
      <c r="AT163" s="106" t="s">
        <v>92</v>
      </c>
      <c r="AU163" s="106" t="s">
        <v>49</v>
      </c>
      <c r="AY163" s="10" t="s">
        <v>90</v>
      </c>
      <c r="BE163" s="107">
        <f>IF(N163="základní",J163,0)</f>
        <v>0</v>
      </c>
      <c r="BF163" s="107">
        <f>IF(N163="snížená",J163,0)</f>
        <v>0</v>
      </c>
      <c r="BG163" s="107">
        <f>IF(N163="zákl. přenesená",J163,0)</f>
        <v>0</v>
      </c>
      <c r="BH163" s="107">
        <f>IF(N163="sníž. přenesená",J163,0)</f>
        <v>0</v>
      </c>
      <c r="BI163" s="107">
        <f>IF(N163="nulová",J163,0)</f>
        <v>0</v>
      </c>
      <c r="BJ163" s="10" t="s">
        <v>47</v>
      </c>
      <c r="BK163" s="107">
        <f>ROUND(I163*H163,2)</f>
        <v>0</v>
      </c>
      <c r="BL163" s="10" t="s">
        <v>97</v>
      </c>
      <c r="BM163" s="106" t="s">
        <v>198</v>
      </c>
    </row>
    <row r="164" spans="2:65" s="1" customFormat="1" ht="19.5" x14ac:dyDescent="0.2">
      <c r="B164" s="19"/>
      <c r="D164" s="108" t="s">
        <v>99</v>
      </c>
      <c r="F164" s="109" t="s">
        <v>197</v>
      </c>
      <c r="I164" s="39"/>
      <c r="L164" s="19"/>
      <c r="M164" s="110"/>
      <c r="N164" s="27"/>
      <c r="O164" s="27"/>
      <c r="P164" s="27"/>
      <c r="Q164" s="27"/>
      <c r="R164" s="27"/>
      <c r="S164" s="27"/>
      <c r="T164" s="28"/>
      <c r="AT164" s="10" t="s">
        <v>99</v>
      </c>
      <c r="AU164" s="10" t="s">
        <v>49</v>
      </c>
    </row>
    <row r="165" spans="2:65" s="7" customFormat="1" ht="22.5" x14ac:dyDescent="0.2">
      <c r="B165" s="111"/>
      <c r="D165" s="108" t="s">
        <v>101</v>
      </c>
      <c r="E165" s="112" t="s">
        <v>0</v>
      </c>
      <c r="F165" s="113" t="s">
        <v>199</v>
      </c>
      <c r="H165" s="114">
        <v>22.785</v>
      </c>
      <c r="I165" s="115"/>
      <c r="L165" s="111"/>
      <c r="M165" s="116"/>
      <c r="N165" s="117"/>
      <c r="O165" s="117"/>
      <c r="P165" s="117"/>
      <c r="Q165" s="117"/>
      <c r="R165" s="117"/>
      <c r="S165" s="117"/>
      <c r="T165" s="118"/>
      <c r="AT165" s="112" t="s">
        <v>101</v>
      </c>
      <c r="AU165" s="112" t="s">
        <v>49</v>
      </c>
      <c r="AV165" s="7" t="s">
        <v>49</v>
      </c>
      <c r="AW165" s="7" t="s">
        <v>25</v>
      </c>
      <c r="AX165" s="7" t="s">
        <v>46</v>
      </c>
      <c r="AY165" s="112" t="s">
        <v>90</v>
      </c>
    </row>
    <row r="166" spans="2:65" s="1" customFormat="1" ht="24" customHeight="1" x14ac:dyDescent="0.2">
      <c r="B166" s="94"/>
      <c r="C166" s="95" t="s">
        <v>200</v>
      </c>
      <c r="D166" s="95" t="s">
        <v>92</v>
      </c>
      <c r="E166" s="96" t="s">
        <v>201</v>
      </c>
      <c r="F166" s="97" t="s">
        <v>202</v>
      </c>
      <c r="G166" s="98" t="s">
        <v>95</v>
      </c>
      <c r="H166" s="99">
        <v>174.685</v>
      </c>
      <c r="I166" s="100"/>
      <c r="J166" s="101">
        <f>ROUND(I166*H166,2)</f>
        <v>0</v>
      </c>
      <c r="K166" s="97" t="s">
        <v>96</v>
      </c>
      <c r="L166" s="19"/>
      <c r="M166" s="102" t="s">
        <v>0</v>
      </c>
      <c r="N166" s="103" t="s">
        <v>33</v>
      </c>
      <c r="O166" s="27"/>
      <c r="P166" s="104">
        <f>O166*H166</f>
        <v>0</v>
      </c>
      <c r="Q166" s="104">
        <v>0</v>
      </c>
      <c r="R166" s="104">
        <f>Q166*H166</f>
        <v>0</v>
      </c>
      <c r="S166" s="104">
        <v>0</v>
      </c>
      <c r="T166" s="105">
        <f>S166*H166</f>
        <v>0</v>
      </c>
      <c r="AR166" s="106" t="s">
        <v>97</v>
      </c>
      <c r="AT166" s="106" t="s">
        <v>92</v>
      </c>
      <c r="AU166" s="106" t="s">
        <v>49</v>
      </c>
      <c r="AY166" s="10" t="s">
        <v>90</v>
      </c>
      <c r="BE166" s="107">
        <f>IF(N166="základní",J166,0)</f>
        <v>0</v>
      </c>
      <c r="BF166" s="107">
        <f>IF(N166="snížená",J166,0)</f>
        <v>0</v>
      </c>
      <c r="BG166" s="107">
        <f>IF(N166="zákl. přenesená",J166,0)</f>
        <v>0</v>
      </c>
      <c r="BH166" s="107">
        <f>IF(N166="sníž. přenesená",J166,0)</f>
        <v>0</v>
      </c>
      <c r="BI166" s="107">
        <f>IF(N166="nulová",J166,0)</f>
        <v>0</v>
      </c>
      <c r="BJ166" s="10" t="s">
        <v>47</v>
      </c>
      <c r="BK166" s="107">
        <f>ROUND(I166*H166,2)</f>
        <v>0</v>
      </c>
      <c r="BL166" s="10" t="s">
        <v>97</v>
      </c>
      <c r="BM166" s="106" t="s">
        <v>203</v>
      </c>
    </row>
    <row r="167" spans="2:65" s="1" customFormat="1" ht="19.5" x14ac:dyDescent="0.2">
      <c r="B167" s="19"/>
      <c r="D167" s="108" t="s">
        <v>99</v>
      </c>
      <c r="F167" s="109" t="s">
        <v>202</v>
      </c>
      <c r="I167" s="39"/>
      <c r="L167" s="19"/>
      <c r="M167" s="110"/>
      <c r="N167" s="27"/>
      <c r="O167" s="27"/>
      <c r="P167" s="27"/>
      <c r="Q167" s="27"/>
      <c r="R167" s="27"/>
      <c r="S167" s="27"/>
      <c r="T167" s="28"/>
      <c r="AT167" s="10" t="s">
        <v>99</v>
      </c>
      <c r="AU167" s="10" t="s">
        <v>49</v>
      </c>
    </row>
    <row r="168" spans="2:65" s="7" customFormat="1" ht="33.75" x14ac:dyDescent="0.2">
      <c r="B168" s="111"/>
      <c r="D168" s="108" t="s">
        <v>101</v>
      </c>
      <c r="E168" s="112" t="s">
        <v>0</v>
      </c>
      <c r="F168" s="113" t="s">
        <v>204</v>
      </c>
      <c r="H168" s="114">
        <v>174.685</v>
      </c>
      <c r="I168" s="115"/>
      <c r="L168" s="111"/>
      <c r="M168" s="116"/>
      <c r="N168" s="117"/>
      <c r="O168" s="117"/>
      <c r="P168" s="117"/>
      <c r="Q168" s="117"/>
      <c r="R168" s="117"/>
      <c r="S168" s="117"/>
      <c r="T168" s="118"/>
      <c r="AT168" s="112" t="s">
        <v>101</v>
      </c>
      <c r="AU168" s="112" t="s">
        <v>49</v>
      </c>
      <c r="AV168" s="7" t="s">
        <v>49</v>
      </c>
      <c r="AW168" s="7" t="s">
        <v>25</v>
      </c>
      <c r="AX168" s="7" t="s">
        <v>46</v>
      </c>
      <c r="AY168" s="112" t="s">
        <v>90</v>
      </c>
    </row>
    <row r="169" spans="2:65" s="1" customFormat="1" ht="16.5" customHeight="1" x14ac:dyDescent="0.2">
      <c r="B169" s="94"/>
      <c r="C169" s="127" t="s">
        <v>205</v>
      </c>
      <c r="D169" s="127" t="s">
        <v>189</v>
      </c>
      <c r="E169" s="128" t="s">
        <v>206</v>
      </c>
      <c r="F169" s="129" t="s">
        <v>207</v>
      </c>
      <c r="G169" s="130" t="s">
        <v>208</v>
      </c>
      <c r="H169" s="131">
        <v>5.2409999999999997</v>
      </c>
      <c r="I169" s="132"/>
      <c r="J169" s="133">
        <f>ROUND(I169*H169,2)</f>
        <v>0</v>
      </c>
      <c r="K169" s="129" t="s">
        <v>96</v>
      </c>
      <c r="L169" s="134"/>
      <c r="M169" s="135" t="s">
        <v>0</v>
      </c>
      <c r="N169" s="136" t="s">
        <v>33</v>
      </c>
      <c r="O169" s="27"/>
      <c r="P169" s="104">
        <f>O169*H169</f>
        <v>0</v>
      </c>
      <c r="Q169" s="104">
        <v>1E-3</v>
      </c>
      <c r="R169" s="104">
        <f>Q169*H169</f>
        <v>5.241E-3</v>
      </c>
      <c r="S169" s="104">
        <v>0</v>
      </c>
      <c r="T169" s="105">
        <f>S169*H169</f>
        <v>0</v>
      </c>
      <c r="AR169" s="106" t="s">
        <v>142</v>
      </c>
      <c r="AT169" s="106" t="s">
        <v>189</v>
      </c>
      <c r="AU169" s="106" t="s">
        <v>49</v>
      </c>
      <c r="AY169" s="10" t="s">
        <v>90</v>
      </c>
      <c r="BE169" s="107">
        <f>IF(N169="základní",J169,0)</f>
        <v>0</v>
      </c>
      <c r="BF169" s="107">
        <f>IF(N169="snížená",J169,0)</f>
        <v>0</v>
      </c>
      <c r="BG169" s="107">
        <f>IF(N169="zákl. přenesená",J169,0)</f>
        <v>0</v>
      </c>
      <c r="BH169" s="107">
        <f>IF(N169="sníž. přenesená",J169,0)</f>
        <v>0</v>
      </c>
      <c r="BI169" s="107">
        <f>IF(N169="nulová",J169,0)</f>
        <v>0</v>
      </c>
      <c r="BJ169" s="10" t="s">
        <v>47</v>
      </c>
      <c r="BK169" s="107">
        <f>ROUND(I169*H169,2)</f>
        <v>0</v>
      </c>
      <c r="BL169" s="10" t="s">
        <v>97</v>
      </c>
      <c r="BM169" s="106" t="s">
        <v>209</v>
      </c>
    </row>
    <row r="170" spans="2:65" s="1" customFormat="1" x14ac:dyDescent="0.2">
      <c r="B170" s="19"/>
      <c r="D170" s="108" t="s">
        <v>99</v>
      </c>
      <c r="F170" s="109" t="s">
        <v>207</v>
      </c>
      <c r="I170" s="39"/>
      <c r="L170" s="19"/>
      <c r="M170" s="110"/>
      <c r="N170" s="27"/>
      <c r="O170" s="27"/>
      <c r="P170" s="27"/>
      <c r="Q170" s="27"/>
      <c r="R170" s="27"/>
      <c r="S170" s="27"/>
      <c r="T170" s="28"/>
      <c r="AT170" s="10" t="s">
        <v>99</v>
      </c>
      <c r="AU170" s="10" t="s">
        <v>49</v>
      </c>
    </row>
    <row r="171" spans="2:65" s="7" customFormat="1" ht="33.75" x14ac:dyDescent="0.2">
      <c r="B171" s="111"/>
      <c r="D171" s="108" t="s">
        <v>101</v>
      </c>
      <c r="E171" s="112" t="s">
        <v>0</v>
      </c>
      <c r="F171" s="113" t="s">
        <v>210</v>
      </c>
      <c r="H171" s="114">
        <v>5.2409999999999997</v>
      </c>
      <c r="I171" s="115"/>
      <c r="L171" s="111"/>
      <c r="M171" s="116"/>
      <c r="N171" s="117"/>
      <c r="O171" s="117"/>
      <c r="P171" s="117"/>
      <c r="Q171" s="117"/>
      <c r="R171" s="117"/>
      <c r="S171" s="117"/>
      <c r="T171" s="118"/>
      <c r="AT171" s="112" t="s">
        <v>101</v>
      </c>
      <c r="AU171" s="112" t="s">
        <v>49</v>
      </c>
      <c r="AV171" s="7" t="s">
        <v>49</v>
      </c>
      <c r="AW171" s="7" t="s">
        <v>25</v>
      </c>
      <c r="AX171" s="7" t="s">
        <v>46</v>
      </c>
      <c r="AY171" s="112" t="s">
        <v>90</v>
      </c>
    </row>
    <row r="172" spans="2:65" s="6" customFormat="1" ht="22.9" customHeight="1" x14ac:dyDescent="0.2">
      <c r="B172" s="81"/>
      <c r="D172" s="82" t="s">
        <v>45</v>
      </c>
      <c r="E172" s="92" t="s">
        <v>49</v>
      </c>
      <c r="F172" s="92" t="s">
        <v>211</v>
      </c>
      <c r="I172" s="84"/>
      <c r="J172" s="93">
        <f>BK172</f>
        <v>0</v>
      </c>
      <c r="L172" s="81"/>
      <c r="M172" s="86"/>
      <c r="N172" s="87"/>
      <c r="O172" s="87"/>
      <c r="P172" s="88">
        <f>SUM(P173:P197)</f>
        <v>0</v>
      </c>
      <c r="Q172" s="87"/>
      <c r="R172" s="88">
        <f>SUM(R173:R197)</f>
        <v>55.009732180000007</v>
      </c>
      <c r="S172" s="87"/>
      <c r="T172" s="89">
        <f>SUM(T173:T197)</f>
        <v>0</v>
      </c>
      <c r="AR172" s="82" t="s">
        <v>47</v>
      </c>
      <c r="AT172" s="90" t="s">
        <v>45</v>
      </c>
      <c r="AU172" s="90" t="s">
        <v>47</v>
      </c>
      <c r="AY172" s="82" t="s">
        <v>90</v>
      </c>
      <c r="BK172" s="91">
        <f>SUM(BK173:BK197)</f>
        <v>0</v>
      </c>
    </row>
    <row r="173" spans="2:65" s="1" customFormat="1" ht="24" customHeight="1" x14ac:dyDescent="0.2">
      <c r="B173" s="94"/>
      <c r="C173" s="95" t="s">
        <v>212</v>
      </c>
      <c r="D173" s="95" t="s">
        <v>92</v>
      </c>
      <c r="E173" s="96" t="s">
        <v>213</v>
      </c>
      <c r="F173" s="97" t="s">
        <v>214</v>
      </c>
      <c r="G173" s="98" t="s">
        <v>132</v>
      </c>
      <c r="H173" s="99">
        <v>26.545000000000002</v>
      </c>
      <c r="I173" s="100"/>
      <c r="J173" s="101">
        <f>ROUND(I173*H173,2)</f>
        <v>0</v>
      </c>
      <c r="K173" s="97" t="s">
        <v>96</v>
      </c>
      <c r="L173" s="19"/>
      <c r="M173" s="102" t="s">
        <v>0</v>
      </c>
      <c r="N173" s="103" t="s">
        <v>33</v>
      </c>
      <c r="O173" s="27"/>
      <c r="P173" s="104">
        <f>O173*H173</f>
        <v>0</v>
      </c>
      <c r="Q173" s="104">
        <v>1.665</v>
      </c>
      <c r="R173" s="104">
        <f>Q173*H173</f>
        <v>44.197425000000003</v>
      </c>
      <c r="S173" s="104">
        <v>0</v>
      </c>
      <c r="T173" s="105">
        <f>S173*H173</f>
        <v>0</v>
      </c>
      <c r="AR173" s="106" t="s">
        <v>97</v>
      </c>
      <c r="AT173" s="106" t="s">
        <v>92</v>
      </c>
      <c r="AU173" s="106" t="s">
        <v>49</v>
      </c>
      <c r="AY173" s="10" t="s">
        <v>90</v>
      </c>
      <c r="BE173" s="107">
        <f>IF(N173="základní",J173,0)</f>
        <v>0</v>
      </c>
      <c r="BF173" s="107">
        <f>IF(N173="snížená",J173,0)</f>
        <v>0</v>
      </c>
      <c r="BG173" s="107">
        <f>IF(N173="zákl. přenesená",J173,0)</f>
        <v>0</v>
      </c>
      <c r="BH173" s="107">
        <f>IF(N173="sníž. přenesená",J173,0)</f>
        <v>0</v>
      </c>
      <c r="BI173" s="107">
        <f>IF(N173="nulová",J173,0)</f>
        <v>0</v>
      </c>
      <c r="BJ173" s="10" t="s">
        <v>47</v>
      </c>
      <c r="BK173" s="107">
        <f>ROUND(I173*H173,2)</f>
        <v>0</v>
      </c>
      <c r="BL173" s="10" t="s">
        <v>97</v>
      </c>
      <c r="BM173" s="106" t="s">
        <v>215</v>
      </c>
    </row>
    <row r="174" spans="2:65" s="1" customFormat="1" ht="29.25" x14ac:dyDescent="0.2">
      <c r="B174" s="19"/>
      <c r="D174" s="108" t="s">
        <v>99</v>
      </c>
      <c r="F174" s="109" t="s">
        <v>216</v>
      </c>
      <c r="I174" s="39"/>
      <c r="L174" s="19"/>
      <c r="M174" s="110"/>
      <c r="N174" s="27"/>
      <c r="O174" s="27"/>
      <c r="P174" s="27"/>
      <c r="Q174" s="27"/>
      <c r="R174" s="27"/>
      <c r="S174" s="27"/>
      <c r="T174" s="28"/>
      <c r="AT174" s="10" t="s">
        <v>99</v>
      </c>
      <c r="AU174" s="10" t="s">
        <v>49</v>
      </c>
    </row>
    <row r="175" spans="2:65" s="7" customFormat="1" ht="45" x14ac:dyDescent="0.2">
      <c r="B175" s="111"/>
      <c r="D175" s="108" t="s">
        <v>101</v>
      </c>
      <c r="E175" s="112" t="s">
        <v>0</v>
      </c>
      <c r="F175" s="113" t="s">
        <v>217</v>
      </c>
      <c r="H175" s="114">
        <v>17.283000000000001</v>
      </c>
      <c r="I175" s="115"/>
      <c r="L175" s="111"/>
      <c r="M175" s="116"/>
      <c r="N175" s="117"/>
      <c r="O175" s="117"/>
      <c r="P175" s="117"/>
      <c r="Q175" s="117"/>
      <c r="R175" s="117"/>
      <c r="S175" s="117"/>
      <c r="T175" s="118"/>
      <c r="AT175" s="112" t="s">
        <v>101</v>
      </c>
      <c r="AU175" s="112" t="s">
        <v>49</v>
      </c>
      <c r="AV175" s="7" t="s">
        <v>49</v>
      </c>
      <c r="AW175" s="7" t="s">
        <v>25</v>
      </c>
      <c r="AX175" s="7" t="s">
        <v>46</v>
      </c>
      <c r="AY175" s="112" t="s">
        <v>90</v>
      </c>
    </row>
    <row r="176" spans="2:65" s="7" customFormat="1" x14ac:dyDescent="0.2">
      <c r="B176" s="111"/>
      <c r="D176" s="108" t="s">
        <v>101</v>
      </c>
      <c r="E176" s="112" t="s">
        <v>0</v>
      </c>
      <c r="F176" s="113" t="s">
        <v>218</v>
      </c>
      <c r="H176" s="114">
        <v>1.548</v>
      </c>
      <c r="I176" s="115"/>
      <c r="L176" s="111"/>
      <c r="M176" s="116"/>
      <c r="N176" s="117"/>
      <c r="O176" s="117"/>
      <c r="P176" s="117"/>
      <c r="Q176" s="117"/>
      <c r="R176" s="117"/>
      <c r="S176" s="117"/>
      <c r="T176" s="118"/>
      <c r="AT176" s="112" t="s">
        <v>101</v>
      </c>
      <c r="AU176" s="112" t="s">
        <v>49</v>
      </c>
      <c r="AV176" s="7" t="s">
        <v>49</v>
      </c>
      <c r="AW176" s="7" t="s">
        <v>25</v>
      </c>
      <c r="AX176" s="7" t="s">
        <v>46</v>
      </c>
      <c r="AY176" s="112" t="s">
        <v>90</v>
      </c>
    </row>
    <row r="177" spans="2:65" s="7" customFormat="1" x14ac:dyDescent="0.2">
      <c r="B177" s="111"/>
      <c r="D177" s="108" t="s">
        <v>101</v>
      </c>
      <c r="E177" s="112" t="s">
        <v>0</v>
      </c>
      <c r="F177" s="113" t="s">
        <v>219</v>
      </c>
      <c r="H177" s="114">
        <v>7.7140000000000004</v>
      </c>
      <c r="I177" s="115"/>
      <c r="L177" s="111"/>
      <c r="M177" s="116"/>
      <c r="N177" s="117"/>
      <c r="O177" s="117"/>
      <c r="P177" s="117"/>
      <c r="Q177" s="117"/>
      <c r="R177" s="117"/>
      <c r="S177" s="117"/>
      <c r="T177" s="118"/>
      <c r="AT177" s="112" t="s">
        <v>101</v>
      </c>
      <c r="AU177" s="112" t="s">
        <v>49</v>
      </c>
      <c r="AV177" s="7" t="s">
        <v>49</v>
      </c>
      <c r="AW177" s="7" t="s">
        <v>25</v>
      </c>
      <c r="AX177" s="7" t="s">
        <v>46</v>
      </c>
      <c r="AY177" s="112" t="s">
        <v>90</v>
      </c>
    </row>
    <row r="178" spans="2:65" s="1" customFormat="1" ht="24" customHeight="1" x14ac:dyDescent="0.2">
      <c r="B178" s="94"/>
      <c r="C178" s="95" t="s">
        <v>220</v>
      </c>
      <c r="D178" s="95" t="s">
        <v>92</v>
      </c>
      <c r="E178" s="96" t="s">
        <v>221</v>
      </c>
      <c r="F178" s="97" t="s">
        <v>222</v>
      </c>
      <c r="G178" s="98" t="s">
        <v>95</v>
      </c>
      <c r="H178" s="99">
        <v>297.11399999999998</v>
      </c>
      <c r="I178" s="100"/>
      <c r="J178" s="101">
        <f>ROUND(I178*H178,2)</f>
        <v>0</v>
      </c>
      <c r="K178" s="97" t="s">
        <v>96</v>
      </c>
      <c r="L178" s="19"/>
      <c r="M178" s="102" t="s">
        <v>0</v>
      </c>
      <c r="N178" s="103" t="s">
        <v>33</v>
      </c>
      <c r="O178" s="27"/>
      <c r="P178" s="104">
        <f>O178*H178</f>
        <v>0</v>
      </c>
      <c r="Q178" s="104">
        <v>3.1E-4</v>
      </c>
      <c r="R178" s="104">
        <f>Q178*H178</f>
        <v>9.2105339999999994E-2</v>
      </c>
      <c r="S178" s="104">
        <v>0</v>
      </c>
      <c r="T178" s="105">
        <f>S178*H178</f>
        <v>0</v>
      </c>
      <c r="AR178" s="106" t="s">
        <v>97</v>
      </c>
      <c r="AT178" s="106" t="s">
        <v>92</v>
      </c>
      <c r="AU178" s="106" t="s">
        <v>49</v>
      </c>
      <c r="AY178" s="10" t="s">
        <v>90</v>
      </c>
      <c r="BE178" s="107">
        <f>IF(N178="základní",J178,0)</f>
        <v>0</v>
      </c>
      <c r="BF178" s="107">
        <f>IF(N178="snížená",J178,0)</f>
        <v>0</v>
      </c>
      <c r="BG178" s="107">
        <f>IF(N178="zákl. přenesená",J178,0)</f>
        <v>0</v>
      </c>
      <c r="BH178" s="107">
        <f>IF(N178="sníž. přenesená",J178,0)</f>
        <v>0</v>
      </c>
      <c r="BI178" s="107">
        <f>IF(N178="nulová",J178,0)</f>
        <v>0</v>
      </c>
      <c r="BJ178" s="10" t="s">
        <v>47</v>
      </c>
      <c r="BK178" s="107">
        <f>ROUND(I178*H178,2)</f>
        <v>0</v>
      </c>
      <c r="BL178" s="10" t="s">
        <v>97</v>
      </c>
      <c r="BM178" s="106" t="s">
        <v>223</v>
      </c>
    </row>
    <row r="179" spans="2:65" s="1" customFormat="1" ht="19.5" x14ac:dyDescent="0.2">
      <c r="B179" s="19"/>
      <c r="D179" s="108" t="s">
        <v>99</v>
      </c>
      <c r="F179" s="109" t="s">
        <v>222</v>
      </c>
      <c r="I179" s="39"/>
      <c r="L179" s="19"/>
      <c r="M179" s="110"/>
      <c r="N179" s="27"/>
      <c r="O179" s="27"/>
      <c r="P179" s="27"/>
      <c r="Q179" s="27"/>
      <c r="R179" s="27"/>
      <c r="S179" s="27"/>
      <c r="T179" s="28"/>
      <c r="AT179" s="10" t="s">
        <v>99</v>
      </c>
      <c r="AU179" s="10" t="s">
        <v>49</v>
      </c>
    </row>
    <row r="180" spans="2:65" s="7" customFormat="1" ht="45" x14ac:dyDescent="0.2">
      <c r="B180" s="111"/>
      <c r="D180" s="108" t="s">
        <v>101</v>
      </c>
      <c r="E180" s="112" t="s">
        <v>0</v>
      </c>
      <c r="F180" s="113" t="s">
        <v>224</v>
      </c>
      <c r="H180" s="114">
        <v>192.58199999999999</v>
      </c>
      <c r="I180" s="115"/>
      <c r="L180" s="111"/>
      <c r="M180" s="116"/>
      <c r="N180" s="117"/>
      <c r="O180" s="117"/>
      <c r="P180" s="117"/>
      <c r="Q180" s="117"/>
      <c r="R180" s="117"/>
      <c r="S180" s="117"/>
      <c r="T180" s="118"/>
      <c r="AT180" s="112" t="s">
        <v>101</v>
      </c>
      <c r="AU180" s="112" t="s">
        <v>49</v>
      </c>
      <c r="AV180" s="7" t="s">
        <v>49</v>
      </c>
      <c r="AW180" s="7" t="s">
        <v>25</v>
      </c>
      <c r="AX180" s="7" t="s">
        <v>46</v>
      </c>
      <c r="AY180" s="112" t="s">
        <v>90</v>
      </c>
    </row>
    <row r="181" spans="2:65" s="7" customFormat="1" ht="22.5" x14ac:dyDescent="0.2">
      <c r="B181" s="111"/>
      <c r="D181" s="108" t="s">
        <v>101</v>
      </c>
      <c r="E181" s="112" t="s">
        <v>0</v>
      </c>
      <c r="F181" s="113" t="s">
        <v>225</v>
      </c>
      <c r="H181" s="114">
        <v>18.576000000000001</v>
      </c>
      <c r="I181" s="115"/>
      <c r="L181" s="111"/>
      <c r="M181" s="116"/>
      <c r="N181" s="117"/>
      <c r="O181" s="117"/>
      <c r="P181" s="117"/>
      <c r="Q181" s="117"/>
      <c r="R181" s="117"/>
      <c r="S181" s="117"/>
      <c r="T181" s="118"/>
      <c r="AT181" s="112" t="s">
        <v>101</v>
      </c>
      <c r="AU181" s="112" t="s">
        <v>49</v>
      </c>
      <c r="AV181" s="7" t="s">
        <v>49</v>
      </c>
      <c r="AW181" s="7" t="s">
        <v>25</v>
      </c>
      <c r="AX181" s="7" t="s">
        <v>46</v>
      </c>
      <c r="AY181" s="112" t="s">
        <v>90</v>
      </c>
    </row>
    <row r="182" spans="2:65" s="7" customFormat="1" x14ac:dyDescent="0.2">
      <c r="B182" s="111"/>
      <c r="D182" s="108" t="s">
        <v>101</v>
      </c>
      <c r="E182" s="112" t="s">
        <v>0</v>
      </c>
      <c r="F182" s="113" t="s">
        <v>226</v>
      </c>
      <c r="H182" s="114">
        <v>85.956000000000003</v>
      </c>
      <c r="I182" s="115"/>
      <c r="L182" s="111"/>
      <c r="M182" s="116"/>
      <c r="N182" s="117"/>
      <c r="O182" s="117"/>
      <c r="P182" s="117"/>
      <c r="Q182" s="117"/>
      <c r="R182" s="117"/>
      <c r="S182" s="117"/>
      <c r="T182" s="118"/>
      <c r="AT182" s="112" t="s">
        <v>101</v>
      </c>
      <c r="AU182" s="112" t="s">
        <v>49</v>
      </c>
      <c r="AV182" s="7" t="s">
        <v>49</v>
      </c>
      <c r="AW182" s="7" t="s">
        <v>25</v>
      </c>
      <c r="AX182" s="7" t="s">
        <v>46</v>
      </c>
      <c r="AY182" s="112" t="s">
        <v>90</v>
      </c>
    </row>
    <row r="183" spans="2:65" s="1" customFormat="1" ht="24" customHeight="1" x14ac:dyDescent="0.2">
      <c r="B183" s="94"/>
      <c r="C183" s="127" t="s">
        <v>3</v>
      </c>
      <c r="D183" s="127" t="s">
        <v>189</v>
      </c>
      <c r="E183" s="128" t="s">
        <v>227</v>
      </c>
      <c r="F183" s="129" t="s">
        <v>228</v>
      </c>
      <c r="G183" s="130" t="s">
        <v>95</v>
      </c>
      <c r="H183" s="131">
        <v>297.11399999999998</v>
      </c>
      <c r="I183" s="132"/>
      <c r="J183" s="133">
        <f>ROUND(I183*H183,2)</f>
        <v>0</v>
      </c>
      <c r="K183" s="129" t="s">
        <v>96</v>
      </c>
      <c r="L183" s="134"/>
      <c r="M183" s="135" t="s">
        <v>0</v>
      </c>
      <c r="N183" s="136" t="s">
        <v>33</v>
      </c>
      <c r="O183" s="27"/>
      <c r="P183" s="104">
        <f>O183*H183</f>
        <v>0</v>
      </c>
      <c r="Q183" s="104">
        <v>2.9999999999999997E-4</v>
      </c>
      <c r="R183" s="104">
        <f>Q183*H183</f>
        <v>8.9134199999999983E-2</v>
      </c>
      <c r="S183" s="104">
        <v>0</v>
      </c>
      <c r="T183" s="105">
        <f>S183*H183</f>
        <v>0</v>
      </c>
      <c r="AR183" s="106" t="s">
        <v>142</v>
      </c>
      <c r="AT183" s="106" t="s">
        <v>189</v>
      </c>
      <c r="AU183" s="106" t="s">
        <v>49</v>
      </c>
      <c r="AY183" s="10" t="s">
        <v>90</v>
      </c>
      <c r="BE183" s="107">
        <f>IF(N183="základní",J183,0)</f>
        <v>0</v>
      </c>
      <c r="BF183" s="107">
        <f>IF(N183="snížená",J183,0)</f>
        <v>0</v>
      </c>
      <c r="BG183" s="107">
        <f>IF(N183="zákl. přenesená",J183,0)</f>
        <v>0</v>
      </c>
      <c r="BH183" s="107">
        <f>IF(N183="sníž. přenesená",J183,0)</f>
        <v>0</v>
      </c>
      <c r="BI183" s="107">
        <f>IF(N183="nulová",J183,0)</f>
        <v>0</v>
      </c>
      <c r="BJ183" s="10" t="s">
        <v>47</v>
      </c>
      <c r="BK183" s="107">
        <f>ROUND(I183*H183,2)</f>
        <v>0</v>
      </c>
      <c r="BL183" s="10" t="s">
        <v>97</v>
      </c>
      <c r="BM183" s="106" t="s">
        <v>229</v>
      </c>
    </row>
    <row r="184" spans="2:65" s="1" customFormat="1" ht="19.5" x14ac:dyDescent="0.2">
      <c r="B184" s="19"/>
      <c r="D184" s="108" t="s">
        <v>99</v>
      </c>
      <c r="F184" s="109" t="s">
        <v>228</v>
      </c>
      <c r="I184" s="39"/>
      <c r="L184" s="19"/>
      <c r="M184" s="110"/>
      <c r="N184" s="27"/>
      <c r="O184" s="27"/>
      <c r="P184" s="27"/>
      <c r="Q184" s="27"/>
      <c r="R184" s="27"/>
      <c r="S184" s="27"/>
      <c r="T184" s="28"/>
      <c r="AT184" s="10" t="s">
        <v>99</v>
      </c>
      <c r="AU184" s="10" t="s">
        <v>49</v>
      </c>
    </row>
    <row r="185" spans="2:65" s="7" customFormat="1" ht="45" x14ac:dyDescent="0.2">
      <c r="B185" s="111"/>
      <c r="D185" s="108" t="s">
        <v>101</v>
      </c>
      <c r="E185" s="112" t="s">
        <v>0</v>
      </c>
      <c r="F185" s="113" t="s">
        <v>224</v>
      </c>
      <c r="H185" s="114">
        <v>192.58199999999999</v>
      </c>
      <c r="I185" s="115"/>
      <c r="L185" s="111"/>
      <c r="M185" s="116"/>
      <c r="N185" s="117"/>
      <c r="O185" s="117"/>
      <c r="P185" s="117"/>
      <c r="Q185" s="117"/>
      <c r="R185" s="117"/>
      <c r="S185" s="117"/>
      <c r="T185" s="118"/>
      <c r="AT185" s="112" t="s">
        <v>101</v>
      </c>
      <c r="AU185" s="112" t="s">
        <v>49</v>
      </c>
      <c r="AV185" s="7" t="s">
        <v>49</v>
      </c>
      <c r="AW185" s="7" t="s">
        <v>25</v>
      </c>
      <c r="AX185" s="7" t="s">
        <v>46</v>
      </c>
      <c r="AY185" s="112" t="s">
        <v>90</v>
      </c>
    </row>
    <row r="186" spans="2:65" s="7" customFormat="1" ht="22.5" x14ac:dyDescent="0.2">
      <c r="B186" s="111"/>
      <c r="D186" s="108" t="s">
        <v>101</v>
      </c>
      <c r="E186" s="112" t="s">
        <v>0</v>
      </c>
      <c r="F186" s="113" t="s">
        <v>225</v>
      </c>
      <c r="H186" s="114">
        <v>18.576000000000001</v>
      </c>
      <c r="I186" s="115"/>
      <c r="L186" s="111"/>
      <c r="M186" s="116"/>
      <c r="N186" s="117"/>
      <c r="O186" s="117"/>
      <c r="P186" s="117"/>
      <c r="Q186" s="117"/>
      <c r="R186" s="117"/>
      <c r="S186" s="117"/>
      <c r="T186" s="118"/>
      <c r="AT186" s="112" t="s">
        <v>101</v>
      </c>
      <c r="AU186" s="112" t="s">
        <v>49</v>
      </c>
      <c r="AV186" s="7" t="s">
        <v>49</v>
      </c>
      <c r="AW186" s="7" t="s">
        <v>25</v>
      </c>
      <c r="AX186" s="7" t="s">
        <v>46</v>
      </c>
      <c r="AY186" s="112" t="s">
        <v>90</v>
      </c>
    </row>
    <row r="187" spans="2:65" s="7" customFormat="1" x14ac:dyDescent="0.2">
      <c r="B187" s="111"/>
      <c r="D187" s="108" t="s">
        <v>101</v>
      </c>
      <c r="E187" s="112" t="s">
        <v>0</v>
      </c>
      <c r="F187" s="113" t="s">
        <v>226</v>
      </c>
      <c r="H187" s="114">
        <v>85.956000000000003</v>
      </c>
      <c r="I187" s="115"/>
      <c r="L187" s="111"/>
      <c r="M187" s="116"/>
      <c r="N187" s="117"/>
      <c r="O187" s="117"/>
      <c r="P187" s="117"/>
      <c r="Q187" s="117"/>
      <c r="R187" s="117"/>
      <c r="S187" s="117"/>
      <c r="T187" s="118"/>
      <c r="AT187" s="112" t="s">
        <v>101</v>
      </c>
      <c r="AU187" s="112" t="s">
        <v>49</v>
      </c>
      <c r="AV187" s="7" t="s">
        <v>49</v>
      </c>
      <c r="AW187" s="7" t="s">
        <v>25</v>
      </c>
      <c r="AX187" s="7" t="s">
        <v>46</v>
      </c>
      <c r="AY187" s="112" t="s">
        <v>90</v>
      </c>
    </row>
    <row r="188" spans="2:65" s="1" customFormat="1" ht="16.5" customHeight="1" x14ac:dyDescent="0.2">
      <c r="B188" s="94"/>
      <c r="C188" s="95" t="s">
        <v>230</v>
      </c>
      <c r="D188" s="95" t="s">
        <v>92</v>
      </c>
      <c r="E188" s="96" t="s">
        <v>231</v>
      </c>
      <c r="F188" s="97" t="s">
        <v>232</v>
      </c>
      <c r="G188" s="98" t="s">
        <v>132</v>
      </c>
      <c r="H188" s="99">
        <v>4.6710000000000003</v>
      </c>
      <c r="I188" s="100"/>
      <c r="J188" s="101">
        <f>ROUND(I188*H188,2)</f>
        <v>0</v>
      </c>
      <c r="K188" s="97" t="s">
        <v>96</v>
      </c>
      <c r="L188" s="19"/>
      <c r="M188" s="102" t="s">
        <v>0</v>
      </c>
      <c r="N188" s="103" t="s">
        <v>33</v>
      </c>
      <c r="O188" s="27"/>
      <c r="P188" s="104">
        <f>O188*H188</f>
        <v>0</v>
      </c>
      <c r="Q188" s="104">
        <v>2.2563399999999998</v>
      </c>
      <c r="R188" s="104">
        <f>Q188*H188</f>
        <v>10.53936414</v>
      </c>
      <c r="S188" s="104">
        <v>0</v>
      </c>
      <c r="T188" s="105">
        <f>S188*H188</f>
        <v>0</v>
      </c>
      <c r="AR188" s="106" t="s">
        <v>97</v>
      </c>
      <c r="AT188" s="106" t="s">
        <v>92</v>
      </c>
      <c r="AU188" s="106" t="s">
        <v>49</v>
      </c>
      <c r="AY188" s="10" t="s">
        <v>90</v>
      </c>
      <c r="BE188" s="107">
        <f>IF(N188="základní",J188,0)</f>
        <v>0</v>
      </c>
      <c r="BF188" s="107">
        <f>IF(N188="snížená",J188,0)</f>
        <v>0</v>
      </c>
      <c r="BG188" s="107">
        <f>IF(N188="zákl. přenesená",J188,0)</f>
        <v>0</v>
      </c>
      <c r="BH188" s="107">
        <f>IF(N188="sníž. přenesená",J188,0)</f>
        <v>0</v>
      </c>
      <c r="BI188" s="107">
        <f>IF(N188="nulová",J188,0)</f>
        <v>0</v>
      </c>
      <c r="BJ188" s="10" t="s">
        <v>47</v>
      </c>
      <c r="BK188" s="107">
        <f>ROUND(I188*H188,2)</f>
        <v>0</v>
      </c>
      <c r="BL188" s="10" t="s">
        <v>97</v>
      </c>
      <c r="BM188" s="106" t="s">
        <v>233</v>
      </c>
    </row>
    <row r="189" spans="2:65" s="1" customFormat="1" ht="19.5" x14ac:dyDescent="0.2">
      <c r="B189" s="19"/>
      <c r="D189" s="108" t="s">
        <v>99</v>
      </c>
      <c r="F189" s="109" t="s">
        <v>234</v>
      </c>
      <c r="I189" s="39"/>
      <c r="L189" s="19"/>
      <c r="M189" s="110"/>
      <c r="N189" s="27"/>
      <c r="O189" s="27"/>
      <c r="P189" s="27"/>
      <c r="Q189" s="27"/>
      <c r="R189" s="27"/>
      <c r="S189" s="27"/>
      <c r="T189" s="28"/>
      <c r="AT189" s="10" t="s">
        <v>99</v>
      </c>
      <c r="AU189" s="10" t="s">
        <v>49</v>
      </c>
    </row>
    <row r="190" spans="2:65" s="7" customFormat="1" ht="45" x14ac:dyDescent="0.2">
      <c r="B190" s="111"/>
      <c r="D190" s="108" t="s">
        <v>101</v>
      </c>
      <c r="E190" s="112" t="s">
        <v>0</v>
      </c>
      <c r="F190" s="113" t="s">
        <v>235</v>
      </c>
      <c r="H190" s="114">
        <v>3.081</v>
      </c>
      <c r="I190" s="115"/>
      <c r="L190" s="111"/>
      <c r="M190" s="116"/>
      <c r="N190" s="117"/>
      <c r="O190" s="117"/>
      <c r="P190" s="117"/>
      <c r="Q190" s="117"/>
      <c r="R190" s="117"/>
      <c r="S190" s="117"/>
      <c r="T190" s="118"/>
      <c r="AT190" s="112" t="s">
        <v>101</v>
      </c>
      <c r="AU190" s="112" t="s">
        <v>49</v>
      </c>
      <c r="AV190" s="7" t="s">
        <v>49</v>
      </c>
      <c r="AW190" s="7" t="s">
        <v>25</v>
      </c>
      <c r="AX190" s="7" t="s">
        <v>46</v>
      </c>
      <c r="AY190" s="112" t="s">
        <v>90</v>
      </c>
    </row>
    <row r="191" spans="2:65" s="7" customFormat="1" ht="22.5" x14ac:dyDescent="0.2">
      <c r="B191" s="111"/>
      <c r="D191" s="108" t="s">
        <v>101</v>
      </c>
      <c r="E191" s="112" t="s">
        <v>0</v>
      </c>
      <c r="F191" s="113" t="s">
        <v>236</v>
      </c>
      <c r="H191" s="114">
        <v>0.215</v>
      </c>
      <c r="I191" s="115"/>
      <c r="L191" s="111"/>
      <c r="M191" s="116"/>
      <c r="N191" s="117"/>
      <c r="O191" s="117"/>
      <c r="P191" s="117"/>
      <c r="Q191" s="117"/>
      <c r="R191" s="117"/>
      <c r="S191" s="117"/>
      <c r="T191" s="118"/>
      <c r="AT191" s="112" t="s">
        <v>101</v>
      </c>
      <c r="AU191" s="112" t="s">
        <v>49</v>
      </c>
      <c r="AV191" s="7" t="s">
        <v>49</v>
      </c>
      <c r="AW191" s="7" t="s">
        <v>25</v>
      </c>
      <c r="AX191" s="7" t="s">
        <v>46</v>
      </c>
      <c r="AY191" s="112" t="s">
        <v>90</v>
      </c>
    </row>
    <row r="192" spans="2:65" s="7" customFormat="1" ht="22.5" x14ac:dyDescent="0.2">
      <c r="B192" s="111"/>
      <c r="D192" s="108" t="s">
        <v>101</v>
      </c>
      <c r="E192" s="112" t="s">
        <v>0</v>
      </c>
      <c r="F192" s="113" t="s">
        <v>237</v>
      </c>
      <c r="H192" s="114">
        <v>1.375</v>
      </c>
      <c r="I192" s="115"/>
      <c r="L192" s="111"/>
      <c r="M192" s="116"/>
      <c r="N192" s="117"/>
      <c r="O192" s="117"/>
      <c r="P192" s="117"/>
      <c r="Q192" s="117"/>
      <c r="R192" s="117"/>
      <c r="S192" s="117"/>
      <c r="T192" s="118"/>
      <c r="AT192" s="112" t="s">
        <v>101</v>
      </c>
      <c r="AU192" s="112" t="s">
        <v>49</v>
      </c>
      <c r="AV192" s="7" t="s">
        <v>49</v>
      </c>
      <c r="AW192" s="7" t="s">
        <v>25</v>
      </c>
      <c r="AX192" s="7" t="s">
        <v>46</v>
      </c>
      <c r="AY192" s="112" t="s">
        <v>90</v>
      </c>
    </row>
    <row r="193" spans="2:65" s="1" customFormat="1" ht="24" customHeight="1" x14ac:dyDescent="0.2">
      <c r="B193" s="94"/>
      <c r="C193" s="95" t="s">
        <v>238</v>
      </c>
      <c r="D193" s="95" t="s">
        <v>92</v>
      </c>
      <c r="E193" s="96" t="s">
        <v>239</v>
      </c>
      <c r="F193" s="97" t="s">
        <v>240</v>
      </c>
      <c r="G193" s="98" t="s">
        <v>241</v>
      </c>
      <c r="H193" s="99">
        <v>187.15</v>
      </c>
      <c r="I193" s="100"/>
      <c r="J193" s="101">
        <f>ROUND(I193*H193,2)</f>
        <v>0</v>
      </c>
      <c r="K193" s="97" t="s">
        <v>96</v>
      </c>
      <c r="L193" s="19"/>
      <c r="M193" s="102" t="s">
        <v>0</v>
      </c>
      <c r="N193" s="103" t="s">
        <v>33</v>
      </c>
      <c r="O193" s="27"/>
      <c r="P193" s="104">
        <f>O193*H193</f>
        <v>0</v>
      </c>
      <c r="Q193" s="104">
        <v>4.8999999999999998E-4</v>
      </c>
      <c r="R193" s="104">
        <f>Q193*H193</f>
        <v>9.1703499999999993E-2</v>
      </c>
      <c r="S193" s="104">
        <v>0</v>
      </c>
      <c r="T193" s="105">
        <f>S193*H193</f>
        <v>0</v>
      </c>
      <c r="AR193" s="106" t="s">
        <v>97</v>
      </c>
      <c r="AT193" s="106" t="s">
        <v>92</v>
      </c>
      <c r="AU193" s="106" t="s">
        <v>49</v>
      </c>
      <c r="AY193" s="10" t="s">
        <v>90</v>
      </c>
      <c r="BE193" s="107">
        <f>IF(N193="základní",J193,0)</f>
        <v>0</v>
      </c>
      <c r="BF193" s="107">
        <f>IF(N193="snížená",J193,0)</f>
        <v>0</v>
      </c>
      <c r="BG193" s="107">
        <f>IF(N193="zákl. přenesená",J193,0)</f>
        <v>0</v>
      </c>
      <c r="BH193" s="107">
        <f>IF(N193="sníž. přenesená",J193,0)</f>
        <v>0</v>
      </c>
      <c r="BI193" s="107">
        <f>IF(N193="nulová",J193,0)</f>
        <v>0</v>
      </c>
      <c r="BJ193" s="10" t="s">
        <v>47</v>
      </c>
      <c r="BK193" s="107">
        <f>ROUND(I193*H193,2)</f>
        <v>0</v>
      </c>
      <c r="BL193" s="10" t="s">
        <v>97</v>
      </c>
      <c r="BM193" s="106" t="s">
        <v>242</v>
      </c>
    </row>
    <row r="194" spans="2:65" s="1" customFormat="1" ht="19.5" x14ac:dyDescent="0.2">
      <c r="B194" s="19"/>
      <c r="D194" s="108" t="s">
        <v>99</v>
      </c>
      <c r="F194" s="109" t="s">
        <v>243</v>
      </c>
      <c r="I194" s="39"/>
      <c r="L194" s="19"/>
      <c r="M194" s="110"/>
      <c r="N194" s="27"/>
      <c r="O194" s="27"/>
      <c r="P194" s="27"/>
      <c r="Q194" s="27"/>
      <c r="R194" s="27"/>
      <c r="S194" s="27"/>
      <c r="T194" s="28"/>
      <c r="AT194" s="10" t="s">
        <v>99</v>
      </c>
      <c r="AU194" s="10" t="s">
        <v>49</v>
      </c>
    </row>
    <row r="195" spans="2:65" s="7" customFormat="1" ht="33.75" x14ac:dyDescent="0.2">
      <c r="B195" s="111"/>
      <c r="D195" s="108" t="s">
        <v>101</v>
      </c>
      <c r="E195" s="112" t="s">
        <v>0</v>
      </c>
      <c r="F195" s="113" t="s">
        <v>244</v>
      </c>
      <c r="H195" s="114">
        <v>123.45</v>
      </c>
      <c r="I195" s="115"/>
      <c r="L195" s="111"/>
      <c r="M195" s="116"/>
      <c r="N195" s="117"/>
      <c r="O195" s="117"/>
      <c r="P195" s="117"/>
      <c r="Q195" s="117"/>
      <c r="R195" s="117"/>
      <c r="S195" s="117"/>
      <c r="T195" s="118"/>
      <c r="AT195" s="112" t="s">
        <v>101</v>
      </c>
      <c r="AU195" s="112" t="s">
        <v>49</v>
      </c>
      <c r="AV195" s="7" t="s">
        <v>49</v>
      </c>
      <c r="AW195" s="7" t="s">
        <v>25</v>
      </c>
      <c r="AX195" s="7" t="s">
        <v>46</v>
      </c>
      <c r="AY195" s="112" t="s">
        <v>90</v>
      </c>
    </row>
    <row r="196" spans="2:65" s="7" customFormat="1" x14ac:dyDescent="0.2">
      <c r="B196" s="111"/>
      <c r="D196" s="108" t="s">
        <v>101</v>
      </c>
      <c r="E196" s="112" t="s">
        <v>0</v>
      </c>
      <c r="F196" s="113" t="s">
        <v>245</v>
      </c>
      <c r="H196" s="114">
        <v>8.6</v>
      </c>
      <c r="I196" s="115"/>
      <c r="L196" s="111"/>
      <c r="M196" s="116"/>
      <c r="N196" s="117"/>
      <c r="O196" s="117"/>
      <c r="P196" s="117"/>
      <c r="Q196" s="117"/>
      <c r="R196" s="117"/>
      <c r="S196" s="117"/>
      <c r="T196" s="118"/>
      <c r="AT196" s="112" t="s">
        <v>101</v>
      </c>
      <c r="AU196" s="112" t="s">
        <v>49</v>
      </c>
      <c r="AV196" s="7" t="s">
        <v>49</v>
      </c>
      <c r="AW196" s="7" t="s">
        <v>25</v>
      </c>
      <c r="AX196" s="7" t="s">
        <v>46</v>
      </c>
      <c r="AY196" s="112" t="s">
        <v>90</v>
      </c>
    </row>
    <row r="197" spans="2:65" s="7" customFormat="1" x14ac:dyDescent="0.2">
      <c r="B197" s="111"/>
      <c r="D197" s="108" t="s">
        <v>101</v>
      </c>
      <c r="E197" s="112" t="s">
        <v>0</v>
      </c>
      <c r="F197" s="113" t="s">
        <v>246</v>
      </c>
      <c r="H197" s="114">
        <v>55.1</v>
      </c>
      <c r="I197" s="115"/>
      <c r="L197" s="111"/>
      <c r="M197" s="116"/>
      <c r="N197" s="117"/>
      <c r="O197" s="117"/>
      <c r="P197" s="117"/>
      <c r="Q197" s="117"/>
      <c r="R197" s="117"/>
      <c r="S197" s="117"/>
      <c r="T197" s="118"/>
      <c r="AT197" s="112" t="s">
        <v>101</v>
      </c>
      <c r="AU197" s="112" t="s">
        <v>49</v>
      </c>
      <c r="AV197" s="7" t="s">
        <v>49</v>
      </c>
      <c r="AW197" s="7" t="s">
        <v>25</v>
      </c>
      <c r="AX197" s="7" t="s">
        <v>46</v>
      </c>
      <c r="AY197" s="112" t="s">
        <v>90</v>
      </c>
    </row>
    <row r="198" spans="2:65" s="6" customFormat="1" ht="22.9" customHeight="1" x14ac:dyDescent="0.2">
      <c r="B198" s="81"/>
      <c r="D198" s="82" t="s">
        <v>45</v>
      </c>
      <c r="E198" s="92" t="s">
        <v>110</v>
      </c>
      <c r="F198" s="92" t="s">
        <v>247</v>
      </c>
      <c r="I198" s="84"/>
      <c r="J198" s="93">
        <f>BK198</f>
        <v>0</v>
      </c>
      <c r="L198" s="81"/>
      <c r="M198" s="86"/>
      <c r="N198" s="87"/>
      <c r="O198" s="87"/>
      <c r="P198" s="88">
        <f>SUM(P199:P210)</f>
        <v>0</v>
      </c>
      <c r="Q198" s="87"/>
      <c r="R198" s="88">
        <f>SUM(R199:R210)</f>
        <v>0.35658239999999997</v>
      </c>
      <c r="S198" s="87"/>
      <c r="T198" s="89">
        <f>SUM(T199:T210)</f>
        <v>2.8318900000000001E-3</v>
      </c>
      <c r="AR198" s="82" t="s">
        <v>47</v>
      </c>
      <c r="AT198" s="90" t="s">
        <v>45</v>
      </c>
      <c r="AU198" s="90" t="s">
        <v>47</v>
      </c>
      <c r="AY198" s="82" t="s">
        <v>90</v>
      </c>
      <c r="BK198" s="91">
        <f>SUM(BK199:BK210)</f>
        <v>0</v>
      </c>
    </row>
    <row r="199" spans="2:65" s="1" customFormat="1" ht="24" customHeight="1" x14ac:dyDescent="0.2">
      <c r="B199" s="94"/>
      <c r="C199" s="95" t="s">
        <v>248</v>
      </c>
      <c r="D199" s="95" t="s">
        <v>92</v>
      </c>
      <c r="E199" s="96" t="s">
        <v>249</v>
      </c>
      <c r="F199" s="97" t="s">
        <v>250</v>
      </c>
      <c r="G199" s="98" t="s">
        <v>241</v>
      </c>
      <c r="H199" s="99">
        <v>58.679000000000002</v>
      </c>
      <c r="I199" s="100"/>
      <c r="J199" s="101">
        <f>ROUND(I199*H199,2)</f>
        <v>0</v>
      </c>
      <c r="K199" s="97" t="s">
        <v>96</v>
      </c>
      <c r="L199" s="19"/>
      <c r="M199" s="102" t="s">
        <v>0</v>
      </c>
      <c r="N199" s="103" t="s">
        <v>33</v>
      </c>
      <c r="O199" s="27"/>
      <c r="P199" s="104">
        <f>O199*H199</f>
        <v>0</v>
      </c>
      <c r="Q199" s="104">
        <v>8.0000000000000004E-4</v>
      </c>
      <c r="R199" s="104">
        <f>Q199*H199</f>
        <v>4.6943200000000004E-2</v>
      </c>
      <c r="S199" s="104">
        <v>1.0000000000000001E-5</v>
      </c>
      <c r="T199" s="105">
        <f>S199*H199</f>
        <v>5.8679000000000012E-4</v>
      </c>
      <c r="AR199" s="106" t="s">
        <v>97</v>
      </c>
      <c r="AT199" s="106" t="s">
        <v>92</v>
      </c>
      <c r="AU199" s="106" t="s">
        <v>49</v>
      </c>
      <c r="AY199" s="10" t="s">
        <v>90</v>
      </c>
      <c r="BE199" s="107">
        <f>IF(N199="základní",J199,0)</f>
        <v>0</v>
      </c>
      <c r="BF199" s="107">
        <f>IF(N199="snížená",J199,0)</f>
        <v>0</v>
      </c>
      <c r="BG199" s="107">
        <f>IF(N199="zákl. přenesená",J199,0)</f>
        <v>0</v>
      </c>
      <c r="BH199" s="107">
        <f>IF(N199="sníž. přenesená",J199,0)</f>
        <v>0</v>
      </c>
      <c r="BI199" s="107">
        <f>IF(N199="nulová",J199,0)</f>
        <v>0</v>
      </c>
      <c r="BJ199" s="10" t="s">
        <v>47</v>
      </c>
      <c r="BK199" s="107">
        <f>ROUND(I199*H199,2)</f>
        <v>0</v>
      </c>
      <c r="BL199" s="10" t="s">
        <v>97</v>
      </c>
      <c r="BM199" s="106" t="s">
        <v>251</v>
      </c>
    </row>
    <row r="200" spans="2:65" s="1" customFormat="1" ht="29.25" x14ac:dyDescent="0.2">
      <c r="B200" s="19"/>
      <c r="D200" s="108" t="s">
        <v>99</v>
      </c>
      <c r="F200" s="109" t="s">
        <v>252</v>
      </c>
      <c r="I200" s="39"/>
      <c r="L200" s="19"/>
      <c r="M200" s="110"/>
      <c r="N200" s="27"/>
      <c r="O200" s="27"/>
      <c r="P200" s="27"/>
      <c r="Q200" s="27"/>
      <c r="R200" s="27"/>
      <c r="S200" s="27"/>
      <c r="T200" s="28"/>
      <c r="AT200" s="10" t="s">
        <v>99</v>
      </c>
      <c r="AU200" s="10" t="s">
        <v>49</v>
      </c>
    </row>
    <row r="201" spans="2:65" s="7" customFormat="1" x14ac:dyDescent="0.2">
      <c r="B201" s="111"/>
      <c r="D201" s="108" t="s">
        <v>101</v>
      </c>
      <c r="E201" s="112" t="s">
        <v>0</v>
      </c>
      <c r="F201" s="113" t="s">
        <v>253</v>
      </c>
      <c r="H201" s="114">
        <v>39.042999999999999</v>
      </c>
      <c r="I201" s="115"/>
      <c r="L201" s="111"/>
      <c r="M201" s="116"/>
      <c r="N201" s="117"/>
      <c r="O201" s="117"/>
      <c r="P201" s="117"/>
      <c r="Q201" s="117"/>
      <c r="R201" s="117"/>
      <c r="S201" s="117"/>
      <c r="T201" s="118"/>
      <c r="AT201" s="112" t="s">
        <v>101</v>
      </c>
      <c r="AU201" s="112" t="s">
        <v>49</v>
      </c>
      <c r="AV201" s="7" t="s">
        <v>49</v>
      </c>
      <c r="AW201" s="7" t="s">
        <v>25</v>
      </c>
      <c r="AX201" s="7" t="s">
        <v>46</v>
      </c>
      <c r="AY201" s="112" t="s">
        <v>90</v>
      </c>
    </row>
    <row r="202" spans="2:65" s="7" customFormat="1" x14ac:dyDescent="0.2">
      <c r="B202" s="111"/>
      <c r="D202" s="108" t="s">
        <v>101</v>
      </c>
      <c r="E202" s="112" t="s">
        <v>0</v>
      </c>
      <c r="F202" s="113" t="s">
        <v>254</v>
      </c>
      <c r="H202" s="114">
        <v>19.635999999999999</v>
      </c>
      <c r="I202" s="115"/>
      <c r="L202" s="111"/>
      <c r="M202" s="116"/>
      <c r="N202" s="117"/>
      <c r="O202" s="117"/>
      <c r="P202" s="117"/>
      <c r="Q202" s="117"/>
      <c r="R202" s="117"/>
      <c r="S202" s="117"/>
      <c r="T202" s="118"/>
      <c r="AT202" s="112" t="s">
        <v>101</v>
      </c>
      <c r="AU202" s="112" t="s">
        <v>49</v>
      </c>
      <c r="AV202" s="7" t="s">
        <v>49</v>
      </c>
      <c r="AW202" s="7" t="s">
        <v>25</v>
      </c>
      <c r="AX202" s="7" t="s">
        <v>46</v>
      </c>
      <c r="AY202" s="112" t="s">
        <v>90</v>
      </c>
    </row>
    <row r="203" spans="2:65" s="1" customFormat="1" ht="24" customHeight="1" x14ac:dyDescent="0.2">
      <c r="B203" s="94"/>
      <c r="C203" s="95" t="s">
        <v>255</v>
      </c>
      <c r="D203" s="95" t="s">
        <v>92</v>
      </c>
      <c r="E203" s="96" t="s">
        <v>256</v>
      </c>
      <c r="F203" s="97" t="s">
        <v>257</v>
      </c>
      <c r="G203" s="98" t="s">
        <v>241</v>
      </c>
      <c r="H203" s="99">
        <v>123.94199999999999</v>
      </c>
      <c r="I203" s="100"/>
      <c r="J203" s="101">
        <f>ROUND(I203*H203,2)</f>
        <v>0</v>
      </c>
      <c r="K203" s="97" t="s">
        <v>96</v>
      </c>
      <c r="L203" s="19"/>
      <c r="M203" s="102" t="s">
        <v>0</v>
      </c>
      <c r="N203" s="103" t="s">
        <v>33</v>
      </c>
      <c r="O203" s="27"/>
      <c r="P203" s="104">
        <f>O203*H203</f>
        <v>0</v>
      </c>
      <c r="Q203" s="104">
        <v>1.1999999999999999E-3</v>
      </c>
      <c r="R203" s="104">
        <f>Q203*H203</f>
        <v>0.14873039999999998</v>
      </c>
      <c r="S203" s="104">
        <v>1.0000000000000001E-5</v>
      </c>
      <c r="T203" s="105">
        <f>S203*H203</f>
        <v>1.23942E-3</v>
      </c>
      <c r="AR203" s="106" t="s">
        <v>97</v>
      </c>
      <c r="AT203" s="106" t="s">
        <v>92</v>
      </c>
      <c r="AU203" s="106" t="s">
        <v>49</v>
      </c>
      <c r="AY203" s="10" t="s">
        <v>90</v>
      </c>
      <c r="BE203" s="107">
        <f>IF(N203="základní",J203,0)</f>
        <v>0</v>
      </c>
      <c r="BF203" s="107">
        <f>IF(N203="snížená",J203,0)</f>
        <v>0</v>
      </c>
      <c r="BG203" s="107">
        <f>IF(N203="zákl. přenesená",J203,0)</f>
        <v>0</v>
      </c>
      <c r="BH203" s="107">
        <f>IF(N203="sníž. přenesená",J203,0)</f>
        <v>0</v>
      </c>
      <c r="BI203" s="107">
        <f>IF(N203="nulová",J203,0)</f>
        <v>0</v>
      </c>
      <c r="BJ203" s="10" t="s">
        <v>47</v>
      </c>
      <c r="BK203" s="107">
        <f>ROUND(I203*H203,2)</f>
        <v>0</v>
      </c>
      <c r="BL203" s="10" t="s">
        <v>97</v>
      </c>
      <c r="BM203" s="106" t="s">
        <v>258</v>
      </c>
    </row>
    <row r="204" spans="2:65" s="1" customFormat="1" ht="29.25" x14ac:dyDescent="0.2">
      <c r="B204" s="19"/>
      <c r="D204" s="108" t="s">
        <v>99</v>
      </c>
      <c r="F204" s="109" t="s">
        <v>259</v>
      </c>
      <c r="I204" s="39"/>
      <c r="L204" s="19"/>
      <c r="M204" s="110"/>
      <c r="N204" s="27"/>
      <c r="O204" s="27"/>
      <c r="P204" s="27"/>
      <c r="Q204" s="27"/>
      <c r="R204" s="27"/>
      <c r="S204" s="27"/>
      <c r="T204" s="28"/>
      <c r="AT204" s="10" t="s">
        <v>99</v>
      </c>
      <c r="AU204" s="10" t="s">
        <v>49</v>
      </c>
    </row>
    <row r="205" spans="2:65" s="7" customFormat="1" ht="22.5" x14ac:dyDescent="0.2">
      <c r="B205" s="111"/>
      <c r="D205" s="108" t="s">
        <v>101</v>
      </c>
      <c r="E205" s="112" t="s">
        <v>0</v>
      </c>
      <c r="F205" s="113" t="s">
        <v>260</v>
      </c>
      <c r="H205" s="114">
        <v>82.628</v>
      </c>
      <c r="I205" s="115"/>
      <c r="L205" s="111"/>
      <c r="M205" s="116"/>
      <c r="N205" s="117"/>
      <c r="O205" s="117"/>
      <c r="P205" s="117"/>
      <c r="Q205" s="117"/>
      <c r="R205" s="117"/>
      <c r="S205" s="117"/>
      <c r="T205" s="118"/>
      <c r="AT205" s="112" t="s">
        <v>101</v>
      </c>
      <c r="AU205" s="112" t="s">
        <v>49</v>
      </c>
      <c r="AV205" s="7" t="s">
        <v>49</v>
      </c>
      <c r="AW205" s="7" t="s">
        <v>25</v>
      </c>
      <c r="AX205" s="7" t="s">
        <v>46</v>
      </c>
      <c r="AY205" s="112" t="s">
        <v>90</v>
      </c>
    </row>
    <row r="206" spans="2:65" s="7" customFormat="1" ht="22.5" x14ac:dyDescent="0.2">
      <c r="B206" s="111"/>
      <c r="D206" s="108" t="s">
        <v>101</v>
      </c>
      <c r="E206" s="112" t="s">
        <v>0</v>
      </c>
      <c r="F206" s="113" t="s">
        <v>261</v>
      </c>
      <c r="H206" s="114">
        <v>41.314</v>
      </c>
      <c r="I206" s="115"/>
      <c r="L206" s="111"/>
      <c r="M206" s="116"/>
      <c r="N206" s="117"/>
      <c r="O206" s="117"/>
      <c r="P206" s="117"/>
      <c r="Q206" s="117"/>
      <c r="R206" s="117"/>
      <c r="S206" s="117"/>
      <c r="T206" s="118"/>
      <c r="AT206" s="112" t="s">
        <v>101</v>
      </c>
      <c r="AU206" s="112" t="s">
        <v>49</v>
      </c>
      <c r="AV206" s="7" t="s">
        <v>49</v>
      </c>
      <c r="AW206" s="7" t="s">
        <v>25</v>
      </c>
      <c r="AX206" s="7" t="s">
        <v>46</v>
      </c>
      <c r="AY206" s="112" t="s">
        <v>90</v>
      </c>
    </row>
    <row r="207" spans="2:65" s="1" customFormat="1" ht="24" customHeight="1" x14ac:dyDescent="0.2">
      <c r="B207" s="94"/>
      <c r="C207" s="95" t="s">
        <v>262</v>
      </c>
      <c r="D207" s="95" t="s">
        <v>92</v>
      </c>
      <c r="E207" s="96" t="s">
        <v>263</v>
      </c>
      <c r="F207" s="97" t="s">
        <v>264</v>
      </c>
      <c r="G207" s="98" t="s">
        <v>241</v>
      </c>
      <c r="H207" s="99">
        <v>100.568</v>
      </c>
      <c r="I207" s="100"/>
      <c r="J207" s="101">
        <f>ROUND(I207*H207,2)</f>
        <v>0</v>
      </c>
      <c r="K207" s="97" t="s">
        <v>96</v>
      </c>
      <c r="L207" s="19"/>
      <c r="M207" s="102" t="s">
        <v>0</v>
      </c>
      <c r="N207" s="103" t="s">
        <v>33</v>
      </c>
      <c r="O207" s="27"/>
      <c r="P207" s="104">
        <f>O207*H207</f>
        <v>0</v>
      </c>
      <c r="Q207" s="104">
        <v>1.6000000000000001E-3</v>
      </c>
      <c r="R207" s="104">
        <f>Q207*H207</f>
        <v>0.16090879999999999</v>
      </c>
      <c r="S207" s="104">
        <v>1.0000000000000001E-5</v>
      </c>
      <c r="T207" s="105">
        <f>S207*H207</f>
        <v>1.0056800000000001E-3</v>
      </c>
      <c r="AR207" s="106" t="s">
        <v>97</v>
      </c>
      <c r="AT207" s="106" t="s">
        <v>92</v>
      </c>
      <c r="AU207" s="106" t="s">
        <v>49</v>
      </c>
      <c r="AY207" s="10" t="s">
        <v>90</v>
      </c>
      <c r="BE207" s="107">
        <f>IF(N207="základní",J207,0)</f>
        <v>0</v>
      </c>
      <c r="BF207" s="107">
        <f>IF(N207="snížená",J207,0)</f>
        <v>0</v>
      </c>
      <c r="BG207" s="107">
        <f>IF(N207="zákl. přenesená",J207,0)</f>
        <v>0</v>
      </c>
      <c r="BH207" s="107">
        <f>IF(N207="sníž. přenesená",J207,0)</f>
        <v>0</v>
      </c>
      <c r="BI207" s="107">
        <f>IF(N207="nulová",J207,0)</f>
        <v>0</v>
      </c>
      <c r="BJ207" s="10" t="s">
        <v>47</v>
      </c>
      <c r="BK207" s="107">
        <f>ROUND(I207*H207,2)</f>
        <v>0</v>
      </c>
      <c r="BL207" s="10" t="s">
        <v>97</v>
      </c>
      <c r="BM207" s="106" t="s">
        <v>265</v>
      </c>
    </row>
    <row r="208" spans="2:65" s="1" customFormat="1" ht="29.25" x14ac:dyDescent="0.2">
      <c r="B208" s="19"/>
      <c r="D208" s="108" t="s">
        <v>99</v>
      </c>
      <c r="F208" s="109" t="s">
        <v>266</v>
      </c>
      <c r="I208" s="39"/>
      <c r="L208" s="19"/>
      <c r="M208" s="110"/>
      <c r="N208" s="27"/>
      <c r="O208" s="27"/>
      <c r="P208" s="27"/>
      <c r="Q208" s="27"/>
      <c r="R208" s="27"/>
      <c r="S208" s="27"/>
      <c r="T208" s="28"/>
      <c r="AT208" s="10" t="s">
        <v>99</v>
      </c>
      <c r="AU208" s="10" t="s">
        <v>49</v>
      </c>
    </row>
    <row r="209" spans="2:65" s="7" customFormat="1" x14ac:dyDescent="0.2">
      <c r="B209" s="111"/>
      <c r="D209" s="108" t="s">
        <v>101</v>
      </c>
      <c r="E209" s="112" t="s">
        <v>0</v>
      </c>
      <c r="F209" s="113" t="s">
        <v>267</v>
      </c>
      <c r="H209" s="114">
        <v>67.045000000000002</v>
      </c>
      <c r="I209" s="115"/>
      <c r="L209" s="111"/>
      <c r="M209" s="116"/>
      <c r="N209" s="117"/>
      <c r="O209" s="117"/>
      <c r="P209" s="117"/>
      <c r="Q209" s="117"/>
      <c r="R209" s="117"/>
      <c r="S209" s="117"/>
      <c r="T209" s="118"/>
      <c r="AT209" s="112" t="s">
        <v>101</v>
      </c>
      <c r="AU209" s="112" t="s">
        <v>49</v>
      </c>
      <c r="AV209" s="7" t="s">
        <v>49</v>
      </c>
      <c r="AW209" s="7" t="s">
        <v>25</v>
      </c>
      <c r="AX209" s="7" t="s">
        <v>46</v>
      </c>
      <c r="AY209" s="112" t="s">
        <v>90</v>
      </c>
    </row>
    <row r="210" spans="2:65" s="7" customFormat="1" x14ac:dyDescent="0.2">
      <c r="B210" s="111"/>
      <c r="D210" s="108" t="s">
        <v>101</v>
      </c>
      <c r="E210" s="112" t="s">
        <v>0</v>
      </c>
      <c r="F210" s="113" t="s">
        <v>268</v>
      </c>
      <c r="H210" s="114">
        <v>33.523000000000003</v>
      </c>
      <c r="I210" s="115"/>
      <c r="L210" s="111"/>
      <c r="M210" s="116"/>
      <c r="N210" s="117"/>
      <c r="O210" s="117"/>
      <c r="P210" s="117"/>
      <c r="Q210" s="117"/>
      <c r="R210" s="117"/>
      <c r="S210" s="117"/>
      <c r="T210" s="118"/>
      <c r="AT210" s="112" t="s">
        <v>101</v>
      </c>
      <c r="AU210" s="112" t="s">
        <v>49</v>
      </c>
      <c r="AV210" s="7" t="s">
        <v>49</v>
      </c>
      <c r="AW210" s="7" t="s">
        <v>25</v>
      </c>
      <c r="AX210" s="7" t="s">
        <v>46</v>
      </c>
      <c r="AY210" s="112" t="s">
        <v>90</v>
      </c>
    </row>
    <row r="211" spans="2:65" s="6" customFormat="1" ht="22.9" customHeight="1" x14ac:dyDescent="0.2">
      <c r="B211" s="81"/>
      <c r="D211" s="82" t="s">
        <v>45</v>
      </c>
      <c r="E211" s="92" t="s">
        <v>123</v>
      </c>
      <c r="F211" s="92" t="s">
        <v>269</v>
      </c>
      <c r="I211" s="84"/>
      <c r="J211" s="93">
        <f>BK211</f>
        <v>0</v>
      </c>
      <c r="L211" s="81"/>
      <c r="M211" s="86"/>
      <c r="N211" s="87"/>
      <c r="O211" s="87"/>
      <c r="P211" s="88">
        <f>SUM(P212:P229)</f>
        <v>0</v>
      </c>
      <c r="Q211" s="87"/>
      <c r="R211" s="88">
        <f>SUM(R212:R229)</f>
        <v>54.625220000000006</v>
      </c>
      <c r="S211" s="87"/>
      <c r="T211" s="89">
        <f>SUM(T212:T229)</f>
        <v>0</v>
      </c>
      <c r="AR211" s="82" t="s">
        <v>47</v>
      </c>
      <c r="AT211" s="90" t="s">
        <v>45</v>
      </c>
      <c r="AU211" s="90" t="s">
        <v>47</v>
      </c>
      <c r="AY211" s="82" t="s">
        <v>90</v>
      </c>
      <c r="BK211" s="91">
        <f>SUM(BK212:BK229)</f>
        <v>0</v>
      </c>
    </row>
    <row r="212" spans="2:65" s="1" customFormat="1" ht="24" customHeight="1" x14ac:dyDescent="0.2">
      <c r="B212" s="94"/>
      <c r="C212" s="95" t="s">
        <v>270</v>
      </c>
      <c r="D212" s="95" t="s">
        <v>92</v>
      </c>
      <c r="E212" s="96" t="s">
        <v>271</v>
      </c>
      <c r="F212" s="97" t="s">
        <v>272</v>
      </c>
      <c r="G212" s="98" t="s">
        <v>95</v>
      </c>
      <c r="H212" s="99">
        <v>90.173000000000002</v>
      </c>
      <c r="I212" s="100"/>
      <c r="J212" s="101">
        <f>ROUND(I212*H212,2)</f>
        <v>0</v>
      </c>
      <c r="K212" s="97" t="s">
        <v>0</v>
      </c>
      <c r="L212" s="19"/>
      <c r="M212" s="102" t="s">
        <v>0</v>
      </c>
      <c r="N212" s="103" t="s">
        <v>33</v>
      </c>
      <c r="O212" s="27"/>
      <c r="P212" s="104">
        <f>O212*H212</f>
        <v>0</v>
      </c>
      <c r="Q212" s="104">
        <v>0.10100000000000001</v>
      </c>
      <c r="R212" s="104">
        <f>Q212*H212</f>
        <v>9.1074730000000006</v>
      </c>
      <c r="S212" s="104">
        <v>0</v>
      </c>
      <c r="T212" s="105">
        <f>S212*H212</f>
        <v>0</v>
      </c>
      <c r="AR212" s="106" t="s">
        <v>97</v>
      </c>
      <c r="AT212" s="106" t="s">
        <v>92</v>
      </c>
      <c r="AU212" s="106" t="s">
        <v>49</v>
      </c>
      <c r="AY212" s="10" t="s">
        <v>90</v>
      </c>
      <c r="BE212" s="107">
        <f>IF(N212="základní",J212,0)</f>
        <v>0</v>
      </c>
      <c r="BF212" s="107">
        <f>IF(N212="snížená",J212,0)</f>
        <v>0</v>
      </c>
      <c r="BG212" s="107">
        <f>IF(N212="zákl. přenesená",J212,0)</f>
        <v>0</v>
      </c>
      <c r="BH212" s="107">
        <f>IF(N212="sníž. přenesená",J212,0)</f>
        <v>0</v>
      </c>
      <c r="BI212" s="107">
        <f>IF(N212="nulová",J212,0)</f>
        <v>0</v>
      </c>
      <c r="BJ212" s="10" t="s">
        <v>47</v>
      </c>
      <c r="BK212" s="107">
        <f>ROUND(I212*H212,2)</f>
        <v>0</v>
      </c>
      <c r="BL212" s="10" t="s">
        <v>97</v>
      </c>
      <c r="BM212" s="106" t="s">
        <v>273</v>
      </c>
    </row>
    <row r="213" spans="2:65" s="1" customFormat="1" ht="29.25" x14ac:dyDescent="0.2">
      <c r="B213" s="19"/>
      <c r="D213" s="108" t="s">
        <v>99</v>
      </c>
      <c r="F213" s="109" t="s">
        <v>274</v>
      </c>
      <c r="I213" s="39"/>
      <c r="L213" s="19"/>
      <c r="M213" s="110"/>
      <c r="N213" s="27"/>
      <c r="O213" s="27"/>
      <c r="P213" s="27"/>
      <c r="Q213" s="27"/>
      <c r="R213" s="27"/>
      <c r="S213" s="27"/>
      <c r="T213" s="28"/>
      <c r="AT213" s="10" t="s">
        <v>99</v>
      </c>
      <c r="AU213" s="10" t="s">
        <v>49</v>
      </c>
    </row>
    <row r="214" spans="2:65" s="7" customFormat="1" ht="33.75" x14ac:dyDescent="0.2">
      <c r="B214" s="111"/>
      <c r="D214" s="108" t="s">
        <v>101</v>
      </c>
      <c r="E214" s="112" t="s">
        <v>0</v>
      </c>
      <c r="F214" s="113" t="s">
        <v>275</v>
      </c>
      <c r="H214" s="114">
        <v>67.897999999999996</v>
      </c>
      <c r="I214" s="115"/>
      <c r="L214" s="111"/>
      <c r="M214" s="116"/>
      <c r="N214" s="117"/>
      <c r="O214" s="117"/>
      <c r="P214" s="117"/>
      <c r="Q214" s="117"/>
      <c r="R214" s="117"/>
      <c r="S214" s="117"/>
      <c r="T214" s="118"/>
      <c r="AT214" s="112" t="s">
        <v>101</v>
      </c>
      <c r="AU214" s="112" t="s">
        <v>49</v>
      </c>
      <c r="AV214" s="7" t="s">
        <v>49</v>
      </c>
      <c r="AW214" s="7" t="s">
        <v>25</v>
      </c>
      <c r="AX214" s="7" t="s">
        <v>46</v>
      </c>
      <c r="AY214" s="112" t="s">
        <v>90</v>
      </c>
    </row>
    <row r="215" spans="2:65" s="7" customFormat="1" x14ac:dyDescent="0.2">
      <c r="B215" s="111"/>
      <c r="D215" s="108" t="s">
        <v>101</v>
      </c>
      <c r="E215" s="112" t="s">
        <v>0</v>
      </c>
      <c r="F215" s="113" t="s">
        <v>276</v>
      </c>
      <c r="H215" s="114">
        <v>22.274999999999999</v>
      </c>
      <c r="I215" s="115"/>
      <c r="L215" s="111"/>
      <c r="M215" s="116"/>
      <c r="N215" s="117"/>
      <c r="O215" s="117"/>
      <c r="P215" s="117"/>
      <c r="Q215" s="117"/>
      <c r="R215" s="117"/>
      <c r="S215" s="117"/>
      <c r="T215" s="118"/>
      <c r="AT215" s="112" t="s">
        <v>101</v>
      </c>
      <c r="AU215" s="112" t="s">
        <v>49</v>
      </c>
      <c r="AV215" s="7" t="s">
        <v>49</v>
      </c>
      <c r="AW215" s="7" t="s">
        <v>25</v>
      </c>
      <c r="AX215" s="7" t="s">
        <v>46</v>
      </c>
      <c r="AY215" s="112" t="s">
        <v>90</v>
      </c>
    </row>
    <row r="216" spans="2:65" s="1" customFormat="1" ht="24" customHeight="1" x14ac:dyDescent="0.2">
      <c r="B216" s="94"/>
      <c r="C216" s="127" t="s">
        <v>277</v>
      </c>
      <c r="D216" s="127" t="s">
        <v>189</v>
      </c>
      <c r="E216" s="128" t="s">
        <v>278</v>
      </c>
      <c r="F216" s="129" t="s">
        <v>279</v>
      </c>
      <c r="G216" s="130" t="s">
        <v>95</v>
      </c>
      <c r="H216" s="131">
        <v>99.19</v>
      </c>
      <c r="I216" s="132"/>
      <c r="J216" s="133">
        <f>ROUND(I216*H216,2)</f>
        <v>0</v>
      </c>
      <c r="K216" s="129" t="s">
        <v>0</v>
      </c>
      <c r="L216" s="134"/>
      <c r="M216" s="135" t="s">
        <v>0</v>
      </c>
      <c r="N216" s="136" t="s">
        <v>33</v>
      </c>
      <c r="O216" s="27"/>
      <c r="P216" s="104">
        <f>O216*H216</f>
        <v>0</v>
      </c>
      <c r="Q216" s="104">
        <v>0.13500000000000001</v>
      </c>
      <c r="R216" s="104">
        <f>Q216*H216</f>
        <v>13.390650000000001</v>
      </c>
      <c r="S216" s="104">
        <v>0</v>
      </c>
      <c r="T216" s="105">
        <f>S216*H216</f>
        <v>0</v>
      </c>
      <c r="AR216" s="106" t="s">
        <v>280</v>
      </c>
      <c r="AT216" s="106" t="s">
        <v>189</v>
      </c>
      <c r="AU216" s="106" t="s">
        <v>49</v>
      </c>
      <c r="AY216" s="10" t="s">
        <v>90</v>
      </c>
      <c r="BE216" s="107">
        <f>IF(N216="základní",J216,0)</f>
        <v>0</v>
      </c>
      <c r="BF216" s="107">
        <f>IF(N216="snížená",J216,0)</f>
        <v>0</v>
      </c>
      <c r="BG216" s="107">
        <f>IF(N216="zákl. přenesená",J216,0)</f>
        <v>0</v>
      </c>
      <c r="BH216" s="107">
        <f>IF(N216="sníž. přenesená",J216,0)</f>
        <v>0</v>
      </c>
      <c r="BI216" s="107">
        <f>IF(N216="nulová",J216,0)</f>
        <v>0</v>
      </c>
      <c r="BJ216" s="10" t="s">
        <v>47</v>
      </c>
      <c r="BK216" s="107">
        <f>ROUND(I216*H216,2)</f>
        <v>0</v>
      </c>
      <c r="BL216" s="10" t="s">
        <v>195</v>
      </c>
      <c r="BM216" s="106" t="s">
        <v>281</v>
      </c>
    </row>
    <row r="217" spans="2:65" s="1" customFormat="1" ht="29.25" x14ac:dyDescent="0.2">
      <c r="B217" s="19"/>
      <c r="D217" s="108" t="s">
        <v>99</v>
      </c>
      <c r="F217" s="109" t="s">
        <v>282</v>
      </c>
      <c r="I217" s="39"/>
      <c r="L217" s="19"/>
      <c r="M217" s="110"/>
      <c r="N217" s="27"/>
      <c r="O217" s="27"/>
      <c r="P217" s="27"/>
      <c r="Q217" s="27"/>
      <c r="R217" s="27"/>
      <c r="S217" s="27"/>
      <c r="T217" s="28"/>
      <c r="AT217" s="10" t="s">
        <v>99</v>
      </c>
      <c r="AU217" s="10" t="s">
        <v>49</v>
      </c>
    </row>
    <row r="218" spans="2:65" s="7" customFormat="1" ht="33.75" x14ac:dyDescent="0.2">
      <c r="B218" s="111"/>
      <c r="D218" s="108" t="s">
        <v>101</v>
      </c>
      <c r="E218" s="112" t="s">
        <v>0</v>
      </c>
      <c r="F218" s="113" t="s">
        <v>283</v>
      </c>
      <c r="H218" s="114">
        <v>74.686999999999998</v>
      </c>
      <c r="I218" s="115"/>
      <c r="L218" s="111"/>
      <c r="M218" s="116"/>
      <c r="N218" s="117"/>
      <c r="O218" s="117"/>
      <c r="P218" s="117"/>
      <c r="Q218" s="117"/>
      <c r="R218" s="117"/>
      <c r="S218" s="117"/>
      <c r="T218" s="118"/>
      <c r="AT218" s="112" t="s">
        <v>101</v>
      </c>
      <c r="AU218" s="112" t="s">
        <v>49</v>
      </c>
      <c r="AV218" s="7" t="s">
        <v>49</v>
      </c>
      <c r="AW218" s="7" t="s">
        <v>25</v>
      </c>
      <c r="AX218" s="7" t="s">
        <v>46</v>
      </c>
      <c r="AY218" s="112" t="s">
        <v>90</v>
      </c>
    </row>
    <row r="219" spans="2:65" s="7" customFormat="1" x14ac:dyDescent="0.2">
      <c r="B219" s="111"/>
      <c r="D219" s="108" t="s">
        <v>101</v>
      </c>
      <c r="E219" s="112" t="s">
        <v>0</v>
      </c>
      <c r="F219" s="113" t="s">
        <v>284</v>
      </c>
      <c r="H219" s="114">
        <v>24.503</v>
      </c>
      <c r="I219" s="115"/>
      <c r="L219" s="111"/>
      <c r="M219" s="116"/>
      <c r="N219" s="117"/>
      <c r="O219" s="117"/>
      <c r="P219" s="117"/>
      <c r="Q219" s="117"/>
      <c r="R219" s="117"/>
      <c r="S219" s="117"/>
      <c r="T219" s="118"/>
      <c r="AT219" s="112" t="s">
        <v>101</v>
      </c>
      <c r="AU219" s="112" t="s">
        <v>49</v>
      </c>
      <c r="AV219" s="7" t="s">
        <v>49</v>
      </c>
      <c r="AW219" s="7" t="s">
        <v>25</v>
      </c>
      <c r="AX219" s="7" t="s">
        <v>46</v>
      </c>
      <c r="AY219" s="112" t="s">
        <v>90</v>
      </c>
    </row>
    <row r="220" spans="2:65" s="1" customFormat="1" ht="16.5" customHeight="1" x14ac:dyDescent="0.2">
      <c r="B220" s="94"/>
      <c r="C220" s="95" t="s">
        <v>285</v>
      </c>
      <c r="D220" s="95" t="s">
        <v>92</v>
      </c>
      <c r="E220" s="96" t="s">
        <v>286</v>
      </c>
      <c r="F220" s="97" t="s">
        <v>287</v>
      </c>
      <c r="G220" s="98" t="s">
        <v>95</v>
      </c>
      <c r="H220" s="99">
        <v>58.7</v>
      </c>
      <c r="I220" s="100"/>
      <c r="J220" s="101">
        <f>ROUND(I220*H220,2)</f>
        <v>0</v>
      </c>
      <c r="K220" s="97" t="s">
        <v>96</v>
      </c>
      <c r="L220" s="19"/>
      <c r="M220" s="102" t="s">
        <v>0</v>
      </c>
      <c r="N220" s="103" t="s">
        <v>33</v>
      </c>
      <c r="O220" s="27"/>
      <c r="P220" s="104">
        <f>O220*H220</f>
        <v>0</v>
      </c>
      <c r="Q220" s="104">
        <v>0.46166000000000001</v>
      </c>
      <c r="R220" s="104">
        <f>Q220*H220</f>
        <v>27.099442000000003</v>
      </c>
      <c r="S220" s="104">
        <v>0</v>
      </c>
      <c r="T220" s="105">
        <f>S220*H220</f>
        <v>0</v>
      </c>
      <c r="AR220" s="106" t="s">
        <v>97</v>
      </c>
      <c r="AT220" s="106" t="s">
        <v>92</v>
      </c>
      <c r="AU220" s="106" t="s">
        <v>49</v>
      </c>
      <c r="AY220" s="10" t="s">
        <v>90</v>
      </c>
      <c r="BE220" s="107">
        <f>IF(N220="základní",J220,0)</f>
        <v>0</v>
      </c>
      <c r="BF220" s="107">
        <f>IF(N220="snížená",J220,0)</f>
        <v>0</v>
      </c>
      <c r="BG220" s="107">
        <f>IF(N220="zákl. přenesená",J220,0)</f>
        <v>0</v>
      </c>
      <c r="BH220" s="107">
        <f>IF(N220="sníž. přenesená",J220,0)</f>
        <v>0</v>
      </c>
      <c r="BI220" s="107">
        <f>IF(N220="nulová",J220,0)</f>
        <v>0</v>
      </c>
      <c r="BJ220" s="10" t="s">
        <v>47</v>
      </c>
      <c r="BK220" s="107">
        <f>ROUND(I220*H220,2)</f>
        <v>0</v>
      </c>
      <c r="BL220" s="10" t="s">
        <v>97</v>
      </c>
      <c r="BM220" s="106" t="s">
        <v>288</v>
      </c>
    </row>
    <row r="221" spans="2:65" s="1" customFormat="1" ht="19.5" x14ac:dyDescent="0.2">
      <c r="B221" s="19"/>
      <c r="D221" s="108" t="s">
        <v>99</v>
      </c>
      <c r="F221" s="109" t="s">
        <v>289</v>
      </c>
      <c r="I221" s="39"/>
      <c r="L221" s="19"/>
      <c r="M221" s="110"/>
      <c r="N221" s="27"/>
      <c r="O221" s="27"/>
      <c r="P221" s="27"/>
      <c r="Q221" s="27"/>
      <c r="R221" s="27"/>
      <c r="S221" s="27"/>
      <c r="T221" s="28"/>
      <c r="AT221" s="10" t="s">
        <v>99</v>
      </c>
      <c r="AU221" s="10" t="s">
        <v>49</v>
      </c>
    </row>
    <row r="222" spans="2:65" s="7" customFormat="1" ht="22.5" x14ac:dyDescent="0.2">
      <c r="B222" s="111"/>
      <c r="D222" s="108" t="s">
        <v>101</v>
      </c>
      <c r="E222" s="112" t="s">
        <v>0</v>
      </c>
      <c r="F222" s="113" t="s">
        <v>290</v>
      </c>
      <c r="H222" s="114">
        <v>30.05</v>
      </c>
      <c r="I222" s="115"/>
      <c r="L222" s="111"/>
      <c r="M222" s="116"/>
      <c r="N222" s="117"/>
      <c r="O222" s="117"/>
      <c r="P222" s="117"/>
      <c r="Q222" s="117"/>
      <c r="R222" s="117"/>
      <c r="S222" s="117"/>
      <c r="T222" s="118"/>
      <c r="AT222" s="112" t="s">
        <v>101</v>
      </c>
      <c r="AU222" s="112" t="s">
        <v>49</v>
      </c>
      <c r="AV222" s="7" t="s">
        <v>49</v>
      </c>
      <c r="AW222" s="7" t="s">
        <v>25</v>
      </c>
      <c r="AX222" s="7" t="s">
        <v>46</v>
      </c>
      <c r="AY222" s="112" t="s">
        <v>90</v>
      </c>
    </row>
    <row r="223" spans="2:65" s="7" customFormat="1" ht="22.5" x14ac:dyDescent="0.2">
      <c r="B223" s="111"/>
      <c r="D223" s="108" t="s">
        <v>101</v>
      </c>
      <c r="E223" s="112" t="s">
        <v>0</v>
      </c>
      <c r="F223" s="113" t="s">
        <v>291</v>
      </c>
      <c r="H223" s="114">
        <v>8.4</v>
      </c>
      <c r="I223" s="115"/>
      <c r="L223" s="111"/>
      <c r="M223" s="116"/>
      <c r="N223" s="117"/>
      <c r="O223" s="117"/>
      <c r="P223" s="117"/>
      <c r="Q223" s="117"/>
      <c r="R223" s="117"/>
      <c r="S223" s="117"/>
      <c r="T223" s="118"/>
      <c r="AT223" s="112" t="s">
        <v>101</v>
      </c>
      <c r="AU223" s="112" t="s">
        <v>49</v>
      </c>
      <c r="AV223" s="7" t="s">
        <v>49</v>
      </c>
      <c r="AW223" s="7" t="s">
        <v>25</v>
      </c>
      <c r="AX223" s="7" t="s">
        <v>46</v>
      </c>
      <c r="AY223" s="112" t="s">
        <v>90</v>
      </c>
    </row>
    <row r="224" spans="2:65" s="7" customFormat="1" ht="22.5" x14ac:dyDescent="0.2">
      <c r="B224" s="111"/>
      <c r="D224" s="108" t="s">
        <v>101</v>
      </c>
      <c r="E224" s="112" t="s">
        <v>0</v>
      </c>
      <c r="F224" s="113" t="s">
        <v>292</v>
      </c>
      <c r="H224" s="114">
        <v>20.25</v>
      </c>
      <c r="I224" s="115"/>
      <c r="L224" s="111"/>
      <c r="M224" s="116"/>
      <c r="N224" s="117"/>
      <c r="O224" s="117"/>
      <c r="P224" s="117"/>
      <c r="Q224" s="117"/>
      <c r="R224" s="117"/>
      <c r="S224" s="117"/>
      <c r="T224" s="118"/>
      <c r="AT224" s="112" t="s">
        <v>101</v>
      </c>
      <c r="AU224" s="112" t="s">
        <v>49</v>
      </c>
      <c r="AV224" s="7" t="s">
        <v>49</v>
      </c>
      <c r="AW224" s="7" t="s">
        <v>25</v>
      </c>
      <c r="AX224" s="7" t="s">
        <v>46</v>
      </c>
      <c r="AY224" s="112" t="s">
        <v>90</v>
      </c>
    </row>
    <row r="225" spans="2:65" s="1" customFormat="1" ht="24" customHeight="1" x14ac:dyDescent="0.2">
      <c r="B225" s="94"/>
      <c r="C225" s="95" t="s">
        <v>293</v>
      </c>
      <c r="D225" s="95" t="s">
        <v>92</v>
      </c>
      <c r="E225" s="96" t="s">
        <v>294</v>
      </c>
      <c r="F225" s="97" t="s">
        <v>295</v>
      </c>
      <c r="G225" s="98" t="s">
        <v>95</v>
      </c>
      <c r="H225" s="99">
        <v>58.7</v>
      </c>
      <c r="I225" s="100"/>
      <c r="J225" s="101">
        <f>ROUND(I225*H225,2)</f>
        <v>0</v>
      </c>
      <c r="K225" s="97" t="s">
        <v>96</v>
      </c>
      <c r="L225" s="19"/>
      <c r="M225" s="102" t="s">
        <v>0</v>
      </c>
      <c r="N225" s="103" t="s">
        <v>33</v>
      </c>
      <c r="O225" s="27"/>
      <c r="P225" s="104">
        <f>O225*H225</f>
        <v>0</v>
      </c>
      <c r="Q225" s="104">
        <v>8.5650000000000004E-2</v>
      </c>
      <c r="R225" s="104">
        <f>Q225*H225</f>
        <v>5.0276550000000002</v>
      </c>
      <c r="S225" s="104">
        <v>0</v>
      </c>
      <c r="T225" s="105">
        <f>S225*H225</f>
        <v>0</v>
      </c>
      <c r="AR225" s="106" t="s">
        <v>97</v>
      </c>
      <c r="AT225" s="106" t="s">
        <v>92</v>
      </c>
      <c r="AU225" s="106" t="s">
        <v>49</v>
      </c>
      <c r="AY225" s="10" t="s">
        <v>90</v>
      </c>
      <c r="BE225" s="107">
        <f>IF(N225="základní",J225,0)</f>
        <v>0</v>
      </c>
      <c r="BF225" s="107">
        <f>IF(N225="snížená",J225,0)</f>
        <v>0</v>
      </c>
      <c r="BG225" s="107">
        <f>IF(N225="zákl. přenesená",J225,0)</f>
        <v>0</v>
      </c>
      <c r="BH225" s="107">
        <f>IF(N225="sníž. přenesená",J225,0)</f>
        <v>0</v>
      </c>
      <c r="BI225" s="107">
        <f>IF(N225="nulová",J225,0)</f>
        <v>0</v>
      </c>
      <c r="BJ225" s="10" t="s">
        <v>47</v>
      </c>
      <c r="BK225" s="107">
        <f>ROUND(I225*H225,2)</f>
        <v>0</v>
      </c>
      <c r="BL225" s="10" t="s">
        <v>97</v>
      </c>
      <c r="BM225" s="106" t="s">
        <v>296</v>
      </c>
    </row>
    <row r="226" spans="2:65" s="1" customFormat="1" ht="48.75" x14ac:dyDescent="0.2">
      <c r="B226" s="19"/>
      <c r="D226" s="108" t="s">
        <v>99</v>
      </c>
      <c r="F226" s="109" t="s">
        <v>297</v>
      </c>
      <c r="I226" s="39"/>
      <c r="L226" s="19"/>
      <c r="M226" s="110"/>
      <c r="N226" s="27"/>
      <c r="O226" s="27"/>
      <c r="P226" s="27"/>
      <c r="Q226" s="27"/>
      <c r="R226" s="27"/>
      <c r="S226" s="27"/>
      <c r="T226" s="28"/>
      <c r="AT226" s="10" t="s">
        <v>99</v>
      </c>
      <c r="AU226" s="10" t="s">
        <v>49</v>
      </c>
    </row>
    <row r="227" spans="2:65" s="7" customFormat="1" ht="22.5" x14ac:dyDescent="0.2">
      <c r="B227" s="111"/>
      <c r="D227" s="108" t="s">
        <v>101</v>
      </c>
      <c r="E227" s="112" t="s">
        <v>0</v>
      </c>
      <c r="F227" s="113" t="s">
        <v>290</v>
      </c>
      <c r="H227" s="114">
        <v>30.05</v>
      </c>
      <c r="I227" s="115"/>
      <c r="L227" s="111"/>
      <c r="M227" s="116"/>
      <c r="N227" s="117"/>
      <c r="O227" s="117"/>
      <c r="P227" s="117"/>
      <c r="Q227" s="117"/>
      <c r="R227" s="117"/>
      <c r="S227" s="117"/>
      <c r="T227" s="118"/>
      <c r="AT227" s="112" t="s">
        <v>101</v>
      </c>
      <c r="AU227" s="112" t="s">
        <v>49</v>
      </c>
      <c r="AV227" s="7" t="s">
        <v>49</v>
      </c>
      <c r="AW227" s="7" t="s">
        <v>25</v>
      </c>
      <c r="AX227" s="7" t="s">
        <v>46</v>
      </c>
      <c r="AY227" s="112" t="s">
        <v>90</v>
      </c>
    </row>
    <row r="228" spans="2:65" s="7" customFormat="1" ht="22.5" x14ac:dyDescent="0.2">
      <c r="B228" s="111"/>
      <c r="D228" s="108" t="s">
        <v>101</v>
      </c>
      <c r="E228" s="112" t="s">
        <v>0</v>
      </c>
      <c r="F228" s="113" t="s">
        <v>291</v>
      </c>
      <c r="H228" s="114">
        <v>8.4</v>
      </c>
      <c r="I228" s="115"/>
      <c r="L228" s="111"/>
      <c r="M228" s="116"/>
      <c r="N228" s="117"/>
      <c r="O228" s="117"/>
      <c r="P228" s="117"/>
      <c r="Q228" s="117"/>
      <c r="R228" s="117"/>
      <c r="S228" s="117"/>
      <c r="T228" s="118"/>
      <c r="AT228" s="112" t="s">
        <v>101</v>
      </c>
      <c r="AU228" s="112" t="s">
        <v>49</v>
      </c>
      <c r="AV228" s="7" t="s">
        <v>49</v>
      </c>
      <c r="AW228" s="7" t="s">
        <v>25</v>
      </c>
      <c r="AX228" s="7" t="s">
        <v>46</v>
      </c>
      <c r="AY228" s="112" t="s">
        <v>90</v>
      </c>
    </row>
    <row r="229" spans="2:65" s="7" customFormat="1" ht="22.5" x14ac:dyDescent="0.2">
      <c r="B229" s="111"/>
      <c r="D229" s="108" t="s">
        <v>101</v>
      </c>
      <c r="E229" s="112" t="s">
        <v>0</v>
      </c>
      <c r="F229" s="113" t="s">
        <v>298</v>
      </c>
      <c r="H229" s="114">
        <v>20.25</v>
      </c>
      <c r="I229" s="115"/>
      <c r="L229" s="111"/>
      <c r="M229" s="116"/>
      <c r="N229" s="117"/>
      <c r="O229" s="117"/>
      <c r="P229" s="117"/>
      <c r="Q229" s="117"/>
      <c r="R229" s="117"/>
      <c r="S229" s="117"/>
      <c r="T229" s="118"/>
      <c r="AT229" s="112" t="s">
        <v>101</v>
      </c>
      <c r="AU229" s="112" t="s">
        <v>49</v>
      </c>
      <c r="AV229" s="7" t="s">
        <v>49</v>
      </c>
      <c r="AW229" s="7" t="s">
        <v>25</v>
      </c>
      <c r="AX229" s="7" t="s">
        <v>46</v>
      </c>
      <c r="AY229" s="112" t="s">
        <v>90</v>
      </c>
    </row>
    <row r="230" spans="2:65" s="6" customFormat="1" ht="22.9" customHeight="1" x14ac:dyDescent="0.2">
      <c r="B230" s="81"/>
      <c r="D230" s="82" t="s">
        <v>45</v>
      </c>
      <c r="E230" s="92" t="s">
        <v>129</v>
      </c>
      <c r="F230" s="92" t="s">
        <v>299</v>
      </c>
      <c r="I230" s="84"/>
      <c r="J230" s="93">
        <f>BK230</f>
        <v>0</v>
      </c>
      <c r="L230" s="81"/>
      <c r="M230" s="86"/>
      <c r="N230" s="87"/>
      <c r="O230" s="87"/>
      <c r="P230" s="88">
        <f>SUM(P231:P350)</f>
        <v>0</v>
      </c>
      <c r="Q230" s="87"/>
      <c r="R230" s="88">
        <f>SUM(R231:R350)</f>
        <v>226.99733811999997</v>
      </c>
      <c r="S230" s="87"/>
      <c r="T230" s="89">
        <f>SUM(T231:T350)</f>
        <v>232.64156499999999</v>
      </c>
      <c r="AR230" s="82" t="s">
        <v>47</v>
      </c>
      <c r="AT230" s="90" t="s">
        <v>45</v>
      </c>
      <c r="AU230" s="90" t="s">
        <v>47</v>
      </c>
      <c r="AY230" s="82" t="s">
        <v>90</v>
      </c>
      <c r="BK230" s="91">
        <f>SUM(BK231:BK350)</f>
        <v>0</v>
      </c>
    </row>
    <row r="231" spans="2:65" s="1" customFormat="1" ht="24" customHeight="1" x14ac:dyDescent="0.2">
      <c r="B231" s="94"/>
      <c r="C231" s="95" t="s">
        <v>300</v>
      </c>
      <c r="D231" s="95" t="s">
        <v>92</v>
      </c>
      <c r="E231" s="96" t="s">
        <v>49</v>
      </c>
      <c r="F231" s="97" t="s">
        <v>301</v>
      </c>
      <c r="G231" s="98" t="s">
        <v>241</v>
      </c>
      <c r="H231" s="99">
        <v>180.345</v>
      </c>
      <c r="I231" s="100"/>
      <c r="J231" s="101">
        <f>ROUND(I231*H231,2)</f>
        <v>0</v>
      </c>
      <c r="K231" s="97" t="s">
        <v>0</v>
      </c>
      <c r="L231" s="19"/>
      <c r="M231" s="102" t="s">
        <v>0</v>
      </c>
      <c r="N231" s="103" t="s">
        <v>33</v>
      </c>
      <c r="O231" s="27"/>
      <c r="P231" s="104">
        <f>O231*H231</f>
        <v>0</v>
      </c>
      <c r="Q231" s="104">
        <v>0</v>
      </c>
      <c r="R231" s="104">
        <f>Q231*H231</f>
        <v>0</v>
      </c>
      <c r="S231" s="104">
        <v>0</v>
      </c>
      <c r="T231" s="105">
        <f>S231*H231</f>
        <v>0</v>
      </c>
      <c r="AR231" s="106" t="s">
        <v>97</v>
      </c>
      <c r="AT231" s="106" t="s">
        <v>92</v>
      </c>
      <c r="AU231" s="106" t="s">
        <v>49</v>
      </c>
      <c r="AY231" s="10" t="s">
        <v>90</v>
      </c>
      <c r="BE231" s="107">
        <f>IF(N231="základní",J231,0)</f>
        <v>0</v>
      </c>
      <c r="BF231" s="107">
        <f>IF(N231="snížená",J231,0)</f>
        <v>0</v>
      </c>
      <c r="BG231" s="107">
        <f>IF(N231="zákl. přenesená",J231,0)</f>
        <v>0</v>
      </c>
      <c r="BH231" s="107">
        <f>IF(N231="sníž. přenesená",J231,0)</f>
        <v>0</v>
      </c>
      <c r="BI231" s="107">
        <f>IF(N231="nulová",J231,0)</f>
        <v>0</v>
      </c>
      <c r="BJ231" s="10" t="s">
        <v>47</v>
      </c>
      <c r="BK231" s="107">
        <f>ROUND(I231*H231,2)</f>
        <v>0</v>
      </c>
      <c r="BL231" s="10" t="s">
        <v>97</v>
      </c>
      <c r="BM231" s="106" t="s">
        <v>302</v>
      </c>
    </row>
    <row r="232" spans="2:65" s="1" customFormat="1" ht="19.5" x14ac:dyDescent="0.2">
      <c r="B232" s="19"/>
      <c r="D232" s="108" t="s">
        <v>99</v>
      </c>
      <c r="F232" s="109" t="s">
        <v>301</v>
      </c>
      <c r="I232" s="39"/>
      <c r="L232" s="19"/>
      <c r="M232" s="110"/>
      <c r="N232" s="27"/>
      <c r="O232" s="27"/>
      <c r="P232" s="27"/>
      <c r="Q232" s="27"/>
      <c r="R232" s="27"/>
      <c r="S232" s="27"/>
      <c r="T232" s="28"/>
      <c r="AT232" s="10" t="s">
        <v>99</v>
      </c>
      <c r="AU232" s="10" t="s">
        <v>49</v>
      </c>
    </row>
    <row r="233" spans="2:65" s="7" customFormat="1" ht="33.75" x14ac:dyDescent="0.2">
      <c r="B233" s="111"/>
      <c r="D233" s="108" t="s">
        <v>101</v>
      </c>
      <c r="E233" s="112" t="s">
        <v>0</v>
      </c>
      <c r="F233" s="113" t="s">
        <v>303</v>
      </c>
      <c r="H233" s="114">
        <v>135.79499999999999</v>
      </c>
      <c r="I233" s="115"/>
      <c r="L233" s="111"/>
      <c r="M233" s="116"/>
      <c r="N233" s="117"/>
      <c r="O233" s="117"/>
      <c r="P233" s="117"/>
      <c r="Q233" s="117"/>
      <c r="R233" s="117"/>
      <c r="S233" s="117"/>
      <c r="T233" s="118"/>
      <c r="AT233" s="112" t="s">
        <v>101</v>
      </c>
      <c r="AU233" s="112" t="s">
        <v>49</v>
      </c>
      <c r="AV233" s="7" t="s">
        <v>49</v>
      </c>
      <c r="AW233" s="7" t="s">
        <v>25</v>
      </c>
      <c r="AX233" s="7" t="s">
        <v>46</v>
      </c>
      <c r="AY233" s="112" t="s">
        <v>90</v>
      </c>
    </row>
    <row r="234" spans="2:65" s="7" customFormat="1" x14ac:dyDescent="0.2">
      <c r="B234" s="111"/>
      <c r="D234" s="108" t="s">
        <v>101</v>
      </c>
      <c r="E234" s="112" t="s">
        <v>0</v>
      </c>
      <c r="F234" s="113" t="s">
        <v>304</v>
      </c>
      <c r="H234" s="114">
        <v>44.55</v>
      </c>
      <c r="I234" s="115"/>
      <c r="L234" s="111"/>
      <c r="M234" s="116"/>
      <c r="N234" s="117"/>
      <c r="O234" s="117"/>
      <c r="P234" s="117"/>
      <c r="Q234" s="117"/>
      <c r="R234" s="117"/>
      <c r="S234" s="117"/>
      <c r="T234" s="118"/>
      <c r="AT234" s="112" t="s">
        <v>101</v>
      </c>
      <c r="AU234" s="112" t="s">
        <v>49</v>
      </c>
      <c r="AV234" s="7" t="s">
        <v>49</v>
      </c>
      <c r="AW234" s="7" t="s">
        <v>25</v>
      </c>
      <c r="AX234" s="7" t="s">
        <v>46</v>
      </c>
      <c r="AY234" s="112" t="s">
        <v>90</v>
      </c>
    </row>
    <row r="235" spans="2:65" s="1" customFormat="1" ht="24" customHeight="1" x14ac:dyDescent="0.2">
      <c r="B235" s="94"/>
      <c r="C235" s="95" t="s">
        <v>280</v>
      </c>
      <c r="D235" s="95" t="s">
        <v>92</v>
      </c>
      <c r="E235" s="96" t="s">
        <v>110</v>
      </c>
      <c r="F235" s="97" t="s">
        <v>305</v>
      </c>
      <c r="G235" s="98" t="s">
        <v>241</v>
      </c>
      <c r="H235" s="99">
        <v>199.26499999999999</v>
      </c>
      <c r="I235" s="100"/>
      <c r="J235" s="101">
        <f>ROUND(I235*H235,2)</f>
        <v>0</v>
      </c>
      <c r="K235" s="97" t="s">
        <v>0</v>
      </c>
      <c r="L235" s="19"/>
      <c r="M235" s="102" t="s">
        <v>0</v>
      </c>
      <c r="N235" s="103" t="s">
        <v>33</v>
      </c>
      <c r="O235" s="27"/>
      <c r="P235" s="104">
        <f>O235*H235</f>
        <v>0</v>
      </c>
      <c r="Q235" s="104">
        <v>0</v>
      </c>
      <c r="R235" s="104">
        <f>Q235*H235</f>
        <v>0</v>
      </c>
      <c r="S235" s="104">
        <v>0</v>
      </c>
      <c r="T235" s="105">
        <f>S235*H235</f>
        <v>0</v>
      </c>
      <c r="AR235" s="106" t="s">
        <v>97</v>
      </c>
      <c r="AT235" s="106" t="s">
        <v>92</v>
      </c>
      <c r="AU235" s="106" t="s">
        <v>49</v>
      </c>
      <c r="AY235" s="10" t="s">
        <v>90</v>
      </c>
      <c r="BE235" s="107">
        <f>IF(N235="základní",J235,0)</f>
        <v>0</v>
      </c>
      <c r="BF235" s="107">
        <f>IF(N235="snížená",J235,0)</f>
        <v>0</v>
      </c>
      <c r="BG235" s="107">
        <f>IF(N235="zákl. přenesená",J235,0)</f>
        <v>0</v>
      </c>
      <c r="BH235" s="107">
        <f>IF(N235="sníž. přenesená",J235,0)</f>
        <v>0</v>
      </c>
      <c r="BI235" s="107">
        <f>IF(N235="nulová",J235,0)</f>
        <v>0</v>
      </c>
      <c r="BJ235" s="10" t="s">
        <v>47</v>
      </c>
      <c r="BK235" s="107">
        <f>ROUND(I235*H235,2)</f>
        <v>0</v>
      </c>
      <c r="BL235" s="10" t="s">
        <v>97</v>
      </c>
      <c r="BM235" s="106" t="s">
        <v>306</v>
      </c>
    </row>
    <row r="236" spans="2:65" s="1" customFormat="1" x14ac:dyDescent="0.2">
      <c r="B236" s="19"/>
      <c r="D236" s="108" t="s">
        <v>99</v>
      </c>
      <c r="F236" s="109" t="s">
        <v>305</v>
      </c>
      <c r="I236" s="39"/>
      <c r="L236" s="19"/>
      <c r="M236" s="110"/>
      <c r="N236" s="27"/>
      <c r="O236" s="27"/>
      <c r="P236" s="27"/>
      <c r="Q236" s="27"/>
      <c r="R236" s="27"/>
      <c r="S236" s="27"/>
      <c r="T236" s="28"/>
      <c r="AT236" s="10" t="s">
        <v>99</v>
      </c>
      <c r="AU236" s="10" t="s">
        <v>49</v>
      </c>
    </row>
    <row r="237" spans="2:65" s="7" customFormat="1" ht="33.75" x14ac:dyDescent="0.2">
      <c r="B237" s="111"/>
      <c r="D237" s="108" t="s">
        <v>101</v>
      </c>
      <c r="E237" s="112" t="s">
        <v>0</v>
      </c>
      <c r="F237" s="113" t="s">
        <v>303</v>
      </c>
      <c r="H237" s="114">
        <v>135.79499999999999</v>
      </c>
      <c r="I237" s="115"/>
      <c r="L237" s="111"/>
      <c r="M237" s="116"/>
      <c r="N237" s="117"/>
      <c r="O237" s="117"/>
      <c r="P237" s="117"/>
      <c r="Q237" s="117"/>
      <c r="R237" s="117"/>
      <c r="S237" s="117"/>
      <c r="T237" s="118"/>
      <c r="AT237" s="112" t="s">
        <v>101</v>
      </c>
      <c r="AU237" s="112" t="s">
        <v>49</v>
      </c>
      <c r="AV237" s="7" t="s">
        <v>49</v>
      </c>
      <c r="AW237" s="7" t="s">
        <v>25</v>
      </c>
      <c r="AX237" s="7" t="s">
        <v>46</v>
      </c>
      <c r="AY237" s="112" t="s">
        <v>90</v>
      </c>
    </row>
    <row r="238" spans="2:65" s="7" customFormat="1" x14ac:dyDescent="0.2">
      <c r="B238" s="111"/>
      <c r="D238" s="108" t="s">
        <v>101</v>
      </c>
      <c r="E238" s="112" t="s">
        <v>0</v>
      </c>
      <c r="F238" s="113" t="s">
        <v>307</v>
      </c>
      <c r="H238" s="114">
        <v>18.920000000000002</v>
      </c>
      <c r="I238" s="115"/>
      <c r="L238" s="111"/>
      <c r="M238" s="116"/>
      <c r="N238" s="117"/>
      <c r="O238" s="117"/>
      <c r="P238" s="117"/>
      <c r="Q238" s="117"/>
      <c r="R238" s="117"/>
      <c r="S238" s="117"/>
      <c r="T238" s="118"/>
      <c r="AT238" s="112" t="s">
        <v>101</v>
      </c>
      <c r="AU238" s="112" t="s">
        <v>49</v>
      </c>
      <c r="AV238" s="7" t="s">
        <v>49</v>
      </c>
      <c r="AW238" s="7" t="s">
        <v>25</v>
      </c>
      <c r="AX238" s="7" t="s">
        <v>46</v>
      </c>
      <c r="AY238" s="112" t="s">
        <v>90</v>
      </c>
    </row>
    <row r="239" spans="2:65" s="7" customFormat="1" x14ac:dyDescent="0.2">
      <c r="B239" s="111"/>
      <c r="D239" s="108" t="s">
        <v>101</v>
      </c>
      <c r="E239" s="112" t="s">
        <v>0</v>
      </c>
      <c r="F239" s="113" t="s">
        <v>304</v>
      </c>
      <c r="H239" s="114">
        <v>44.55</v>
      </c>
      <c r="I239" s="115"/>
      <c r="L239" s="111"/>
      <c r="M239" s="116"/>
      <c r="N239" s="117"/>
      <c r="O239" s="117"/>
      <c r="P239" s="117"/>
      <c r="Q239" s="117"/>
      <c r="R239" s="117"/>
      <c r="S239" s="117"/>
      <c r="T239" s="118"/>
      <c r="AT239" s="112" t="s">
        <v>101</v>
      </c>
      <c r="AU239" s="112" t="s">
        <v>49</v>
      </c>
      <c r="AV239" s="7" t="s">
        <v>49</v>
      </c>
      <c r="AW239" s="7" t="s">
        <v>25</v>
      </c>
      <c r="AX239" s="7" t="s">
        <v>46</v>
      </c>
      <c r="AY239" s="112" t="s">
        <v>90</v>
      </c>
    </row>
    <row r="240" spans="2:65" s="1" customFormat="1" ht="24" customHeight="1" x14ac:dyDescent="0.2">
      <c r="B240" s="94"/>
      <c r="C240" s="95" t="s">
        <v>308</v>
      </c>
      <c r="D240" s="95" t="s">
        <v>92</v>
      </c>
      <c r="E240" s="96" t="s">
        <v>309</v>
      </c>
      <c r="F240" s="97" t="s">
        <v>310</v>
      </c>
      <c r="G240" s="98" t="s">
        <v>95</v>
      </c>
      <c r="H240" s="99">
        <v>2.4</v>
      </c>
      <c r="I240" s="100"/>
      <c r="J240" s="101">
        <f>ROUND(I240*H240,2)</f>
        <v>0</v>
      </c>
      <c r="K240" s="97" t="s">
        <v>96</v>
      </c>
      <c r="L240" s="19"/>
      <c r="M240" s="102" t="s">
        <v>0</v>
      </c>
      <c r="N240" s="103" t="s">
        <v>33</v>
      </c>
      <c r="O240" s="27"/>
      <c r="P240" s="104">
        <f>O240*H240</f>
        <v>0</v>
      </c>
      <c r="Q240" s="104">
        <v>3.8899999999999997E-2</v>
      </c>
      <c r="R240" s="104">
        <f>Q240*H240</f>
        <v>9.3359999999999985E-2</v>
      </c>
      <c r="S240" s="104">
        <v>0</v>
      </c>
      <c r="T240" s="105">
        <f>S240*H240</f>
        <v>0</v>
      </c>
      <c r="AR240" s="106" t="s">
        <v>97</v>
      </c>
      <c r="AT240" s="106" t="s">
        <v>92</v>
      </c>
      <c r="AU240" s="106" t="s">
        <v>49</v>
      </c>
      <c r="AY240" s="10" t="s">
        <v>90</v>
      </c>
      <c r="BE240" s="107">
        <f>IF(N240="základní",J240,0)</f>
        <v>0</v>
      </c>
      <c r="BF240" s="107">
        <f>IF(N240="snížená",J240,0)</f>
        <v>0</v>
      </c>
      <c r="BG240" s="107">
        <f>IF(N240="zákl. přenesená",J240,0)</f>
        <v>0</v>
      </c>
      <c r="BH240" s="107">
        <f>IF(N240="sníž. přenesená",J240,0)</f>
        <v>0</v>
      </c>
      <c r="BI240" s="107">
        <f>IF(N240="nulová",J240,0)</f>
        <v>0</v>
      </c>
      <c r="BJ240" s="10" t="s">
        <v>47</v>
      </c>
      <c r="BK240" s="107">
        <f>ROUND(I240*H240,2)</f>
        <v>0</v>
      </c>
      <c r="BL240" s="10" t="s">
        <v>97</v>
      </c>
      <c r="BM240" s="106" t="s">
        <v>311</v>
      </c>
    </row>
    <row r="241" spans="2:65" s="1" customFormat="1" ht="19.5" x14ac:dyDescent="0.2">
      <c r="B241" s="19"/>
      <c r="D241" s="108" t="s">
        <v>99</v>
      </c>
      <c r="F241" s="109" t="s">
        <v>312</v>
      </c>
      <c r="I241" s="39"/>
      <c r="L241" s="19"/>
      <c r="M241" s="110"/>
      <c r="N241" s="27"/>
      <c r="O241" s="27"/>
      <c r="P241" s="27"/>
      <c r="Q241" s="27"/>
      <c r="R241" s="27"/>
      <c r="S241" s="27"/>
      <c r="T241" s="28"/>
      <c r="AT241" s="10" t="s">
        <v>99</v>
      </c>
      <c r="AU241" s="10" t="s">
        <v>49</v>
      </c>
    </row>
    <row r="242" spans="2:65" s="7" customFormat="1" x14ac:dyDescent="0.2">
      <c r="B242" s="111"/>
      <c r="D242" s="108" t="s">
        <v>101</v>
      </c>
      <c r="E242" s="112" t="s">
        <v>0</v>
      </c>
      <c r="F242" s="113" t="s">
        <v>313</v>
      </c>
      <c r="H242" s="114">
        <v>2.4</v>
      </c>
      <c r="I242" s="115"/>
      <c r="L242" s="111"/>
      <c r="M242" s="116"/>
      <c r="N242" s="117"/>
      <c r="O242" s="117"/>
      <c r="P242" s="117"/>
      <c r="Q242" s="117"/>
      <c r="R242" s="117"/>
      <c r="S242" s="117"/>
      <c r="T242" s="118"/>
      <c r="AT242" s="112" t="s">
        <v>101</v>
      </c>
      <c r="AU242" s="112" t="s">
        <v>49</v>
      </c>
      <c r="AV242" s="7" t="s">
        <v>49</v>
      </c>
      <c r="AW242" s="7" t="s">
        <v>25</v>
      </c>
      <c r="AX242" s="7" t="s">
        <v>46</v>
      </c>
      <c r="AY242" s="112" t="s">
        <v>90</v>
      </c>
    </row>
    <row r="243" spans="2:65" s="1" customFormat="1" ht="60" customHeight="1" x14ac:dyDescent="0.2">
      <c r="B243" s="94"/>
      <c r="C243" s="95" t="s">
        <v>314</v>
      </c>
      <c r="D243" s="95" t="s">
        <v>92</v>
      </c>
      <c r="E243" s="96" t="s">
        <v>97</v>
      </c>
      <c r="F243" s="97" t="s">
        <v>315</v>
      </c>
      <c r="G243" s="98" t="s">
        <v>95</v>
      </c>
      <c r="H243" s="99">
        <v>2233.7840000000001</v>
      </c>
      <c r="I243" s="100"/>
      <c r="J243" s="101">
        <f>ROUND(I243*H243,2)</f>
        <v>0</v>
      </c>
      <c r="K243" s="97" t="s">
        <v>0</v>
      </c>
      <c r="L243" s="19"/>
      <c r="M243" s="102" t="s">
        <v>0</v>
      </c>
      <c r="N243" s="103" t="s">
        <v>33</v>
      </c>
      <c r="O243" s="27"/>
      <c r="P243" s="104">
        <f>O243*H243</f>
        <v>0</v>
      </c>
      <c r="Q243" s="104">
        <v>7.3999999999999996E-2</v>
      </c>
      <c r="R243" s="104">
        <f>Q243*H243</f>
        <v>165.300016</v>
      </c>
      <c r="S243" s="104">
        <v>8.8499999999999995E-2</v>
      </c>
      <c r="T243" s="105">
        <f>S243*H243</f>
        <v>197.68988400000001</v>
      </c>
      <c r="AR243" s="106" t="s">
        <v>97</v>
      </c>
      <c r="AT243" s="106" t="s">
        <v>92</v>
      </c>
      <c r="AU243" s="106" t="s">
        <v>49</v>
      </c>
      <c r="AY243" s="10" t="s">
        <v>90</v>
      </c>
      <c r="BE243" s="107">
        <f>IF(N243="základní",J243,0)</f>
        <v>0</v>
      </c>
      <c r="BF243" s="107">
        <f>IF(N243="snížená",J243,0)</f>
        <v>0</v>
      </c>
      <c r="BG243" s="107">
        <f>IF(N243="zákl. přenesená",J243,0)</f>
        <v>0</v>
      </c>
      <c r="BH243" s="107">
        <f>IF(N243="sníž. přenesená",J243,0)</f>
        <v>0</v>
      </c>
      <c r="BI243" s="107">
        <f>IF(N243="nulová",J243,0)</f>
        <v>0</v>
      </c>
      <c r="BJ243" s="10" t="s">
        <v>47</v>
      </c>
      <c r="BK243" s="107">
        <f>ROUND(I243*H243,2)</f>
        <v>0</v>
      </c>
      <c r="BL243" s="10" t="s">
        <v>97</v>
      </c>
      <c r="BM243" s="106" t="s">
        <v>316</v>
      </c>
    </row>
    <row r="244" spans="2:65" s="1" customFormat="1" ht="126.75" x14ac:dyDescent="0.2">
      <c r="B244" s="19"/>
      <c r="D244" s="108" t="s">
        <v>99</v>
      </c>
      <c r="F244" s="109" t="s">
        <v>317</v>
      </c>
      <c r="I244" s="39"/>
      <c r="L244" s="19"/>
      <c r="M244" s="110"/>
      <c r="N244" s="27"/>
      <c r="O244" s="27"/>
      <c r="P244" s="27"/>
      <c r="Q244" s="27"/>
      <c r="R244" s="27"/>
      <c r="S244" s="27"/>
      <c r="T244" s="28"/>
      <c r="AT244" s="10" t="s">
        <v>99</v>
      </c>
      <c r="AU244" s="10" t="s">
        <v>49</v>
      </c>
    </row>
    <row r="245" spans="2:65" s="1" customFormat="1" ht="204.75" x14ac:dyDescent="0.2">
      <c r="B245" s="19"/>
      <c r="D245" s="108" t="s">
        <v>318</v>
      </c>
      <c r="F245" s="137" t="s">
        <v>319</v>
      </c>
      <c r="I245" s="39"/>
      <c r="L245" s="19"/>
      <c r="M245" s="110"/>
      <c r="N245" s="27"/>
      <c r="O245" s="27"/>
      <c r="P245" s="27"/>
      <c r="Q245" s="27"/>
      <c r="R245" s="27"/>
      <c r="S245" s="27"/>
      <c r="T245" s="28"/>
      <c r="AT245" s="10" t="s">
        <v>318</v>
      </c>
      <c r="AU245" s="10" t="s">
        <v>49</v>
      </c>
    </row>
    <row r="246" spans="2:65" s="7" customFormat="1" ht="33.75" x14ac:dyDescent="0.2">
      <c r="B246" s="111"/>
      <c r="D246" s="108" t="s">
        <v>101</v>
      </c>
      <c r="E246" s="112" t="s">
        <v>0</v>
      </c>
      <c r="F246" s="113" t="s">
        <v>320</v>
      </c>
      <c r="H246" s="114">
        <v>601.74599999999998</v>
      </c>
      <c r="I246" s="115"/>
      <c r="L246" s="111"/>
      <c r="M246" s="116"/>
      <c r="N246" s="117"/>
      <c r="O246" s="117"/>
      <c r="P246" s="117"/>
      <c r="Q246" s="117"/>
      <c r="R246" s="117"/>
      <c r="S246" s="117"/>
      <c r="T246" s="118"/>
      <c r="AT246" s="112" t="s">
        <v>101</v>
      </c>
      <c r="AU246" s="112" t="s">
        <v>49</v>
      </c>
      <c r="AV246" s="7" t="s">
        <v>49</v>
      </c>
      <c r="AW246" s="7" t="s">
        <v>25</v>
      </c>
      <c r="AX246" s="7" t="s">
        <v>46</v>
      </c>
      <c r="AY246" s="112" t="s">
        <v>90</v>
      </c>
    </row>
    <row r="247" spans="2:65" s="7" customFormat="1" ht="33.75" x14ac:dyDescent="0.2">
      <c r="B247" s="111"/>
      <c r="D247" s="108" t="s">
        <v>101</v>
      </c>
      <c r="E247" s="112" t="s">
        <v>0</v>
      </c>
      <c r="F247" s="113" t="s">
        <v>321</v>
      </c>
      <c r="H247" s="114">
        <v>-34.524999999999999</v>
      </c>
      <c r="I247" s="115"/>
      <c r="L247" s="111"/>
      <c r="M247" s="116"/>
      <c r="N247" s="117"/>
      <c r="O247" s="117"/>
      <c r="P247" s="117"/>
      <c r="Q247" s="117"/>
      <c r="R247" s="117"/>
      <c r="S247" s="117"/>
      <c r="T247" s="118"/>
      <c r="AT247" s="112" t="s">
        <v>101</v>
      </c>
      <c r="AU247" s="112" t="s">
        <v>49</v>
      </c>
      <c r="AV247" s="7" t="s">
        <v>49</v>
      </c>
      <c r="AW247" s="7" t="s">
        <v>25</v>
      </c>
      <c r="AX247" s="7" t="s">
        <v>46</v>
      </c>
      <c r="AY247" s="112" t="s">
        <v>90</v>
      </c>
    </row>
    <row r="248" spans="2:65" s="7" customFormat="1" ht="33.75" x14ac:dyDescent="0.2">
      <c r="B248" s="111"/>
      <c r="D248" s="108" t="s">
        <v>101</v>
      </c>
      <c r="E248" s="112" t="s">
        <v>0</v>
      </c>
      <c r="F248" s="113" t="s">
        <v>322</v>
      </c>
      <c r="H248" s="114">
        <v>-28.12</v>
      </c>
      <c r="I248" s="115"/>
      <c r="L248" s="111"/>
      <c r="M248" s="116"/>
      <c r="N248" s="117"/>
      <c r="O248" s="117"/>
      <c r="P248" s="117"/>
      <c r="Q248" s="117"/>
      <c r="R248" s="117"/>
      <c r="S248" s="117"/>
      <c r="T248" s="118"/>
      <c r="AT248" s="112" t="s">
        <v>101</v>
      </c>
      <c r="AU248" s="112" t="s">
        <v>49</v>
      </c>
      <c r="AV248" s="7" t="s">
        <v>49</v>
      </c>
      <c r="AW248" s="7" t="s">
        <v>25</v>
      </c>
      <c r="AX248" s="7" t="s">
        <v>46</v>
      </c>
      <c r="AY248" s="112" t="s">
        <v>90</v>
      </c>
    </row>
    <row r="249" spans="2:65" s="7" customFormat="1" ht="33.75" x14ac:dyDescent="0.2">
      <c r="B249" s="111"/>
      <c r="D249" s="108" t="s">
        <v>101</v>
      </c>
      <c r="E249" s="112" t="s">
        <v>0</v>
      </c>
      <c r="F249" s="113" t="s">
        <v>323</v>
      </c>
      <c r="H249" s="114">
        <v>13.77</v>
      </c>
      <c r="I249" s="115"/>
      <c r="L249" s="111"/>
      <c r="M249" s="116"/>
      <c r="N249" s="117"/>
      <c r="O249" s="117"/>
      <c r="P249" s="117"/>
      <c r="Q249" s="117"/>
      <c r="R249" s="117"/>
      <c r="S249" s="117"/>
      <c r="T249" s="118"/>
      <c r="AT249" s="112" t="s">
        <v>101</v>
      </c>
      <c r="AU249" s="112" t="s">
        <v>49</v>
      </c>
      <c r="AV249" s="7" t="s">
        <v>49</v>
      </c>
      <c r="AW249" s="7" t="s">
        <v>25</v>
      </c>
      <c r="AX249" s="7" t="s">
        <v>46</v>
      </c>
      <c r="AY249" s="112" t="s">
        <v>90</v>
      </c>
    </row>
    <row r="250" spans="2:65" s="7" customFormat="1" ht="45" x14ac:dyDescent="0.2">
      <c r="B250" s="111"/>
      <c r="D250" s="108" t="s">
        <v>101</v>
      </c>
      <c r="E250" s="112" t="s">
        <v>0</v>
      </c>
      <c r="F250" s="113" t="s">
        <v>324</v>
      </c>
      <c r="H250" s="114">
        <v>21.09</v>
      </c>
      <c r="I250" s="115"/>
      <c r="L250" s="111"/>
      <c r="M250" s="116"/>
      <c r="N250" s="117"/>
      <c r="O250" s="117"/>
      <c r="P250" s="117"/>
      <c r="Q250" s="117"/>
      <c r="R250" s="117"/>
      <c r="S250" s="117"/>
      <c r="T250" s="118"/>
      <c r="AT250" s="112" t="s">
        <v>101</v>
      </c>
      <c r="AU250" s="112" t="s">
        <v>49</v>
      </c>
      <c r="AV250" s="7" t="s">
        <v>49</v>
      </c>
      <c r="AW250" s="7" t="s">
        <v>25</v>
      </c>
      <c r="AX250" s="7" t="s">
        <v>46</v>
      </c>
      <c r="AY250" s="112" t="s">
        <v>90</v>
      </c>
    </row>
    <row r="251" spans="2:65" s="7" customFormat="1" ht="45" x14ac:dyDescent="0.2">
      <c r="B251" s="111"/>
      <c r="D251" s="108" t="s">
        <v>101</v>
      </c>
      <c r="E251" s="112" t="s">
        <v>0</v>
      </c>
      <c r="F251" s="113" t="s">
        <v>325</v>
      </c>
      <c r="H251" s="114">
        <v>16.79</v>
      </c>
      <c r="I251" s="115"/>
      <c r="L251" s="111"/>
      <c r="M251" s="116"/>
      <c r="N251" s="117"/>
      <c r="O251" s="117"/>
      <c r="P251" s="117"/>
      <c r="Q251" s="117"/>
      <c r="R251" s="117"/>
      <c r="S251" s="117"/>
      <c r="T251" s="118"/>
      <c r="AT251" s="112" t="s">
        <v>101</v>
      </c>
      <c r="AU251" s="112" t="s">
        <v>49</v>
      </c>
      <c r="AV251" s="7" t="s">
        <v>49</v>
      </c>
      <c r="AW251" s="7" t="s">
        <v>25</v>
      </c>
      <c r="AX251" s="7" t="s">
        <v>46</v>
      </c>
      <c r="AY251" s="112" t="s">
        <v>90</v>
      </c>
    </row>
    <row r="252" spans="2:65" s="7" customFormat="1" ht="33.75" x14ac:dyDescent="0.2">
      <c r="B252" s="111"/>
      <c r="D252" s="108" t="s">
        <v>101</v>
      </c>
      <c r="E252" s="112" t="s">
        <v>0</v>
      </c>
      <c r="F252" s="113" t="s">
        <v>326</v>
      </c>
      <c r="H252" s="114">
        <v>969.07799999999997</v>
      </c>
      <c r="I252" s="115"/>
      <c r="L252" s="111"/>
      <c r="M252" s="116"/>
      <c r="N252" s="117"/>
      <c r="O252" s="117"/>
      <c r="P252" s="117"/>
      <c r="Q252" s="117"/>
      <c r="R252" s="117"/>
      <c r="S252" s="117"/>
      <c r="T252" s="118"/>
      <c r="AT252" s="112" t="s">
        <v>101</v>
      </c>
      <c r="AU252" s="112" t="s">
        <v>49</v>
      </c>
      <c r="AV252" s="7" t="s">
        <v>49</v>
      </c>
      <c r="AW252" s="7" t="s">
        <v>25</v>
      </c>
      <c r="AX252" s="7" t="s">
        <v>46</v>
      </c>
      <c r="AY252" s="112" t="s">
        <v>90</v>
      </c>
    </row>
    <row r="253" spans="2:65" s="7" customFormat="1" ht="33.75" x14ac:dyDescent="0.2">
      <c r="B253" s="111"/>
      <c r="D253" s="108" t="s">
        <v>101</v>
      </c>
      <c r="E253" s="112" t="s">
        <v>0</v>
      </c>
      <c r="F253" s="113" t="s">
        <v>327</v>
      </c>
      <c r="H253" s="114">
        <v>-80.313000000000002</v>
      </c>
      <c r="I253" s="115"/>
      <c r="L253" s="111"/>
      <c r="M253" s="116"/>
      <c r="N253" s="117"/>
      <c r="O253" s="117"/>
      <c r="P253" s="117"/>
      <c r="Q253" s="117"/>
      <c r="R253" s="117"/>
      <c r="S253" s="117"/>
      <c r="T253" s="118"/>
      <c r="AT253" s="112" t="s">
        <v>101</v>
      </c>
      <c r="AU253" s="112" t="s">
        <v>49</v>
      </c>
      <c r="AV253" s="7" t="s">
        <v>49</v>
      </c>
      <c r="AW253" s="7" t="s">
        <v>25</v>
      </c>
      <c r="AX253" s="7" t="s">
        <v>46</v>
      </c>
      <c r="AY253" s="112" t="s">
        <v>90</v>
      </c>
    </row>
    <row r="254" spans="2:65" s="7" customFormat="1" ht="22.5" x14ac:dyDescent="0.2">
      <c r="B254" s="111"/>
      <c r="D254" s="108" t="s">
        <v>101</v>
      </c>
      <c r="E254" s="112" t="s">
        <v>0</v>
      </c>
      <c r="F254" s="113" t="s">
        <v>328</v>
      </c>
      <c r="H254" s="114">
        <v>-14.3</v>
      </c>
      <c r="I254" s="115"/>
      <c r="L254" s="111"/>
      <c r="M254" s="116"/>
      <c r="N254" s="117"/>
      <c r="O254" s="117"/>
      <c r="P254" s="117"/>
      <c r="Q254" s="117"/>
      <c r="R254" s="117"/>
      <c r="S254" s="117"/>
      <c r="T254" s="118"/>
      <c r="AT254" s="112" t="s">
        <v>101</v>
      </c>
      <c r="AU254" s="112" t="s">
        <v>49</v>
      </c>
      <c r="AV254" s="7" t="s">
        <v>49</v>
      </c>
      <c r="AW254" s="7" t="s">
        <v>25</v>
      </c>
      <c r="AX254" s="7" t="s">
        <v>46</v>
      </c>
      <c r="AY254" s="112" t="s">
        <v>90</v>
      </c>
    </row>
    <row r="255" spans="2:65" s="7" customFormat="1" ht="33.75" x14ac:dyDescent="0.2">
      <c r="B255" s="111"/>
      <c r="D255" s="108" t="s">
        <v>101</v>
      </c>
      <c r="E255" s="112" t="s">
        <v>0</v>
      </c>
      <c r="F255" s="113" t="s">
        <v>329</v>
      </c>
      <c r="H255" s="114">
        <v>26.216000000000001</v>
      </c>
      <c r="I255" s="115"/>
      <c r="L255" s="111"/>
      <c r="M255" s="116"/>
      <c r="N255" s="117"/>
      <c r="O255" s="117"/>
      <c r="P255" s="117"/>
      <c r="Q255" s="117"/>
      <c r="R255" s="117"/>
      <c r="S255" s="117"/>
      <c r="T255" s="118"/>
      <c r="AT255" s="112" t="s">
        <v>101</v>
      </c>
      <c r="AU255" s="112" t="s">
        <v>49</v>
      </c>
      <c r="AV255" s="7" t="s">
        <v>49</v>
      </c>
      <c r="AW255" s="7" t="s">
        <v>25</v>
      </c>
      <c r="AX255" s="7" t="s">
        <v>46</v>
      </c>
      <c r="AY255" s="112" t="s">
        <v>90</v>
      </c>
    </row>
    <row r="256" spans="2:65" s="7" customFormat="1" ht="33.75" x14ac:dyDescent="0.2">
      <c r="B256" s="111"/>
      <c r="D256" s="108" t="s">
        <v>101</v>
      </c>
      <c r="E256" s="112" t="s">
        <v>0</v>
      </c>
      <c r="F256" s="113" t="s">
        <v>330</v>
      </c>
      <c r="H256" s="114">
        <v>19.555</v>
      </c>
      <c r="I256" s="115"/>
      <c r="L256" s="111"/>
      <c r="M256" s="116"/>
      <c r="N256" s="117"/>
      <c r="O256" s="117"/>
      <c r="P256" s="117"/>
      <c r="Q256" s="117"/>
      <c r="R256" s="117"/>
      <c r="S256" s="117"/>
      <c r="T256" s="118"/>
      <c r="AT256" s="112" t="s">
        <v>101</v>
      </c>
      <c r="AU256" s="112" t="s">
        <v>49</v>
      </c>
      <c r="AV256" s="7" t="s">
        <v>49</v>
      </c>
      <c r="AW256" s="7" t="s">
        <v>25</v>
      </c>
      <c r="AX256" s="7" t="s">
        <v>46</v>
      </c>
      <c r="AY256" s="112" t="s">
        <v>90</v>
      </c>
    </row>
    <row r="257" spans="2:65" s="7" customFormat="1" ht="22.5" x14ac:dyDescent="0.2">
      <c r="B257" s="111"/>
      <c r="D257" s="108" t="s">
        <v>101</v>
      </c>
      <c r="E257" s="112" t="s">
        <v>0</v>
      </c>
      <c r="F257" s="113" t="s">
        <v>331</v>
      </c>
      <c r="H257" s="114">
        <v>10.32</v>
      </c>
      <c r="I257" s="115"/>
      <c r="L257" s="111"/>
      <c r="M257" s="116"/>
      <c r="N257" s="117"/>
      <c r="O257" s="117"/>
      <c r="P257" s="117"/>
      <c r="Q257" s="117"/>
      <c r="R257" s="117"/>
      <c r="S257" s="117"/>
      <c r="T257" s="118"/>
      <c r="AT257" s="112" t="s">
        <v>101</v>
      </c>
      <c r="AU257" s="112" t="s">
        <v>49</v>
      </c>
      <c r="AV257" s="7" t="s">
        <v>49</v>
      </c>
      <c r="AW257" s="7" t="s">
        <v>25</v>
      </c>
      <c r="AX257" s="7" t="s">
        <v>46</v>
      </c>
      <c r="AY257" s="112" t="s">
        <v>90</v>
      </c>
    </row>
    <row r="258" spans="2:65" s="7" customFormat="1" ht="33.75" x14ac:dyDescent="0.2">
      <c r="B258" s="111"/>
      <c r="D258" s="108" t="s">
        <v>101</v>
      </c>
      <c r="E258" s="112" t="s">
        <v>0</v>
      </c>
      <c r="F258" s="113" t="s">
        <v>332</v>
      </c>
      <c r="H258" s="114">
        <v>592.36300000000006</v>
      </c>
      <c r="I258" s="115"/>
      <c r="L258" s="111"/>
      <c r="M258" s="116"/>
      <c r="N258" s="117"/>
      <c r="O258" s="117"/>
      <c r="P258" s="117"/>
      <c r="Q258" s="117"/>
      <c r="R258" s="117"/>
      <c r="S258" s="117"/>
      <c r="T258" s="118"/>
      <c r="AT258" s="112" t="s">
        <v>101</v>
      </c>
      <c r="AU258" s="112" t="s">
        <v>49</v>
      </c>
      <c r="AV258" s="7" t="s">
        <v>49</v>
      </c>
      <c r="AW258" s="7" t="s">
        <v>25</v>
      </c>
      <c r="AX258" s="7" t="s">
        <v>46</v>
      </c>
      <c r="AY258" s="112" t="s">
        <v>90</v>
      </c>
    </row>
    <row r="259" spans="2:65" s="7" customFormat="1" ht="22.5" x14ac:dyDescent="0.2">
      <c r="B259" s="111"/>
      <c r="D259" s="108" t="s">
        <v>101</v>
      </c>
      <c r="E259" s="112" t="s">
        <v>0</v>
      </c>
      <c r="F259" s="113" t="s">
        <v>333</v>
      </c>
      <c r="H259" s="114">
        <v>-27.920999999999999</v>
      </c>
      <c r="I259" s="115"/>
      <c r="L259" s="111"/>
      <c r="M259" s="116"/>
      <c r="N259" s="117"/>
      <c r="O259" s="117"/>
      <c r="P259" s="117"/>
      <c r="Q259" s="117"/>
      <c r="R259" s="117"/>
      <c r="S259" s="117"/>
      <c r="T259" s="118"/>
      <c r="AT259" s="112" t="s">
        <v>101</v>
      </c>
      <c r="AU259" s="112" t="s">
        <v>49</v>
      </c>
      <c r="AV259" s="7" t="s">
        <v>49</v>
      </c>
      <c r="AW259" s="7" t="s">
        <v>25</v>
      </c>
      <c r="AX259" s="7" t="s">
        <v>46</v>
      </c>
      <c r="AY259" s="112" t="s">
        <v>90</v>
      </c>
    </row>
    <row r="260" spans="2:65" s="7" customFormat="1" ht="33.75" x14ac:dyDescent="0.2">
      <c r="B260" s="111"/>
      <c r="D260" s="108" t="s">
        <v>101</v>
      </c>
      <c r="E260" s="112" t="s">
        <v>0</v>
      </c>
      <c r="F260" s="113" t="s">
        <v>334</v>
      </c>
      <c r="H260" s="114">
        <v>42.034999999999997</v>
      </c>
      <c r="I260" s="115"/>
      <c r="L260" s="111"/>
      <c r="M260" s="116"/>
      <c r="N260" s="117"/>
      <c r="O260" s="117"/>
      <c r="P260" s="117"/>
      <c r="Q260" s="117"/>
      <c r="R260" s="117"/>
      <c r="S260" s="117"/>
      <c r="T260" s="118"/>
      <c r="AT260" s="112" t="s">
        <v>101</v>
      </c>
      <c r="AU260" s="112" t="s">
        <v>49</v>
      </c>
      <c r="AV260" s="7" t="s">
        <v>49</v>
      </c>
      <c r="AW260" s="7" t="s">
        <v>25</v>
      </c>
      <c r="AX260" s="7" t="s">
        <v>46</v>
      </c>
      <c r="AY260" s="112" t="s">
        <v>90</v>
      </c>
    </row>
    <row r="261" spans="2:65" s="7" customFormat="1" x14ac:dyDescent="0.2">
      <c r="B261" s="111"/>
      <c r="D261" s="108" t="s">
        <v>101</v>
      </c>
      <c r="E261" s="112" t="s">
        <v>0</v>
      </c>
      <c r="F261" s="113" t="s">
        <v>335</v>
      </c>
      <c r="H261" s="114">
        <v>106</v>
      </c>
      <c r="I261" s="115"/>
      <c r="L261" s="111"/>
      <c r="M261" s="116"/>
      <c r="N261" s="117"/>
      <c r="O261" s="117"/>
      <c r="P261" s="117"/>
      <c r="Q261" s="117"/>
      <c r="R261" s="117"/>
      <c r="S261" s="117"/>
      <c r="T261" s="118"/>
      <c r="AT261" s="112" t="s">
        <v>101</v>
      </c>
      <c r="AU261" s="112" t="s">
        <v>49</v>
      </c>
      <c r="AV261" s="7" t="s">
        <v>49</v>
      </c>
      <c r="AW261" s="7" t="s">
        <v>25</v>
      </c>
      <c r="AX261" s="7" t="s">
        <v>46</v>
      </c>
      <c r="AY261" s="112" t="s">
        <v>90</v>
      </c>
    </row>
    <row r="262" spans="2:65" s="1" customFormat="1" ht="60" customHeight="1" x14ac:dyDescent="0.2">
      <c r="B262" s="94"/>
      <c r="C262" s="95" t="s">
        <v>336</v>
      </c>
      <c r="D262" s="95" t="s">
        <v>92</v>
      </c>
      <c r="E262" s="96" t="s">
        <v>123</v>
      </c>
      <c r="F262" s="97" t="s">
        <v>337</v>
      </c>
      <c r="G262" s="98" t="s">
        <v>95</v>
      </c>
      <c r="H262" s="99">
        <v>373.6</v>
      </c>
      <c r="I262" s="100"/>
      <c r="J262" s="101">
        <f>ROUND(I262*H262,2)</f>
        <v>0</v>
      </c>
      <c r="K262" s="97" t="s">
        <v>0</v>
      </c>
      <c r="L262" s="19"/>
      <c r="M262" s="102" t="s">
        <v>0</v>
      </c>
      <c r="N262" s="103" t="s">
        <v>33</v>
      </c>
      <c r="O262" s="27"/>
      <c r="P262" s="104">
        <f>O262*H262</f>
        <v>0</v>
      </c>
      <c r="Q262" s="104">
        <v>1.4999999999999999E-2</v>
      </c>
      <c r="R262" s="104">
        <f>Q262*H262</f>
        <v>5.6040000000000001</v>
      </c>
      <c r="S262" s="104">
        <v>4.0000000000000001E-3</v>
      </c>
      <c r="T262" s="105">
        <f>S262*H262</f>
        <v>1.4944000000000002</v>
      </c>
      <c r="AR262" s="106" t="s">
        <v>97</v>
      </c>
      <c r="AT262" s="106" t="s">
        <v>92</v>
      </c>
      <c r="AU262" s="106" t="s">
        <v>49</v>
      </c>
      <c r="AY262" s="10" t="s">
        <v>90</v>
      </c>
      <c r="BE262" s="107">
        <f>IF(N262="základní",J262,0)</f>
        <v>0</v>
      </c>
      <c r="BF262" s="107">
        <f>IF(N262="snížená",J262,0)</f>
        <v>0</v>
      </c>
      <c r="BG262" s="107">
        <f>IF(N262="zákl. přenesená",J262,0)</f>
        <v>0</v>
      </c>
      <c r="BH262" s="107">
        <f>IF(N262="sníž. přenesená",J262,0)</f>
        <v>0</v>
      </c>
      <c r="BI262" s="107">
        <f>IF(N262="nulová",J262,0)</f>
        <v>0</v>
      </c>
      <c r="BJ262" s="10" t="s">
        <v>47</v>
      </c>
      <c r="BK262" s="107">
        <f>ROUND(I262*H262,2)</f>
        <v>0</v>
      </c>
      <c r="BL262" s="10" t="s">
        <v>97</v>
      </c>
      <c r="BM262" s="106" t="s">
        <v>338</v>
      </c>
    </row>
    <row r="263" spans="2:65" s="1" customFormat="1" ht="97.5" x14ac:dyDescent="0.2">
      <c r="B263" s="19"/>
      <c r="D263" s="108" t="s">
        <v>99</v>
      </c>
      <c r="F263" s="109" t="s">
        <v>339</v>
      </c>
      <c r="I263" s="39"/>
      <c r="L263" s="19"/>
      <c r="M263" s="110"/>
      <c r="N263" s="27"/>
      <c r="O263" s="27"/>
      <c r="P263" s="27"/>
      <c r="Q263" s="27"/>
      <c r="R263" s="27"/>
      <c r="S263" s="27"/>
      <c r="T263" s="28"/>
      <c r="AT263" s="10" t="s">
        <v>99</v>
      </c>
      <c r="AU263" s="10" t="s">
        <v>49</v>
      </c>
    </row>
    <row r="264" spans="2:65" s="1" customFormat="1" ht="156" x14ac:dyDescent="0.2">
      <c r="B264" s="19"/>
      <c r="D264" s="108" t="s">
        <v>318</v>
      </c>
      <c r="F264" s="137" t="s">
        <v>340</v>
      </c>
      <c r="I264" s="39"/>
      <c r="L264" s="19"/>
      <c r="M264" s="110"/>
      <c r="N264" s="27"/>
      <c r="O264" s="27"/>
      <c r="P264" s="27"/>
      <c r="Q264" s="27"/>
      <c r="R264" s="27"/>
      <c r="S264" s="27"/>
      <c r="T264" s="28"/>
      <c r="AT264" s="10" t="s">
        <v>318</v>
      </c>
      <c r="AU264" s="10" t="s">
        <v>49</v>
      </c>
    </row>
    <row r="265" spans="2:65" s="7" customFormat="1" ht="22.5" x14ac:dyDescent="0.2">
      <c r="B265" s="111"/>
      <c r="D265" s="108" t="s">
        <v>101</v>
      </c>
      <c r="E265" s="112" t="s">
        <v>0</v>
      </c>
      <c r="F265" s="113" t="s">
        <v>341</v>
      </c>
      <c r="H265" s="114">
        <v>327.16000000000003</v>
      </c>
      <c r="I265" s="115"/>
      <c r="L265" s="111"/>
      <c r="M265" s="116"/>
      <c r="N265" s="117"/>
      <c r="O265" s="117"/>
      <c r="P265" s="117"/>
      <c r="Q265" s="117"/>
      <c r="R265" s="117"/>
      <c r="S265" s="117"/>
      <c r="T265" s="118"/>
      <c r="AT265" s="112" t="s">
        <v>101</v>
      </c>
      <c r="AU265" s="112" t="s">
        <v>49</v>
      </c>
      <c r="AV265" s="7" t="s">
        <v>49</v>
      </c>
      <c r="AW265" s="7" t="s">
        <v>25</v>
      </c>
      <c r="AX265" s="7" t="s">
        <v>46</v>
      </c>
      <c r="AY265" s="112" t="s">
        <v>90</v>
      </c>
    </row>
    <row r="266" spans="2:65" s="7" customFormat="1" ht="33.75" x14ac:dyDescent="0.2">
      <c r="B266" s="111"/>
      <c r="D266" s="108" t="s">
        <v>101</v>
      </c>
      <c r="E266" s="112" t="s">
        <v>0</v>
      </c>
      <c r="F266" s="113" t="s">
        <v>342</v>
      </c>
      <c r="H266" s="114">
        <v>29.44</v>
      </c>
      <c r="I266" s="115"/>
      <c r="L266" s="111"/>
      <c r="M266" s="116"/>
      <c r="N266" s="117"/>
      <c r="O266" s="117"/>
      <c r="P266" s="117"/>
      <c r="Q266" s="117"/>
      <c r="R266" s="117"/>
      <c r="S266" s="117"/>
      <c r="T266" s="118"/>
      <c r="AT266" s="112" t="s">
        <v>101</v>
      </c>
      <c r="AU266" s="112" t="s">
        <v>49</v>
      </c>
      <c r="AV266" s="7" t="s">
        <v>49</v>
      </c>
      <c r="AW266" s="7" t="s">
        <v>25</v>
      </c>
      <c r="AX266" s="7" t="s">
        <v>46</v>
      </c>
      <c r="AY266" s="112" t="s">
        <v>90</v>
      </c>
    </row>
    <row r="267" spans="2:65" s="7" customFormat="1" x14ac:dyDescent="0.2">
      <c r="B267" s="111"/>
      <c r="D267" s="108" t="s">
        <v>101</v>
      </c>
      <c r="E267" s="112" t="s">
        <v>0</v>
      </c>
      <c r="F267" s="113" t="s">
        <v>343</v>
      </c>
      <c r="H267" s="114">
        <v>17</v>
      </c>
      <c r="I267" s="115"/>
      <c r="L267" s="111"/>
      <c r="M267" s="116"/>
      <c r="N267" s="117"/>
      <c r="O267" s="117"/>
      <c r="P267" s="117"/>
      <c r="Q267" s="117"/>
      <c r="R267" s="117"/>
      <c r="S267" s="117"/>
      <c r="T267" s="118"/>
      <c r="AT267" s="112" t="s">
        <v>101</v>
      </c>
      <c r="AU267" s="112" t="s">
        <v>49</v>
      </c>
      <c r="AV267" s="7" t="s">
        <v>49</v>
      </c>
      <c r="AW267" s="7" t="s">
        <v>25</v>
      </c>
      <c r="AX267" s="7" t="s">
        <v>46</v>
      </c>
      <c r="AY267" s="112" t="s">
        <v>90</v>
      </c>
    </row>
    <row r="268" spans="2:65" s="1" customFormat="1" ht="60" customHeight="1" x14ac:dyDescent="0.2">
      <c r="B268" s="94"/>
      <c r="C268" s="95" t="s">
        <v>344</v>
      </c>
      <c r="D268" s="95" t="s">
        <v>92</v>
      </c>
      <c r="E268" s="96" t="s">
        <v>129</v>
      </c>
      <c r="F268" s="97" t="s">
        <v>345</v>
      </c>
      <c r="G268" s="98" t="s">
        <v>95</v>
      </c>
      <c r="H268" s="99">
        <v>115.666</v>
      </c>
      <c r="I268" s="100"/>
      <c r="J268" s="101">
        <f>ROUND(I268*H268,2)</f>
        <v>0</v>
      </c>
      <c r="K268" s="97" t="s">
        <v>0</v>
      </c>
      <c r="L268" s="19"/>
      <c r="M268" s="102" t="s">
        <v>0</v>
      </c>
      <c r="N268" s="103" t="s">
        <v>33</v>
      </c>
      <c r="O268" s="27"/>
      <c r="P268" s="104">
        <f>O268*H268</f>
        <v>0</v>
      </c>
      <c r="Q268" s="104">
        <v>9.1999999999999998E-2</v>
      </c>
      <c r="R268" s="104">
        <f>Q268*H268</f>
        <v>10.641271999999999</v>
      </c>
      <c r="S268" s="104">
        <v>8.8499999999999995E-2</v>
      </c>
      <c r="T268" s="105">
        <f>S268*H268</f>
        <v>10.236440999999999</v>
      </c>
      <c r="AR268" s="106" t="s">
        <v>97</v>
      </c>
      <c r="AT268" s="106" t="s">
        <v>92</v>
      </c>
      <c r="AU268" s="106" t="s">
        <v>49</v>
      </c>
      <c r="AY268" s="10" t="s">
        <v>90</v>
      </c>
      <c r="BE268" s="107">
        <f>IF(N268="základní",J268,0)</f>
        <v>0</v>
      </c>
      <c r="BF268" s="107">
        <f>IF(N268="snížená",J268,0)</f>
        <v>0</v>
      </c>
      <c r="BG268" s="107">
        <f>IF(N268="zákl. přenesená",J268,0)</f>
        <v>0</v>
      </c>
      <c r="BH268" s="107">
        <f>IF(N268="sníž. přenesená",J268,0)</f>
        <v>0</v>
      </c>
      <c r="BI268" s="107">
        <f>IF(N268="nulová",J268,0)</f>
        <v>0</v>
      </c>
      <c r="BJ268" s="10" t="s">
        <v>47</v>
      </c>
      <c r="BK268" s="107">
        <f>ROUND(I268*H268,2)</f>
        <v>0</v>
      </c>
      <c r="BL268" s="10" t="s">
        <v>97</v>
      </c>
      <c r="BM268" s="106" t="s">
        <v>346</v>
      </c>
    </row>
    <row r="269" spans="2:65" s="1" customFormat="1" ht="165.75" x14ac:dyDescent="0.2">
      <c r="B269" s="19"/>
      <c r="D269" s="108" t="s">
        <v>99</v>
      </c>
      <c r="F269" s="109" t="s">
        <v>347</v>
      </c>
      <c r="I269" s="39"/>
      <c r="L269" s="19"/>
      <c r="M269" s="110"/>
      <c r="N269" s="27"/>
      <c r="O269" s="27"/>
      <c r="P269" s="27"/>
      <c r="Q269" s="27"/>
      <c r="R269" s="27"/>
      <c r="S269" s="27"/>
      <c r="T269" s="28"/>
      <c r="AT269" s="10" t="s">
        <v>99</v>
      </c>
      <c r="AU269" s="10" t="s">
        <v>49</v>
      </c>
    </row>
    <row r="270" spans="2:65" s="1" customFormat="1" ht="204.75" x14ac:dyDescent="0.2">
      <c r="B270" s="19"/>
      <c r="D270" s="108" t="s">
        <v>318</v>
      </c>
      <c r="F270" s="137" t="s">
        <v>348</v>
      </c>
      <c r="I270" s="39"/>
      <c r="L270" s="19"/>
      <c r="M270" s="110"/>
      <c r="N270" s="27"/>
      <c r="O270" s="27"/>
      <c r="P270" s="27"/>
      <c r="Q270" s="27"/>
      <c r="R270" s="27"/>
      <c r="S270" s="27"/>
      <c r="T270" s="28"/>
      <c r="AT270" s="10" t="s">
        <v>318</v>
      </c>
      <c r="AU270" s="10" t="s">
        <v>49</v>
      </c>
    </row>
    <row r="271" spans="2:65" s="7" customFormat="1" ht="22.5" x14ac:dyDescent="0.2">
      <c r="B271" s="111"/>
      <c r="D271" s="108" t="s">
        <v>101</v>
      </c>
      <c r="E271" s="112" t="s">
        <v>0</v>
      </c>
      <c r="F271" s="113" t="s">
        <v>349</v>
      </c>
      <c r="H271" s="114">
        <v>32.1</v>
      </c>
      <c r="I271" s="115"/>
      <c r="L271" s="111"/>
      <c r="M271" s="116"/>
      <c r="N271" s="117"/>
      <c r="O271" s="117"/>
      <c r="P271" s="117"/>
      <c r="Q271" s="117"/>
      <c r="R271" s="117"/>
      <c r="S271" s="117"/>
      <c r="T271" s="118"/>
      <c r="AT271" s="112" t="s">
        <v>101</v>
      </c>
      <c r="AU271" s="112" t="s">
        <v>49</v>
      </c>
      <c r="AV271" s="7" t="s">
        <v>49</v>
      </c>
      <c r="AW271" s="7" t="s">
        <v>25</v>
      </c>
      <c r="AX271" s="7" t="s">
        <v>46</v>
      </c>
      <c r="AY271" s="112" t="s">
        <v>90</v>
      </c>
    </row>
    <row r="272" spans="2:65" s="7" customFormat="1" ht="45" x14ac:dyDescent="0.2">
      <c r="B272" s="111"/>
      <c r="D272" s="108" t="s">
        <v>101</v>
      </c>
      <c r="E272" s="112" t="s">
        <v>0</v>
      </c>
      <c r="F272" s="113" t="s">
        <v>350</v>
      </c>
      <c r="H272" s="114">
        <v>4.9400000000000004</v>
      </c>
      <c r="I272" s="115"/>
      <c r="L272" s="111"/>
      <c r="M272" s="116"/>
      <c r="N272" s="117"/>
      <c r="O272" s="117"/>
      <c r="P272" s="117"/>
      <c r="Q272" s="117"/>
      <c r="R272" s="117"/>
      <c r="S272" s="117"/>
      <c r="T272" s="118"/>
      <c r="AT272" s="112" t="s">
        <v>101</v>
      </c>
      <c r="AU272" s="112" t="s">
        <v>49</v>
      </c>
      <c r="AV272" s="7" t="s">
        <v>49</v>
      </c>
      <c r="AW272" s="7" t="s">
        <v>25</v>
      </c>
      <c r="AX272" s="7" t="s">
        <v>46</v>
      </c>
      <c r="AY272" s="112" t="s">
        <v>90</v>
      </c>
    </row>
    <row r="273" spans="2:65" s="7" customFormat="1" ht="45" x14ac:dyDescent="0.2">
      <c r="B273" s="111"/>
      <c r="D273" s="108" t="s">
        <v>101</v>
      </c>
      <c r="E273" s="112" t="s">
        <v>0</v>
      </c>
      <c r="F273" s="113" t="s">
        <v>351</v>
      </c>
      <c r="H273" s="114">
        <v>38.35</v>
      </c>
      <c r="I273" s="115"/>
      <c r="L273" s="111"/>
      <c r="M273" s="116"/>
      <c r="N273" s="117"/>
      <c r="O273" s="117"/>
      <c r="P273" s="117"/>
      <c r="Q273" s="117"/>
      <c r="R273" s="117"/>
      <c r="S273" s="117"/>
      <c r="T273" s="118"/>
      <c r="AT273" s="112" t="s">
        <v>101</v>
      </c>
      <c r="AU273" s="112" t="s">
        <v>49</v>
      </c>
      <c r="AV273" s="7" t="s">
        <v>49</v>
      </c>
      <c r="AW273" s="7" t="s">
        <v>25</v>
      </c>
      <c r="AX273" s="7" t="s">
        <v>46</v>
      </c>
      <c r="AY273" s="112" t="s">
        <v>90</v>
      </c>
    </row>
    <row r="274" spans="2:65" s="7" customFormat="1" ht="33.75" x14ac:dyDescent="0.2">
      <c r="B274" s="111"/>
      <c r="D274" s="108" t="s">
        <v>101</v>
      </c>
      <c r="E274" s="112" t="s">
        <v>0</v>
      </c>
      <c r="F274" s="113" t="s">
        <v>352</v>
      </c>
      <c r="H274" s="114">
        <v>5.3860000000000001</v>
      </c>
      <c r="I274" s="115"/>
      <c r="L274" s="111"/>
      <c r="M274" s="116"/>
      <c r="N274" s="117"/>
      <c r="O274" s="117"/>
      <c r="P274" s="117"/>
      <c r="Q274" s="117"/>
      <c r="R274" s="117"/>
      <c r="S274" s="117"/>
      <c r="T274" s="118"/>
      <c r="AT274" s="112" t="s">
        <v>101</v>
      </c>
      <c r="AU274" s="112" t="s">
        <v>49</v>
      </c>
      <c r="AV274" s="7" t="s">
        <v>49</v>
      </c>
      <c r="AW274" s="7" t="s">
        <v>25</v>
      </c>
      <c r="AX274" s="7" t="s">
        <v>46</v>
      </c>
      <c r="AY274" s="112" t="s">
        <v>90</v>
      </c>
    </row>
    <row r="275" spans="2:65" s="7" customFormat="1" ht="22.5" x14ac:dyDescent="0.2">
      <c r="B275" s="111"/>
      <c r="D275" s="108" t="s">
        <v>101</v>
      </c>
      <c r="E275" s="112" t="s">
        <v>0</v>
      </c>
      <c r="F275" s="113" t="s">
        <v>353</v>
      </c>
      <c r="H275" s="114">
        <v>23.95</v>
      </c>
      <c r="I275" s="115"/>
      <c r="L275" s="111"/>
      <c r="M275" s="116"/>
      <c r="N275" s="117"/>
      <c r="O275" s="117"/>
      <c r="P275" s="117"/>
      <c r="Q275" s="117"/>
      <c r="R275" s="117"/>
      <c r="S275" s="117"/>
      <c r="T275" s="118"/>
      <c r="AT275" s="112" t="s">
        <v>101</v>
      </c>
      <c r="AU275" s="112" t="s">
        <v>49</v>
      </c>
      <c r="AV275" s="7" t="s">
        <v>49</v>
      </c>
      <c r="AW275" s="7" t="s">
        <v>25</v>
      </c>
      <c r="AX275" s="7" t="s">
        <v>46</v>
      </c>
      <c r="AY275" s="112" t="s">
        <v>90</v>
      </c>
    </row>
    <row r="276" spans="2:65" s="7" customFormat="1" ht="45" x14ac:dyDescent="0.2">
      <c r="B276" s="111"/>
      <c r="D276" s="108" t="s">
        <v>101</v>
      </c>
      <c r="E276" s="112" t="s">
        <v>0</v>
      </c>
      <c r="F276" s="113" t="s">
        <v>354</v>
      </c>
      <c r="H276" s="114">
        <v>4.9400000000000004</v>
      </c>
      <c r="I276" s="115"/>
      <c r="L276" s="111"/>
      <c r="M276" s="116"/>
      <c r="N276" s="117"/>
      <c r="O276" s="117"/>
      <c r="P276" s="117"/>
      <c r="Q276" s="117"/>
      <c r="R276" s="117"/>
      <c r="S276" s="117"/>
      <c r="T276" s="118"/>
      <c r="AT276" s="112" t="s">
        <v>101</v>
      </c>
      <c r="AU276" s="112" t="s">
        <v>49</v>
      </c>
      <c r="AV276" s="7" t="s">
        <v>49</v>
      </c>
      <c r="AW276" s="7" t="s">
        <v>25</v>
      </c>
      <c r="AX276" s="7" t="s">
        <v>46</v>
      </c>
      <c r="AY276" s="112" t="s">
        <v>90</v>
      </c>
    </row>
    <row r="277" spans="2:65" s="7" customFormat="1" x14ac:dyDescent="0.2">
      <c r="B277" s="111"/>
      <c r="D277" s="108" t="s">
        <v>101</v>
      </c>
      <c r="E277" s="112" t="s">
        <v>0</v>
      </c>
      <c r="F277" s="113" t="s">
        <v>355</v>
      </c>
      <c r="H277" s="114">
        <v>6</v>
      </c>
      <c r="I277" s="115"/>
      <c r="L277" s="111"/>
      <c r="M277" s="116"/>
      <c r="N277" s="117"/>
      <c r="O277" s="117"/>
      <c r="P277" s="117"/>
      <c r="Q277" s="117"/>
      <c r="R277" s="117"/>
      <c r="S277" s="117"/>
      <c r="T277" s="118"/>
      <c r="AT277" s="112" t="s">
        <v>101</v>
      </c>
      <c r="AU277" s="112" t="s">
        <v>49</v>
      </c>
      <c r="AV277" s="7" t="s">
        <v>49</v>
      </c>
      <c r="AW277" s="7" t="s">
        <v>25</v>
      </c>
      <c r="AX277" s="7" t="s">
        <v>46</v>
      </c>
      <c r="AY277" s="112" t="s">
        <v>90</v>
      </c>
    </row>
    <row r="278" spans="2:65" s="1" customFormat="1" ht="60" customHeight="1" x14ac:dyDescent="0.2">
      <c r="B278" s="94"/>
      <c r="C278" s="95" t="s">
        <v>356</v>
      </c>
      <c r="D278" s="95" t="s">
        <v>92</v>
      </c>
      <c r="E278" s="96" t="s">
        <v>135</v>
      </c>
      <c r="F278" s="97" t="s">
        <v>357</v>
      </c>
      <c r="G278" s="98" t="s">
        <v>95</v>
      </c>
      <c r="H278" s="99">
        <v>49.563000000000002</v>
      </c>
      <c r="I278" s="100"/>
      <c r="J278" s="101">
        <f>ROUND(I278*H278,2)</f>
        <v>0</v>
      </c>
      <c r="K278" s="97" t="s">
        <v>0</v>
      </c>
      <c r="L278" s="19"/>
      <c r="M278" s="102" t="s">
        <v>0</v>
      </c>
      <c r="N278" s="103" t="s">
        <v>33</v>
      </c>
      <c r="O278" s="27"/>
      <c r="P278" s="104">
        <f>O278*H278</f>
        <v>0</v>
      </c>
      <c r="Q278" s="104">
        <v>0.2</v>
      </c>
      <c r="R278" s="104">
        <f>Q278*H278</f>
        <v>9.9126000000000012</v>
      </c>
      <c r="S278" s="104">
        <v>0.08</v>
      </c>
      <c r="T278" s="105">
        <f>S278*H278</f>
        <v>3.9650400000000001</v>
      </c>
      <c r="AR278" s="106" t="s">
        <v>97</v>
      </c>
      <c r="AT278" s="106" t="s">
        <v>92</v>
      </c>
      <c r="AU278" s="106" t="s">
        <v>49</v>
      </c>
      <c r="AY278" s="10" t="s">
        <v>90</v>
      </c>
      <c r="BE278" s="107">
        <f>IF(N278="základní",J278,0)</f>
        <v>0</v>
      </c>
      <c r="BF278" s="107">
        <f>IF(N278="snížená",J278,0)</f>
        <v>0</v>
      </c>
      <c r="BG278" s="107">
        <f>IF(N278="zákl. přenesená",J278,0)</f>
        <v>0</v>
      </c>
      <c r="BH278" s="107">
        <f>IF(N278="sníž. přenesená",J278,0)</f>
        <v>0</v>
      </c>
      <c r="BI278" s="107">
        <f>IF(N278="nulová",J278,0)</f>
        <v>0</v>
      </c>
      <c r="BJ278" s="10" t="s">
        <v>47</v>
      </c>
      <c r="BK278" s="107">
        <f>ROUND(I278*H278,2)</f>
        <v>0</v>
      </c>
      <c r="BL278" s="10" t="s">
        <v>97</v>
      </c>
      <c r="BM278" s="106" t="s">
        <v>358</v>
      </c>
    </row>
    <row r="279" spans="2:65" s="1" customFormat="1" ht="78" x14ac:dyDescent="0.2">
      <c r="B279" s="19"/>
      <c r="D279" s="108" t="s">
        <v>99</v>
      </c>
      <c r="F279" s="109" t="s">
        <v>359</v>
      </c>
      <c r="I279" s="39"/>
      <c r="L279" s="19"/>
      <c r="M279" s="110"/>
      <c r="N279" s="27"/>
      <c r="O279" s="27"/>
      <c r="P279" s="27"/>
      <c r="Q279" s="27"/>
      <c r="R279" s="27"/>
      <c r="S279" s="27"/>
      <c r="T279" s="28"/>
      <c r="AT279" s="10" t="s">
        <v>99</v>
      </c>
      <c r="AU279" s="10" t="s">
        <v>49</v>
      </c>
    </row>
    <row r="280" spans="2:65" s="1" customFormat="1" ht="146.25" x14ac:dyDescent="0.2">
      <c r="B280" s="19"/>
      <c r="D280" s="108" t="s">
        <v>318</v>
      </c>
      <c r="F280" s="137" t="s">
        <v>360</v>
      </c>
      <c r="I280" s="39"/>
      <c r="L280" s="19"/>
      <c r="M280" s="110"/>
      <c r="N280" s="27"/>
      <c r="O280" s="27"/>
      <c r="P280" s="27"/>
      <c r="Q280" s="27"/>
      <c r="R280" s="27"/>
      <c r="S280" s="27"/>
      <c r="T280" s="28"/>
      <c r="AT280" s="10" t="s">
        <v>318</v>
      </c>
      <c r="AU280" s="10" t="s">
        <v>49</v>
      </c>
    </row>
    <row r="281" spans="2:65" s="7" customFormat="1" ht="22.5" x14ac:dyDescent="0.2">
      <c r="B281" s="111"/>
      <c r="D281" s="108" t="s">
        <v>101</v>
      </c>
      <c r="E281" s="112" t="s">
        <v>0</v>
      </c>
      <c r="F281" s="113" t="s">
        <v>361</v>
      </c>
      <c r="H281" s="114">
        <v>23.4</v>
      </c>
      <c r="I281" s="115"/>
      <c r="L281" s="111"/>
      <c r="M281" s="116"/>
      <c r="N281" s="117"/>
      <c r="O281" s="117"/>
      <c r="P281" s="117"/>
      <c r="Q281" s="117"/>
      <c r="R281" s="117"/>
      <c r="S281" s="117"/>
      <c r="T281" s="118"/>
      <c r="AT281" s="112" t="s">
        <v>101</v>
      </c>
      <c r="AU281" s="112" t="s">
        <v>49</v>
      </c>
      <c r="AV281" s="7" t="s">
        <v>49</v>
      </c>
      <c r="AW281" s="7" t="s">
        <v>25</v>
      </c>
      <c r="AX281" s="7" t="s">
        <v>46</v>
      </c>
      <c r="AY281" s="112" t="s">
        <v>90</v>
      </c>
    </row>
    <row r="282" spans="2:65" s="7" customFormat="1" ht="22.5" x14ac:dyDescent="0.2">
      <c r="B282" s="111"/>
      <c r="D282" s="108" t="s">
        <v>101</v>
      </c>
      <c r="E282" s="112" t="s">
        <v>0</v>
      </c>
      <c r="F282" s="113" t="s">
        <v>362</v>
      </c>
      <c r="H282" s="114">
        <v>2.7629999999999999</v>
      </c>
      <c r="I282" s="115"/>
      <c r="L282" s="111"/>
      <c r="M282" s="116"/>
      <c r="N282" s="117"/>
      <c r="O282" s="117"/>
      <c r="P282" s="117"/>
      <c r="Q282" s="117"/>
      <c r="R282" s="117"/>
      <c r="S282" s="117"/>
      <c r="T282" s="118"/>
      <c r="AT282" s="112" t="s">
        <v>101</v>
      </c>
      <c r="AU282" s="112" t="s">
        <v>49</v>
      </c>
      <c r="AV282" s="7" t="s">
        <v>49</v>
      </c>
      <c r="AW282" s="7" t="s">
        <v>25</v>
      </c>
      <c r="AX282" s="7" t="s">
        <v>46</v>
      </c>
      <c r="AY282" s="112" t="s">
        <v>90</v>
      </c>
    </row>
    <row r="283" spans="2:65" s="7" customFormat="1" ht="22.5" x14ac:dyDescent="0.2">
      <c r="B283" s="111"/>
      <c r="D283" s="108" t="s">
        <v>101</v>
      </c>
      <c r="E283" s="112" t="s">
        <v>0</v>
      </c>
      <c r="F283" s="113" t="s">
        <v>363</v>
      </c>
      <c r="H283" s="114">
        <v>20.399999999999999</v>
      </c>
      <c r="I283" s="115"/>
      <c r="L283" s="111"/>
      <c r="M283" s="116"/>
      <c r="N283" s="117"/>
      <c r="O283" s="117"/>
      <c r="P283" s="117"/>
      <c r="Q283" s="117"/>
      <c r="R283" s="117"/>
      <c r="S283" s="117"/>
      <c r="T283" s="118"/>
      <c r="AT283" s="112" t="s">
        <v>101</v>
      </c>
      <c r="AU283" s="112" t="s">
        <v>49</v>
      </c>
      <c r="AV283" s="7" t="s">
        <v>49</v>
      </c>
      <c r="AW283" s="7" t="s">
        <v>25</v>
      </c>
      <c r="AX283" s="7" t="s">
        <v>46</v>
      </c>
      <c r="AY283" s="112" t="s">
        <v>90</v>
      </c>
    </row>
    <row r="284" spans="2:65" s="7" customFormat="1" x14ac:dyDescent="0.2">
      <c r="B284" s="111"/>
      <c r="D284" s="108" t="s">
        <v>101</v>
      </c>
      <c r="E284" s="112" t="s">
        <v>0</v>
      </c>
      <c r="F284" s="113" t="s">
        <v>364</v>
      </c>
      <c r="H284" s="114">
        <v>3</v>
      </c>
      <c r="I284" s="115"/>
      <c r="L284" s="111"/>
      <c r="M284" s="116"/>
      <c r="N284" s="117"/>
      <c r="O284" s="117"/>
      <c r="P284" s="117"/>
      <c r="Q284" s="117"/>
      <c r="R284" s="117"/>
      <c r="S284" s="117"/>
      <c r="T284" s="118"/>
      <c r="AT284" s="112" t="s">
        <v>101</v>
      </c>
      <c r="AU284" s="112" t="s">
        <v>49</v>
      </c>
      <c r="AV284" s="7" t="s">
        <v>49</v>
      </c>
      <c r="AW284" s="7" t="s">
        <v>25</v>
      </c>
      <c r="AX284" s="7" t="s">
        <v>46</v>
      </c>
      <c r="AY284" s="112" t="s">
        <v>90</v>
      </c>
    </row>
    <row r="285" spans="2:65" s="1" customFormat="1" ht="60" customHeight="1" x14ac:dyDescent="0.2">
      <c r="B285" s="94"/>
      <c r="C285" s="95" t="s">
        <v>365</v>
      </c>
      <c r="D285" s="95" t="s">
        <v>92</v>
      </c>
      <c r="E285" s="96" t="s">
        <v>142</v>
      </c>
      <c r="F285" s="97" t="s">
        <v>366</v>
      </c>
      <c r="G285" s="98" t="s">
        <v>95</v>
      </c>
      <c r="H285" s="99">
        <v>128.37200000000001</v>
      </c>
      <c r="I285" s="100"/>
      <c r="J285" s="101">
        <f>ROUND(I285*H285,2)</f>
        <v>0</v>
      </c>
      <c r="K285" s="97" t="s">
        <v>0</v>
      </c>
      <c r="L285" s="19"/>
      <c r="M285" s="102" t="s">
        <v>0</v>
      </c>
      <c r="N285" s="103" t="s">
        <v>33</v>
      </c>
      <c r="O285" s="27"/>
      <c r="P285" s="104">
        <f>O285*H285</f>
        <v>0</v>
      </c>
      <c r="Q285" s="104">
        <v>0.2</v>
      </c>
      <c r="R285" s="104">
        <f>Q285*H285</f>
        <v>25.674400000000006</v>
      </c>
      <c r="S285" s="104">
        <v>0.15</v>
      </c>
      <c r="T285" s="105">
        <f>S285*H285</f>
        <v>19.255800000000001</v>
      </c>
      <c r="AR285" s="106" t="s">
        <v>97</v>
      </c>
      <c r="AT285" s="106" t="s">
        <v>92</v>
      </c>
      <c r="AU285" s="106" t="s">
        <v>49</v>
      </c>
      <c r="AY285" s="10" t="s">
        <v>90</v>
      </c>
      <c r="BE285" s="107">
        <f>IF(N285="základní",J285,0)</f>
        <v>0</v>
      </c>
      <c r="BF285" s="107">
        <f>IF(N285="snížená",J285,0)</f>
        <v>0</v>
      </c>
      <c r="BG285" s="107">
        <f>IF(N285="zákl. přenesená",J285,0)</f>
        <v>0</v>
      </c>
      <c r="BH285" s="107">
        <f>IF(N285="sníž. přenesená",J285,0)</f>
        <v>0</v>
      </c>
      <c r="BI285" s="107">
        <f>IF(N285="nulová",J285,0)</f>
        <v>0</v>
      </c>
      <c r="BJ285" s="10" t="s">
        <v>47</v>
      </c>
      <c r="BK285" s="107">
        <f>ROUND(I285*H285,2)</f>
        <v>0</v>
      </c>
      <c r="BL285" s="10" t="s">
        <v>97</v>
      </c>
      <c r="BM285" s="106" t="s">
        <v>367</v>
      </c>
    </row>
    <row r="286" spans="2:65" s="1" customFormat="1" ht="78" x14ac:dyDescent="0.2">
      <c r="B286" s="19"/>
      <c r="D286" s="108" t="s">
        <v>99</v>
      </c>
      <c r="F286" s="109" t="s">
        <v>368</v>
      </c>
      <c r="I286" s="39"/>
      <c r="L286" s="19"/>
      <c r="M286" s="110"/>
      <c r="N286" s="27"/>
      <c r="O286" s="27"/>
      <c r="P286" s="27"/>
      <c r="Q286" s="27"/>
      <c r="R286" s="27"/>
      <c r="S286" s="27"/>
      <c r="T286" s="28"/>
      <c r="AT286" s="10" t="s">
        <v>99</v>
      </c>
      <c r="AU286" s="10" t="s">
        <v>49</v>
      </c>
    </row>
    <row r="287" spans="2:65" s="1" customFormat="1" ht="156" x14ac:dyDescent="0.2">
      <c r="B287" s="19"/>
      <c r="D287" s="108" t="s">
        <v>318</v>
      </c>
      <c r="F287" s="137" t="s">
        <v>369</v>
      </c>
      <c r="I287" s="39"/>
      <c r="L287" s="19"/>
      <c r="M287" s="110"/>
      <c r="N287" s="27"/>
      <c r="O287" s="27"/>
      <c r="P287" s="27"/>
      <c r="Q287" s="27"/>
      <c r="R287" s="27"/>
      <c r="S287" s="27"/>
      <c r="T287" s="28"/>
      <c r="AT287" s="10" t="s">
        <v>318</v>
      </c>
      <c r="AU287" s="10" t="s">
        <v>49</v>
      </c>
    </row>
    <row r="288" spans="2:65" s="7" customFormat="1" ht="22.5" x14ac:dyDescent="0.2">
      <c r="B288" s="111"/>
      <c r="D288" s="108" t="s">
        <v>101</v>
      </c>
      <c r="E288" s="112" t="s">
        <v>0</v>
      </c>
      <c r="F288" s="113" t="s">
        <v>370</v>
      </c>
      <c r="H288" s="114">
        <v>22.38</v>
      </c>
      <c r="I288" s="115"/>
      <c r="L288" s="111"/>
      <c r="M288" s="116"/>
      <c r="N288" s="117"/>
      <c r="O288" s="117"/>
      <c r="P288" s="117"/>
      <c r="Q288" s="117"/>
      <c r="R288" s="117"/>
      <c r="S288" s="117"/>
      <c r="T288" s="118"/>
      <c r="AT288" s="112" t="s">
        <v>101</v>
      </c>
      <c r="AU288" s="112" t="s">
        <v>49</v>
      </c>
      <c r="AV288" s="7" t="s">
        <v>49</v>
      </c>
      <c r="AW288" s="7" t="s">
        <v>25</v>
      </c>
      <c r="AX288" s="7" t="s">
        <v>46</v>
      </c>
      <c r="AY288" s="112" t="s">
        <v>90</v>
      </c>
    </row>
    <row r="289" spans="2:65" s="7" customFormat="1" ht="22.5" x14ac:dyDescent="0.2">
      <c r="B289" s="111"/>
      <c r="D289" s="108" t="s">
        <v>101</v>
      </c>
      <c r="E289" s="112" t="s">
        <v>0</v>
      </c>
      <c r="F289" s="113" t="s">
        <v>371</v>
      </c>
      <c r="H289" s="114">
        <v>5.0119999999999996</v>
      </c>
      <c r="I289" s="115"/>
      <c r="L289" s="111"/>
      <c r="M289" s="116"/>
      <c r="N289" s="117"/>
      <c r="O289" s="117"/>
      <c r="P289" s="117"/>
      <c r="Q289" s="117"/>
      <c r="R289" s="117"/>
      <c r="S289" s="117"/>
      <c r="T289" s="118"/>
      <c r="AT289" s="112" t="s">
        <v>101</v>
      </c>
      <c r="AU289" s="112" t="s">
        <v>49</v>
      </c>
      <c r="AV289" s="7" t="s">
        <v>49</v>
      </c>
      <c r="AW289" s="7" t="s">
        <v>25</v>
      </c>
      <c r="AX289" s="7" t="s">
        <v>46</v>
      </c>
      <c r="AY289" s="112" t="s">
        <v>90</v>
      </c>
    </row>
    <row r="290" spans="2:65" s="7" customFormat="1" ht="22.5" x14ac:dyDescent="0.2">
      <c r="B290" s="111"/>
      <c r="D290" s="108" t="s">
        <v>101</v>
      </c>
      <c r="E290" s="112" t="s">
        <v>0</v>
      </c>
      <c r="F290" s="113" t="s">
        <v>372</v>
      </c>
      <c r="H290" s="114">
        <v>46.6</v>
      </c>
      <c r="I290" s="115"/>
      <c r="L290" s="111"/>
      <c r="M290" s="116"/>
      <c r="N290" s="117"/>
      <c r="O290" s="117"/>
      <c r="P290" s="117"/>
      <c r="Q290" s="117"/>
      <c r="R290" s="117"/>
      <c r="S290" s="117"/>
      <c r="T290" s="118"/>
      <c r="AT290" s="112" t="s">
        <v>101</v>
      </c>
      <c r="AU290" s="112" t="s">
        <v>49</v>
      </c>
      <c r="AV290" s="7" t="s">
        <v>49</v>
      </c>
      <c r="AW290" s="7" t="s">
        <v>25</v>
      </c>
      <c r="AX290" s="7" t="s">
        <v>46</v>
      </c>
      <c r="AY290" s="112" t="s">
        <v>90</v>
      </c>
    </row>
    <row r="291" spans="2:65" s="7" customFormat="1" ht="22.5" x14ac:dyDescent="0.2">
      <c r="B291" s="111"/>
      <c r="D291" s="108" t="s">
        <v>101</v>
      </c>
      <c r="E291" s="112" t="s">
        <v>0</v>
      </c>
      <c r="F291" s="113" t="s">
        <v>373</v>
      </c>
      <c r="H291" s="114">
        <v>13.12</v>
      </c>
      <c r="I291" s="115"/>
      <c r="L291" s="111"/>
      <c r="M291" s="116"/>
      <c r="N291" s="117"/>
      <c r="O291" s="117"/>
      <c r="P291" s="117"/>
      <c r="Q291" s="117"/>
      <c r="R291" s="117"/>
      <c r="S291" s="117"/>
      <c r="T291" s="118"/>
      <c r="AT291" s="112" t="s">
        <v>101</v>
      </c>
      <c r="AU291" s="112" t="s">
        <v>49</v>
      </c>
      <c r="AV291" s="7" t="s">
        <v>49</v>
      </c>
      <c r="AW291" s="7" t="s">
        <v>25</v>
      </c>
      <c r="AX291" s="7" t="s">
        <v>46</v>
      </c>
      <c r="AY291" s="112" t="s">
        <v>90</v>
      </c>
    </row>
    <row r="292" spans="2:65" s="7" customFormat="1" ht="22.5" x14ac:dyDescent="0.2">
      <c r="B292" s="111"/>
      <c r="D292" s="108" t="s">
        <v>101</v>
      </c>
      <c r="E292" s="112" t="s">
        <v>0</v>
      </c>
      <c r="F292" s="113" t="s">
        <v>374</v>
      </c>
      <c r="H292" s="114">
        <v>32.1</v>
      </c>
      <c r="I292" s="115"/>
      <c r="L292" s="111"/>
      <c r="M292" s="116"/>
      <c r="N292" s="117"/>
      <c r="O292" s="117"/>
      <c r="P292" s="117"/>
      <c r="Q292" s="117"/>
      <c r="R292" s="117"/>
      <c r="S292" s="117"/>
      <c r="T292" s="118"/>
      <c r="AT292" s="112" t="s">
        <v>101</v>
      </c>
      <c r="AU292" s="112" t="s">
        <v>49</v>
      </c>
      <c r="AV292" s="7" t="s">
        <v>49</v>
      </c>
      <c r="AW292" s="7" t="s">
        <v>25</v>
      </c>
      <c r="AX292" s="7" t="s">
        <v>46</v>
      </c>
      <c r="AY292" s="112" t="s">
        <v>90</v>
      </c>
    </row>
    <row r="293" spans="2:65" s="7" customFormat="1" ht="22.5" x14ac:dyDescent="0.2">
      <c r="B293" s="111"/>
      <c r="D293" s="108" t="s">
        <v>101</v>
      </c>
      <c r="E293" s="112" t="s">
        <v>0</v>
      </c>
      <c r="F293" s="113" t="s">
        <v>375</v>
      </c>
      <c r="H293" s="114">
        <v>3.16</v>
      </c>
      <c r="I293" s="115"/>
      <c r="L293" s="111"/>
      <c r="M293" s="116"/>
      <c r="N293" s="117"/>
      <c r="O293" s="117"/>
      <c r="P293" s="117"/>
      <c r="Q293" s="117"/>
      <c r="R293" s="117"/>
      <c r="S293" s="117"/>
      <c r="T293" s="118"/>
      <c r="AT293" s="112" t="s">
        <v>101</v>
      </c>
      <c r="AU293" s="112" t="s">
        <v>49</v>
      </c>
      <c r="AV293" s="7" t="s">
        <v>49</v>
      </c>
      <c r="AW293" s="7" t="s">
        <v>25</v>
      </c>
      <c r="AX293" s="7" t="s">
        <v>46</v>
      </c>
      <c r="AY293" s="112" t="s">
        <v>90</v>
      </c>
    </row>
    <row r="294" spans="2:65" s="7" customFormat="1" x14ac:dyDescent="0.2">
      <c r="B294" s="111"/>
      <c r="D294" s="108" t="s">
        <v>101</v>
      </c>
      <c r="E294" s="112" t="s">
        <v>0</v>
      </c>
      <c r="F294" s="113" t="s">
        <v>355</v>
      </c>
      <c r="H294" s="114">
        <v>6</v>
      </c>
      <c r="I294" s="115"/>
      <c r="L294" s="111"/>
      <c r="M294" s="116"/>
      <c r="N294" s="117"/>
      <c r="O294" s="117"/>
      <c r="P294" s="117"/>
      <c r="Q294" s="117"/>
      <c r="R294" s="117"/>
      <c r="S294" s="117"/>
      <c r="T294" s="118"/>
      <c r="AT294" s="112" t="s">
        <v>101</v>
      </c>
      <c r="AU294" s="112" t="s">
        <v>49</v>
      </c>
      <c r="AV294" s="7" t="s">
        <v>49</v>
      </c>
      <c r="AW294" s="7" t="s">
        <v>25</v>
      </c>
      <c r="AX294" s="7" t="s">
        <v>46</v>
      </c>
      <c r="AY294" s="112" t="s">
        <v>90</v>
      </c>
    </row>
    <row r="295" spans="2:65" s="1" customFormat="1" ht="36" customHeight="1" x14ac:dyDescent="0.2">
      <c r="B295" s="94"/>
      <c r="C295" s="95" t="s">
        <v>376</v>
      </c>
      <c r="D295" s="95" t="s">
        <v>92</v>
      </c>
      <c r="E295" s="96" t="s">
        <v>148</v>
      </c>
      <c r="F295" s="97" t="s">
        <v>377</v>
      </c>
      <c r="G295" s="98" t="s">
        <v>95</v>
      </c>
      <c r="H295" s="99">
        <v>44.363</v>
      </c>
      <c r="I295" s="100"/>
      <c r="J295" s="101">
        <f>ROUND(I295*H295,2)</f>
        <v>0</v>
      </c>
      <c r="K295" s="97" t="s">
        <v>0</v>
      </c>
      <c r="L295" s="19"/>
      <c r="M295" s="102" t="s">
        <v>0</v>
      </c>
      <c r="N295" s="103" t="s">
        <v>33</v>
      </c>
      <c r="O295" s="27"/>
      <c r="P295" s="104">
        <f>O295*H295</f>
        <v>0</v>
      </c>
      <c r="Q295" s="104">
        <v>0.04</v>
      </c>
      <c r="R295" s="104">
        <f>Q295*H295</f>
        <v>1.7745200000000001</v>
      </c>
      <c r="S295" s="104">
        <v>0</v>
      </c>
      <c r="T295" s="105">
        <f>S295*H295</f>
        <v>0</v>
      </c>
      <c r="AR295" s="106" t="s">
        <v>97</v>
      </c>
      <c r="AT295" s="106" t="s">
        <v>92</v>
      </c>
      <c r="AU295" s="106" t="s">
        <v>49</v>
      </c>
      <c r="AY295" s="10" t="s">
        <v>90</v>
      </c>
      <c r="BE295" s="107">
        <f>IF(N295="základní",J295,0)</f>
        <v>0</v>
      </c>
      <c r="BF295" s="107">
        <f>IF(N295="snížená",J295,0)</f>
        <v>0</v>
      </c>
      <c r="BG295" s="107">
        <f>IF(N295="zákl. přenesená",J295,0)</f>
        <v>0</v>
      </c>
      <c r="BH295" s="107">
        <f>IF(N295="sníž. přenesená",J295,0)</f>
        <v>0</v>
      </c>
      <c r="BI295" s="107">
        <f>IF(N295="nulová",J295,0)</f>
        <v>0</v>
      </c>
      <c r="BJ295" s="10" t="s">
        <v>47</v>
      </c>
      <c r="BK295" s="107">
        <f>ROUND(I295*H295,2)</f>
        <v>0</v>
      </c>
      <c r="BL295" s="10" t="s">
        <v>97</v>
      </c>
      <c r="BM295" s="106" t="s">
        <v>378</v>
      </c>
    </row>
    <row r="296" spans="2:65" s="1" customFormat="1" ht="48.75" x14ac:dyDescent="0.2">
      <c r="B296" s="19"/>
      <c r="D296" s="108" t="s">
        <v>99</v>
      </c>
      <c r="F296" s="109" t="s">
        <v>379</v>
      </c>
      <c r="I296" s="39"/>
      <c r="L296" s="19"/>
      <c r="M296" s="110"/>
      <c r="N296" s="27"/>
      <c r="O296" s="27"/>
      <c r="P296" s="27"/>
      <c r="Q296" s="27"/>
      <c r="R296" s="27"/>
      <c r="S296" s="27"/>
      <c r="T296" s="28"/>
      <c r="AT296" s="10" t="s">
        <v>99</v>
      </c>
      <c r="AU296" s="10" t="s">
        <v>49</v>
      </c>
    </row>
    <row r="297" spans="2:65" s="7" customFormat="1" ht="22.5" x14ac:dyDescent="0.2">
      <c r="B297" s="111"/>
      <c r="D297" s="108" t="s">
        <v>101</v>
      </c>
      <c r="E297" s="112" t="s">
        <v>0</v>
      </c>
      <c r="F297" s="113" t="s">
        <v>380</v>
      </c>
      <c r="H297" s="114">
        <v>12.288</v>
      </c>
      <c r="I297" s="115"/>
      <c r="L297" s="111"/>
      <c r="M297" s="116"/>
      <c r="N297" s="117"/>
      <c r="O297" s="117"/>
      <c r="P297" s="117"/>
      <c r="Q297" s="117"/>
      <c r="R297" s="117"/>
      <c r="S297" s="117"/>
      <c r="T297" s="118"/>
      <c r="AT297" s="112" t="s">
        <v>101</v>
      </c>
      <c r="AU297" s="112" t="s">
        <v>49</v>
      </c>
      <c r="AV297" s="7" t="s">
        <v>49</v>
      </c>
      <c r="AW297" s="7" t="s">
        <v>25</v>
      </c>
      <c r="AX297" s="7" t="s">
        <v>46</v>
      </c>
      <c r="AY297" s="112" t="s">
        <v>90</v>
      </c>
    </row>
    <row r="298" spans="2:65" s="7" customFormat="1" ht="22.5" x14ac:dyDescent="0.2">
      <c r="B298" s="111"/>
      <c r="D298" s="108" t="s">
        <v>101</v>
      </c>
      <c r="E298" s="112" t="s">
        <v>0</v>
      </c>
      <c r="F298" s="113" t="s">
        <v>381</v>
      </c>
      <c r="H298" s="114">
        <v>8.2750000000000004</v>
      </c>
      <c r="I298" s="115"/>
      <c r="L298" s="111"/>
      <c r="M298" s="116"/>
      <c r="N298" s="117"/>
      <c r="O298" s="117"/>
      <c r="P298" s="117"/>
      <c r="Q298" s="117"/>
      <c r="R298" s="117"/>
      <c r="S298" s="117"/>
      <c r="T298" s="118"/>
      <c r="AT298" s="112" t="s">
        <v>101</v>
      </c>
      <c r="AU298" s="112" t="s">
        <v>49</v>
      </c>
      <c r="AV298" s="7" t="s">
        <v>49</v>
      </c>
      <c r="AW298" s="7" t="s">
        <v>25</v>
      </c>
      <c r="AX298" s="7" t="s">
        <v>46</v>
      </c>
      <c r="AY298" s="112" t="s">
        <v>90</v>
      </c>
    </row>
    <row r="299" spans="2:65" s="7" customFormat="1" ht="22.5" x14ac:dyDescent="0.2">
      <c r="B299" s="111"/>
      <c r="D299" s="108" t="s">
        <v>101</v>
      </c>
      <c r="E299" s="112" t="s">
        <v>0</v>
      </c>
      <c r="F299" s="113" t="s">
        <v>382</v>
      </c>
      <c r="H299" s="114">
        <v>9.9499999999999993</v>
      </c>
      <c r="I299" s="115"/>
      <c r="L299" s="111"/>
      <c r="M299" s="116"/>
      <c r="N299" s="117"/>
      <c r="O299" s="117"/>
      <c r="P299" s="117"/>
      <c r="Q299" s="117"/>
      <c r="R299" s="117"/>
      <c r="S299" s="117"/>
      <c r="T299" s="118"/>
      <c r="AT299" s="112" t="s">
        <v>101</v>
      </c>
      <c r="AU299" s="112" t="s">
        <v>49</v>
      </c>
      <c r="AV299" s="7" t="s">
        <v>49</v>
      </c>
      <c r="AW299" s="7" t="s">
        <v>25</v>
      </c>
      <c r="AX299" s="7" t="s">
        <v>46</v>
      </c>
      <c r="AY299" s="112" t="s">
        <v>90</v>
      </c>
    </row>
    <row r="300" spans="2:65" s="7" customFormat="1" x14ac:dyDescent="0.2">
      <c r="B300" s="111"/>
      <c r="D300" s="108" t="s">
        <v>101</v>
      </c>
      <c r="E300" s="112" t="s">
        <v>0</v>
      </c>
      <c r="F300" s="113" t="s">
        <v>383</v>
      </c>
      <c r="H300" s="114">
        <v>10.85</v>
      </c>
      <c r="I300" s="115"/>
      <c r="L300" s="111"/>
      <c r="M300" s="116"/>
      <c r="N300" s="117"/>
      <c r="O300" s="117"/>
      <c r="P300" s="117"/>
      <c r="Q300" s="117"/>
      <c r="R300" s="117"/>
      <c r="S300" s="117"/>
      <c r="T300" s="118"/>
      <c r="AT300" s="112" t="s">
        <v>101</v>
      </c>
      <c r="AU300" s="112" t="s">
        <v>49</v>
      </c>
      <c r="AV300" s="7" t="s">
        <v>49</v>
      </c>
      <c r="AW300" s="7" t="s">
        <v>25</v>
      </c>
      <c r="AX300" s="7" t="s">
        <v>46</v>
      </c>
      <c r="AY300" s="112" t="s">
        <v>90</v>
      </c>
    </row>
    <row r="301" spans="2:65" s="7" customFormat="1" x14ac:dyDescent="0.2">
      <c r="B301" s="111"/>
      <c r="D301" s="108" t="s">
        <v>101</v>
      </c>
      <c r="E301" s="112" t="s">
        <v>0</v>
      </c>
      <c r="F301" s="113" t="s">
        <v>364</v>
      </c>
      <c r="H301" s="114">
        <v>3</v>
      </c>
      <c r="I301" s="115"/>
      <c r="L301" s="111"/>
      <c r="M301" s="116"/>
      <c r="N301" s="117"/>
      <c r="O301" s="117"/>
      <c r="P301" s="117"/>
      <c r="Q301" s="117"/>
      <c r="R301" s="117"/>
      <c r="S301" s="117"/>
      <c r="T301" s="118"/>
      <c r="AT301" s="112" t="s">
        <v>101</v>
      </c>
      <c r="AU301" s="112" t="s">
        <v>49</v>
      </c>
      <c r="AV301" s="7" t="s">
        <v>49</v>
      </c>
      <c r="AW301" s="7" t="s">
        <v>25</v>
      </c>
      <c r="AX301" s="7" t="s">
        <v>46</v>
      </c>
      <c r="AY301" s="112" t="s">
        <v>90</v>
      </c>
    </row>
    <row r="302" spans="2:65" s="1" customFormat="1" ht="24" customHeight="1" x14ac:dyDescent="0.2">
      <c r="B302" s="94"/>
      <c r="C302" s="95" t="s">
        <v>384</v>
      </c>
      <c r="D302" s="95" t="s">
        <v>92</v>
      </c>
      <c r="E302" s="96" t="s">
        <v>385</v>
      </c>
      <c r="F302" s="97" t="s">
        <v>386</v>
      </c>
      <c r="G302" s="98" t="s">
        <v>95</v>
      </c>
      <c r="H302" s="99">
        <v>229.78</v>
      </c>
      <c r="I302" s="100"/>
      <c r="J302" s="101">
        <f>ROUND(I302*H302,2)</f>
        <v>0</v>
      </c>
      <c r="K302" s="97" t="s">
        <v>96</v>
      </c>
      <c r="L302" s="19"/>
      <c r="M302" s="102" t="s">
        <v>0</v>
      </c>
      <c r="N302" s="103" t="s">
        <v>33</v>
      </c>
      <c r="O302" s="27"/>
      <c r="P302" s="104">
        <f>O302*H302</f>
        <v>0</v>
      </c>
      <c r="Q302" s="104">
        <v>3.3579999999999999E-2</v>
      </c>
      <c r="R302" s="104">
        <f>Q302*H302</f>
        <v>7.7160123999999994</v>
      </c>
      <c r="S302" s="104">
        <v>0</v>
      </c>
      <c r="T302" s="105">
        <f>S302*H302</f>
        <v>0</v>
      </c>
      <c r="AR302" s="106" t="s">
        <v>97</v>
      </c>
      <c r="AT302" s="106" t="s">
        <v>92</v>
      </c>
      <c r="AU302" s="106" t="s">
        <v>49</v>
      </c>
      <c r="AY302" s="10" t="s">
        <v>90</v>
      </c>
      <c r="BE302" s="107">
        <f>IF(N302="základní",J302,0)</f>
        <v>0</v>
      </c>
      <c r="BF302" s="107">
        <f>IF(N302="snížená",J302,0)</f>
        <v>0</v>
      </c>
      <c r="BG302" s="107">
        <f>IF(N302="zákl. přenesená",J302,0)</f>
        <v>0</v>
      </c>
      <c r="BH302" s="107">
        <f>IF(N302="sníž. přenesená",J302,0)</f>
        <v>0</v>
      </c>
      <c r="BI302" s="107">
        <f>IF(N302="nulová",J302,0)</f>
        <v>0</v>
      </c>
      <c r="BJ302" s="10" t="s">
        <v>47</v>
      </c>
      <c r="BK302" s="107">
        <f>ROUND(I302*H302,2)</f>
        <v>0</v>
      </c>
      <c r="BL302" s="10" t="s">
        <v>97</v>
      </c>
      <c r="BM302" s="106" t="s">
        <v>387</v>
      </c>
    </row>
    <row r="303" spans="2:65" s="1" customFormat="1" x14ac:dyDescent="0.2">
      <c r="B303" s="19"/>
      <c r="D303" s="108" t="s">
        <v>99</v>
      </c>
      <c r="F303" s="109" t="s">
        <v>386</v>
      </c>
      <c r="I303" s="39"/>
      <c r="L303" s="19"/>
      <c r="M303" s="110"/>
      <c r="N303" s="27"/>
      <c r="O303" s="27"/>
      <c r="P303" s="27"/>
      <c r="Q303" s="27"/>
      <c r="R303" s="27"/>
      <c r="S303" s="27"/>
      <c r="T303" s="28"/>
      <c r="AT303" s="10" t="s">
        <v>99</v>
      </c>
      <c r="AU303" s="10" t="s">
        <v>49</v>
      </c>
    </row>
    <row r="304" spans="2:65" s="7" customFormat="1" ht="22.5" x14ac:dyDescent="0.2">
      <c r="B304" s="111"/>
      <c r="D304" s="108" t="s">
        <v>101</v>
      </c>
      <c r="E304" s="112" t="s">
        <v>0</v>
      </c>
      <c r="F304" s="113" t="s">
        <v>388</v>
      </c>
      <c r="H304" s="114">
        <v>4.1959999999999997</v>
      </c>
      <c r="I304" s="115"/>
      <c r="L304" s="111"/>
      <c r="M304" s="116"/>
      <c r="N304" s="117"/>
      <c r="O304" s="117"/>
      <c r="P304" s="117"/>
      <c r="Q304" s="117"/>
      <c r="R304" s="117"/>
      <c r="S304" s="117"/>
      <c r="T304" s="118"/>
      <c r="AT304" s="112" t="s">
        <v>101</v>
      </c>
      <c r="AU304" s="112" t="s">
        <v>49</v>
      </c>
      <c r="AV304" s="7" t="s">
        <v>49</v>
      </c>
      <c r="AW304" s="7" t="s">
        <v>25</v>
      </c>
      <c r="AX304" s="7" t="s">
        <v>46</v>
      </c>
      <c r="AY304" s="112" t="s">
        <v>90</v>
      </c>
    </row>
    <row r="305" spans="2:65" s="7" customFormat="1" ht="22.5" x14ac:dyDescent="0.2">
      <c r="B305" s="111"/>
      <c r="D305" s="108" t="s">
        <v>101</v>
      </c>
      <c r="E305" s="112" t="s">
        <v>0</v>
      </c>
      <c r="F305" s="113" t="s">
        <v>389</v>
      </c>
      <c r="H305" s="114">
        <v>15.656000000000001</v>
      </c>
      <c r="I305" s="115"/>
      <c r="L305" s="111"/>
      <c r="M305" s="116"/>
      <c r="N305" s="117"/>
      <c r="O305" s="117"/>
      <c r="P305" s="117"/>
      <c r="Q305" s="117"/>
      <c r="R305" s="117"/>
      <c r="S305" s="117"/>
      <c r="T305" s="118"/>
      <c r="AT305" s="112" t="s">
        <v>101</v>
      </c>
      <c r="AU305" s="112" t="s">
        <v>49</v>
      </c>
      <c r="AV305" s="7" t="s">
        <v>49</v>
      </c>
      <c r="AW305" s="7" t="s">
        <v>25</v>
      </c>
      <c r="AX305" s="7" t="s">
        <v>46</v>
      </c>
      <c r="AY305" s="112" t="s">
        <v>90</v>
      </c>
    </row>
    <row r="306" spans="2:65" s="7" customFormat="1" ht="22.5" x14ac:dyDescent="0.2">
      <c r="B306" s="111"/>
      <c r="D306" s="108" t="s">
        <v>101</v>
      </c>
      <c r="E306" s="112" t="s">
        <v>0</v>
      </c>
      <c r="F306" s="113" t="s">
        <v>390</v>
      </c>
      <c r="H306" s="114">
        <v>7.8330000000000002</v>
      </c>
      <c r="I306" s="115"/>
      <c r="L306" s="111"/>
      <c r="M306" s="116"/>
      <c r="N306" s="117"/>
      <c r="O306" s="117"/>
      <c r="P306" s="117"/>
      <c r="Q306" s="117"/>
      <c r="R306" s="117"/>
      <c r="S306" s="117"/>
      <c r="T306" s="118"/>
      <c r="AT306" s="112" t="s">
        <v>101</v>
      </c>
      <c r="AU306" s="112" t="s">
        <v>49</v>
      </c>
      <c r="AV306" s="7" t="s">
        <v>49</v>
      </c>
      <c r="AW306" s="7" t="s">
        <v>25</v>
      </c>
      <c r="AX306" s="7" t="s">
        <v>46</v>
      </c>
      <c r="AY306" s="112" t="s">
        <v>90</v>
      </c>
    </row>
    <row r="307" spans="2:65" s="7" customFormat="1" ht="33.75" x14ac:dyDescent="0.2">
      <c r="B307" s="111"/>
      <c r="D307" s="108" t="s">
        <v>101</v>
      </c>
      <c r="E307" s="112" t="s">
        <v>0</v>
      </c>
      <c r="F307" s="113" t="s">
        <v>391</v>
      </c>
      <c r="H307" s="114">
        <v>13.131</v>
      </c>
      <c r="I307" s="115"/>
      <c r="L307" s="111"/>
      <c r="M307" s="116"/>
      <c r="N307" s="117"/>
      <c r="O307" s="117"/>
      <c r="P307" s="117"/>
      <c r="Q307" s="117"/>
      <c r="R307" s="117"/>
      <c r="S307" s="117"/>
      <c r="T307" s="118"/>
      <c r="AT307" s="112" t="s">
        <v>101</v>
      </c>
      <c r="AU307" s="112" t="s">
        <v>49</v>
      </c>
      <c r="AV307" s="7" t="s">
        <v>49</v>
      </c>
      <c r="AW307" s="7" t="s">
        <v>25</v>
      </c>
      <c r="AX307" s="7" t="s">
        <v>46</v>
      </c>
      <c r="AY307" s="112" t="s">
        <v>90</v>
      </c>
    </row>
    <row r="308" spans="2:65" s="7" customFormat="1" ht="22.5" x14ac:dyDescent="0.2">
      <c r="B308" s="111"/>
      <c r="D308" s="108" t="s">
        <v>101</v>
      </c>
      <c r="E308" s="112" t="s">
        <v>0</v>
      </c>
      <c r="F308" s="113" t="s">
        <v>392</v>
      </c>
      <c r="H308" s="114">
        <v>43.134</v>
      </c>
      <c r="I308" s="115"/>
      <c r="L308" s="111"/>
      <c r="M308" s="116"/>
      <c r="N308" s="117"/>
      <c r="O308" s="117"/>
      <c r="P308" s="117"/>
      <c r="Q308" s="117"/>
      <c r="R308" s="117"/>
      <c r="S308" s="117"/>
      <c r="T308" s="118"/>
      <c r="AT308" s="112" t="s">
        <v>101</v>
      </c>
      <c r="AU308" s="112" t="s">
        <v>49</v>
      </c>
      <c r="AV308" s="7" t="s">
        <v>49</v>
      </c>
      <c r="AW308" s="7" t="s">
        <v>25</v>
      </c>
      <c r="AX308" s="7" t="s">
        <v>46</v>
      </c>
      <c r="AY308" s="112" t="s">
        <v>90</v>
      </c>
    </row>
    <row r="309" spans="2:65" s="7" customFormat="1" ht="33.75" x14ac:dyDescent="0.2">
      <c r="B309" s="111"/>
      <c r="D309" s="108" t="s">
        <v>101</v>
      </c>
      <c r="E309" s="112" t="s">
        <v>0</v>
      </c>
      <c r="F309" s="113" t="s">
        <v>393</v>
      </c>
      <c r="H309" s="114">
        <v>26.815999999999999</v>
      </c>
      <c r="I309" s="115"/>
      <c r="L309" s="111"/>
      <c r="M309" s="116"/>
      <c r="N309" s="117"/>
      <c r="O309" s="117"/>
      <c r="P309" s="117"/>
      <c r="Q309" s="117"/>
      <c r="R309" s="117"/>
      <c r="S309" s="117"/>
      <c r="T309" s="118"/>
      <c r="AT309" s="112" t="s">
        <v>101</v>
      </c>
      <c r="AU309" s="112" t="s">
        <v>49</v>
      </c>
      <c r="AV309" s="7" t="s">
        <v>49</v>
      </c>
      <c r="AW309" s="7" t="s">
        <v>25</v>
      </c>
      <c r="AX309" s="7" t="s">
        <v>46</v>
      </c>
      <c r="AY309" s="112" t="s">
        <v>90</v>
      </c>
    </row>
    <row r="310" spans="2:65" s="7" customFormat="1" ht="22.5" x14ac:dyDescent="0.2">
      <c r="B310" s="111"/>
      <c r="D310" s="108" t="s">
        <v>101</v>
      </c>
      <c r="E310" s="112" t="s">
        <v>0</v>
      </c>
      <c r="F310" s="113" t="s">
        <v>394</v>
      </c>
      <c r="H310" s="114">
        <v>13.92</v>
      </c>
      <c r="I310" s="115"/>
      <c r="L310" s="111"/>
      <c r="M310" s="116"/>
      <c r="N310" s="117"/>
      <c r="O310" s="117"/>
      <c r="P310" s="117"/>
      <c r="Q310" s="117"/>
      <c r="R310" s="117"/>
      <c r="S310" s="117"/>
      <c r="T310" s="118"/>
      <c r="AT310" s="112" t="s">
        <v>101</v>
      </c>
      <c r="AU310" s="112" t="s">
        <v>49</v>
      </c>
      <c r="AV310" s="7" t="s">
        <v>49</v>
      </c>
      <c r="AW310" s="7" t="s">
        <v>25</v>
      </c>
      <c r="AX310" s="7" t="s">
        <v>46</v>
      </c>
      <c r="AY310" s="112" t="s">
        <v>90</v>
      </c>
    </row>
    <row r="311" spans="2:65" s="7" customFormat="1" ht="22.5" x14ac:dyDescent="0.2">
      <c r="B311" s="111"/>
      <c r="D311" s="108" t="s">
        <v>101</v>
      </c>
      <c r="E311" s="112" t="s">
        <v>0</v>
      </c>
      <c r="F311" s="113" t="s">
        <v>395</v>
      </c>
      <c r="H311" s="114">
        <v>26.402999999999999</v>
      </c>
      <c r="I311" s="115"/>
      <c r="L311" s="111"/>
      <c r="M311" s="116"/>
      <c r="N311" s="117"/>
      <c r="O311" s="117"/>
      <c r="P311" s="117"/>
      <c r="Q311" s="117"/>
      <c r="R311" s="117"/>
      <c r="S311" s="117"/>
      <c r="T311" s="118"/>
      <c r="AT311" s="112" t="s">
        <v>101</v>
      </c>
      <c r="AU311" s="112" t="s">
        <v>49</v>
      </c>
      <c r="AV311" s="7" t="s">
        <v>49</v>
      </c>
      <c r="AW311" s="7" t="s">
        <v>25</v>
      </c>
      <c r="AX311" s="7" t="s">
        <v>46</v>
      </c>
      <c r="AY311" s="112" t="s">
        <v>90</v>
      </c>
    </row>
    <row r="312" spans="2:65" s="7" customFormat="1" ht="22.5" x14ac:dyDescent="0.2">
      <c r="B312" s="111"/>
      <c r="D312" s="108" t="s">
        <v>101</v>
      </c>
      <c r="E312" s="112" t="s">
        <v>0</v>
      </c>
      <c r="F312" s="113" t="s">
        <v>396</v>
      </c>
      <c r="H312" s="114">
        <v>21.077999999999999</v>
      </c>
      <c r="I312" s="115"/>
      <c r="L312" s="111"/>
      <c r="M312" s="116"/>
      <c r="N312" s="117"/>
      <c r="O312" s="117"/>
      <c r="P312" s="117"/>
      <c r="Q312" s="117"/>
      <c r="R312" s="117"/>
      <c r="S312" s="117"/>
      <c r="T312" s="118"/>
      <c r="AT312" s="112" t="s">
        <v>101</v>
      </c>
      <c r="AU312" s="112" t="s">
        <v>49</v>
      </c>
      <c r="AV312" s="7" t="s">
        <v>49</v>
      </c>
      <c r="AW312" s="7" t="s">
        <v>25</v>
      </c>
      <c r="AX312" s="7" t="s">
        <v>46</v>
      </c>
      <c r="AY312" s="112" t="s">
        <v>90</v>
      </c>
    </row>
    <row r="313" spans="2:65" s="7" customFormat="1" ht="33.75" x14ac:dyDescent="0.2">
      <c r="B313" s="111"/>
      <c r="D313" s="108" t="s">
        <v>101</v>
      </c>
      <c r="E313" s="112" t="s">
        <v>0</v>
      </c>
      <c r="F313" s="113" t="s">
        <v>397</v>
      </c>
      <c r="H313" s="114">
        <v>32.673000000000002</v>
      </c>
      <c r="I313" s="115"/>
      <c r="L313" s="111"/>
      <c r="M313" s="116"/>
      <c r="N313" s="117"/>
      <c r="O313" s="117"/>
      <c r="P313" s="117"/>
      <c r="Q313" s="117"/>
      <c r="R313" s="117"/>
      <c r="S313" s="117"/>
      <c r="T313" s="118"/>
      <c r="AT313" s="112" t="s">
        <v>101</v>
      </c>
      <c r="AU313" s="112" t="s">
        <v>49</v>
      </c>
      <c r="AV313" s="7" t="s">
        <v>49</v>
      </c>
      <c r="AW313" s="7" t="s">
        <v>25</v>
      </c>
      <c r="AX313" s="7" t="s">
        <v>46</v>
      </c>
      <c r="AY313" s="112" t="s">
        <v>90</v>
      </c>
    </row>
    <row r="314" spans="2:65" s="7" customFormat="1" ht="22.5" x14ac:dyDescent="0.2">
      <c r="B314" s="111"/>
      <c r="D314" s="108" t="s">
        <v>101</v>
      </c>
      <c r="E314" s="112" t="s">
        <v>0</v>
      </c>
      <c r="F314" s="113" t="s">
        <v>398</v>
      </c>
      <c r="H314" s="114">
        <v>14.94</v>
      </c>
      <c r="I314" s="115"/>
      <c r="L314" s="111"/>
      <c r="M314" s="116"/>
      <c r="N314" s="117"/>
      <c r="O314" s="117"/>
      <c r="P314" s="117"/>
      <c r="Q314" s="117"/>
      <c r="R314" s="117"/>
      <c r="S314" s="117"/>
      <c r="T314" s="118"/>
      <c r="AT314" s="112" t="s">
        <v>101</v>
      </c>
      <c r="AU314" s="112" t="s">
        <v>49</v>
      </c>
      <c r="AV314" s="7" t="s">
        <v>49</v>
      </c>
      <c r="AW314" s="7" t="s">
        <v>25</v>
      </c>
      <c r="AX314" s="7" t="s">
        <v>46</v>
      </c>
      <c r="AY314" s="112" t="s">
        <v>90</v>
      </c>
    </row>
    <row r="315" spans="2:65" s="7" customFormat="1" x14ac:dyDescent="0.2">
      <c r="B315" s="111"/>
      <c r="D315" s="108" t="s">
        <v>101</v>
      </c>
      <c r="E315" s="112" t="s">
        <v>0</v>
      </c>
      <c r="F315" s="113" t="s">
        <v>399</v>
      </c>
      <c r="H315" s="114">
        <v>10</v>
      </c>
      <c r="I315" s="115"/>
      <c r="L315" s="111"/>
      <c r="M315" s="116"/>
      <c r="N315" s="117"/>
      <c r="O315" s="117"/>
      <c r="P315" s="117"/>
      <c r="Q315" s="117"/>
      <c r="R315" s="117"/>
      <c r="S315" s="117"/>
      <c r="T315" s="118"/>
      <c r="AT315" s="112" t="s">
        <v>101</v>
      </c>
      <c r="AU315" s="112" t="s">
        <v>49</v>
      </c>
      <c r="AV315" s="7" t="s">
        <v>49</v>
      </c>
      <c r="AW315" s="7" t="s">
        <v>25</v>
      </c>
      <c r="AX315" s="7" t="s">
        <v>46</v>
      </c>
      <c r="AY315" s="112" t="s">
        <v>90</v>
      </c>
    </row>
    <row r="316" spans="2:65" s="1" customFormat="1" ht="16.5" customHeight="1" x14ac:dyDescent="0.2">
      <c r="B316" s="94"/>
      <c r="C316" s="95" t="s">
        <v>400</v>
      </c>
      <c r="D316" s="95" t="s">
        <v>92</v>
      </c>
      <c r="E316" s="96" t="s">
        <v>401</v>
      </c>
      <c r="F316" s="97" t="s">
        <v>402</v>
      </c>
      <c r="G316" s="98" t="s">
        <v>95</v>
      </c>
      <c r="H316" s="99">
        <v>1158</v>
      </c>
      <c r="I316" s="100"/>
      <c r="J316" s="101">
        <f>ROUND(I316*H316,2)</f>
        <v>0</v>
      </c>
      <c r="K316" s="97" t="s">
        <v>96</v>
      </c>
      <c r="L316" s="19"/>
      <c r="M316" s="102" t="s">
        <v>0</v>
      </c>
      <c r="N316" s="103" t="s">
        <v>33</v>
      </c>
      <c r="O316" s="27"/>
      <c r="P316" s="104">
        <f>O316*H316</f>
        <v>0</v>
      </c>
      <c r="Q316" s="104">
        <v>1.2E-4</v>
      </c>
      <c r="R316" s="104">
        <f>Q316*H316</f>
        <v>0.13896</v>
      </c>
      <c r="S316" s="104">
        <v>0</v>
      </c>
      <c r="T316" s="105">
        <f>S316*H316</f>
        <v>0</v>
      </c>
      <c r="AR316" s="106" t="s">
        <v>97</v>
      </c>
      <c r="AT316" s="106" t="s">
        <v>92</v>
      </c>
      <c r="AU316" s="106" t="s">
        <v>49</v>
      </c>
      <c r="AY316" s="10" t="s">
        <v>90</v>
      </c>
      <c r="BE316" s="107">
        <f>IF(N316="základní",J316,0)</f>
        <v>0</v>
      </c>
      <c r="BF316" s="107">
        <f>IF(N316="snížená",J316,0)</f>
        <v>0</v>
      </c>
      <c r="BG316" s="107">
        <f>IF(N316="zákl. přenesená",J316,0)</f>
        <v>0</v>
      </c>
      <c r="BH316" s="107">
        <f>IF(N316="sníž. přenesená",J316,0)</f>
        <v>0</v>
      </c>
      <c r="BI316" s="107">
        <f>IF(N316="nulová",J316,0)</f>
        <v>0</v>
      </c>
      <c r="BJ316" s="10" t="s">
        <v>47</v>
      </c>
      <c r="BK316" s="107">
        <f>ROUND(I316*H316,2)</f>
        <v>0</v>
      </c>
      <c r="BL316" s="10" t="s">
        <v>97</v>
      </c>
      <c r="BM316" s="106" t="s">
        <v>403</v>
      </c>
    </row>
    <row r="317" spans="2:65" s="1" customFormat="1" ht="19.5" x14ac:dyDescent="0.2">
      <c r="B317" s="19"/>
      <c r="D317" s="108" t="s">
        <v>99</v>
      </c>
      <c r="F317" s="109" t="s">
        <v>404</v>
      </c>
      <c r="I317" s="39"/>
      <c r="L317" s="19"/>
      <c r="M317" s="110"/>
      <c r="N317" s="27"/>
      <c r="O317" s="27"/>
      <c r="P317" s="27"/>
      <c r="Q317" s="27"/>
      <c r="R317" s="27"/>
      <c r="S317" s="27"/>
      <c r="T317" s="28"/>
      <c r="AT317" s="10" t="s">
        <v>99</v>
      </c>
      <c r="AU317" s="10" t="s">
        <v>49</v>
      </c>
    </row>
    <row r="318" spans="2:65" s="7" customFormat="1" x14ac:dyDescent="0.2">
      <c r="B318" s="111"/>
      <c r="D318" s="108" t="s">
        <v>101</v>
      </c>
      <c r="E318" s="112" t="s">
        <v>0</v>
      </c>
      <c r="F318" s="113" t="s">
        <v>405</v>
      </c>
      <c r="H318" s="114">
        <v>1158</v>
      </c>
      <c r="I318" s="115"/>
      <c r="L318" s="111"/>
      <c r="M318" s="116"/>
      <c r="N318" s="117"/>
      <c r="O318" s="117"/>
      <c r="P318" s="117"/>
      <c r="Q318" s="117"/>
      <c r="R318" s="117"/>
      <c r="S318" s="117"/>
      <c r="T318" s="118"/>
      <c r="AT318" s="112" t="s">
        <v>101</v>
      </c>
      <c r="AU318" s="112" t="s">
        <v>49</v>
      </c>
      <c r="AV318" s="7" t="s">
        <v>49</v>
      </c>
      <c r="AW318" s="7" t="s">
        <v>25</v>
      </c>
      <c r="AX318" s="7" t="s">
        <v>46</v>
      </c>
      <c r="AY318" s="112" t="s">
        <v>90</v>
      </c>
    </row>
    <row r="319" spans="2:65" s="1" customFormat="1" ht="16.5" customHeight="1" x14ac:dyDescent="0.2">
      <c r="B319" s="94"/>
      <c r="C319" s="95" t="s">
        <v>406</v>
      </c>
      <c r="D319" s="95" t="s">
        <v>92</v>
      </c>
      <c r="E319" s="96" t="s">
        <v>407</v>
      </c>
      <c r="F319" s="97" t="s">
        <v>408</v>
      </c>
      <c r="G319" s="98" t="s">
        <v>241</v>
      </c>
      <c r="H319" s="99">
        <v>500.7</v>
      </c>
      <c r="I319" s="100"/>
      <c r="J319" s="101">
        <f>ROUND(I319*H319,2)</f>
        <v>0</v>
      </c>
      <c r="K319" s="97" t="s">
        <v>96</v>
      </c>
      <c r="L319" s="19"/>
      <c r="M319" s="102" t="s">
        <v>0</v>
      </c>
      <c r="N319" s="103" t="s">
        <v>33</v>
      </c>
      <c r="O319" s="27"/>
      <c r="P319" s="104">
        <f>O319*H319</f>
        <v>0</v>
      </c>
      <c r="Q319" s="104">
        <v>0</v>
      </c>
      <c r="R319" s="104">
        <f>Q319*H319</f>
        <v>0</v>
      </c>
      <c r="S319" s="104">
        <v>0</v>
      </c>
      <c r="T319" s="105">
        <f>S319*H319</f>
        <v>0</v>
      </c>
      <c r="AR319" s="106" t="s">
        <v>97</v>
      </c>
      <c r="AT319" s="106" t="s">
        <v>92</v>
      </c>
      <c r="AU319" s="106" t="s">
        <v>49</v>
      </c>
      <c r="AY319" s="10" t="s">
        <v>90</v>
      </c>
      <c r="BE319" s="107">
        <f>IF(N319="základní",J319,0)</f>
        <v>0</v>
      </c>
      <c r="BF319" s="107">
        <f>IF(N319="snížená",J319,0)</f>
        <v>0</v>
      </c>
      <c r="BG319" s="107">
        <f>IF(N319="zákl. přenesená",J319,0)</f>
        <v>0</v>
      </c>
      <c r="BH319" s="107">
        <f>IF(N319="sníž. přenesená",J319,0)</f>
        <v>0</v>
      </c>
      <c r="BI319" s="107">
        <f>IF(N319="nulová",J319,0)</f>
        <v>0</v>
      </c>
      <c r="BJ319" s="10" t="s">
        <v>47</v>
      </c>
      <c r="BK319" s="107">
        <f>ROUND(I319*H319,2)</f>
        <v>0</v>
      </c>
      <c r="BL319" s="10" t="s">
        <v>97</v>
      </c>
      <c r="BM319" s="106" t="s">
        <v>409</v>
      </c>
    </row>
    <row r="320" spans="2:65" s="1" customFormat="1" ht="29.25" x14ac:dyDescent="0.2">
      <c r="B320" s="19"/>
      <c r="D320" s="108" t="s">
        <v>99</v>
      </c>
      <c r="F320" s="109" t="s">
        <v>410</v>
      </c>
      <c r="I320" s="39"/>
      <c r="L320" s="19"/>
      <c r="M320" s="110"/>
      <c r="N320" s="27"/>
      <c r="O320" s="27"/>
      <c r="P320" s="27"/>
      <c r="Q320" s="27"/>
      <c r="R320" s="27"/>
      <c r="S320" s="27"/>
      <c r="T320" s="28"/>
      <c r="AT320" s="10" t="s">
        <v>99</v>
      </c>
      <c r="AU320" s="10" t="s">
        <v>49</v>
      </c>
    </row>
    <row r="321" spans="2:65" s="7" customFormat="1" ht="33.75" x14ac:dyDescent="0.2">
      <c r="B321" s="111"/>
      <c r="D321" s="108" t="s">
        <v>101</v>
      </c>
      <c r="E321" s="112" t="s">
        <v>0</v>
      </c>
      <c r="F321" s="113" t="s">
        <v>411</v>
      </c>
      <c r="H321" s="114">
        <v>91.86</v>
      </c>
      <c r="I321" s="115"/>
      <c r="L321" s="111"/>
      <c r="M321" s="116"/>
      <c r="N321" s="117"/>
      <c r="O321" s="117"/>
      <c r="P321" s="117"/>
      <c r="Q321" s="117"/>
      <c r="R321" s="117"/>
      <c r="S321" s="117"/>
      <c r="T321" s="118"/>
      <c r="AT321" s="112" t="s">
        <v>101</v>
      </c>
      <c r="AU321" s="112" t="s">
        <v>49</v>
      </c>
      <c r="AV321" s="7" t="s">
        <v>49</v>
      </c>
      <c r="AW321" s="7" t="s">
        <v>25</v>
      </c>
      <c r="AX321" s="7" t="s">
        <v>46</v>
      </c>
      <c r="AY321" s="112" t="s">
        <v>90</v>
      </c>
    </row>
    <row r="322" spans="2:65" s="7" customFormat="1" x14ac:dyDescent="0.2">
      <c r="B322" s="111"/>
      <c r="D322" s="108" t="s">
        <v>101</v>
      </c>
      <c r="E322" s="112" t="s">
        <v>0</v>
      </c>
      <c r="F322" s="113" t="s">
        <v>412</v>
      </c>
      <c r="H322" s="114">
        <v>22.84</v>
      </c>
      <c r="I322" s="115"/>
      <c r="L322" s="111"/>
      <c r="M322" s="116"/>
      <c r="N322" s="117"/>
      <c r="O322" s="117"/>
      <c r="P322" s="117"/>
      <c r="Q322" s="117"/>
      <c r="R322" s="117"/>
      <c r="S322" s="117"/>
      <c r="T322" s="118"/>
      <c r="AT322" s="112" t="s">
        <v>101</v>
      </c>
      <c r="AU322" s="112" t="s">
        <v>49</v>
      </c>
      <c r="AV322" s="7" t="s">
        <v>49</v>
      </c>
      <c r="AW322" s="7" t="s">
        <v>25</v>
      </c>
      <c r="AX322" s="7" t="s">
        <v>46</v>
      </c>
      <c r="AY322" s="112" t="s">
        <v>90</v>
      </c>
    </row>
    <row r="323" spans="2:65" s="7" customFormat="1" ht="22.5" x14ac:dyDescent="0.2">
      <c r="B323" s="111"/>
      <c r="D323" s="108" t="s">
        <v>101</v>
      </c>
      <c r="E323" s="112" t="s">
        <v>0</v>
      </c>
      <c r="F323" s="113" t="s">
        <v>413</v>
      </c>
      <c r="H323" s="114">
        <v>386</v>
      </c>
      <c r="I323" s="115"/>
      <c r="L323" s="111"/>
      <c r="M323" s="116"/>
      <c r="N323" s="117"/>
      <c r="O323" s="117"/>
      <c r="P323" s="117"/>
      <c r="Q323" s="117"/>
      <c r="R323" s="117"/>
      <c r="S323" s="117"/>
      <c r="T323" s="118"/>
      <c r="AT323" s="112" t="s">
        <v>101</v>
      </c>
      <c r="AU323" s="112" t="s">
        <v>49</v>
      </c>
      <c r="AV323" s="7" t="s">
        <v>49</v>
      </c>
      <c r="AW323" s="7" t="s">
        <v>25</v>
      </c>
      <c r="AX323" s="7" t="s">
        <v>46</v>
      </c>
      <c r="AY323" s="112" t="s">
        <v>90</v>
      </c>
    </row>
    <row r="324" spans="2:65" s="1" customFormat="1" ht="24" customHeight="1" x14ac:dyDescent="0.2">
      <c r="B324" s="94"/>
      <c r="C324" s="95" t="s">
        <v>414</v>
      </c>
      <c r="D324" s="95" t="s">
        <v>92</v>
      </c>
      <c r="E324" s="96" t="s">
        <v>415</v>
      </c>
      <c r="F324" s="97" t="s">
        <v>416</v>
      </c>
      <c r="G324" s="98" t="s">
        <v>241</v>
      </c>
      <c r="H324" s="99">
        <v>627.45500000000004</v>
      </c>
      <c r="I324" s="100"/>
      <c r="J324" s="101">
        <f>ROUND(I324*H324,2)</f>
        <v>0</v>
      </c>
      <c r="K324" s="97" t="s">
        <v>96</v>
      </c>
      <c r="L324" s="19"/>
      <c r="M324" s="102" t="s">
        <v>0</v>
      </c>
      <c r="N324" s="103" t="s">
        <v>33</v>
      </c>
      <c r="O324" s="27"/>
      <c r="P324" s="104">
        <f>O324*H324</f>
        <v>0</v>
      </c>
      <c r="Q324" s="104">
        <v>0</v>
      </c>
      <c r="R324" s="104">
        <f>Q324*H324</f>
        <v>0</v>
      </c>
      <c r="S324" s="104">
        <v>0</v>
      </c>
      <c r="T324" s="105">
        <f>S324*H324</f>
        <v>0</v>
      </c>
      <c r="AR324" s="106" t="s">
        <v>97</v>
      </c>
      <c r="AT324" s="106" t="s">
        <v>92</v>
      </c>
      <c r="AU324" s="106" t="s">
        <v>49</v>
      </c>
      <c r="AY324" s="10" t="s">
        <v>90</v>
      </c>
      <c r="BE324" s="107">
        <f>IF(N324="základní",J324,0)</f>
        <v>0</v>
      </c>
      <c r="BF324" s="107">
        <f>IF(N324="snížená",J324,0)</f>
        <v>0</v>
      </c>
      <c r="BG324" s="107">
        <f>IF(N324="zákl. přenesená",J324,0)</f>
        <v>0</v>
      </c>
      <c r="BH324" s="107">
        <f>IF(N324="sníž. přenesená",J324,0)</f>
        <v>0</v>
      </c>
      <c r="BI324" s="107">
        <f>IF(N324="nulová",J324,0)</f>
        <v>0</v>
      </c>
      <c r="BJ324" s="10" t="s">
        <v>47</v>
      </c>
      <c r="BK324" s="107">
        <f>ROUND(I324*H324,2)</f>
        <v>0</v>
      </c>
      <c r="BL324" s="10" t="s">
        <v>97</v>
      </c>
      <c r="BM324" s="106" t="s">
        <v>417</v>
      </c>
    </row>
    <row r="325" spans="2:65" s="1" customFormat="1" ht="29.25" x14ac:dyDescent="0.2">
      <c r="B325" s="19"/>
      <c r="D325" s="108" t="s">
        <v>99</v>
      </c>
      <c r="F325" s="109" t="s">
        <v>418</v>
      </c>
      <c r="I325" s="39"/>
      <c r="L325" s="19"/>
      <c r="M325" s="110"/>
      <c r="N325" s="27"/>
      <c r="O325" s="27"/>
      <c r="P325" s="27"/>
      <c r="Q325" s="27"/>
      <c r="R325" s="27"/>
      <c r="S325" s="27"/>
      <c r="T325" s="28"/>
      <c r="AT325" s="10" t="s">
        <v>99</v>
      </c>
      <c r="AU325" s="10" t="s">
        <v>49</v>
      </c>
    </row>
    <row r="326" spans="2:65" s="7" customFormat="1" ht="22.5" x14ac:dyDescent="0.2">
      <c r="B326" s="111"/>
      <c r="D326" s="108" t="s">
        <v>101</v>
      </c>
      <c r="E326" s="112" t="s">
        <v>0</v>
      </c>
      <c r="F326" s="113" t="s">
        <v>419</v>
      </c>
      <c r="H326" s="114">
        <v>15.73</v>
      </c>
      <c r="I326" s="115"/>
      <c r="L326" s="111"/>
      <c r="M326" s="116"/>
      <c r="N326" s="117"/>
      <c r="O326" s="117"/>
      <c r="P326" s="117"/>
      <c r="Q326" s="117"/>
      <c r="R326" s="117"/>
      <c r="S326" s="117"/>
      <c r="T326" s="118"/>
      <c r="AT326" s="112" t="s">
        <v>101</v>
      </c>
      <c r="AU326" s="112" t="s">
        <v>49</v>
      </c>
      <c r="AV326" s="7" t="s">
        <v>49</v>
      </c>
      <c r="AW326" s="7" t="s">
        <v>25</v>
      </c>
      <c r="AX326" s="7" t="s">
        <v>46</v>
      </c>
      <c r="AY326" s="112" t="s">
        <v>90</v>
      </c>
    </row>
    <row r="327" spans="2:65" s="7" customFormat="1" ht="33.75" x14ac:dyDescent="0.2">
      <c r="B327" s="111"/>
      <c r="D327" s="108" t="s">
        <v>101</v>
      </c>
      <c r="E327" s="112" t="s">
        <v>0</v>
      </c>
      <c r="F327" s="113" t="s">
        <v>420</v>
      </c>
      <c r="H327" s="114">
        <v>31.79</v>
      </c>
      <c r="I327" s="115"/>
      <c r="L327" s="111"/>
      <c r="M327" s="116"/>
      <c r="N327" s="117"/>
      <c r="O327" s="117"/>
      <c r="P327" s="117"/>
      <c r="Q327" s="117"/>
      <c r="R327" s="117"/>
      <c r="S327" s="117"/>
      <c r="T327" s="118"/>
      <c r="AT327" s="112" t="s">
        <v>101</v>
      </c>
      <c r="AU327" s="112" t="s">
        <v>49</v>
      </c>
      <c r="AV327" s="7" t="s">
        <v>49</v>
      </c>
      <c r="AW327" s="7" t="s">
        <v>25</v>
      </c>
      <c r="AX327" s="7" t="s">
        <v>46</v>
      </c>
      <c r="AY327" s="112" t="s">
        <v>90</v>
      </c>
    </row>
    <row r="328" spans="2:65" s="7" customFormat="1" ht="33.75" x14ac:dyDescent="0.2">
      <c r="B328" s="111"/>
      <c r="D328" s="108" t="s">
        <v>101</v>
      </c>
      <c r="E328" s="112" t="s">
        <v>0</v>
      </c>
      <c r="F328" s="113" t="s">
        <v>421</v>
      </c>
      <c r="H328" s="114">
        <v>108.51</v>
      </c>
      <c r="I328" s="115"/>
      <c r="L328" s="111"/>
      <c r="M328" s="116"/>
      <c r="N328" s="117"/>
      <c r="O328" s="117"/>
      <c r="P328" s="117"/>
      <c r="Q328" s="117"/>
      <c r="R328" s="117"/>
      <c r="S328" s="117"/>
      <c r="T328" s="118"/>
      <c r="AT328" s="112" t="s">
        <v>101</v>
      </c>
      <c r="AU328" s="112" t="s">
        <v>49</v>
      </c>
      <c r="AV328" s="7" t="s">
        <v>49</v>
      </c>
      <c r="AW328" s="7" t="s">
        <v>25</v>
      </c>
      <c r="AX328" s="7" t="s">
        <v>46</v>
      </c>
      <c r="AY328" s="112" t="s">
        <v>90</v>
      </c>
    </row>
    <row r="329" spans="2:65" s="7" customFormat="1" ht="45" x14ac:dyDescent="0.2">
      <c r="B329" s="111"/>
      <c r="D329" s="108" t="s">
        <v>101</v>
      </c>
      <c r="E329" s="112" t="s">
        <v>0</v>
      </c>
      <c r="F329" s="113" t="s">
        <v>422</v>
      </c>
      <c r="H329" s="114">
        <v>107.535</v>
      </c>
      <c r="I329" s="115"/>
      <c r="L329" s="111"/>
      <c r="M329" s="116"/>
      <c r="N329" s="117"/>
      <c r="O329" s="117"/>
      <c r="P329" s="117"/>
      <c r="Q329" s="117"/>
      <c r="R329" s="117"/>
      <c r="S329" s="117"/>
      <c r="T329" s="118"/>
      <c r="AT329" s="112" t="s">
        <v>101</v>
      </c>
      <c r="AU329" s="112" t="s">
        <v>49</v>
      </c>
      <c r="AV329" s="7" t="s">
        <v>49</v>
      </c>
      <c r="AW329" s="7" t="s">
        <v>25</v>
      </c>
      <c r="AX329" s="7" t="s">
        <v>46</v>
      </c>
      <c r="AY329" s="112" t="s">
        <v>90</v>
      </c>
    </row>
    <row r="330" spans="2:65" s="7" customFormat="1" ht="45" x14ac:dyDescent="0.2">
      <c r="B330" s="111"/>
      <c r="D330" s="108" t="s">
        <v>101</v>
      </c>
      <c r="E330" s="112" t="s">
        <v>0</v>
      </c>
      <c r="F330" s="113" t="s">
        <v>423</v>
      </c>
      <c r="H330" s="114">
        <v>161.72</v>
      </c>
      <c r="I330" s="115"/>
      <c r="L330" s="111"/>
      <c r="M330" s="116"/>
      <c r="N330" s="117"/>
      <c r="O330" s="117"/>
      <c r="P330" s="117"/>
      <c r="Q330" s="117"/>
      <c r="R330" s="117"/>
      <c r="S330" s="117"/>
      <c r="T330" s="118"/>
      <c r="AT330" s="112" t="s">
        <v>101</v>
      </c>
      <c r="AU330" s="112" t="s">
        <v>49</v>
      </c>
      <c r="AV330" s="7" t="s">
        <v>49</v>
      </c>
      <c r="AW330" s="7" t="s">
        <v>25</v>
      </c>
      <c r="AX330" s="7" t="s">
        <v>46</v>
      </c>
      <c r="AY330" s="112" t="s">
        <v>90</v>
      </c>
    </row>
    <row r="331" spans="2:65" s="7" customFormat="1" ht="45" x14ac:dyDescent="0.2">
      <c r="B331" s="111"/>
      <c r="D331" s="108" t="s">
        <v>101</v>
      </c>
      <c r="E331" s="112" t="s">
        <v>0</v>
      </c>
      <c r="F331" s="113" t="s">
        <v>424</v>
      </c>
      <c r="H331" s="114">
        <v>172.17</v>
      </c>
      <c r="I331" s="115"/>
      <c r="L331" s="111"/>
      <c r="M331" s="116"/>
      <c r="N331" s="117"/>
      <c r="O331" s="117"/>
      <c r="P331" s="117"/>
      <c r="Q331" s="117"/>
      <c r="R331" s="117"/>
      <c r="S331" s="117"/>
      <c r="T331" s="118"/>
      <c r="AT331" s="112" t="s">
        <v>101</v>
      </c>
      <c r="AU331" s="112" t="s">
        <v>49</v>
      </c>
      <c r="AV331" s="7" t="s">
        <v>49</v>
      </c>
      <c r="AW331" s="7" t="s">
        <v>25</v>
      </c>
      <c r="AX331" s="7" t="s">
        <v>46</v>
      </c>
      <c r="AY331" s="112" t="s">
        <v>90</v>
      </c>
    </row>
    <row r="332" spans="2:65" s="7" customFormat="1" ht="22.5" x14ac:dyDescent="0.2">
      <c r="B332" s="111"/>
      <c r="D332" s="108" t="s">
        <v>101</v>
      </c>
      <c r="E332" s="112" t="s">
        <v>0</v>
      </c>
      <c r="F332" s="113" t="s">
        <v>425</v>
      </c>
      <c r="H332" s="114">
        <v>30</v>
      </c>
      <c r="I332" s="115"/>
      <c r="L332" s="111"/>
      <c r="M332" s="116"/>
      <c r="N332" s="117"/>
      <c r="O332" s="117"/>
      <c r="P332" s="117"/>
      <c r="Q332" s="117"/>
      <c r="R332" s="117"/>
      <c r="S332" s="117"/>
      <c r="T332" s="118"/>
      <c r="AT332" s="112" t="s">
        <v>101</v>
      </c>
      <c r="AU332" s="112" t="s">
        <v>49</v>
      </c>
      <c r="AV332" s="7" t="s">
        <v>49</v>
      </c>
      <c r="AW332" s="7" t="s">
        <v>25</v>
      </c>
      <c r="AX332" s="7" t="s">
        <v>46</v>
      </c>
      <c r="AY332" s="112" t="s">
        <v>90</v>
      </c>
    </row>
    <row r="333" spans="2:65" s="1" customFormat="1" ht="24" customHeight="1" x14ac:dyDescent="0.2">
      <c r="B333" s="94"/>
      <c r="C333" s="127" t="s">
        <v>426</v>
      </c>
      <c r="D333" s="127" t="s">
        <v>189</v>
      </c>
      <c r="E333" s="128" t="s">
        <v>427</v>
      </c>
      <c r="F333" s="129" t="s">
        <v>428</v>
      </c>
      <c r="G333" s="130" t="s">
        <v>241</v>
      </c>
      <c r="H333" s="131">
        <v>690.20100000000002</v>
      </c>
      <c r="I333" s="132"/>
      <c r="J333" s="133">
        <f>ROUND(I333*H333,2)</f>
        <v>0</v>
      </c>
      <c r="K333" s="129" t="s">
        <v>96</v>
      </c>
      <c r="L333" s="134"/>
      <c r="M333" s="135" t="s">
        <v>0</v>
      </c>
      <c r="N333" s="136" t="s">
        <v>33</v>
      </c>
      <c r="O333" s="27"/>
      <c r="P333" s="104">
        <f>O333*H333</f>
        <v>0</v>
      </c>
      <c r="Q333" s="104">
        <v>4.0000000000000003E-5</v>
      </c>
      <c r="R333" s="104">
        <f>Q333*H333</f>
        <v>2.7608040000000004E-2</v>
      </c>
      <c r="S333" s="104">
        <v>0</v>
      </c>
      <c r="T333" s="105">
        <f>S333*H333</f>
        <v>0</v>
      </c>
      <c r="AR333" s="106" t="s">
        <v>142</v>
      </c>
      <c r="AT333" s="106" t="s">
        <v>189</v>
      </c>
      <c r="AU333" s="106" t="s">
        <v>49</v>
      </c>
      <c r="AY333" s="10" t="s">
        <v>90</v>
      </c>
      <c r="BE333" s="107">
        <f>IF(N333="základní",J333,0)</f>
        <v>0</v>
      </c>
      <c r="BF333" s="107">
        <f>IF(N333="snížená",J333,0)</f>
        <v>0</v>
      </c>
      <c r="BG333" s="107">
        <f>IF(N333="zákl. přenesená",J333,0)</f>
        <v>0</v>
      </c>
      <c r="BH333" s="107">
        <f>IF(N333="sníž. přenesená",J333,0)</f>
        <v>0</v>
      </c>
      <c r="BI333" s="107">
        <f>IF(N333="nulová",J333,0)</f>
        <v>0</v>
      </c>
      <c r="BJ333" s="10" t="s">
        <v>47</v>
      </c>
      <c r="BK333" s="107">
        <f>ROUND(I333*H333,2)</f>
        <v>0</v>
      </c>
      <c r="BL333" s="10" t="s">
        <v>97</v>
      </c>
      <c r="BM333" s="106" t="s">
        <v>429</v>
      </c>
    </row>
    <row r="334" spans="2:65" s="1" customFormat="1" ht="19.5" x14ac:dyDescent="0.2">
      <c r="B334" s="19"/>
      <c r="D334" s="108" t="s">
        <v>99</v>
      </c>
      <c r="F334" s="109" t="s">
        <v>428</v>
      </c>
      <c r="I334" s="39"/>
      <c r="L334" s="19"/>
      <c r="M334" s="110"/>
      <c r="N334" s="27"/>
      <c r="O334" s="27"/>
      <c r="P334" s="27"/>
      <c r="Q334" s="27"/>
      <c r="R334" s="27"/>
      <c r="S334" s="27"/>
      <c r="T334" s="28"/>
      <c r="AT334" s="10" t="s">
        <v>99</v>
      </c>
      <c r="AU334" s="10" t="s">
        <v>49</v>
      </c>
    </row>
    <row r="335" spans="2:65" s="1" customFormat="1" ht="19.5" x14ac:dyDescent="0.2">
      <c r="B335" s="19"/>
      <c r="D335" s="108" t="s">
        <v>318</v>
      </c>
      <c r="F335" s="137" t="s">
        <v>430</v>
      </c>
      <c r="I335" s="39"/>
      <c r="L335" s="19"/>
      <c r="M335" s="110"/>
      <c r="N335" s="27"/>
      <c r="O335" s="27"/>
      <c r="P335" s="27"/>
      <c r="Q335" s="27"/>
      <c r="R335" s="27"/>
      <c r="S335" s="27"/>
      <c r="T335" s="28"/>
      <c r="AT335" s="10" t="s">
        <v>318</v>
      </c>
      <c r="AU335" s="10" t="s">
        <v>49</v>
      </c>
    </row>
    <row r="336" spans="2:65" s="7" customFormat="1" ht="33.75" x14ac:dyDescent="0.2">
      <c r="B336" s="111"/>
      <c r="D336" s="108" t="s">
        <v>101</v>
      </c>
      <c r="E336" s="112" t="s">
        <v>0</v>
      </c>
      <c r="F336" s="113" t="s">
        <v>431</v>
      </c>
      <c r="H336" s="114">
        <v>690.20100000000002</v>
      </c>
      <c r="I336" s="115"/>
      <c r="L336" s="111"/>
      <c r="M336" s="116"/>
      <c r="N336" s="117"/>
      <c r="O336" s="117"/>
      <c r="P336" s="117"/>
      <c r="Q336" s="117"/>
      <c r="R336" s="117"/>
      <c r="S336" s="117"/>
      <c r="T336" s="118"/>
      <c r="AT336" s="112" t="s">
        <v>101</v>
      </c>
      <c r="AU336" s="112" t="s">
        <v>49</v>
      </c>
      <c r="AV336" s="7" t="s">
        <v>49</v>
      </c>
      <c r="AW336" s="7" t="s">
        <v>25</v>
      </c>
      <c r="AX336" s="7" t="s">
        <v>46</v>
      </c>
      <c r="AY336" s="112" t="s">
        <v>90</v>
      </c>
    </row>
    <row r="337" spans="2:65" s="1" customFormat="1" ht="16.5" customHeight="1" x14ac:dyDescent="0.2">
      <c r="B337" s="94"/>
      <c r="C337" s="95" t="s">
        <v>432</v>
      </c>
      <c r="D337" s="95" t="s">
        <v>92</v>
      </c>
      <c r="E337" s="96" t="s">
        <v>433</v>
      </c>
      <c r="F337" s="97" t="s">
        <v>434</v>
      </c>
      <c r="G337" s="98" t="s">
        <v>95</v>
      </c>
      <c r="H337" s="99">
        <v>449</v>
      </c>
      <c r="I337" s="100"/>
      <c r="J337" s="101">
        <f>ROUND(I337*H337,2)</f>
        <v>0</v>
      </c>
      <c r="K337" s="97" t="s">
        <v>96</v>
      </c>
      <c r="L337" s="19"/>
      <c r="M337" s="102" t="s">
        <v>0</v>
      </c>
      <c r="N337" s="103" t="s">
        <v>33</v>
      </c>
      <c r="O337" s="27"/>
      <c r="P337" s="104">
        <f>O337*H337</f>
        <v>0</v>
      </c>
      <c r="Q337" s="104">
        <v>1.2E-4</v>
      </c>
      <c r="R337" s="104">
        <f>Q337*H337</f>
        <v>5.3880000000000004E-2</v>
      </c>
      <c r="S337" s="104">
        <v>0</v>
      </c>
      <c r="T337" s="105">
        <f>S337*H337</f>
        <v>0</v>
      </c>
      <c r="AR337" s="106" t="s">
        <v>97</v>
      </c>
      <c r="AT337" s="106" t="s">
        <v>92</v>
      </c>
      <c r="AU337" s="106" t="s">
        <v>49</v>
      </c>
      <c r="AY337" s="10" t="s">
        <v>90</v>
      </c>
      <c r="BE337" s="107">
        <f>IF(N337="základní",J337,0)</f>
        <v>0</v>
      </c>
      <c r="BF337" s="107">
        <f>IF(N337="snížená",J337,0)</f>
        <v>0</v>
      </c>
      <c r="BG337" s="107">
        <f>IF(N337="zákl. přenesená",J337,0)</f>
        <v>0</v>
      </c>
      <c r="BH337" s="107">
        <f>IF(N337="sníž. přenesená",J337,0)</f>
        <v>0</v>
      </c>
      <c r="BI337" s="107">
        <f>IF(N337="nulová",J337,0)</f>
        <v>0</v>
      </c>
      <c r="BJ337" s="10" t="s">
        <v>47</v>
      </c>
      <c r="BK337" s="107">
        <f>ROUND(I337*H337,2)</f>
        <v>0</v>
      </c>
      <c r="BL337" s="10" t="s">
        <v>97</v>
      </c>
      <c r="BM337" s="106" t="s">
        <v>435</v>
      </c>
    </row>
    <row r="338" spans="2:65" s="1" customFormat="1" ht="19.5" x14ac:dyDescent="0.2">
      <c r="B338" s="19"/>
      <c r="D338" s="108" t="s">
        <v>99</v>
      </c>
      <c r="F338" s="109" t="s">
        <v>436</v>
      </c>
      <c r="I338" s="39"/>
      <c r="L338" s="19"/>
      <c r="M338" s="110"/>
      <c r="N338" s="27"/>
      <c r="O338" s="27"/>
      <c r="P338" s="27"/>
      <c r="Q338" s="27"/>
      <c r="R338" s="27"/>
      <c r="S338" s="27"/>
      <c r="T338" s="28"/>
      <c r="AT338" s="10" t="s">
        <v>99</v>
      </c>
      <c r="AU338" s="10" t="s">
        <v>49</v>
      </c>
    </row>
    <row r="339" spans="2:65" s="7" customFormat="1" ht="33.75" x14ac:dyDescent="0.2">
      <c r="B339" s="111"/>
      <c r="D339" s="108" t="s">
        <v>101</v>
      </c>
      <c r="E339" s="112" t="s">
        <v>0</v>
      </c>
      <c r="F339" s="113" t="s">
        <v>437</v>
      </c>
      <c r="H339" s="114">
        <v>449</v>
      </c>
      <c r="I339" s="115"/>
      <c r="L339" s="111"/>
      <c r="M339" s="116"/>
      <c r="N339" s="117"/>
      <c r="O339" s="117"/>
      <c r="P339" s="117"/>
      <c r="Q339" s="117"/>
      <c r="R339" s="117"/>
      <c r="S339" s="117"/>
      <c r="T339" s="118"/>
      <c r="AT339" s="112" t="s">
        <v>101</v>
      </c>
      <c r="AU339" s="112" t="s">
        <v>49</v>
      </c>
      <c r="AV339" s="7" t="s">
        <v>49</v>
      </c>
      <c r="AW339" s="7" t="s">
        <v>25</v>
      </c>
      <c r="AX339" s="7" t="s">
        <v>46</v>
      </c>
      <c r="AY339" s="112" t="s">
        <v>90</v>
      </c>
    </row>
    <row r="340" spans="2:65" s="1" customFormat="1" ht="24" customHeight="1" x14ac:dyDescent="0.2">
      <c r="B340" s="94"/>
      <c r="C340" s="95" t="s">
        <v>438</v>
      </c>
      <c r="D340" s="95" t="s">
        <v>92</v>
      </c>
      <c r="E340" s="96" t="s">
        <v>439</v>
      </c>
      <c r="F340" s="97" t="s">
        <v>440</v>
      </c>
      <c r="G340" s="98" t="s">
        <v>95</v>
      </c>
      <c r="H340" s="99">
        <v>505.91399999999999</v>
      </c>
      <c r="I340" s="100"/>
      <c r="J340" s="101">
        <f>ROUND(I340*H340,2)</f>
        <v>0</v>
      </c>
      <c r="K340" s="97" t="s">
        <v>96</v>
      </c>
      <c r="L340" s="19"/>
      <c r="M340" s="102" t="s">
        <v>0</v>
      </c>
      <c r="N340" s="103" t="s">
        <v>33</v>
      </c>
      <c r="O340" s="27"/>
      <c r="P340" s="104">
        <f>O340*H340</f>
        <v>0</v>
      </c>
      <c r="Q340" s="104">
        <v>1.2E-4</v>
      </c>
      <c r="R340" s="104">
        <f>Q340*H340</f>
        <v>6.0709680000000002E-2</v>
      </c>
      <c r="S340" s="104">
        <v>0</v>
      </c>
      <c r="T340" s="105">
        <f>S340*H340</f>
        <v>0</v>
      </c>
      <c r="AR340" s="106" t="s">
        <v>97</v>
      </c>
      <c r="AT340" s="106" t="s">
        <v>92</v>
      </c>
      <c r="AU340" s="106" t="s">
        <v>49</v>
      </c>
      <c r="AY340" s="10" t="s">
        <v>90</v>
      </c>
      <c r="BE340" s="107">
        <f>IF(N340="základní",J340,0)</f>
        <v>0</v>
      </c>
      <c r="BF340" s="107">
        <f>IF(N340="snížená",J340,0)</f>
        <v>0</v>
      </c>
      <c r="BG340" s="107">
        <f>IF(N340="zákl. přenesená",J340,0)</f>
        <v>0</v>
      </c>
      <c r="BH340" s="107">
        <f>IF(N340="sníž. přenesená",J340,0)</f>
        <v>0</v>
      </c>
      <c r="BI340" s="107">
        <f>IF(N340="nulová",J340,0)</f>
        <v>0</v>
      </c>
      <c r="BJ340" s="10" t="s">
        <v>47</v>
      </c>
      <c r="BK340" s="107">
        <f>ROUND(I340*H340,2)</f>
        <v>0</v>
      </c>
      <c r="BL340" s="10" t="s">
        <v>97</v>
      </c>
      <c r="BM340" s="106" t="s">
        <v>441</v>
      </c>
    </row>
    <row r="341" spans="2:65" s="1" customFormat="1" x14ac:dyDescent="0.2">
      <c r="B341" s="19"/>
      <c r="D341" s="108" t="s">
        <v>99</v>
      </c>
      <c r="F341" s="109" t="s">
        <v>440</v>
      </c>
      <c r="I341" s="39"/>
      <c r="L341" s="19"/>
      <c r="M341" s="110"/>
      <c r="N341" s="27"/>
      <c r="O341" s="27"/>
      <c r="P341" s="27"/>
      <c r="Q341" s="27"/>
      <c r="R341" s="27"/>
      <c r="S341" s="27"/>
      <c r="T341" s="28"/>
      <c r="AT341" s="10" t="s">
        <v>99</v>
      </c>
      <c r="AU341" s="10" t="s">
        <v>49</v>
      </c>
    </row>
    <row r="342" spans="2:65" s="7" customFormat="1" ht="45" x14ac:dyDescent="0.2">
      <c r="B342" s="111"/>
      <c r="D342" s="108" t="s">
        <v>101</v>
      </c>
      <c r="E342" s="112" t="s">
        <v>0</v>
      </c>
      <c r="F342" s="113" t="s">
        <v>442</v>
      </c>
      <c r="H342" s="114">
        <v>25.873999999999999</v>
      </c>
      <c r="I342" s="115"/>
      <c r="L342" s="111"/>
      <c r="M342" s="116"/>
      <c r="N342" s="117"/>
      <c r="O342" s="117"/>
      <c r="P342" s="117"/>
      <c r="Q342" s="117"/>
      <c r="R342" s="117"/>
      <c r="S342" s="117"/>
      <c r="T342" s="118"/>
      <c r="AT342" s="112" t="s">
        <v>101</v>
      </c>
      <c r="AU342" s="112" t="s">
        <v>49</v>
      </c>
      <c r="AV342" s="7" t="s">
        <v>49</v>
      </c>
      <c r="AW342" s="7" t="s">
        <v>25</v>
      </c>
      <c r="AX342" s="7" t="s">
        <v>46</v>
      </c>
      <c r="AY342" s="112" t="s">
        <v>90</v>
      </c>
    </row>
    <row r="343" spans="2:65" s="7" customFormat="1" ht="45" x14ac:dyDescent="0.2">
      <c r="B343" s="111"/>
      <c r="D343" s="108" t="s">
        <v>101</v>
      </c>
      <c r="E343" s="112" t="s">
        <v>0</v>
      </c>
      <c r="F343" s="113" t="s">
        <v>443</v>
      </c>
      <c r="H343" s="114">
        <v>60.921999999999997</v>
      </c>
      <c r="I343" s="115"/>
      <c r="L343" s="111"/>
      <c r="M343" s="116"/>
      <c r="N343" s="117"/>
      <c r="O343" s="117"/>
      <c r="P343" s="117"/>
      <c r="Q343" s="117"/>
      <c r="R343" s="117"/>
      <c r="S343" s="117"/>
      <c r="T343" s="118"/>
      <c r="AT343" s="112" t="s">
        <v>101</v>
      </c>
      <c r="AU343" s="112" t="s">
        <v>49</v>
      </c>
      <c r="AV343" s="7" t="s">
        <v>49</v>
      </c>
      <c r="AW343" s="7" t="s">
        <v>25</v>
      </c>
      <c r="AX343" s="7" t="s">
        <v>46</v>
      </c>
      <c r="AY343" s="112" t="s">
        <v>90</v>
      </c>
    </row>
    <row r="344" spans="2:65" s="7" customFormat="1" ht="45" x14ac:dyDescent="0.2">
      <c r="B344" s="111"/>
      <c r="D344" s="108" t="s">
        <v>101</v>
      </c>
      <c r="E344" s="112" t="s">
        <v>0</v>
      </c>
      <c r="F344" s="113" t="s">
        <v>444</v>
      </c>
      <c r="H344" s="114">
        <v>89.539000000000001</v>
      </c>
      <c r="I344" s="115"/>
      <c r="L344" s="111"/>
      <c r="M344" s="116"/>
      <c r="N344" s="117"/>
      <c r="O344" s="117"/>
      <c r="P344" s="117"/>
      <c r="Q344" s="117"/>
      <c r="R344" s="117"/>
      <c r="S344" s="117"/>
      <c r="T344" s="118"/>
      <c r="AT344" s="112" t="s">
        <v>101</v>
      </c>
      <c r="AU344" s="112" t="s">
        <v>49</v>
      </c>
      <c r="AV344" s="7" t="s">
        <v>49</v>
      </c>
      <c r="AW344" s="7" t="s">
        <v>25</v>
      </c>
      <c r="AX344" s="7" t="s">
        <v>46</v>
      </c>
      <c r="AY344" s="112" t="s">
        <v>90</v>
      </c>
    </row>
    <row r="345" spans="2:65" s="7" customFormat="1" ht="45" x14ac:dyDescent="0.2">
      <c r="B345" s="111"/>
      <c r="D345" s="108" t="s">
        <v>101</v>
      </c>
      <c r="E345" s="112" t="s">
        <v>0</v>
      </c>
      <c r="F345" s="113" t="s">
        <v>445</v>
      </c>
      <c r="H345" s="114">
        <v>128.75</v>
      </c>
      <c r="I345" s="115"/>
      <c r="L345" s="111"/>
      <c r="M345" s="116"/>
      <c r="N345" s="117"/>
      <c r="O345" s="117"/>
      <c r="P345" s="117"/>
      <c r="Q345" s="117"/>
      <c r="R345" s="117"/>
      <c r="S345" s="117"/>
      <c r="T345" s="118"/>
      <c r="AT345" s="112" t="s">
        <v>101</v>
      </c>
      <c r="AU345" s="112" t="s">
        <v>49</v>
      </c>
      <c r="AV345" s="7" t="s">
        <v>49</v>
      </c>
      <c r="AW345" s="7" t="s">
        <v>25</v>
      </c>
      <c r="AX345" s="7" t="s">
        <v>46</v>
      </c>
      <c r="AY345" s="112" t="s">
        <v>90</v>
      </c>
    </row>
    <row r="346" spans="2:65" s="7" customFormat="1" ht="45" x14ac:dyDescent="0.2">
      <c r="B346" s="111"/>
      <c r="D346" s="108" t="s">
        <v>101</v>
      </c>
      <c r="E346" s="112" t="s">
        <v>0</v>
      </c>
      <c r="F346" s="113" t="s">
        <v>446</v>
      </c>
      <c r="H346" s="114">
        <v>113.973</v>
      </c>
      <c r="I346" s="115"/>
      <c r="L346" s="111"/>
      <c r="M346" s="116"/>
      <c r="N346" s="117"/>
      <c r="O346" s="117"/>
      <c r="P346" s="117"/>
      <c r="Q346" s="117"/>
      <c r="R346" s="117"/>
      <c r="S346" s="117"/>
      <c r="T346" s="118"/>
      <c r="AT346" s="112" t="s">
        <v>101</v>
      </c>
      <c r="AU346" s="112" t="s">
        <v>49</v>
      </c>
      <c r="AV346" s="7" t="s">
        <v>49</v>
      </c>
      <c r="AW346" s="7" t="s">
        <v>25</v>
      </c>
      <c r="AX346" s="7" t="s">
        <v>46</v>
      </c>
      <c r="AY346" s="112" t="s">
        <v>90</v>
      </c>
    </row>
    <row r="347" spans="2:65" s="7" customFormat="1" ht="22.5" x14ac:dyDescent="0.2">
      <c r="B347" s="111"/>
      <c r="D347" s="108" t="s">
        <v>101</v>
      </c>
      <c r="E347" s="112" t="s">
        <v>0</v>
      </c>
      <c r="F347" s="113" t="s">
        <v>447</v>
      </c>
      <c r="H347" s="114">
        <v>41.9</v>
      </c>
      <c r="I347" s="115"/>
      <c r="L347" s="111"/>
      <c r="M347" s="116"/>
      <c r="N347" s="117"/>
      <c r="O347" s="117"/>
      <c r="P347" s="117"/>
      <c r="Q347" s="117"/>
      <c r="R347" s="117"/>
      <c r="S347" s="117"/>
      <c r="T347" s="118"/>
      <c r="AT347" s="112" t="s">
        <v>101</v>
      </c>
      <c r="AU347" s="112" t="s">
        <v>49</v>
      </c>
      <c r="AV347" s="7" t="s">
        <v>49</v>
      </c>
      <c r="AW347" s="7" t="s">
        <v>25</v>
      </c>
      <c r="AX347" s="7" t="s">
        <v>46</v>
      </c>
      <c r="AY347" s="112" t="s">
        <v>90</v>
      </c>
    </row>
    <row r="348" spans="2:65" s="7" customFormat="1" ht="33.75" x14ac:dyDescent="0.2">
      <c r="B348" s="111"/>
      <c r="D348" s="108" t="s">
        <v>101</v>
      </c>
      <c r="E348" s="112" t="s">
        <v>0</v>
      </c>
      <c r="F348" s="113" t="s">
        <v>448</v>
      </c>
      <c r="H348" s="114">
        <v>23.65</v>
      </c>
      <c r="I348" s="115"/>
      <c r="L348" s="111"/>
      <c r="M348" s="116"/>
      <c r="N348" s="117"/>
      <c r="O348" s="117"/>
      <c r="P348" s="117"/>
      <c r="Q348" s="117"/>
      <c r="R348" s="117"/>
      <c r="S348" s="117"/>
      <c r="T348" s="118"/>
      <c r="AT348" s="112" t="s">
        <v>101</v>
      </c>
      <c r="AU348" s="112" t="s">
        <v>49</v>
      </c>
      <c r="AV348" s="7" t="s">
        <v>49</v>
      </c>
      <c r="AW348" s="7" t="s">
        <v>25</v>
      </c>
      <c r="AX348" s="7" t="s">
        <v>46</v>
      </c>
      <c r="AY348" s="112" t="s">
        <v>90</v>
      </c>
    </row>
    <row r="349" spans="2:65" s="7" customFormat="1" x14ac:dyDescent="0.2">
      <c r="B349" s="111"/>
      <c r="D349" s="108" t="s">
        <v>101</v>
      </c>
      <c r="E349" s="112" t="s">
        <v>0</v>
      </c>
      <c r="F349" s="113" t="s">
        <v>449</v>
      </c>
      <c r="H349" s="114">
        <v>17.216000000000001</v>
      </c>
      <c r="I349" s="115"/>
      <c r="L349" s="111"/>
      <c r="M349" s="116"/>
      <c r="N349" s="117"/>
      <c r="O349" s="117"/>
      <c r="P349" s="117"/>
      <c r="Q349" s="117"/>
      <c r="R349" s="117"/>
      <c r="S349" s="117"/>
      <c r="T349" s="118"/>
      <c r="AT349" s="112" t="s">
        <v>101</v>
      </c>
      <c r="AU349" s="112" t="s">
        <v>49</v>
      </c>
      <c r="AV349" s="7" t="s">
        <v>49</v>
      </c>
      <c r="AW349" s="7" t="s">
        <v>25</v>
      </c>
      <c r="AX349" s="7" t="s">
        <v>46</v>
      </c>
      <c r="AY349" s="112" t="s">
        <v>90</v>
      </c>
    </row>
    <row r="350" spans="2:65" s="7" customFormat="1" ht="22.5" x14ac:dyDescent="0.2">
      <c r="B350" s="111"/>
      <c r="D350" s="108" t="s">
        <v>101</v>
      </c>
      <c r="E350" s="112" t="s">
        <v>0</v>
      </c>
      <c r="F350" s="113" t="s">
        <v>450</v>
      </c>
      <c r="H350" s="114">
        <v>4.09</v>
      </c>
      <c r="I350" s="115"/>
      <c r="L350" s="111"/>
      <c r="M350" s="116"/>
      <c r="N350" s="117"/>
      <c r="O350" s="117"/>
      <c r="P350" s="117"/>
      <c r="Q350" s="117"/>
      <c r="R350" s="117"/>
      <c r="S350" s="117"/>
      <c r="T350" s="118"/>
      <c r="AT350" s="112" t="s">
        <v>101</v>
      </c>
      <c r="AU350" s="112" t="s">
        <v>49</v>
      </c>
      <c r="AV350" s="7" t="s">
        <v>49</v>
      </c>
      <c r="AW350" s="7" t="s">
        <v>25</v>
      </c>
      <c r="AX350" s="7" t="s">
        <v>46</v>
      </c>
      <c r="AY350" s="112" t="s">
        <v>90</v>
      </c>
    </row>
    <row r="351" spans="2:65" s="6" customFormat="1" ht="22.9" customHeight="1" x14ac:dyDescent="0.2">
      <c r="B351" s="81"/>
      <c r="D351" s="82" t="s">
        <v>45</v>
      </c>
      <c r="E351" s="92" t="s">
        <v>142</v>
      </c>
      <c r="F351" s="92" t="s">
        <v>451</v>
      </c>
      <c r="I351" s="84"/>
      <c r="J351" s="93">
        <f>BK351</f>
        <v>0</v>
      </c>
      <c r="L351" s="81"/>
      <c r="M351" s="86"/>
      <c r="N351" s="87"/>
      <c r="O351" s="87"/>
      <c r="P351" s="88">
        <f>SUM(P352:P358)</f>
        <v>0</v>
      </c>
      <c r="Q351" s="87"/>
      <c r="R351" s="88">
        <f>SUM(R352:R358)</f>
        <v>0.69985000000000008</v>
      </c>
      <c r="S351" s="87"/>
      <c r="T351" s="89">
        <f>SUM(T352:T358)</f>
        <v>0</v>
      </c>
      <c r="AR351" s="82" t="s">
        <v>47</v>
      </c>
      <c r="AT351" s="90" t="s">
        <v>45</v>
      </c>
      <c r="AU351" s="90" t="s">
        <v>47</v>
      </c>
      <c r="AY351" s="82" t="s">
        <v>90</v>
      </c>
      <c r="BK351" s="91">
        <f>SUM(BK352:BK358)</f>
        <v>0</v>
      </c>
    </row>
    <row r="352" spans="2:65" s="1" customFormat="1" ht="24" customHeight="1" x14ac:dyDescent="0.2">
      <c r="B352" s="94"/>
      <c r="C352" s="95" t="s">
        <v>452</v>
      </c>
      <c r="D352" s="95" t="s">
        <v>92</v>
      </c>
      <c r="E352" s="96" t="s">
        <v>156</v>
      </c>
      <c r="F352" s="97" t="s">
        <v>453</v>
      </c>
      <c r="G352" s="98" t="s">
        <v>454</v>
      </c>
      <c r="H352" s="99">
        <v>9</v>
      </c>
      <c r="I352" s="100"/>
      <c r="J352" s="101">
        <f>ROUND(I352*H352,2)</f>
        <v>0</v>
      </c>
      <c r="K352" s="97" t="s">
        <v>0</v>
      </c>
      <c r="L352" s="19"/>
      <c r="M352" s="102" t="s">
        <v>0</v>
      </c>
      <c r="N352" s="103" t="s">
        <v>33</v>
      </c>
      <c r="O352" s="27"/>
      <c r="P352" s="104">
        <f>O352*H352</f>
        <v>0</v>
      </c>
      <c r="Q352" s="104">
        <v>3.4759999999999999E-2</v>
      </c>
      <c r="R352" s="104">
        <f>Q352*H352</f>
        <v>0.31284000000000001</v>
      </c>
      <c r="S352" s="104">
        <v>0</v>
      </c>
      <c r="T352" s="105">
        <f>S352*H352</f>
        <v>0</v>
      </c>
      <c r="AR352" s="106" t="s">
        <v>97</v>
      </c>
      <c r="AT352" s="106" t="s">
        <v>92</v>
      </c>
      <c r="AU352" s="106" t="s">
        <v>49</v>
      </c>
      <c r="AY352" s="10" t="s">
        <v>90</v>
      </c>
      <c r="BE352" s="107">
        <f>IF(N352="základní",J352,0)</f>
        <v>0</v>
      </c>
      <c r="BF352" s="107">
        <f>IF(N352="snížená",J352,0)</f>
        <v>0</v>
      </c>
      <c r="BG352" s="107">
        <f>IF(N352="zákl. přenesená",J352,0)</f>
        <v>0</v>
      </c>
      <c r="BH352" s="107">
        <f>IF(N352="sníž. přenesená",J352,0)</f>
        <v>0</v>
      </c>
      <c r="BI352" s="107">
        <f>IF(N352="nulová",J352,0)</f>
        <v>0</v>
      </c>
      <c r="BJ352" s="10" t="s">
        <v>47</v>
      </c>
      <c r="BK352" s="107">
        <f>ROUND(I352*H352,2)</f>
        <v>0</v>
      </c>
      <c r="BL352" s="10" t="s">
        <v>97</v>
      </c>
      <c r="BM352" s="106" t="s">
        <v>455</v>
      </c>
    </row>
    <row r="353" spans="2:65" s="1" customFormat="1" ht="39" x14ac:dyDescent="0.2">
      <c r="B353" s="19"/>
      <c r="D353" s="108" t="s">
        <v>99</v>
      </c>
      <c r="F353" s="109" t="s">
        <v>456</v>
      </c>
      <c r="I353" s="39"/>
      <c r="L353" s="19"/>
      <c r="M353" s="110"/>
      <c r="N353" s="27"/>
      <c r="O353" s="27"/>
      <c r="P353" s="27"/>
      <c r="Q353" s="27"/>
      <c r="R353" s="27"/>
      <c r="S353" s="27"/>
      <c r="T353" s="28"/>
      <c r="AT353" s="10" t="s">
        <v>99</v>
      </c>
      <c r="AU353" s="10" t="s">
        <v>49</v>
      </c>
    </row>
    <row r="354" spans="2:65" s="7" customFormat="1" x14ac:dyDescent="0.2">
      <c r="B354" s="111"/>
      <c r="D354" s="108" t="s">
        <v>101</v>
      </c>
      <c r="E354" s="112" t="s">
        <v>0</v>
      </c>
      <c r="F354" s="113" t="s">
        <v>457</v>
      </c>
      <c r="H354" s="114">
        <v>9</v>
      </c>
      <c r="I354" s="115"/>
      <c r="L354" s="111"/>
      <c r="M354" s="116"/>
      <c r="N354" s="117"/>
      <c r="O354" s="117"/>
      <c r="P354" s="117"/>
      <c r="Q354" s="117"/>
      <c r="R354" s="117"/>
      <c r="S354" s="117"/>
      <c r="T354" s="118"/>
      <c r="AT354" s="112" t="s">
        <v>101</v>
      </c>
      <c r="AU354" s="112" t="s">
        <v>49</v>
      </c>
      <c r="AV354" s="7" t="s">
        <v>49</v>
      </c>
      <c r="AW354" s="7" t="s">
        <v>25</v>
      </c>
      <c r="AX354" s="7" t="s">
        <v>46</v>
      </c>
      <c r="AY354" s="112" t="s">
        <v>90</v>
      </c>
    </row>
    <row r="355" spans="2:65" s="1" customFormat="1" ht="24" customHeight="1" x14ac:dyDescent="0.2">
      <c r="B355" s="94"/>
      <c r="C355" s="95" t="s">
        <v>458</v>
      </c>
      <c r="D355" s="95" t="s">
        <v>92</v>
      </c>
      <c r="E355" s="96" t="s">
        <v>459</v>
      </c>
      <c r="F355" s="97" t="s">
        <v>460</v>
      </c>
      <c r="G355" s="98" t="s">
        <v>454</v>
      </c>
      <c r="H355" s="99">
        <v>13</v>
      </c>
      <c r="I355" s="100"/>
      <c r="J355" s="101">
        <f>ROUND(I355*H355,2)</f>
        <v>0</v>
      </c>
      <c r="K355" s="97" t="s">
        <v>96</v>
      </c>
      <c r="L355" s="19"/>
      <c r="M355" s="102" t="s">
        <v>0</v>
      </c>
      <c r="N355" s="103" t="s">
        <v>33</v>
      </c>
      <c r="O355" s="27"/>
      <c r="P355" s="104">
        <f>O355*H355</f>
        <v>0</v>
      </c>
      <c r="Q355" s="104">
        <v>2.9770000000000001E-2</v>
      </c>
      <c r="R355" s="104">
        <f>Q355*H355</f>
        <v>0.38701000000000002</v>
      </c>
      <c r="S355" s="104">
        <v>0</v>
      </c>
      <c r="T355" s="105">
        <f>S355*H355</f>
        <v>0</v>
      </c>
      <c r="AR355" s="106" t="s">
        <v>97</v>
      </c>
      <c r="AT355" s="106" t="s">
        <v>92</v>
      </c>
      <c r="AU355" s="106" t="s">
        <v>49</v>
      </c>
      <c r="AY355" s="10" t="s">
        <v>90</v>
      </c>
      <c r="BE355" s="107">
        <f>IF(N355="základní",J355,0)</f>
        <v>0</v>
      </c>
      <c r="BF355" s="107">
        <f>IF(N355="snížená",J355,0)</f>
        <v>0</v>
      </c>
      <c r="BG355" s="107">
        <f>IF(N355="zákl. přenesená",J355,0)</f>
        <v>0</v>
      </c>
      <c r="BH355" s="107">
        <f>IF(N355="sníž. přenesená",J355,0)</f>
        <v>0</v>
      </c>
      <c r="BI355" s="107">
        <f>IF(N355="nulová",J355,0)</f>
        <v>0</v>
      </c>
      <c r="BJ355" s="10" t="s">
        <v>47</v>
      </c>
      <c r="BK355" s="107">
        <f>ROUND(I355*H355,2)</f>
        <v>0</v>
      </c>
      <c r="BL355" s="10" t="s">
        <v>97</v>
      </c>
      <c r="BM355" s="106" t="s">
        <v>461</v>
      </c>
    </row>
    <row r="356" spans="2:65" s="1" customFormat="1" ht="39" x14ac:dyDescent="0.2">
      <c r="B356" s="19"/>
      <c r="D356" s="108" t="s">
        <v>99</v>
      </c>
      <c r="F356" s="109" t="s">
        <v>462</v>
      </c>
      <c r="I356" s="39"/>
      <c r="L356" s="19"/>
      <c r="M356" s="110"/>
      <c r="N356" s="27"/>
      <c r="O356" s="27"/>
      <c r="P356" s="27"/>
      <c r="Q356" s="27"/>
      <c r="R356" s="27"/>
      <c r="S356" s="27"/>
      <c r="T356" s="28"/>
      <c r="AT356" s="10" t="s">
        <v>99</v>
      </c>
      <c r="AU356" s="10" t="s">
        <v>49</v>
      </c>
    </row>
    <row r="357" spans="2:65" s="7" customFormat="1" x14ac:dyDescent="0.2">
      <c r="B357" s="111"/>
      <c r="D357" s="108" t="s">
        <v>101</v>
      </c>
      <c r="E357" s="112" t="s">
        <v>0</v>
      </c>
      <c r="F357" s="113" t="s">
        <v>463</v>
      </c>
      <c r="H357" s="114">
        <v>13</v>
      </c>
      <c r="I357" s="115"/>
      <c r="L357" s="111"/>
      <c r="M357" s="116"/>
      <c r="N357" s="117"/>
      <c r="O357" s="117"/>
      <c r="P357" s="117"/>
      <c r="Q357" s="117"/>
      <c r="R357" s="117"/>
      <c r="S357" s="117"/>
      <c r="T357" s="118"/>
      <c r="AT357" s="112" t="s">
        <v>101</v>
      </c>
      <c r="AU357" s="112" t="s">
        <v>49</v>
      </c>
      <c r="AV357" s="7" t="s">
        <v>49</v>
      </c>
      <c r="AW357" s="7" t="s">
        <v>25</v>
      </c>
      <c r="AX357" s="7" t="s">
        <v>46</v>
      </c>
      <c r="AY357" s="112" t="s">
        <v>90</v>
      </c>
    </row>
    <row r="358" spans="2:65" s="8" customFormat="1" x14ac:dyDescent="0.2">
      <c r="B358" s="119"/>
      <c r="D358" s="108" t="s">
        <v>101</v>
      </c>
      <c r="E358" s="120" t="s">
        <v>0</v>
      </c>
      <c r="F358" s="121" t="s">
        <v>155</v>
      </c>
      <c r="H358" s="122">
        <v>13</v>
      </c>
      <c r="I358" s="123"/>
      <c r="L358" s="119"/>
      <c r="M358" s="124"/>
      <c r="N358" s="125"/>
      <c r="O358" s="125"/>
      <c r="P358" s="125"/>
      <c r="Q358" s="125"/>
      <c r="R358" s="125"/>
      <c r="S358" s="125"/>
      <c r="T358" s="126"/>
      <c r="AT358" s="120" t="s">
        <v>101</v>
      </c>
      <c r="AU358" s="120" t="s">
        <v>49</v>
      </c>
      <c r="AV358" s="8" t="s">
        <v>97</v>
      </c>
      <c r="AW358" s="8" t="s">
        <v>25</v>
      </c>
      <c r="AX358" s="8" t="s">
        <v>47</v>
      </c>
      <c r="AY358" s="120" t="s">
        <v>90</v>
      </c>
    </row>
    <row r="359" spans="2:65" s="6" customFormat="1" ht="22.9" customHeight="1" x14ac:dyDescent="0.2">
      <c r="B359" s="81"/>
      <c r="D359" s="82" t="s">
        <v>45</v>
      </c>
      <c r="E359" s="92" t="s">
        <v>148</v>
      </c>
      <c r="F359" s="92" t="s">
        <v>464</v>
      </c>
      <c r="I359" s="84"/>
      <c r="J359" s="93">
        <f>BK359</f>
        <v>0</v>
      </c>
      <c r="L359" s="81"/>
      <c r="M359" s="86"/>
      <c r="N359" s="87"/>
      <c r="O359" s="87"/>
      <c r="P359" s="88">
        <f>P360+SUM(P361:P429)</f>
        <v>0</v>
      </c>
      <c r="Q359" s="87"/>
      <c r="R359" s="88">
        <f>R360+SUM(R361:R429)</f>
        <v>9.4087499999999991E-2</v>
      </c>
      <c r="S359" s="87"/>
      <c r="T359" s="89">
        <f>T360+SUM(T361:T429)</f>
        <v>17.561810000000001</v>
      </c>
      <c r="AR359" s="82" t="s">
        <v>47</v>
      </c>
      <c r="AT359" s="90" t="s">
        <v>45</v>
      </c>
      <c r="AU359" s="90" t="s">
        <v>47</v>
      </c>
      <c r="AY359" s="82" t="s">
        <v>90</v>
      </c>
      <c r="BK359" s="91">
        <f>BK360+SUM(BK361:BK429)</f>
        <v>0</v>
      </c>
    </row>
    <row r="360" spans="2:65" s="1" customFormat="1" ht="16.5" customHeight="1" x14ac:dyDescent="0.2">
      <c r="B360" s="94"/>
      <c r="C360" s="95" t="s">
        <v>465</v>
      </c>
      <c r="D360" s="95" t="s">
        <v>92</v>
      </c>
      <c r="E360" s="96" t="s">
        <v>161</v>
      </c>
      <c r="F360" s="97" t="s">
        <v>466</v>
      </c>
      <c r="G360" s="98" t="s">
        <v>467</v>
      </c>
      <c r="H360" s="99">
        <v>1</v>
      </c>
      <c r="I360" s="100"/>
      <c r="J360" s="101">
        <f>ROUND(I360*H360,2)</f>
        <v>0</v>
      </c>
      <c r="K360" s="97" t="s">
        <v>0</v>
      </c>
      <c r="L360" s="19"/>
      <c r="M360" s="102" t="s">
        <v>0</v>
      </c>
      <c r="N360" s="103" t="s">
        <v>33</v>
      </c>
      <c r="O360" s="27"/>
      <c r="P360" s="104">
        <f>O360*H360</f>
        <v>0</v>
      </c>
      <c r="Q360" s="104">
        <v>0</v>
      </c>
      <c r="R360" s="104">
        <f>Q360*H360</f>
        <v>0</v>
      </c>
      <c r="S360" s="104">
        <v>0</v>
      </c>
      <c r="T360" s="105">
        <f>S360*H360</f>
        <v>0</v>
      </c>
      <c r="AR360" s="106" t="s">
        <v>97</v>
      </c>
      <c r="AT360" s="106" t="s">
        <v>92</v>
      </c>
      <c r="AU360" s="106" t="s">
        <v>49</v>
      </c>
      <c r="AY360" s="10" t="s">
        <v>90</v>
      </c>
      <c r="BE360" s="107">
        <f>IF(N360="základní",J360,0)</f>
        <v>0</v>
      </c>
      <c r="BF360" s="107">
        <f>IF(N360="snížená",J360,0)</f>
        <v>0</v>
      </c>
      <c r="BG360" s="107">
        <f>IF(N360="zákl. přenesená",J360,0)</f>
        <v>0</v>
      </c>
      <c r="BH360" s="107">
        <f>IF(N360="sníž. přenesená",J360,0)</f>
        <v>0</v>
      </c>
      <c r="BI360" s="107">
        <f>IF(N360="nulová",J360,0)</f>
        <v>0</v>
      </c>
      <c r="BJ360" s="10" t="s">
        <v>47</v>
      </c>
      <c r="BK360" s="107">
        <f>ROUND(I360*H360,2)</f>
        <v>0</v>
      </c>
      <c r="BL360" s="10" t="s">
        <v>97</v>
      </c>
      <c r="BM360" s="106" t="s">
        <v>468</v>
      </c>
    </row>
    <row r="361" spans="2:65" s="1" customFormat="1" ht="58.5" x14ac:dyDescent="0.2">
      <c r="B361" s="19"/>
      <c r="D361" s="108" t="s">
        <v>99</v>
      </c>
      <c r="F361" s="109" t="s">
        <v>469</v>
      </c>
      <c r="I361" s="39"/>
      <c r="L361" s="19"/>
      <c r="M361" s="110"/>
      <c r="N361" s="27"/>
      <c r="O361" s="27"/>
      <c r="P361" s="27"/>
      <c r="Q361" s="27"/>
      <c r="R361" s="27"/>
      <c r="S361" s="27"/>
      <c r="T361" s="28"/>
      <c r="AT361" s="10" t="s">
        <v>99</v>
      </c>
      <c r="AU361" s="10" t="s">
        <v>49</v>
      </c>
    </row>
    <row r="362" spans="2:65" s="7" customFormat="1" x14ac:dyDescent="0.2">
      <c r="B362" s="111"/>
      <c r="D362" s="108" t="s">
        <v>101</v>
      </c>
      <c r="E362" s="112" t="s">
        <v>0</v>
      </c>
      <c r="F362" s="113" t="s">
        <v>470</v>
      </c>
      <c r="H362" s="114">
        <v>1</v>
      </c>
      <c r="I362" s="115"/>
      <c r="L362" s="111"/>
      <c r="M362" s="116"/>
      <c r="N362" s="117"/>
      <c r="O362" s="117"/>
      <c r="P362" s="117"/>
      <c r="Q362" s="117"/>
      <c r="R362" s="117"/>
      <c r="S362" s="117"/>
      <c r="T362" s="118"/>
      <c r="AT362" s="112" t="s">
        <v>101</v>
      </c>
      <c r="AU362" s="112" t="s">
        <v>49</v>
      </c>
      <c r="AV362" s="7" t="s">
        <v>49</v>
      </c>
      <c r="AW362" s="7" t="s">
        <v>25</v>
      </c>
      <c r="AX362" s="7" t="s">
        <v>46</v>
      </c>
      <c r="AY362" s="112" t="s">
        <v>90</v>
      </c>
    </row>
    <row r="363" spans="2:65" s="1" customFormat="1" ht="24" customHeight="1" x14ac:dyDescent="0.2">
      <c r="B363" s="94"/>
      <c r="C363" s="95" t="s">
        <v>471</v>
      </c>
      <c r="D363" s="95" t="s">
        <v>92</v>
      </c>
      <c r="E363" s="96" t="s">
        <v>169</v>
      </c>
      <c r="F363" s="97" t="s">
        <v>472</v>
      </c>
      <c r="G363" s="98" t="s">
        <v>467</v>
      </c>
      <c r="H363" s="99">
        <v>1</v>
      </c>
      <c r="I363" s="100"/>
      <c r="J363" s="101">
        <f>ROUND(I363*H363,2)</f>
        <v>0</v>
      </c>
      <c r="K363" s="97" t="s">
        <v>0</v>
      </c>
      <c r="L363" s="19"/>
      <c r="M363" s="102" t="s">
        <v>0</v>
      </c>
      <c r="N363" s="103" t="s">
        <v>33</v>
      </c>
      <c r="O363" s="27"/>
      <c r="P363" s="104">
        <f>O363*H363</f>
        <v>0</v>
      </c>
      <c r="Q363" s="104">
        <v>0</v>
      </c>
      <c r="R363" s="104">
        <f>Q363*H363</f>
        <v>0</v>
      </c>
      <c r="S363" s="104">
        <v>0</v>
      </c>
      <c r="T363" s="105">
        <f>S363*H363</f>
        <v>0</v>
      </c>
      <c r="AR363" s="106" t="s">
        <v>97</v>
      </c>
      <c r="AT363" s="106" t="s">
        <v>92</v>
      </c>
      <c r="AU363" s="106" t="s">
        <v>49</v>
      </c>
      <c r="AY363" s="10" t="s">
        <v>90</v>
      </c>
      <c r="BE363" s="107">
        <f>IF(N363="základní",J363,0)</f>
        <v>0</v>
      </c>
      <c r="BF363" s="107">
        <f>IF(N363="snížená",J363,0)</f>
        <v>0</v>
      </c>
      <c r="BG363" s="107">
        <f>IF(N363="zákl. přenesená",J363,0)</f>
        <v>0</v>
      </c>
      <c r="BH363" s="107">
        <f>IF(N363="sníž. přenesená",J363,0)</f>
        <v>0</v>
      </c>
      <c r="BI363" s="107">
        <f>IF(N363="nulová",J363,0)</f>
        <v>0</v>
      </c>
      <c r="BJ363" s="10" t="s">
        <v>47</v>
      </c>
      <c r="BK363" s="107">
        <f>ROUND(I363*H363,2)</f>
        <v>0</v>
      </c>
      <c r="BL363" s="10" t="s">
        <v>97</v>
      </c>
      <c r="BM363" s="106" t="s">
        <v>473</v>
      </c>
    </row>
    <row r="364" spans="2:65" s="1" customFormat="1" ht="48.75" x14ac:dyDescent="0.2">
      <c r="B364" s="19"/>
      <c r="D364" s="108" t="s">
        <v>99</v>
      </c>
      <c r="F364" s="109" t="s">
        <v>474</v>
      </c>
      <c r="I364" s="39"/>
      <c r="L364" s="19"/>
      <c r="M364" s="110"/>
      <c r="N364" s="27"/>
      <c r="O364" s="27"/>
      <c r="P364" s="27"/>
      <c r="Q364" s="27"/>
      <c r="R364" s="27"/>
      <c r="S364" s="27"/>
      <c r="T364" s="28"/>
      <c r="AT364" s="10" t="s">
        <v>99</v>
      </c>
      <c r="AU364" s="10" t="s">
        <v>49</v>
      </c>
    </row>
    <row r="365" spans="2:65" s="7" customFormat="1" x14ac:dyDescent="0.2">
      <c r="B365" s="111"/>
      <c r="D365" s="108" t="s">
        <v>101</v>
      </c>
      <c r="E365" s="112" t="s">
        <v>0</v>
      </c>
      <c r="F365" s="113" t="s">
        <v>475</v>
      </c>
      <c r="H365" s="114">
        <v>1</v>
      </c>
      <c r="I365" s="115"/>
      <c r="L365" s="111"/>
      <c r="M365" s="116"/>
      <c r="N365" s="117"/>
      <c r="O365" s="117"/>
      <c r="P365" s="117"/>
      <c r="Q365" s="117"/>
      <c r="R365" s="117"/>
      <c r="S365" s="117"/>
      <c r="T365" s="118"/>
      <c r="AT365" s="112" t="s">
        <v>101</v>
      </c>
      <c r="AU365" s="112" t="s">
        <v>49</v>
      </c>
      <c r="AV365" s="7" t="s">
        <v>49</v>
      </c>
      <c r="AW365" s="7" t="s">
        <v>25</v>
      </c>
      <c r="AX365" s="7" t="s">
        <v>46</v>
      </c>
      <c r="AY365" s="112" t="s">
        <v>90</v>
      </c>
    </row>
    <row r="366" spans="2:65" s="1" customFormat="1" ht="24" customHeight="1" x14ac:dyDescent="0.2">
      <c r="B366" s="94"/>
      <c r="C366" s="95" t="s">
        <v>476</v>
      </c>
      <c r="D366" s="95" t="s">
        <v>92</v>
      </c>
      <c r="E366" s="96" t="s">
        <v>177</v>
      </c>
      <c r="F366" s="97" t="s">
        <v>477</v>
      </c>
      <c r="G366" s="98" t="s">
        <v>478</v>
      </c>
      <c r="H366" s="99">
        <v>200</v>
      </c>
      <c r="I366" s="100"/>
      <c r="J366" s="101">
        <f>ROUND(I366*H366,2)</f>
        <v>0</v>
      </c>
      <c r="K366" s="97" t="s">
        <v>0</v>
      </c>
      <c r="L366" s="19"/>
      <c r="M366" s="102" t="s">
        <v>0</v>
      </c>
      <c r="N366" s="103" t="s">
        <v>33</v>
      </c>
      <c r="O366" s="27"/>
      <c r="P366" s="104">
        <f>O366*H366</f>
        <v>0</v>
      </c>
      <c r="Q366" s="104">
        <v>0</v>
      </c>
      <c r="R366" s="104">
        <f>Q366*H366</f>
        <v>0</v>
      </c>
      <c r="S366" s="104">
        <v>0</v>
      </c>
      <c r="T366" s="105">
        <f>S366*H366</f>
        <v>0</v>
      </c>
      <c r="AR366" s="106" t="s">
        <v>97</v>
      </c>
      <c r="AT366" s="106" t="s">
        <v>92</v>
      </c>
      <c r="AU366" s="106" t="s">
        <v>49</v>
      </c>
      <c r="AY366" s="10" t="s">
        <v>90</v>
      </c>
      <c r="BE366" s="107">
        <f>IF(N366="základní",J366,0)</f>
        <v>0</v>
      </c>
      <c r="BF366" s="107">
        <f>IF(N366="snížená",J366,0)</f>
        <v>0</v>
      </c>
      <c r="BG366" s="107">
        <f>IF(N366="zákl. přenesená",J366,0)</f>
        <v>0</v>
      </c>
      <c r="BH366" s="107">
        <f>IF(N366="sníž. přenesená",J366,0)</f>
        <v>0</v>
      </c>
      <c r="BI366" s="107">
        <f>IF(N366="nulová",J366,0)</f>
        <v>0</v>
      </c>
      <c r="BJ366" s="10" t="s">
        <v>47</v>
      </c>
      <c r="BK366" s="107">
        <f>ROUND(I366*H366,2)</f>
        <v>0</v>
      </c>
      <c r="BL366" s="10" t="s">
        <v>97</v>
      </c>
      <c r="BM366" s="106" t="s">
        <v>479</v>
      </c>
    </row>
    <row r="367" spans="2:65" s="1" customFormat="1" ht="48.75" x14ac:dyDescent="0.2">
      <c r="B367" s="19"/>
      <c r="D367" s="108" t="s">
        <v>99</v>
      </c>
      <c r="F367" s="109" t="s">
        <v>480</v>
      </c>
      <c r="I367" s="39"/>
      <c r="L367" s="19"/>
      <c r="M367" s="110"/>
      <c r="N367" s="27"/>
      <c r="O367" s="27"/>
      <c r="P367" s="27"/>
      <c r="Q367" s="27"/>
      <c r="R367" s="27"/>
      <c r="S367" s="27"/>
      <c r="T367" s="28"/>
      <c r="AT367" s="10" t="s">
        <v>99</v>
      </c>
      <c r="AU367" s="10" t="s">
        <v>49</v>
      </c>
    </row>
    <row r="368" spans="2:65" s="7" customFormat="1" x14ac:dyDescent="0.2">
      <c r="B368" s="111"/>
      <c r="D368" s="108" t="s">
        <v>101</v>
      </c>
      <c r="E368" s="112" t="s">
        <v>0</v>
      </c>
      <c r="F368" s="113" t="s">
        <v>481</v>
      </c>
      <c r="H368" s="114">
        <v>200</v>
      </c>
      <c r="I368" s="115"/>
      <c r="L368" s="111"/>
      <c r="M368" s="116"/>
      <c r="N368" s="117"/>
      <c r="O368" s="117"/>
      <c r="P368" s="117"/>
      <c r="Q368" s="117"/>
      <c r="R368" s="117"/>
      <c r="S368" s="117"/>
      <c r="T368" s="118"/>
      <c r="AT368" s="112" t="s">
        <v>101</v>
      </c>
      <c r="AU368" s="112" t="s">
        <v>49</v>
      </c>
      <c r="AV368" s="7" t="s">
        <v>49</v>
      </c>
      <c r="AW368" s="7" t="s">
        <v>25</v>
      </c>
      <c r="AX368" s="7" t="s">
        <v>46</v>
      </c>
      <c r="AY368" s="112" t="s">
        <v>90</v>
      </c>
    </row>
    <row r="369" spans="2:65" s="1" customFormat="1" ht="24" customHeight="1" x14ac:dyDescent="0.2">
      <c r="B369" s="94"/>
      <c r="C369" s="95" t="s">
        <v>482</v>
      </c>
      <c r="D369" s="95" t="s">
        <v>92</v>
      </c>
      <c r="E369" s="96" t="s">
        <v>483</v>
      </c>
      <c r="F369" s="97" t="s">
        <v>484</v>
      </c>
      <c r="G369" s="98" t="s">
        <v>95</v>
      </c>
      <c r="H369" s="99">
        <v>3152.5050000000001</v>
      </c>
      <c r="I369" s="100"/>
      <c r="J369" s="101">
        <f>ROUND(I369*H369,2)</f>
        <v>0</v>
      </c>
      <c r="K369" s="97" t="s">
        <v>96</v>
      </c>
      <c r="L369" s="19"/>
      <c r="M369" s="102" t="s">
        <v>0</v>
      </c>
      <c r="N369" s="103" t="s">
        <v>33</v>
      </c>
      <c r="O369" s="27"/>
      <c r="P369" s="104">
        <f>O369*H369</f>
        <v>0</v>
      </c>
      <c r="Q369" s="104">
        <v>0</v>
      </c>
      <c r="R369" s="104">
        <f>Q369*H369</f>
        <v>0</v>
      </c>
      <c r="S369" s="104">
        <v>0</v>
      </c>
      <c r="T369" s="105">
        <f>S369*H369</f>
        <v>0</v>
      </c>
      <c r="AR369" s="106" t="s">
        <v>97</v>
      </c>
      <c r="AT369" s="106" t="s">
        <v>92</v>
      </c>
      <c r="AU369" s="106" t="s">
        <v>49</v>
      </c>
      <c r="AY369" s="10" t="s">
        <v>90</v>
      </c>
      <c r="BE369" s="107">
        <f>IF(N369="základní",J369,0)</f>
        <v>0</v>
      </c>
      <c r="BF369" s="107">
        <f>IF(N369="snížená",J369,0)</f>
        <v>0</v>
      </c>
      <c r="BG369" s="107">
        <f>IF(N369="zákl. přenesená",J369,0)</f>
        <v>0</v>
      </c>
      <c r="BH369" s="107">
        <f>IF(N369="sníž. přenesená",J369,0)</f>
        <v>0</v>
      </c>
      <c r="BI369" s="107">
        <f>IF(N369="nulová",J369,0)</f>
        <v>0</v>
      </c>
      <c r="BJ369" s="10" t="s">
        <v>47</v>
      </c>
      <c r="BK369" s="107">
        <f>ROUND(I369*H369,2)</f>
        <v>0</v>
      </c>
      <c r="BL369" s="10" t="s">
        <v>97</v>
      </c>
      <c r="BM369" s="106" t="s">
        <v>485</v>
      </c>
    </row>
    <row r="370" spans="2:65" s="1" customFormat="1" ht="48.75" x14ac:dyDescent="0.2">
      <c r="B370" s="19"/>
      <c r="D370" s="108" t="s">
        <v>99</v>
      </c>
      <c r="F370" s="109" t="s">
        <v>486</v>
      </c>
      <c r="I370" s="39"/>
      <c r="L370" s="19"/>
      <c r="M370" s="110"/>
      <c r="N370" s="27"/>
      <c r="O370" s="27"/>
      <c r="P370" s="27"/>
      <c r="Q370" s="27"/>
      <c r="R370" s="27"/>
      <c r="S370" s="27"/>
      <c r="T370" s="28"/>
      <c r="AT370" s="10" t="s">
        <v>99</v>
      </c>
      <c r="AU370" s="10" t="s">
        <v>49</v>
      </c>
    </row>
    <row r="371" spans="2:65" s="7" customFormat="1" ht="22.5" x14ac:dyDescent="0.2">
      <c r="B371" s="111"/>
      <c r="D371" s="108" t="s">
        <v>101</v>
      </c>
      <c r="E371" s="112" t="s">
        <v>0</v>
      </c>
      <c r="F371" s="113" t="s">
        <v>487</v>
      </c>
      <c r="H371" s="114">
        <v>743.65</v>
      </c>
      <c r="I371" s="115"/>
      <c r="L371" s="111"/>
      <c r="M371" s="116"/>
      <c r="N371" s="117"/>
      <c r="O371" s="117"/>
      <c r="P371" s="117"/>
      <c r="Q371" s="117"/>
      <c r="R371" s="117"/>
      <c r="S371" s="117"/>
      <c r="T371" s="118"/>
      <c r="AT371" s="112" t="s">
        <v>101</v>
      </c>
      <c r="AU371" s="112" t="s">
        <v>49</v>
      </c>
      <c r="AV371" s="7" t="s">
        <v>49</v>
      </c>
      <c r="AW371" s="7" t="s">
        <v>25</v>
      </c>
      <c r="AX371" s="7" t="s">
        <v>46</v>
      </c>
      <c r="AY371" s="112" t="s">
        <v>90</v>
      </c>
    </row>
    <row r="372" spans="2:65" s="7" customFormat="1" ht="33.75" x14ac:dyDescent="0.2">
      <c r="B372" s="111"/>
      <c r="D372" s="108" t="s">
        <v>101</v>
      </c>
      <c r="E372" s="112" t="s">
        <v>0</v>
      </c>
      <c r="F372" s="113" t="s">
        <v>488</v>
      </c>
      <c r="H372" s="114">
        <v>1659.38</v>
      </c>
      <c r="I372" s="115"/>
      <c r="L372" s="111"/>
      <c r="M372" s="116"/>
      <c r="N372" s="117"/>
      <c r="O372" s="117"/>
      <c r="P372" s="117"/>
      <c r="Q372" s="117"/>
      <c r="R372" s="117"/>
      <c r="S372" s="117"/>
      <c r="T372" s="118"/>
      <c r="AT372" s="112" t="s">
        <v>101</v>
      </c>
      <c r="AU372" s="112" t="s">
        <v>49</v>
      </c>
      <c r="AV372" s="7" t="s">
        <v>49</v>
      </c>
      <c r="AW372" s="7" t="s">
        <v>25</v>
      </c>
      <c r="AX372" s="7" t="s">
        <v>46</v>
      </c>
      <c r="AY372" s="112" t="s">
        <v>90</v>
      </c>
    </row>
    <row r="373" spans="2:65" s="7" customFormat="1" ht="22.5" x14ac:dyDescent="0.2">
      <c r="B373" s="111"/>
      <c r="D373" s="108" t="s">
        <v>101</v>
      </c>
      <c r="E373" s="112" t="s">
        <v>0</v>
      </c>
      <c r="F373" s="113" t="s">
        <v>489</v>
      </c>
      <c r="H373" s="114">
        <v>749.47500000000002</v>
      </c>
      <c r="I373" s="115"/>
      <c r="L373" s="111"/>
      <c r="M373" s="116"/>
      <c r="N373" s="117"/>
      <c r="O373" s="117"/>
      <c r="P373" s="117"/>
      <c r="Q373" s="117"/>
      <c r="R373" s="117"/>
      <c r="S373" s="117"/>
      <c r="T373" s="118"/>
      <c r="AT373" s="112" t="s">
        <v>101</v>
      </c>
      <c r="AU373" s="112" t="s">
        <v>49</v>
      </c>
      <c r="AV373" s="7" t="s">
        <v>49</v>
      </c>
      <c r="AW373" s="7" t="s">
        <v>25</v>
      </c>
      <c r="AX373" s="7" t="s">
        <v>46</v>
      </c>
      <c r="AY373" s="112" t="s">
        <v>90</v>
      </c>
    </row>
    <row r="374" spans="2:65" s="1" customFormat="1" ht="24" customHeight="1" x14ac:dyDescent="0.2">
      <c r="B374" s="94"/>
      <c r="C374" s="95" t="s">
        <v>6</v>
      </c>
      <c r="D374" s="95" t="s">
        <v>92</v>
      </c>
      <c r="E374" s="96" t="s">
        <v>490</v>
      </c>
      <c r="F374" s="97" t="s">
        <v>491</v>
      </c>
      <c r="G374" s="98" t="s">
        <v>95</v>
      </c>
      <c r="H374" s="99">
        <v>378300.6</v>
      </c>
      <c r="I374" s="100"/>
      <c r="J374" s="101">
        <f>ROUND(I374*H374,2)</f>
        <v>0</v>
      </c>
      <c r="K374" s="97" t="s">
        <v>96</v>
      </c>
      <c r="L374" s="19"/>
      <c r="M374" s="102" t="s">
        <v>0</v>
      </c>
      <c r="N374" s="103" t="s">
        <v>33</v>
      </c>
      <c r="O374" s="27"/>
      <c r="P374" s="104">
        <f>O374*H374</f>
        <v>0</v>
      </c>
      <c r="Q374" s="104">
        <v>0</v>
      </c>
      <c r="R374" s="104">
        <f>Q374*H374</f>
        <v>0</v>
      </c>
      <c r="S374" s="104">
        <v>0</v>
      </c>
      <c r="T374" s="105">
        <f>S374*H374</f>
        <v>0</v>
      </c>
      <c r="AR374" s="106" t="s">
        <v>97</v>
      </c>
      <c r="AT374" s="106" t="s">
        <v>92</v>
      </c>
      <c r="AU374" s="106" t="s">
        <v>49</v>
      </c>
      <c r="AY374" s="10" t="s">
        <v>90</v>
      </c>
      <c r="BE374" s="107">
        <f>IF(N374="základní",J374,0)</f>
        <v>0</v>
      </c>
      <c r="BF374" s="107">
        <f>IF(N374="snížená",J374,0)</f>
        <v>0</v>
      </c>
      <c r="BG374" s="107">
        <f>IF(N374="zákl. přenesená",J374,0)</f>
        <v>0</v>
      </c>
      <c r="BH374" s="107">
        <f>IF(N374="sníž. přenesená",J374,0)</f>
        <v>0</v>
      </c>
      <c r="BI374" s="107">
        <f>IF(N374="nulová",J374,0)</f>
        <v>0</v>
      </c>
      <c r="BJ374" s="10" t="s">
        <v>47</v>
      </c>
      <c r="BK374" s="107">
        <f>ROUND(I374*H374,2)</f>
        <v>0</v>
      </c>
      <c r="BL374" s="10" t="s">
        <v>97</v>
      </c>
      <c r="BM374" s="106" t="s">
        <v>492</v>
      </c>
    </row>
    <row r="375" spans="2:65" s="1" customFormat="1" ht="39" x14ac:dyDescent="0.2">
      <c r="B375" s="19"/>
      <c r="D375" s="108" t="s">
        <v>99</v>
      </c>
      <c r="F375" s="109" t="s">
        <v>493</v>
      </c>
      <c r="I375" s="39"/>
      <c r="L375" s="19"/>
      <c r="M375" s="110"/>
      <c r="N375" s="27"/>
      <c r="O375" s="27"/>
      <c r="P375" s="27"/>
      <c r="Q375" s="27"/>
      <c r="R375" s="27"/>
      <c r="S375" s="27"/>
      <c r="T375" s="28"/>
      <c r="AT375" s="10" t="s">
        <v>99</v>
      </c>
      <c r="AU375" s="10" t="s">
        <v>49</v>
      </c>
    </row>
    <row r="376" spans="2:65" s="7" customFormat="1" ht="33.75" x14ac:dyDescent="0.2">
      <c r="B376" s="111"/>
      <c r="D376" s="108" t="s">
        <v>101</v>
      </c>
      <c r="E376" s="112" t="s">
        <v>0</v>
      </c>
      <c r="F376" s="113" t="s">
        <v>494</v>
      </c>
      <c r="H376" s="114">
        <v>89238</v>
      </c>
      <c r="I376" s="115"/>
      <c r="L376" s="111"/>
      <c r="M376" s="116"/>
      <c r="N376" s="117"/>
      <c r="O376" s="117"/>
      <c r="P376" s="117"/>
      <c r="Q376" s="117"/>
      <c r="R376" s="117"/>
      <c r="S376" s="117"/>
      <c r="T376" s="118"/>
      <c r="AT376" s="112" t="s">
        <v>101</v>
      </c>
      <c r="AU376" s="112" t="s">
        <v>49</v>
      </c>
      <c r="AV376" s="7" t="s">
        <v>49</v>
      </c>
      <c r="AW376" s="7" t="s">
        <v>25</v>
      </c>
      <c r="AX376" s="7" t="s">
        <v>46</v>
      </c>
      <c r="AY376" s="112" t="s">
        <v>90</v>
      </c>
    </row>
    <row r="377" spans="2:65" s="7" customFormat="1" ht="33.75" x14ac:dyDescent="0.2">
      <c r="B377" s="111"/>
      <c r="D377" s="108" t="s">
        <v>101</v>
      </c>
      <c r="E377" s="112" t="s">
        <v>0</v>
      </c>
      <c r="F377" s="113" t="s">
        <v>495</v>
      </c>
      <c r="H377" s="114">
        <v>199125.6</v>
      </c>
      <c r="I377" s="115"/>
      <c r="L377" s="111"/>
      <c r="M377" s="116"/>
      <c r="N377" s="117"/>
      <c r="O377" s="117"/>
      <c r="P377" s="117"/>
      <c r="Q377" s="117"/>
      <c r="R377" s="117"/>
      <c r="S377" s="117"/>
      <c r="T377" s="118"/>
      <c r="AT377" s="112" t="s">
        <v>101</v>
      </c>
      <c r="AU377" s="112" t="s">
        <v>49</v>
      </c>
      <c r="AV377" s="7" t="s">
        <v>49</v>
      </c>
      <c r="AW377" s="7" t="s">
        <v>25</v>
      </c>
      <c r="AX377" s="7" t="s">
        <v>46</v>
      </c>
      <c r="AY377" s="112" t="s">
        <v>90</v>
      </c>
    </row>
    <row r="378" spans="2:65" s="7" customFormat="1" ht="22.5" x14ac:dyDescent="0.2">
      <c r="B378" s="111"/>
      <c r="D378" s="108" t="s">
        <v>101</v>
      </c>
      <c r="E378" s="112" t="s">
        <v>0</v>
      </c>
      <c r="F378" s="113" t="s">
        <v>496</v>
      </c>
      <c r="H378" s="114">
        <v>89937</v>
      </c>
      <c r="I378" s="115"/>
      <c r="L378" s="111"/>
      <c r="M378" s="116"/>
      <c r="N378" s="117"/>
      <c r="O378" s="117"/>
      <c r="P378" s="117"/>
      <c r="Q378" s="117"/>
      <c r="R378" s="117"/>
      <c r="S378" s="117"/>
      <c r="T378" s="118"/>
      <c r="AT378" s="112" t="s">
        <v>101</v>
      </c>
      <c r="AU378" s="112" t="s">
        <v>49</v>
      </c>
      <c r="AV378" s="7" t="s">
        <v>49</v>
      </c>
      <c r="AW378" s="7" t="s">
        <v>25</v>
      </c>
      <c r="AX378" s="7" t="s">
        <v>46</v>
      </c>
      <c r="AY378" s="112" t="s">
        <v>90</v>
      </c>
    </row>
    <row r="379" spans="2:65" s="1" customFormat="1" ht="24" customHeight="1" x14ac:dyDescent="0.2">
      <c r="B379" s="94"/>
      <c r="C379" s="95" t="s">
        <v>497</v>
      </c>
      <c r="D379" s="95" t="s">
        <v>92</v>
      </c>
      <c r="E379" s="96" t="s">
        <v>498</v>
      </c>
      <c r="F379" s="97" t="s">
        <v>499</v>
      </c>
      <c r="G379" s="98" t="s">
        <v>95</v>
      </c>
      <c r="H379" s="99">
        <v>3152.5050000000001</v>
      </c>
      <c r="I379" s="100"/>
      <c r="J379" s="101">
        <f>ROUND(I379*H379,2)</f>
        <v>0</v>
      </c>
      <c r="K379" s="97" t="s">
        <v>96</v>
      </c>
      <c r="L379" s="19"/>
      <c r="M379" s="102" t="s">
        <v>0</v>
      </c>
      <c r="N379" s="103" t="s">
        <v>33</v>
      </c>
      <c r="O379" s="27"/>
      <c r="P379" s="104">
        <f>O379*H379</f>
        <v>0</v>
      </c>
      <c r="Q379" s="104">
        <v>0</v>
      </c>
      <c r="R379" s="104">
        <f>Q379*H379</f>
        <v>0</v>
      </c>
      <c r="S379" s="104">
        <v>0</v>
      </c>
      <c r="T379" s="105">
        <f>S379*H379</f>
        <v>0</v>
      </c>
      <c r="AR379" s="106" t="s">
        <v>97</v>
      </c>
      <c r="AT379" s="106" t="s">
        <v>92</v>
      </c>
      <c r="AU379" s="106" t="s">
        <v>49</v>
      </c>
      <c r="AY379" s="10" t="s">
        <v>90</v>
      </c>
      <c r="BE379" s="107">
        <f>IF(N379="základní",J379,0)</f>
        <v>0</v>
      </c>
      <c r="BF379" s="107">
        <f>IF(N379="snížená",J379,0)</f>
        <v>0</v>
      </c>
      <c r="BG379" s="107">
        <f>IF(N379="zákl. přenesená",J379,0)</f>
        <v>0</v>
      </c>
      <c r="BH379" s="107">
        <f>IF(N379="sníž. přenesená",J379,0)</f>
        <v>0</v>
      </c>
      <c r="BI379" s="107">
        <f>IF(N379="nulová",J379,0)</f>
        <v>0</v>
      </c>
      <c r="BJ379" s="10" t="s">
        <v>47</v>
      </c>
      <c r="BK379" s="107">
        <f>ROUND(I379*H379,2)</f>
        <v>0</v>
      </c>
      <c r="BL379" s="10" t="s">
        <v>97</v>
      </c>
      <c r="BM379" s="106" t="s">
        <v>500</v>
      </c>
    </row>
    <row r="380" spans="2:65" s="1" customFormat="1" ht="48.75" x14ac:dyDescent="0.2">
      <c r="B380" s="19"/>
      <c r="D380" s="108" t="s">
        <v>99</v>
      </c>
      <c r="F380" s="109" t="s">
        <v>501</v>
      </c>
      <c r="I380" s="39"/>
      <c r="L380" s="19"/>
      <c r="M380" s="110"/>
      <c r="N380" s="27"/>
      <c r="O380" s="27"/>
      <c r="P380" s="27"/>
      <c r="Q380" s="27"/>
      <c r="R380" s="27"/>
      <c r="S380" s="27"/>
      <c r="T380" s="28"/>
      <c r="AT380" s="10" t="s">
        <v>99</v>
      </c>
      <c r="AU380" s="10" t="s">
        <v>49</v>
      </c>
    </row>
    <row r="381" spans="2:65" s="7" customFormat="1" ht="22.5" x14ac:dyDescent="0.2">
      <c r="B381" s="111"/>
      <c r="D381" s="108" t="s">
        <v>101</v>
      </c>
      <c r="E381" s="112" t="s">
        <v>0</v>
      </c>
      <c r="F381" s="113" t="s">
        <v>487</v>
      </c>
      <c r="H381" s="114">
        <v>743.65</v>
      </c>
      <c r="I381" s="115"/>
      <c r="L381" s="111"/>
      <c r="M381" s="116"/>
      <c r="N381" s="117"/>
      <c r="O381" s="117"/>
      <c r="P381" s="117"/>
      <c r="Q381" s="117"/>
      <c r="R381" s="117"/>
      <c r="S381" s="117"/>
      <c r="T381" s="118"/>
      <c r="AT381" s="112" t="s">
        <v>101</v>
      </c>
      <c r="AU381" s="112" t="s">
        <v>49</v>
      </c>
      <c r="AV381" s="7" t="s">
        <v>49</v>
      </c>
      <c r="AW381" s="7" t="s">
        <v>25</v>
      </c>
      <c r="AX381" s="7" t="s">
        <v>46</v>
      </c>
      <c r="AY381" s="112" t="s">
        <v>90</v>
      </c>
    </row>
    <row r="382" spans="2:65" s="7" customFormat="1" ht="33.75" x14ac:dyDescent="0.2">
      <c r="B382" s="111"/>
      <c r="D382" s="108" t="s">
        <v>101</v>
      </c>
      <c r="E382" s="112" t="s">
        <v>0</v>
      </c>
      <c r="F382" s="113" t="s">
        <v>488</v>
      </c>
      <c r="H382" s="114">
        <v>1659.38</v>
      </c>
      <c r="I382" s="115"/>
      <c r="L382" s="111"/>
      <c r="M382" s="116"/>
      <c r="N382" s="117"/>
      <c r="O382" s="117"/>
      <c r="P382" s="117"/>
      <c r="Q382" s="117"/>
      <c r="R382" s="117"/>
      <c r="S382" s="117"/>
      <c r="T382" s="118"/>
      <c r="AT382" s="112" t="s">
        <v>101</v>
      </c>
      <c r="AU382" s="112" t="s">
        <v>49</v>
      </c>
      <c r="AV382" s="7" t="s">
        <v>49</v>
      </c>
      <c r="AW382" s="7" t="s">
        <v>25</v>
      </c>
      <c r="AX382" s="7" t="s">
        <v>46</v>
      </c>
      <c r="AY382" s="112" t="s">
        <v>90</v>
      </c>
    </row>
    <row r="383" spans="2:65" s="7" customFormat="1" ht="22.5" x14ac:dyDescent="0.2">
      <c r="B383" s="111"/>
      <c r="D383" s="108" t="s">
        <v>101</v>
      </c>
      <c r="E383" s="112" t="s">
        <v>0</v>
      </c>
      <c r="F383" s="113" t="s">
        <v>489</v>
      </c>
      <c r="H383" s="114">
        <v>749.47500000000002</v>
      </c>
      <c r="I383" s="115"/>
      <c r="L383" s="111"/>
      <c r="M383" s="116"/>
      <c r="N383" s="117"/>
      <c r="O383" s="117"/>
      <c r="P383" s="117"/>
      <c r="Q383" s="117"/>
      <c r="R383" s="117"/>
      <c r="S383" s="117"/>
      <c r="T383" s="118"/>
      <c r="AT383" s="112" t="s">
        <v>101</v>
      </c>
      <c r="AU383" s="112" t="s">
        <v>49</v>
      </c>
      <c r="AV383" s="7" t="s">
        <v>49</v>
      </c>
      <c r="AW383" s="7" t="s">
        <v>25</v>
      </c>
      <c r="AX383" s="7" t="s">
        <v>46</v>
      </c>
      <c r="AY383" s="112" t="s">
        <v>90</v>
      </c>
    </row>
    <row r="384" spans="2:65" s="1" customFormat="1" ht="16.5" customHeight="1" x14ac:dyDescent="0.2">
      <c r="B384" s="94"/>
      <c r="C384" s="95" t="s">
        <v>502</v>
      </c>
      <c r="D384" s="95" t="s">
        <v>92</v>
      </c>
      <c r="E384" s="96" t="s">
        <v>503</v>
      </c>
      <c r="F384" s="97" t="s">
        <v>504</v>
      </c>
      <c r="G384" s="98" t="s">
        <v>95</v>
      </c>
      <c r="H384" s="99">
        <v>3152.5050000000001</v>
      </c>
      <c r="I384" s="100"/>
      <c r="J384" s="101">
        <f>ROUND(I384*H384,2)</f>
        <v>0</v>
      </c>
      <c r="K384" s="97" t="s">
        <v>96</v>
      </c>
      <c r="L384" s="19"/>
      <c r="M384" s="102" t="s">
        <v>0</v>
      </c>
      <c r="N384" s="103" t="s">
        <v>33</v>
      </c>
      <c r="O384" s="27"/>
      <c r="P384" s="104">
        <f>O384*H384</f>
        <v>0</v>
      </c>
      <c r="Q384" s="104">
        <v>0</v>
      </c>
      <c r="R384" s="104">
        <f>Q384*H384</f>
        <v>0</v>
      </c>
      <c r="S384" s="104">
        <v>0</v>
      </c>
      <c r="T384" s="105">
        <f>S384*H384</f>
        <v>0</v>
      </c>
      <c r="AR384" s="106" t="s">
        <v>97</v>
      </c>
      <c r="AT384" s="106" t="s">
        <v>92</v>
      </c>
      <c r="AU384" s="106" t="s">
        <v>49</v>
      </c>
      <c r="AY384" s="10" t="s">
        <v>90</v>
      </c>
      <c r="BE384" s="107">
        <f>IF(N384="základní",J384,0)</f>
        <v>0</v>
      </c>
      <c r="BF384" s="107">
        <f>IF(N384="snížená",J384,0)</f>
        <v>0</v>
      </c>
      <c r="BG384" s="107">
        <f>IF(N384="zákl. přenesená",J384,0)</f>
        <v>0</v>
      </c>
      <c r="BH384" s="107">
        <f>IF(N384="sníž. přenesená",J384,0)</f>
        <v>0</v>
      </c>
      <c r="BI384" s="107">
        <f>IF(N384="nulová",J384,0)</f>
        <v>0</v>
      </c>
      <c r="BJ384" s="10" t="s">
        <v>47</v>
      </c>
      <c r="BK384" s="107">
        <f>ROUND(I384*H384,2)</f>
        <v>0</v>
      </c>
      <c r="BL384" s="10" t="s">
        <v>97</v>
      </c>
      <c r="BM384" s="106" t="s">
        <v>505</v>
      </c>
    </row>
    <row r="385" spans="2:65" s="1" customFormat="1" ht="19.5" x14ac:dyDescent="0.2">
      <c r="B385" s="19"/>
      <c r="D385" s="108" t="s">
        <v>99</v>
      </c>
      <c r="F385" s="109" t="s">
        <v>506</v>
      </c>
      <c r="I385" s="39"/>
      <c r="L385" s="19"/>
      <c r="M385" s="110"/>
      <c r="N385" s="27"/>
      <c r="O385" s="27"/>
      <c r="P385" s="27"/>
      <c r="Q385" s="27"/>
      <c r="R385" s="27"/>
      <c r="S385" s="27"/>
      <c r="T385" s="28"/>
      <c r="AT385" s="10" t="s">
        <v>99</v>
      </c>
      <c r="AU385" s="10" t="s">
        <v>49</v>
      </c>
    </row>
    <row r="386" spans="2:65" s="7" customFormat="1" ht="22.5" x14ac:dyDescent="0.2">
      <c r="B386" s="111"/>
      <c r="D386" s="108" t="s">
        <v>101</v>
      </c>
      <c r="E386" s="112" t="s">
        <v>0</v>
      </c>
      <c r="F386" s="113" t="s">
        <v>487</v>
      </c>
      <c r="H386" s="114">
        <v>743.65</v>
      </c>
      <c r="I386" s="115"/>
      <c r="L386" s="111"/>
      <c r="M386" s="116"/>
      <c r="N386" s="117"/>
      <c r="O386" s="117"/>
      <c r="P386" s="117"/>
      <c r="Q386" s="117"/>
      <c r="R386" s="117"/>
      <c r="S386" s="117"/>
      <c r="T386" s="118"/>
      <c r="AT386" s="112" t="s">
        <v>101</v>
      </c>
      <c r="AU386" s="112" t="s">
        <v>49</v>
      </c>
      <c r="AV386" s="7" t="s">
        <v>49</v>
      </c>
      <c r="AW386" s="7" t="s">
        <v>25</v>
      </c>
      <c r="AX386" s="7" t="s">
        <v>46</v>
      </c>
      <c r="AY386" s="112" t="s">
        <v>90</v>
      </c>
    </row>
    <row r="387" spans="2:65" s="7" customFormat="1" ht="33.75" x14ac:dyDescent="0.2">
      <c r="B387" s="111"/>
      <c r="D387" s="108" t="s">
        <v>101</v>
      </c>
      <c r="E387" s="112" t="s">
        <v>0</v>
      </c>
      <c r="F387" s="113" t="s">
        <v>488</v>
      </c>
      <c r="H387" s="114">
        <v>1659.38</v>
      </c>
      <c r="I387" s="115"/>
      <c r="L387" s="111"/>
      <c r="M387" s="116"/>
      <c r="N387" s="117"/>
      <c r="O387" s="117"/>
      <c r="P387" s="117"/>
      <c r="Q387" s="117"/>
      <c r="R387" s="117"/>
      <c r="S387" s="117"/>
      <c r="T387" s="118"/>
      <c r="AT387" s="112" t="s">
        <v>101</v>
      </c>
      <c r="AU387" s="112" t="s">
        <v>49</v>
      </c>
      <c r="AV387" s="7" t="s">
        <v>49</v>
      </c>
      <c r="AW387" s="7" t="s">
        <v>25</v>
      </c>
      <c r="AX387" s="7" t="s">
        <v>46</v>
      </c>
      <c r="AY387" s="112" t="s">
        <v>90</v>
      </c>
    </row>
    <row r="388" spans="2:65" s="7" customFormat="1" ht="22.5" x14ac:dyDescent="0.2">
      <c r="B388" s="111"/>
      <c r="D388" s="108" t="s">
        <v>101</v>
      </c>
      <c r="E388" s="112" t="s">
        <v>0</v>
      </c>
      <c r="F388" s="113" t="s">
        <v>489</v>
      </c>
      <c r="H388" s="114">
        <v>749.47500000000002</v>
      </c>
      <c r="I388" s="115"/>
      <c r="L388" s="111"/>
      <c r="M388" s="116"/>
      <c r="N388" s="117"/>
      <c r="O388" s="117"/>
      <c r="P388" s="117"/>
      <c r="Q388" s="117"/>
      <c r="R388" s="117"/>
      <c r="S388" s="117"/>
      <c r="T388" s="118"/>
      <c r="AT388" s="112" t="s">
        <v>101</v>
      </c>
      <c r="AU388" s="112" t="s">
        <v>49</v>
      </c>
      <c r="AV388" s="7" t="s">
        <v>49</v>
      </c>
      <c r="AW388" s="7" t="s">
        <v>25</v>
      </c>
      <c r="AX388" s="7" t="s">
        <v>46</v>
      </c>
      <c r="AY388" s="112" t="s">
        <v>90</v>
      </c>
    </row>
    <row r="389" spans="2:65" s="1" customFormat="1" ht="16.5" customHeight="1" x14ac:dyDescent="0.2">
      <c r="B389" s="94"/>
      <c r="C389" s="95" t="s">
        <v>507</v>
      </c>
      <c r="D389" s="95" t="s">
        <v>92</v>
      </c>
      <c r="E389" s="96" t="s">
        <v>508</v>
      </c>
      <c r="F389" s="97" t="s">
        <v>509</v>
      </c>
      <c r="G389" s="98" t="s">
        <v>95</v>
      </c>
      <c r="H389" s="99">
        <v>378300.6</v>
      </c>
      <c r="I389" s="100"/>
      <c r="J389" s="101">
        <f>ROUND(I389*H389,2)</f>
        <v>0</v>
      </c>
      <c r="K389" s="97" t="s">
        <v>96</v>
      </c>
      <c r="L389" s="19"/>
      <c r="M389" s="102" t="s">
        <v>0</v>
      </c>
      <c r="N389" s="103" t="s">
        <v>33</v>
      </c>
      <c r="O389" s="27"/>
      <c r="P389" s="104">
        <f>O389*H389</f>
        <v>0</v>
      </c>
      <c r="Q389" s="104">
        <v>0</v>
      </c>
      <c r="R389" s="104">
        <f>Q389*H389</f>
        <v>0</v>
      </c>
      <c r="S389" s="104">
        <v>0</v>
      </c>
      <c r="T389" s="105">
        <f>S389*H389</f>
        <v>0</v>
      </c>
      <c r="AR389" s="106" t="s">
        <v>97</v>
      </c>
      <c r="AT389" s="106" t="s">
        <v>92</v>
      </c>
      <c r="AU389" s="106" t="s">
        <v>49</v>
      </c>
      <c r="AY389" s="10" t="s">
        <v>90</v>
      </c>
      <c r="BE389" s="107">
        <f>IF(N389="základní",J389,0)</f>
        <v>0</v>
      </c>
      <c r="BF389" s="107">
        <f>IF(N389="snížená",J389,0)</f>
        <v>0</v>
      </c>
      <c r="BG389" s="107">
        <f>IF(N389="zákl. přenesená",J389,0)</f>
        <v>0</v>
      </c>
      <c r="BH389" s="107">
        <f>IF(N389="sníž. přenesená",J389,0)</f>
        <v>0</v>
      </c>
      <c r="BI389" s="107">
        <f>IF(N389="nulová",J389,0)</f>
        <v>0</v>
      </c>
      <c r="BJ389" s="10" t="s">
        <v>47</v>
      </c>
      <c r="BK389" s="107">
        <f>ROUND(I389*H389,2)</f>
        <v>0</v>
      </c>
      <c r="BL389" s="10" t="s">
        <v>97</v>
      </c>
      <c r="BM389" s="106" t="s">
        <v>510</v>
      </c>
    </row>
    <row r="390" spans="2:65" s="1" customFormat="1" ht="19.5" x14ac:dyDescent="0.2">
      <c r="B390" s="19"/>
      <c r="D390" s="108" t="s">
        <v>99</v>
      </c>
      <c r="F390" s="109" t="s">
        <v>511</v>
      </c>
      <c r="I390" s="39"/>
      <c r="L390" s="19"/>
      <c r="M390" s="110"/>
      <c r="N390" s="27"/>
      <c r="O390" s="27"/>
      <c r="P390" s="27"/>
      <c r="Q390" s="27"/>
      <c r="R390" s="27"/>
      <c r="S390" s="27"/>
      <c r="T390" s="28"/>
      <c r="AT390" s="10" t="s">
        <v>99</v>
      </c>
      <c r="AU390" s="10" t="s">
        <v>49</v>
      </c>
    </row>
    <row r="391" spans="2:65" s="7" customFormat="1" ht="33.75" x14ac:dyDescent="0.2">
      <c r="B391" s="111"/>
      <c r="D391" s="108" t="s">
        <v>101</v>
      </c>
      <c r="E391" s="112" t="s">
        <v>0</v>
      </c>
      <c r="F391" s="113" t="s">
        <v>494</v>
      </c>
      <c r="H391" s="114">
        <v>89238</v>
      </c>
      <c r="I391" s="115"/>
      <c r="L391" s="111"/>
      <c r="M391" s="116"/>
      <c r="N391" s="117"/>
      <c r="O391" s="117"/>
      <c r="P391" s="117"/>
      <c r="Q391" s="117"/>
      <c r="R391" s="117"/>
      <c r="S391" s="117"/>
      <c r="T391" s="118"/>
      <c r="AT391" s="112" t="s">
        <v>101</v>
      </c>
      <c r="AU391" s="112" t="s">
        <v>49</v>
      </c>
      <c r="AV391" s="7" t="s">
        <v>49</v>
      </c>
      <c r="AW391" s="7" t="s">
        <v>25</v>
      </c>
      <c r="AX391" s="7" t="s">
        <v>46</v>
      </c>
      <c r="AY391" s="112" t="s">
        <v>90</v>
      </c>
    </row>
    <row r="392" spans="2:65" s="7" customFormat="1" ht="33.75" x14ac:dyDescent="0.2">
      <c r="B392" s="111"/>
      <c r="D392" s="108" t="s">
        <v>101</v>
      </c>
      <c r="E392" s="112" t="s">
        <v>0</v>
      </c>
      <c r="F392" s="113" t="s">
        <v>495</v>
      </c>
      <c r="H392" s="114">
        <v>199125.6</v>
      </c>
      <c r="I392" s="115"/>
      <c r="L392" s="111"/>
      <c r="M392" s="116"/>
      <c r="N392" s="117"/>
      <c r="O392" s="117"/>
      <c r="P392" s="117"/>
      <c r="Q392" s="117"/>
      <c r="R392" s="117"/>
      <c r="S392" s="117"/>
      <c r="T392" s="118"/>
      <c r="AT392" s="112" t="s">
        <v>101</v>
      </c>
      <c r="AU392" s="112" t="s">
        <v>49</v>
      </c>
      <c r="AV392" s="7" t="s">
        <v>49</v>
      </c>
      <c r="AW392" s="7" t="s">
        <v>25</v>
      </c>
      <c r="AX392" s="7" t="s">
        <v>46</v>
      </c>
      <c r="AY392" s="112" t="s">
        <v>90</v>
      </c>
    </row>
    <row r="393" spans="2:65" s="7" customFormat="1" ht="22.5" x14ac:dyDescent="0.2">
      <c r="B393" s="111"/>
      <c r="D393" s="108" t="s">
        <v>101</v>
      </c>
      <c r="E393" s="112" t="s">
        <v>0</v>
      </c>
      <c r="F393" s="113" t="s">
        <v>496</v>
      </c>
      <c r="H393" s="114">
        <v>89937</v>
      </c>
      <c r="I393" s="115"/>
      <c r="L393" s="111"/>
      <c r="M393" s="116"/>
      <c r="N393" s="117"/>
      <c r="O393" s="117"/>
      <c r="P393" s="117"/>
      <c r="Q393" s="117"/>
      <c r="R393" s="117"/>
      <c r="S393" s="117"/>
      <c r="T393" s="118"/>
      <c r="AT393" s="112" t="s">
        <v>101</v>
      </c>
      <c r="AU393" s="112" t="s">
        <v>49</v>
      </c>
      <c r="AV393" s="7" t="s">
        <v>49</v>
      </c>
      <c r="AW393" s="7" t="s">
        <v>25</v>
      </c>
      <c r="AX393" s="7" t="s">
        <v>46</v>
      </c>
      <c r="AY393" s="112" t="s">
        <v>90</v>
      </c>
    </row>
    <row r="394" spans="2:65" s="1" customFormat="1" ht="16.5" customHeight="1" x14ac:dyDescent="0.2">
      <c r="B394" s="94"/>
      <c r="C394" s="95" t="s">
        <v>512</v>
      </c>
      <c r="D394" s="95" t="s">
        <v>92</v>
      </c>
      <c r="E394" s="96" t="s">
        <v>513</v>
      </c>
      <c r="F394" s="97" t="s">
        <v>514</v>
      </c>
      <c r="G394" s="98" t="s">
        <v>95</v>
      </c>
      <c r="H394" s="99">
        <v>3152.5050000000001</v>
      </c>
      <c r="I394" s="100"/>
      <c r="J394" s="101">
        <f>ROUND(I394*H394,2)</f>
        <v>0</v>
      </c>
      <c r="K394" s="97" t="s">
        <v>96</v>
      </c>
      <c r="L394" s="19"/>
      <c r="M394" s="102" t="s">
        <v>0</v>
      </c>
      <c r="N394" s="103" t="s">
        <v>33</v>
      </c>
      <c r="O394" s="27"/>
      <c r="P394" s="104">
        <f>O394*H394</f>
        <v>0</v>
      </c>
      <c r="Q394" s="104">
        <v>0</v>
      </c>
      <c r="R394" s="104">
        <f>Q394*H394</f>
        <v>0</v>
      </c>
      <c r="S394" s="104">
        <v>0</v>
      </c>
      <c r="T394" s="105">
        <f>S394*H394</f>
        <v>0</v>
      </c>
      <c r="AR394" s="106" t="s">
        <v>97</v>
      </c>
      <c r="AT394" s="106" t="s">
        <v>92</v>
      </c>
      <c r="AU394" s="106" t="s">
        <v>49</v>
      </c>
      <c r="AY394" s="10" t="s">
        <v>90</v>
      </c>
      <c r="BE394" s="107">
        <f>IF(N394="základní",J394,0)</f>
        <v>0</v>
      </c>
      <c r="BF394" s="107">
        <f>IF(N394="snížená",J394,0)</f>
        <v>0</v>
      </c>
      <c r="BG394" s="107">
        <f>IF(N394="zákl. přenesená",J394,0)</f>
        <v>0</v>
      </c>
      <c r="BH394" s="107">
        <f>IF(N394="sníž. přenesená",J394,0)</f>
        <v>0</v>
      </c>
      <c r="BI394" s="107">
        <f>IF(N394="nulová",J394,0)</f>
        <v>0</v>
      </c>
      <c r="BJ394" s="10" t="s">
        <v>47</v>
      </c>
      <c r="BK394" s="107">
        <f>ROUND(I394*H394,2)</f>
        <v>0</v>
      </c>
      <c r="BL394" s="10" t="s">
        <v>97</v>
      </c>
      <c r="BM394" s="106" t="s">
        <v>515</v>
      </c>
    </row>
    <row r="395" spans="2:65" s="1" customFormat="1" ht="19.5" x14ac:dyDescent="0.2">
      <c r="B395" s="19"/>
      <c r="D395" s="108" t="s">
        <v>99</v>
      </c>
      <c r="F395" s="109" t="s">
        <v>516</v>
      </c>
      <c r="I395" s="39"/>
      <c r="L395" s="19"/>
      <c r="M395" s="110"/>
      <c r="N395" s="27"/>
      <c r="O395" s="27"/>
      <c r="P395" s="27"/>
      <c r="Q395" s="27"/>
      <c r="R395" s="27"/>
      <c r="S395" s="27"/>
      <c r="T395" s="28"/>
      <c r="AT395" s="10" t="s">
        <v>99</v>
      </c>
      <c r="AU395" s="10" t="s">
        <v>49</v>
      </c>
    </row>
    <row r="396" spans="2:65" s="7" customFormat="1" ht="22.5" x14ac:dyDescent="0.2">
      <c r="B396" s="111"/>
      <c r="D396" s="108" t="s">
        <v>101</v>
      </c>
      <c r="E396" s="112" t="s">
        <v>0</v>
      </c>
      <c r="F396" s="113" t="s">
        <v>487</v>
      </c>
      <c r="H396" s="114">
        <v>743.65</v>
      </c>
      <c r="I396" s="115"/>
      <c r="L396" s="111"/>
      <c r="M396" s="116"/>
      <c r="N396" s="117"/>
      <c r="O396" s="117"/>
      <c r="P396" s="117"/>
      <c r="Q396" s="117"/>
      <c r="R396" s="117"/>
      <c r="S396" s="117"/>
      <c r="T396" s="118"/>
      <c r="AT396" s="112" t="s">
        <v>101</v>
      </c>
      <c r="AU396" s="112" t="s">
        <v>49</v>
      </c>
      <c r="AV396" s="7" t="s">
        <v>49</v>
      </c>
      <c r="AW396" s="7" t="s">
        <v>25</v>
      </c>
      <c r="AX396" s="7" t="s">
        <v>46</v>
      </c>
      <c r="AY396" s="112" t="s">
        <v>90</v>
      </c>
    </row>
    <row r="397" spans="2:65" s="7" customFormat="1" ht="33.75" x14ac:dyDescent="0.2">
      <c r="B397" s="111"/>
      <c r="D397" s="108" t="s">
        <v>101</v>
      </c>
      <c r="E397" s="112" t="s">
        <v>0</v>
      </c>
      <c r="F397" s="113" t="s">
        <v>488</v>
      </c>
      <c r="H397" s="114">
        <v>1659.38</v>
      </c>
      <c r="I397" s="115"/>
      <c r="L397" s="111"/>
      <c r="M397" s="116"/>
      <c r="N397" s="117"/>
      <c r="O397" s="117"/>
      <c r="P397" s="117"/>
      <c r="Q397" s="117"/>
      <c r="R397" s="117"/>
      <c r="S397" s="117"/>
      <c r="T397" s="118"/>
      <c r="AT397" s="112" t="s">
        <v>101</v>
      </c>
      <c r="AU397" s="112" t="s">
        <v>49</v>
      </c>
      <c r="AV397" s="7" t="s">
        <v>49</v>
      </c>
      <c r="AW397" s="7" t="s">
        <v>25</v>
      </c>
      <c r="AX397" s="7" t="s">
        <v>46</v>
      </c>
      <c r="AY397" s="112" t="s">
        <v>90</v>
      </c>
    </row>
    <row r="398" spans="2:65" s="7" customFormat="1" ht="22.5" x14ac:dyDescent="0.2">
      <c r="B398" s="111"/>
      <c r="D398" s="108" t="s">
        <v>101</v>
      </c>
      <c r="E398" s="112" t="s">
        <v>0</v>
      </c>
      <c r="F398" s="113" t="s">
        <v>489</v>
      </c>
      <c r="H398" s="114">
        <v>749.47500000000002</v>
      </c>
      <c r="I398" s="115"/>
      <c r="L398" s="111"/>
      <c r="M398" s="116"/>
      <c r="N398" s="117"/>
      <c r="O398" s="117"/>
      <c r="P398" s="117"/>
      <c r="Q398" s="117"/>
      <c r="R398" s="117"/>
      <c r="S398" s="117"/>
      <c r="T398" s="118"/>
      <c r="AT398" s="112" t="s">
        <v>101</v>
      </c>
      <c r="AU398" s="112" t="s">
        <v>49</v>
      </c>
      <c r="AV398" s="7" t="s">
        <v>49</v>
      </c>
      <c r="AW398" s="7" t="s">
        <v>25</v>
      </c>
      <c r="AX398" s="7" t="s">
        <v>46</v>
      </c>
      <c r="AY398" s="112" t="s">
        <v>90</v>
      </c>
    </row>
    <row r="399" spans="2:65" s="1" customFormat="1" ht="24" customHeight="1" x14ac:dyDescent="0.2">
      <c r="B399" s="94"/>
      <c r="C399" s="95" t="s">
        <v>517</v>
      </c>
      <c r="D399" s="95" t="s">
        <v>92</v>
      </c>
      <c r="E399" s="96" t="s">
        <v>518</v>
      </c>
      <c r="F399" s="97" t="s">
        <v>519</v>
      </c>
      <c r="G399" s="98" t="s">
        <v>95</v>
      </c>
      <c r="H399" s="99">
        <v>723.75</v>
      </c>
      <c r="I399" s="100"/>
      <c r="J399" s="101">
        <f>ROUND(I399*H399,2)</f>
        <v>0</v>
      </c>
      <c r="K399" s="97" t="s">
        <v>96</v>
      </c>
      <c r="L399" s="19"/>
      <c r="M399" s="102" t="s">
        <v>0</v>
      </c>
      <c r="N399" s="103" t="s">
        <v>33</v>
      </c>
      <c r="O399" s="27"/>
      <c r="P399" s="104">
        <f>O399*H399</f>
        <v>0</v>
      </c>
      <c r="Q399" s="104">
        <v>1.2999999999999999E-4</v>
      </c>
      <c r="R399" s="104">
        <f>Q399*H399</f>
        <v>9.4087499999999991E-2</v>
      </c>
      <c r="S399" s="104">
        <v>0</v>
      </c>
      <c r="T399" s="105">
        <f>S399*H399</f>
        <v>0</v>
      </c>
      <c r="AR399" s="106" t="s">
        <v>97</v>
      </c>
      <c r="AT399" s="106" t="s">
        <v>92</v>
      </c>
      <c r="AU399" s="106" t="s">
        <v>49</v>
      </c>
      <c r="AY399" s="10" t="s">
        <v>90</v>
      </c>
      <c r="BE399" s="107">
        <f>IF(N399="základní",J399,0)</f>
        <v>0</v>
      </c>
      <c r="BF399" s="107">
        <f>IF(N399="snížená",J399,0)</f>
        <v>0</v>
      </c>
      <c r="BG399" s="107">
        <f>IF(N399="zákl. přenesená",J399,0)</f>
        <v>0</v>
      </c>
      <c r="BH399" s="107">
        <f>IF(N399="sníž. přenesená",J399,0)</f>
        <v>0</v>
      </c>
      <c r="BI399" s="107">
        <f>IF(N399="nulová",J399,0)</f>
        <v>0</v>
      </c>
      <c r="BJ399" s="10" t="s">
        <v>47</v>
      </c>
      <c r="BK399" s="107">
        <f>ROUND(I399*H399,2)</f>
        <v>0</v>
      </c>
      <c r="BL399" s="10" t="s">
        <v>97</v>
      </c>
      <c r="BM399" s="106" t="s">
        <v>520</v>
      </c>
    </row>
    <row r="400" spans="2:65" s="1" customFormat="1" ht="19.5" x14ac:dyDescent="0.2">
      <c r="B400" s="19"/>
      <c r="D400" s="108" t="s">
        <v>99</v>
      </c>
      <c r="F400" s="109" t="s">
        <v>521</v>
      </c>
      <c r="I400" s="39"/>
      <c r="L400" s="19"/>
      <c r="M400" s="110"/>
      <c r="N400" s="27"/>
      <c r="O400" s="27"/>
      <c r="P400" s="27"/>
      <c r="Q400" s="27"/>
      <c r="R400" s="27"/>
      <c r="S400" s="27"/>
      <c r="T400" s="28"/>
      <c r="AT400" s="10" t="s">
        <v>99</v>
      </c>
      <c r="AU400" s="10" t="s">
        <v>49</v>
      </c>
    </row>
    <row r="401" spans="2:65" s="7" customFormat="1" x14ac:dyDescent="0.2">
      <c r="B401" s="111"/>
      <c r="D401" s="108" t="s">
        <v>101</v>
      </c>
      <c r="E401" s="112" t="s">
        <v>0</v>
      </c>
      <c r="F401" s="113" t="s">
        <v>522</v>
      </c>
      <c r="H401" s="114">
        <v>723.75</v>
      </c>
      <c r="I401" s="115"/>
      <c r="L401" s="111"/>
      <c r="M401" s="116"/>
      <c r="N401" s="117"/>
      <c r="O401" s="117"/>
      <c r="P401" s="117"/>
      <c r="Q401" s="117"/>
      <c r="R401" s="117"/>
      <c r="S401" s="117"/>
      <c r="T401" s="118"/>
      <c r="AT401" s="112" t="s">
        <v>101</v>
      </c>
      <c r="AU401" s="112" t="s">
        <v>49</v>
      </c>
      <c r="AV401" s="7" t="s">
        <v>49</v>
      </c>
      <c r="AW401" s="7" t="s">
        <v>25</v>
      </c>
      <c r="AX401" s="7" t="s">
        <v>46</v>
      </c>
      <c r="AY401" s="112" t="s">
        <v>90</v>
      </c>
    </row>
    <row r="402" spans="2:65" s="1" customFormat="1" ht="24" customHeight="1" x14ac:dyDescent="0.2">
      <c r="B402" s="94"/>
      <c r="C402" s="95" t="s">
        <v>523</v>
      </c>
      <c r="D402" s="95" t="s">
        <v>92</v>
      </c>
      <c r="E402" s="96" t="s">
        <v>524</v>
      </c>
      <c r="F402" s="97" t="s">
        <v>525</v>
      </c>
      <c r="G402" s="98" t="s">
        <v>454</v>
      </c>
      <c r="H402" s="99">
        <v>2</v>
      </c>
      <c r="I402" s="100"/>
      <c r="J402" s="101">
        <f>ROUND(I402*H402,2)</f>
        <v>0</v>
      </c>
      <c r="K402" s="97" t="s">
        <v>96</v>
      </c>
      <c r="L402" s="19"/>
      <c r="M402" s="102" t="s">
        <v>0</v>
      </c>
      <c r="N402" s="103" t="s">
        <v>33</v>
      </c>
      <c r="O402" s="27"/>
      <c r="P402" s="104">
        <f>O402*H402</f>
        <v>0</v>
      </c>
      <c r="Q402" s="104">
        <v>0</v>
      </c>
      <c r="R402" s="104">
        <f>Q402*H402</f>
        <v>0</v>
      </c>
      <c r="S402" s="104">
        <v>5.8999999999999997E-2</v>
      </c>
      <c r="T402" s="105">
        <f>S402*H402</f>
        <v>0.11799999999999999</v>
      </c>
      <c r="AR402" s="106" t="s">
        <v>97</v>
      </c>
      <c r="AT402" s="106" t="s">
        <v>92</v>
      </c>
      <c r="AU402" s="106" t="s">
        <v>49</v>
      </c>
      <c r="AY402" s="10" t="s">
        <v>90</v>
      </c>
      <c r="BE402" s="107">
        <f>IF(N402="základní",J402,0)</f>
        <v>0</v>
      </c>
      <c r="BF402" s="107">
        <f>IF(N402="snížená",J402,0)</f>
        <v>0</v>
      </c>
      <c r="BG402" s="107">
        <f>IF(N402="zákl. přenesená",J402,0)</f>
        <v>0</v>
      </c>
      <c r="BH402" s="107">
        <f>IF(N402="sníž. přenesená",J402,0)</f>
        <v>0</v>
      </c>
      <c r="BI402" s="107">
        <f>IF(N402="nulová",J402,0)</f>
        <v>0</v>
      </c>
      <c r="BJ402" s="10" t="s">
        <v>47</v>
      </c>
      <c r="BK402" s="107">
        <f>ROUND(I402*H402,2)</f>
        <v>0</v>
      </c>
      <c r="BL402" s="10" t="s">
        <v>97</v>
      </c>
      <c r="BM402" s="106" t="s">
        <v>526</v>
      </c>
    </row>
    <row r="403" spans="2:65" s="1" customFormat="1" ht="29.25" x14ac:dyDescent="0.2">
      <c r="B403" s="19"/>
      <c r="D403" s="108" t="s">
        <v>99</v>
      </c>
      <c r="F403" s="109" t="s">
        <v>527</v>
      </c>
      <c r="I403" s="39"/>
      <c r="L403" s="19"/>
      <c r="M403" s="110"/>
      <c r="N403" s="27"/>
      <c r="O403" s="27"/>
      <c r="P403" s="27"/>
      <c r="Q403" s="27"/>
      <c r="R403" s="27"/>
      <c r="S403" s="27"/>
      <c r="T403" s="28"/>
      <c r="AT403" s="10" t="s">
        <v>99</v>
      </c>
      <c r="AU403" s="10" t="s">
        <v>49</v>
      </c>
    </row>
    <row r="404" spans="2:65" s="7" customFormat="1" x14ac:dyDescent="0.2">
      <c r="B404" s="111"/>
      <c r="D404" s="108" t="s">
        <v>101</v>
      </c>
      <c r="E404" s="112" t="s">
        <v>0</v>
      </c>
      <c r="F404" s="113" t="s">
        <v>528</v>
      </c>
      <c r="H404" s="114">
        <v>2</v>
      </c>
      <c r="I404" s="115"/>
      <c r="L404" s="111"/>
      <c r="M404" s="116"/>
      <c r="N404" s="117"/>
      <c r="O404" s="117"/>
      <c r="P404" s="117"/>
      <c r="Q404" s="117"/>
      <c r="R404" s="117"/>
      <c r="S404" s="117"/>
      <c r="T404" s="118"/>
      <c r="AT404" s="112" t="s">
        <v>101</v>
      </c>
      <c r="AU404" s="112" t="s">
        <v>49</v>
      </c>
      <c r="AV404" s="7" t="s">
        <v>49</v>
      </c>
      <c r="AW404" s="7" t="s">
        <v>25</v>
      </c>
      <c r="AX404" s="7" t="s">
        <v>46</v>
      </c>
      <c r="AY404" s="112" t="s">
        <v>90</v>
      </c>
    </row>
    <row r="405" spans="2:65" s="1" customFormat="1" ht="24" customHeight="1" x14ac:dyDescent="0.2">
      <c r="B405" s="94"/>
      <c r="C405" s="95" t="s">
        <v>529</v>
      </c>
      <c r="D405" s="95" t="s">
        <v>92</v>
      </c>
      <c r="E405" s="96" t="s">
        <v>530</v>
      </c>
      <c r="F405" s="97" t="s">
        <v>531</v>
      </c>
      <c r="G405" s="98" t="s">
        <v>241</v>
      </c>
      <c r="H405" s="99">
        <v>12</v>
      </c>
      <c r="I405" s="100"/>
      <c r="J405" s="101">
        <f>ROUND(I405*H405,2)</f>
        <v>0</v>
      </c>
      <c r="K405" s="97" t="s">
        <v>96</v>
      </c>
      <c r="L405" s="19"/>
      <c r="M405" s="102" t="s">
        <v>0</v>
      </c>
      <c r="N405" s="103" t="s">
        <v>33</v>
      </c>
      <c r="O405" s="27"/>
      <c r="P405" s="104">
        <f>O405*H405</f>
        <v>0</v>
      </c>
      <c r="Q405" s="104">
        <v>0</v>
      </c>
      <c r="R405" s="104">
        <f>Q405*H405</f>
        <v>0</v>
      </c>
      <c r="S405" s="104">
        <v>7.0000000000000007E-2</v>
      </c>
      <c r="T405" s="105">
        <f>S405*H405</f>
        <v>0.84000000000000008</v>
      </c>
      <c r="AR405" s="106" t="s">
        <v>97</v>
      </c>
      <c r="AT405" s="106" t="s">
        <v>92</v>
      </c>
      <c r="AU405" s="106" t="s">
        <v>49</v>
      </c>
      <c r="AY405" s="10" t="s">
        <v>90</v>
      </c>
      <c r="BE405" s="107">
        <f>IF(N405="základní",J405,0)</f>
        <v>0</v>
      </c>
      <c r="BF405" s="107">
        <f>IF(N405="snížená",J405,0)</f>
        <v>0</v>
      </c>
      <c r="BG405" s="107">
        <f>IF(N405="zákl. přenesená",J405,0)</f>
        <v>0</v>
      </c>
      <c r="BH405" s="107">
        <f>IF(N405="sníž. přenesená",J405,0)</f>
        <v>0</v>
      </c>
      <c r="BI405" s="107">
        <f>IF(N405="nulová",J405,0)</f>
        <v>0</v>
      </c>
      <c r="BJ405" s="10" t="s">
        <v>47</v>
      </c>
      <c r="BK405" s="107">
        <f>ROUND(I405*H405,2)</f>
        <v>0</v>
      </c>
      <c r="BL405" s="10" t="s">
        <v>97</v>
      </c>
      <c r="BM405" s="106" t="s">
        <v>532</v>
      </c>
    </row>
    <row r="406" spans="2:65" s="1" customFormat="1" ht="19.5" x14ac:dyDescent="0.2">
      <c r="B406" s="19"/>
      <c r="D406" s="108" t="s">
        <v>99</v>
      </c>
      <c r="F406" s="109" t="s">
        <v>533</v>
      </c>
      <c r="I406" s="39"/>
      <c r="L406" s="19"/>
      <c r="M406" s="110"/>
      <c r="N406" s="27"/>
      <c r="O406" s="27"/>
      <c r="P406" s="27"/>
      <c r="Q406" s="27"/>
      <c r="R406" s="27"/>
      <c r="S406" s="27"/>
      <c r="T406" s="28"/>
      <c r="AT406" s="10" t="s">
        <v>99</v>
      </c>
      <c r="AU406" s="10" t="s">
        <v>49</v>
      </c>
    </row>
    <row r="407" spans="2:65" s="7" customFormat="1" x14ac:dyDescent="0.2">
      <c r="B407" s="111"/>
      <c r="D407" s="108" t="s">
        <v>101</v>
      </c>
      <c r="E407" s="112" t="s">
        <v>0</v>
      </c>
      <c r="F407" s="113" t="s">
        <v>534</v>
      </c>
      <c r="H407" s="114">
        <v>12</v>
      </c>
      <c r="I407" s="115"/>
      <c r="L407" s="111"/>
      <c r="M407" s="116"/>
      <c r="N407" s="117"/>
      <c r="O407" s="117"/>
      <c r="P407" s="117"/>
      <c r="Q407" s="117"/>
      <c r="R407" s="117"/>
      <c r="S407" s="117"/>
      <c r="T407" s="118"/>
      <c r="AT407" s="112" t="s">
        <v>101</v>
      </c>
      <c r="AU407" s="112" t="s">
        <v>49</v>
      </c>
      <c r="AV407" s="7" t="s">
        <v>49</v>
      </c>
      <c r="AW407" s="7" t="s">
        <v>25</v>
      </c>
      <c r="AX407" s="7" t="s">
        <v>46</v>
      </c>
      <c r="AY407" s="112" t="s">
        <v>90</v>
      </c>
    </row>
    <row r="408" spans="2:65" s="1" customFormat="1" ht="24" customHeight="1" x14ac:dyDescent="0.2">
      <c r="B408" s="94"/>
      <c r="C408" s="95" t="s">
        <v>535</v>
      </c>
      <c r="D408" s="95" t="s">
        <v>92</v>
      </c>
      <c r="E408" s="96" t="s">
        <v>536</v>
      </c>
      <c r="F408" s="97" t="s">
        <v>537</v>
      </c>
      <c r="G408" s="98" t="s">
        <v>95</v>
      </c>
      <c r="H408" s="99">
        <v>229.78</v>
      </c>
      <c r="I408" s="100"/>
      <c r="J408" s="101">
        <f>ROUND(I408*H408,2)</f>
        <v>0</v>
      </c>
      <c r="K408" s="97" t="s">
        <v>96</v>
      </c>
      <c r="L408" s="19"/>
      <c r="M408" s="102" t="s">
        <v>0</v>
      </c>
      <c r="N408" s="103" t="s">
        <v>33</v>
      </c>
      <c r="O408" s="27"/>
      <c r="P408" s="104">
        <f>O408*H408</f>
        <v>0</v>
      </c>
      <c r="Q408" s="104">
        <v>0</v>
      </c>
      <c r="R408" s="104">
        <f>Q408*H408</f>
        <v>0</v>
      </c>
      <c r="S408" s="104">
        <v>4.5999999999999999E-2</v>
      </c>
      <c r="T408" s="105">
        <f>S408*H408</f>
        <v>10.569879999999999</v>
      </c>
      <c r="AR408" s="106" t="s">
        <v>195</v>
      </c>
      <c r="AT408" s="106" t="s">
        <v>92</v>
      </c>
      <c r="AU408" s="106" t="s">
        <v>49</v>
      </c>
      <c r="AY408" s="10" t="s">
        <v>90</v>
      </c>
      <c r="BE408" s="107">
        <f>IF(N408="základní",J408,0)</f>
        <v>0</v>
      </c>
      <c r="BF408" s="107">
        <f>IF(N408="snížená",J408,0)</f>
        <v>0</v>
      </c>
      <c r="BG408" s="107">
        <f>IF(N408="zákl. přenesená",J408,0)</f>
        <v>0</v>
      </c>
      <c r="BH408" s="107">
        <f>IF(N408="sníž. přenesená",J408,0)</f>
        <v>0</v>
      </c>
      <c r="BI408" s="107">
        <f>IF(N408="nulová",J408,0)</f>
        <v>0</v>
      </c>
      <c r="BJ408" s="10" t="s">
        <v>47</v>
      </c>
      <c r="BK408" s="107">
        <f>ROUND(I408*H408,2)</f>
        <v>0</v>
      </c>
      <c r="BL408" s="10" t="s">
        <v>195</v>
      </c>
      <c r="BM408" s="106" t="s">
        <v>538</v>
      </c>
    </row>
    <row r="409" spans="2:65" s="1" customFormat="1" ht="29.25" x14ac:dyDescent="0.2">
      <c r="B409" s="19"/>
      <c r="D409" s="108" t="s">
        <v>99</v>
      </c>
      <c r="F409" s="109" t="s">
        <v>539</v>
      </c>
      <c r="I409" s="39"/>
      <c r="L409" s="19"/>
      <c r="M409" s="110"/>
      <c r="N409" s="27"/>
      <c r="O409" s="27"/>
      <c r="P409" s="27"/>
      <c r="Q409" s="27"/>
      <c r="R409" s="27"/>
      <c r="S409" s="27"/>
      <c r="T409" s="28"/>
      <c r="AT409" s="10" t="s">
        <v>99</v>
      </c>
      <c r="AU409" s="10" t="s">
        <v>49</v>
      </c>
    </row>
    <row r="410" spans="2:65" s="7" customFormat="1" ht="22.5" x14ac:dyDescent="0.2">
      <c r="B410" s="111"/>
      <c r="D410" s="108" t="s">
        <v>101</v>
      </c>
      <c r="E410" s="112" t="s">
        <v>0</v>
      </c>
      <c r="F410" s="113" t="s">
        <v>388</v>
      </c>
      <c r="H410" s="114">
        <v>4.1959999999999997</v>
      </c>
      <c r="I410" s="115"/>
      <c r="L410" s="111"/>
      <c r="M410" s="116"/>
      <c r="N410" s="117"/>
      <c r="O410" s="117"/>
      <c r="P410" s="117"/>
      <c r="Q410" s="117"/>
      <c r="R410" s="117"/>
      <c r="S410" s="117"/>
      <c r="T410" s="118"/>
      <c r="AT410" s="112" t="s">
        <v>101</v>
      </c>
      <c r="AU410" s="112" t="s">
        <v>49</v>
      </c>
      <c r="AV410" s="7" t="s">
        <v>49</v>
      </c>
      <c r="AW410" s="7" t="s">
        <v>25</v>
      </c>
      <c r="AX410" s="7" t="s">
        <v>46</v>
      </c>
      <c r="AY410" s="112" t="s">
        <v>90</v>
      </c>
    </row>
    <row r="411" spans="2:65" s="7" customFormat="1" ht="22.5" x14ac:dyDescent="0.2">
      <c r="B411" s="111"/>
      <c r="D411" s="108" t="s">
        <v>101</v>
      </c>
      <c r="E411" s="112" t="s">
        <v>0</v>
      </c>
      <c r="F411" s="113" t="s">
        <v>389</v>
      </c>
      <c r="H411" s="114">
        <v>15.656000000000001</v>
      </c>
      <c r="I411" s="115"/>
      <c r="L411" s="111"/>
      <c r="M411" s="116"/>
      <c r="N411" s="117"/>
      <c r="O411" s="117"/>
      <c r="P411" s="117"/>
      <c r="Q411" s="117"/>
      <c r="R411" s="117"/>
      <c r="S411" s="117"/>
      <c r="T411" s="118"/>
      <c r="AT411" s="112" t="s">
        <v>101</v>
      </c>
      <c r="AU411" s="112" t="s">
        <v>49</v>
      </c>
      <c r="AV411" s="7" t="s">
        <v>49</v>
      </c>
      <c r="AW411" s="7" t="s">
        <v>25</v>
      </c>
      <c r="AX411" s="7" t="s">
        <v>46</v>
      </c>
      <c r="AY411" s="112" t="s">
        <v>90</v>
      </c>
    </row>
    <row r="412" spans="2:65" s="7" customFormat="1" ht="22.5" x14ac:dyDescent="0.2">
      <c r="B412" s="111"/>
      <c r="D412" s="108" t="s">
        <v>101</v>
      </c>
      <c r="E412" s="112" t="s">
        <v>0</v>
      </c>
      <c r="F412" s="113" t="s">
        <v>390</v>
      </c>
      <c r="H412" s="114">
        <v>7.8330000000000002</v>
      </c>
      <c r="I412" s="115"/>
      <c r="L412" s="111"/>
      <c r="M412" s="116"/>
      <c r="N412" s="117"/>
      <c r="O412" s="117"/>
      <c r="P412" s="117"/>
      <c r="Q412" s="117"/>
      <c r="R412" s="117"/>
      <c r="S412" s="117"/>
      <c r="T412" s="118"/>
      <c r="AT412" s="112" t="s">
        <v>101</v>
      </c>
      <c r="AU412" s="112" t="s">
        <v>49</v>
      </c>
      <c r="AV412" s="7" t="s">
        <v>49</v>
      </c>
      <c r="AW412" s="7" t="s">
        <v>25</v>
      </c>
      <c r="AX412" s="7" t="s">
        <v>46</v>
      </c>
      <c r="AY412" s="112" t="s">
        <v>90</v>
      </c>
    </row>
    <row r="413" spans="2:65" s="7" customFormat="1" ht="33.75" x14ac:dyDescent="0.2">
      <c r="B413" s="111"/>
      <c r="D413" s="108" t="s">
        <v>101</v>
      </c>
      <c r="E413" s="112" t="s">
        <v>0</v>
      </c>
      <c r="F413" s="113" t="s">
        <v>391</v>
      </c>
      <c r="H413" s="114">
        <v>13.131</v>
      </c>
      <c r="I413" s="115"/>
      <c r="L413" s="111"/>
      <c r="M413" s="116"/>
      <c r="N413" s="117"/>
      <c r="O413" s="117"/>
      <c r="P413" s="117"/>
      <c r="Q413" s="117"/>
      <c r="R413" s="117"/>
      <c r="S413" s="117"/>
      <c r="T413" s="118"/>
      <c r="AT413" s="112" t="s">
        <v>101</v>
      </c>
      <c r="AU413" s="112" t="s">
        <v>49</v>
      </c>
      <c r="AV413" s="7" t="s">
        <v>49</v>
      </c>
      <c r="AW413" s="7" t="s">
        <v>25</v>
      </c>
      <c r="AX413" s="7" t="s">
        <v>46</v>
      </c>
      <c r="AY413" s="112" t="s">
        <v>90</v>
      </c>
    </row>
    <row r="414" spans="2:65" s="7" customFormat="1" ht="22.5" x14ac:dyDescent="0.2">
      <c r="B414" s="111"/>
      <c r="D414" s="108" t="s">
        <v>101</v>
      </c>
      <c r="E414" s="112" t="s">
        <v>0</v>
      </c>
      <c r="F414" s="113" t="s">
        <v>392</v>
      </c>
      <c r="H414" s="114">
        <v>43.134</v>
      </c>
      <c r="I414" s="115"/>
      <c r="L414" s="111"/>
      <c r="M414" s="116"/>
      <c r="N414" s="117"/>
      <c r="O414" s="117"/>
      <c r="P414" s="117"/>
      <c r="Q414" s="117"/>
      <c r="R414" s="117"/>
      <c r="S414" s="117"/>
      <c r="T414" s="118"/>
      <c r="AT414" s="112" t="s">
        <v>101</v>
      </c>
      <c r="AU414" s="112" t="s">
        <v>49</v>
      </c>
      <c r="AV414" s="7" t="s">
        <v>49</v>
      </c>
      <c r="AW414" s="7" t="s">
        <v>25</v>
      </c>
      <c r="AX414" s="7" t="s">
        <v>46</v>
      </c>
      <c r="AY414" s="112" t="s">
        <v>90</v>
      </c>
    </row>
    <row r="415" spans="2:65" s="7" customFormat="1" ht="33.75" x14ac:dyDescent="0.2">
      <c r="B415" s="111"/>
      <c r="D415" s="108" t="s">
        <v>101</v>
      </c>
      <c r="E415" s="112" t="s">
        <v>0</v>
      </c>
      <c r="F415" s="113" t="s">
        <v>393</v>
      </c>
      <c r="H415" s="114">
        <v>26.815999999999999</v>
      </c>
      <c r="I415" s="115"/>
      <c r="L415" s="111"/>
      <c r="M415" s="116"/>
      <c r="N415" s="117"/>
      <c r="O415" s="117"/>
      <c r="P415" s="117"/>
      <c r="Q415" s="117"/>
      <c r="R415" s="117"/>
      <c r="S415" s="117"/>
      <c r="T415" s="118"/>
      <c r="AT415" s="112" t="s">
        <v>101</v>
      </c>
      <c r="AU415" s="112" t="s">
        <v>49</v>
      </c>
      <c r="AV415" s="7" t="s">
        <v>49</v>
      </c>
      <c r="AW415" s="7" t="s">
        <v>25</v>
      </c>
      <c r="AX415" s="7" t="s">
        <v>46</v>
      </c>
      <c r="AY415" s="112" t="s">
        <v>90</v>
      </c>
    </row>
    <row r="416" spans="2:65" s="7" customFormat="1" ht="22.5" x14ac:dyDescent="0.2">
      <c r="B416" s="111"/>
      <c r="D416" s="108" t="s">
        <v>101</v>
      </c>
      <c r="E416" s="112" t="s">
        <v>0</v>
      </c>
      <c r="F416" s="113" t="s">
        <v>394</v>
      </c>
      <c r="H416" s="114">
        <v>13.92</v>
      </c>
      <c r="I416" s="115"/>
      <c r="L416" s="111"/>
      <c r="M416" s="116"/>
      <c r="N416" s="117"/>
      <c r="O416" s="117"/>
      <c r="P416" s="117"/>
      <c r="Q416" s="117"/>
      <c r="R416" s="117"/>
      <c r="S416" s="117"/>
      <c r="T416" s="118"/>
      <c r="AT416" s="112" t="s">
        <v>101</v>
      </c>
      <c r="AU416" s="112" t="s">
        <v>49</v>
      </c>
      <c r="AV416" s="7" t="s">
        <v>49</v>
      </c>
      <c r="AW416" s="7" t="s">
        <v>25</v>
      </c>
      <c r="AX416" s="7" t="s">
        <v>46</v>
      </c>
      <c r="AY416" s="112" t="s">
        <v>90</v>
      </c>
    </row>
    <row r="417" spans="2:65" s="7" customFormat="1" ht="22.5" x14ac:dyDescent="0.2">
      <c r="B417" s="111"/>
      <c r="D417" s="108" t="s">
        <v>101</v>
      </c>
      <c r="E417" s="112" t="s">
        <v>0</v>
      </c>
      <c r="F417" s="113" t="s">
        <v>395</v>
      </c>
      <c r="H417" s="114">
        <v>26.402999999999999</v>
      </c>
      <c r="I417" s="115"/>
      <c r="L417" s="111"/>
      <c r="M417" s="116"/>
      <c r="N417" s="117"/>
      <c r="O417" s="117"/>
      <c r="P417" s="117"/>
      <c r="Q417" s="117"/>
      <c r="R417" s="117"/>
      <c r="S417" s="117"/>
      <c r="T417" s="118"/>
      <c r="AT417" s="112" t="s">
        <v>101</v>
      </c>
      <c r="AU417" s="112" t="s">
        <v>49</v>
      </c>
      <c r="AV417" s="7" t="s">
        <v>49</v>
      </c>
      <c r="AW417" s="7" t="s">
        <v>25</v>
      </c>
      <c r="AX417" s="7" t="s">
        <v>46</v>
      </c>
      <c r="AY417" s="112" t="s">
        <v>90</v>
      </c>
    </row>
    <row r="418" spans="2:65" s="7" customFormat="1" ht="22.5" x14ac:dyDescent="0.2">
      <c r="B418" s="111"/>
      <c r="D418" s="108" t="s">
        <v>101</v>
      </c>
      <c r="E418" s="112" t="s">
        <v>0</v>
      </c>
      <c r="F418" s="113" t="s">
        <v>396</v>
      </c>
      <c r="H418" s="114">
        <v>21.077999999999999</v>
      </c>
      <c r="I418" s="115"/>
      <c r="L418" s="111"/>
      <c r="M418" s="116"/>
      <c r="N418" s="117"/>
      <c r="O418" s="117"/>
      <c r="P418" s="117"/>
      <c r="Q418" s="117"/>
      <c r="R418" s="117"/>
      <c r="S418" s="117"/>
      <c r="T418" s="118"/>
      <c r="AT418" s="112" t="s">
        <v>101</v>
      </c>
      <c r="AU418" s="112" t="s">
        <v>49</v>
      </c>
      <c r="AV418" s="7" t="s">
        <v>49</v>
      </c>
      <c r="AW418" s="7" t="s">
        <v>25</v>
      </c>
      <c r="AX418" s="7" t="s">
        <v>46</v>
      </c>
      <c r="AY418" s="112" t="s">
        <v>90</v>
      </c>
    </row>
    <row r="419" spans="2:65" s="7" customFormat="1" ht="33.75" x14ac:dyDescent="0.2">
      <c r="B419" s="111"/>
      <c r="D419" s="108" t="s">
        <v>101</v>
      </c>
      <c r="E419" s="112" t="s">
        <v>0</v>
      </c>
      <c r="F419" s="113" t="s">
        <v>397</v>
      </c>
      <c r="H419" s="114">
        <v>32.673000000000002</v>
      </c>
      <c r="I419" s="115"/>
      <c r="L419" s="111"/>
      <c r="M419" s="116"/>
      <c r="N419" s="117"/>
      <c r="O419" s="117"/>
      <c r="P419" s="117"/>
      <c r="Q419" s="117"/>
      <c r="R419" s="117"/>
      <c r="S419" s="117"/>
      <c r="T419" s="118"/>
      <c r="AT419" s="112" t="s">
        <v>101</v>
      </c>
      <c r="AU419" s="112" t="s">
        <v>49</v>
      </c>
      <c r="AV419" s="7" t="s">
        <v>49</v>
      </c>
      <c r="AW419" s="7" t="s">
        <v>25</v>
      </c>
      <c r="AX419" s="7" t="s">
        <v>46</v>
      </c>
      <c r="AY419" s="112" t="s">
        <v>90</v>
      </c>
    </row>
    <row r="420" spans="2:65" s="7" customFormat="1" ht="22.5" x14ac:dyDescent="0.2">
      <c r="B420" s="111"/>
      <c r="D420" s="108" t="s">
        <v>101</v>
      </c>
      <c r="E420" s="112" t="s">
        <v>0</v>
      </c>
      <c r="F420" s="113" t="s">
        <v>398</v>
      </c>
      <c r="H420" s="114">
        <v>14.94</v>
      </c>
      <c r="I420" s="115"/>
      <c r="L420" s="111"/>
      <c r="M420" s="116"/>
      <c r="N420" s="117"/>
      <c r="O420" s="117"/>
      <c r="P420" s="117"/>
      <c r="Q420" s="117"/>
      <c r="R420" s="117"/>
      <c r="S420" s="117"/>
      <c r="T420" s="118"/>
      <c r="AT420" s="112" t="s">
        <v>101</v>
      </c>
      <c r="AU420" s="112" t="s">
        <v>49</v>
      </c>
      <c r="AV420" s="7" t="s">
        <v>49</v>
      </c>
      <c r="AW420" s="7" t="s">
        <v>25</v>
      </c>
      <c r="AX420" s="7" t="s">
        <v>46</v>
      </c>
      <c r="AY420" s="112" t="s">
        <v>90</v>
      </c>
    </row>
    <row r="421" spans="2:65" s="7" customFormat="1" x14ac:dyDescent="0.2">
      <c r="B421" s="111"/>
      <c r="D421" s="108" t="s">
        <v>101</v>
      </c>
      <c r="E421" s="112" t="s">
        <v>0</v>
      </c>
      <c r="F421" s="113" t="s">
        <v>399</v>
      </c>
      <c r="H421" s="114">
        <v>10</v>
      </c>
      <c r="I421" s="115"/>
      <c r="L421" s="111"/>
      <c r="M421" s="116"/>
      <c r="N421" s="117"/>
      <c r="O421" s="117"/>
      <c r="P421" s="117"/>
      <c r="Q421" s="117"/>
      <c r="R421" s="117"/>
      <c r="S421" s="117"/>
      <c r="T421" s="118"/>
      <c r="AT421" s="112" t="s">
        <v>101</v>
      </c>
      <c r="AU421" s="112" t="s">
        <v>49</v>
      </c>
      <c r="AV421" s="7" t="s">
        <v>49</v>
      </c>
      <c r="AW421" s="7" t="s">
        <v>25</v>
      </c>
      <c r="AX421" s="7" t="s">
        <v>46</v>
      </c>
      <c r="AY421" s="112" t="s">
        <v>90</v>
      </c>
    </row>
    <row r="422" spans="2:65" s="1" customFormat="1" ht="24" customHeight="1" x14ac:dyDescent="0.2">
      <c r="B422" s="94"/>
      <c r="C422" s="95" t="s">
        <v>540</v>
      </c>
      <c r="D422" s="95" t="s">
        <v>92</v>
      </c>
      <c r="E422" s="96" t="s">
        <v>541</v>
      </c>
      <c r="F422" s="97" t="s">
        <v>542</v>
      </c>
      <c r="G422" s="98" t="s">
        <v>95</v>
      </c>
      <c r="H422" s="99">
        <v>102.27</v>
      </c>
      <c r="I422" s="100"/>
      <c r="J422" s="101">
        <f>ROUND(I422*H422,2)</f>
        <v>0</v>
      </c>
      <c r="K422" s="97" t="s">
        <v>96</v>
      </c>
      <c r="L422" s="19"/>
      <c r="M422" s="102" t="s">
        <v>0</v>
      </c>
      <c r="N422" s="103" t="s">
        <v>33</v>
      </c>
      <c r="O422" s="27"/>
      <c r="P422" s="104">
        <f>O422*H422</f>
        <v>0</v>
      </c>
      <c r="Q422" s="104">
        <v>0</v>
      </c>
      <c r="R422" s="104">
        <f>Q422*H422</f>
        <v>0</v>
      </c>
      <c r="S422" s="104">
        <v>5.8999999999999997E-2</v>
      </c>
      <c r="T422" s="105">
        <f>S422*H422</f>
        <v>6.0339299999999998</v>
      </c>
      <c r="AR422" s="106" t="s">
        <v>97</v>
      </c>
      <c r="AT422" s="106" t="s">
        <v>92</v>
      </c>
      <c r="AU422" s="106" t="s">
        <v>49</v>
      </c>
      <c r="AY422" s="10" t="s">
        <v>90</v>
      </c>
      <c r="BE422" s="107">
        <f>IF(N422="základní",J422,0)</f>
        <v>0</v>
      </c>
      <c r="BF422" s="107">
        <f>IF(N422="snížená",J422,0)</f>
        <v>0</v>
      </c>
      <c r="BG422" s="107">
        <f>IF(N422="zákl. přenesená",J422,0)</f>
        <v>0</v>
      </c>
      <c r="BH422" s="107">
        <f>IF(N422="sníž. přenesená",J422,0)</f>
        <v>0</v>
      </c>
      <c r="BI422" s="107">
        <f>IF(N422="nulová",J422,0)</f>
        <v>0</v>
      </c>
      <c r="BJ422" s="10" t="s">
        <v>47</v>
      </c>
      <c r="BK422" s="107">
        <f>ROUND(I422*H422,2)</f>
        <v>0</v>
      </c>
      <c r="BL422" s="10" t="s">
        <v>97</v>
      </c>
      <c r="BM422" s="106" t="s">
        <v>543</v>
      </c>
    </row>
    <row r="423" spans="2:65" s="1" customFormat="1" ht="29.25" x14ac:dyDescent="0.2">
      <c r="B423" s="19"/>
      <c r="D423" s="108" t="s">
        <v>99</v>
      </c>
      <c r="F423" s="109" t="s">
        <v>544</v>
      </c>
      <c r="I423" s="39"/>
      <c r="L423" s="19"/>
      <c r="M423" s="110"/>
      <c r="N423" s="27"/>
      <c r="O423" s="27"/>
      <c r="P423" s="27"/>
      <c r="Q423" s="27"/>
      <c r="R423" s="27"/>
      <c r="S423" s="27"/>
      <c r="T423" s="28"/>
      <c r="AT423" s="10" t="s">
        <v>99</v>
      </c>
      <c r="AU423" s="10" t="s">
        <v>49</v>
      </c>
    </row>
    <row r="424" spans="2:65" s="7" customFormat="1" ht="22.5" x14ac:dyDescent="0.2">
      <c r="B424" s="111"/>
      <c r="D424" s="108" t="s">
        <v>101</v>
      </c>
      <c r="E424" s="112" t="s">
        <v>0</v>
      </c>
      <c r="F424" s="113" t="s">
        <v>545</v>
      </c>
      <c r="H424" s="114">
        <v>29.49</v>
      </c>
      <c r="I424" s="115"/>
      <c r="L424" s="111"/>
      <c r="M424" s="116"/>
      <c r="N424" s="117"/>
      <c r="O424" s="117"/>
      <c r="P424" s="117"/>
      <c r="Q424" s="117"/>
      <c r="R424" s="117"/>
      <c r="S424" s="117"/>
      <c r="T424" s="118"/>
      <c r="AT424" s="112" t="s">
        <v>101</v>
      </c>
      <c r="AU424" s="112" t="s">
        <v>49</v>
      </c>
      <c r="AV424" s="7" t="s">
        <v>49</v>
      </c>
      <c r="AW424" s="7" t="s">
        <v>25</v>
      </c>
      <c r="AX424" s="7" t="s">
        <v>46</v>
      </c>
      <c r="AY424" s="112" t="s">
        <v>90</v>
      </c>
    </row>
    <row r="425" spans="2:65" s="7" customFormat="1" ht="22.5" x14ac:dyDescent="0.2">
      <c r="B425" s="111"/>
      <c r="D425" s="108" t="s">
        <v>101</v>
      </c>
      <c r="E425" s="112" t="s">
        <v>0</v>
      </c>
      <c r="F425" s="113" t="s">
        <v>546</v>
      </c>
      <c r="H425" s="114">
        <v>19.86</v>
      </c>
      <c r="I425" s="115"/>
      <c r="L425" s="111"/>
      <c r="M425" s="116"/>
      <c r="N425" s="117"/>
      <c r="O425" s="117"/>
      <c r="P425" s="117"/>
      <c r="Q425" s="117"/>
      <c r="R425" s="117"/>
      <c r="S425" s="117"/>
      <c r="T425" s="118"/>
      <c r="AT425" s="112" t="s">
        <v>101</v>
      </c>
      <c r="AU425" s="112" t="s">
        <v>49</v>
      </c>
      <c r="AV425" s="7" t="s">
        <v>49</v>
      </c>
      <c r="AW425" s="7" t="s">
        <v>25</v>
      </c>
      <c r="AX425" s="7" t="s">
        <v>46</v>
      </c>
      <c r="AY425" s="112" t="s">
        <v>90</v>
      </c>
    </row>
    <row r="426" spans="2:65" s="7" customFormat="1" ht="22.5" x14ac:dyDescent="0.2">
      <c r="B426" s="111"/>
      <c r="D426" s="108" t="s">
        <v>101</v>
      </c>
      <c r="E426" s="112" t="s">
        <v>0</v>
      </c>
      <c r="F426" s="113" t="s">
        <v>547</v>
      </c>
      <c r="H426" s="114">
        <v>23.88</v>
      </c>
      <c r="I426" s="115"/>
      <c r="L426" s="111"/>
      <c r="M426" s="116"/>
      <c r="N426" s="117"/>
      <c r="O426" s="117"/>
      <c r="P426" s="117"/>
      <c r="Q426" s="117"/>
      <c r="R426" s="117"/>
      <c r="S426" s="117"/>
      <c r="T426" s="118"/>
      <c r="AT426" s="112" t="s">
        <v>101</v>
      </c>
      <c r="AU426" s="112" t="s">
        <v>49</v>
      </c>
      <c r="AV426" s="7" t="s">
        <v>49</v>
      </c>
      <c r="AW426" s="7" t="s">
        <v>25</v>
      </c>
      <c r="AX426" s="7" t="s">
        <v>46</v>
      </c>
      <c r="AY426" s="112" t="s">
        <v>90</v>
      </c>
    </row>
    <row r="427" spans="2:65" s="7" customFormat="1" x14ac:dyDescent="0.2">
      <c r="B427" s="111"/>
      <c r="D427" s="108" t="s">
        <v>101</v>
      </c>
      <c r="E427" s="112" t="s">
        <v>0</v>
      </c>
      <c r="F427" s="113" t="s">
        <v>548</v>
      </c>
      <c r="H427" s="114">
        <v>26.04</v>
      </c>
      <c r="I427" s="115"/>
      <c r="L427" s="111"/>
      <c r="M427" s="116"/>
      <c r="N427" s="117"/>
      <c r="O427" s="117"/>
      <c r="P427" s="117"/>
      <c r="Q427" s="117"/>
      <c r="R427" s="117"/>
      <c r="S427" s="117"/>
      <c r="T427" s="118"/>
      <c r="AT427" s="112" t="s">
        <v>101</v>
      </c>
      <c r="AU427" s="112" t="s">
        <v>49</v>
      </c>
      <c r="AV427" s="7" t="s">
        <v>49</v>
      </c>
      <c r="AW427" s="7" t="s">
        <v>25</v>
      </c>
      <c r="AX427" s="7" t="s">
        <v>46</v>
      </c>
      <c r="AY427" s="112" t="s">
        <v>90</v>
      </c>
    </row>
    <row r="428" spans="2:65" s="7" customFormat="1" x14ac:dyDescent="0.2">
      <c r="B428" s="111"/>
      <c r="D428" s="108" t="s">
        <v>101</v>
      </c>
      <c r="E428" s="112" t="s">
        <v>0</v>
      </c>
      <c r="F428" s="113" t="s">
        <v>364</v>
      </c>
      <c r="H428" s="114">
        <v>3</v>
      </c>
      <c r="I428" s="115"/>
      <c r="L428" s="111"/>
      <c r="M428" s="116"/>
      <c r="N428" s="117"/>
      <c r="O428" s="117"/>
      <c r="P428" s="117"/>
      <c r="Q428" s="117"/>
      <c r="R428" s="117"/>
      <c r="S428" s="117"/>
      <c r="T428" s="118"/>
      <c r="AT428" s="112" t="s">
        <v>101</v>
      </c>
      <c r="AU428" s="112" t="s">
        <v>49</v>
      </c>
      <c r="AV428" s="7" t="s">
        <v>49</v>
      </c>
      <c r="AW428" s="7" t="s">
        <v>25</v>
      </c>
      <c r="AX428" s="7" t="s">
        <v>46</v>
      </c>
      <c r="AY428" s="112" t="s">
        <v>90</v>
      </c>
    </row>
    <row r="429" spans="2:65" s="6" customFormat="1" ht="20.85" customHeight="1" x14ac:dyDescent="0.2">
      <c r="B429" s="81"/>
      <c r="D429" s="82" t="s">
        <v>45</v>
      </c>
      <c r="E429" s="92" t="s">
        <v>549</v>
      </c>
      <c r="F429" s="92" t="s">
        <v>550</v>
      </c>
      <c r="I429" s="84"/>
      <c r="J429" s="93">
        <f>BK429</f>
        <v>0</v>
      </c>
      <c r="L429" s="81"/>
      <c r="M429" s="86"/>
      <c r="N429" s="87"/>
      <c r="O429" s="87"/>
      <c r="P429" s="88">
        <f>SUM(P430:P460)</f>
        <v>0</v>
      </c>
      <c r="Q429" s="87"/>
      <c r="R429" s="88">
        <f>SUM(R430:R460)</f>
        <v>0</v>
      </c>
      <c r="S429" s="87"/>
      <c r="T429" s="89">
        <f>SUM(T430:T460)</f>
        <v>0</v>
      </c>
      <c r="AR429" s="82" t="s">
        <v>47</v>
      </c>
      <c r="AT429" s="90" t="s">
        <v>45</v>
      </c>
      <c r="AU429" s="90" t="s">
        <v>49</v>
      </c>
      <c r="AY429" s="82" t="s">
        <v>90</v>
      </c>
      <c r="BK429" s="91">
        <f>SUM(BK430:BK460)</f>
        <v>0</v>
      </c>
    </row>
    <row r="430" spans="2:65" s="1" customFormat="1" ht="24" customHeight="1" x14ac:dyDescent="0.2">
      <c r="B430" s="94"/>
      <c r="C430" s="95" t="s">
        <v>551</v>
      </c>
      <c r="D430" s="95" t="s">
        <v>92</v>
      </c>
      <c r="E430" s="96" t="s">
        <v>552</v>
      </c>
      <c r="F430" s="97" t="s">
        <v>553</v>
      </c>
      <c r="G430" s="98" t="s">
        <v>172</v>
      </c>
      <c r="H430" s="99">
        <v>332.81</v>
      </c>
      <c r="I430" s="100"/>
      <c r="J430" s="101">
        <f>ROUND(I430*H430,2)</f>
        <v>0</v>
      </c>
      <c r="K430" s="97" t="s">
        <v>96</v>
      </c>
      <c r="L430" s="19"/>
      <c r="M430" s="102" t="s">
        <v>0</v>
      </c>
      <c r="N430" s="103" t="s">
        <v>33</v>
      </c>
      <c r="O430" s="27"/>
      <c r="P430" s="104">
        <f>O430*H430</f>
        <v>0</v>
      </c>
      <c r="Q430" s="104">
        <v>0</v>
      </c>
      <c r="R430" s="104">
        <f>Q430*H430</f>
        <v>0</v>
      </c>
      <c r="S430" s="104">
        <v>0</v>
      </c>
      <c r="T430" s="105">
        <f>S430*H430</f>
        <v>0</v>
      </c>
      <c r="AR430" s="106" t="s">
        <v>97</v>
      </c>
      <c r="AT430" s="106" t="s">
        <v>92</v>
      </c>
      <c r="AU430" s="106" t="s">
        <v>110</v>
      </c>
      <c r="AY430" s="10" t="s">
        <v>90</v>
      </c>
      <c r="BE430" s="107">
        <f>IF(N430="základní",J430,0)</f>
        <v>0</v>
      </c>
      <c r="BF430" s="107">
        <f>IF(N430="snížená",J430,0)</f>
        <v>0</v>
      </c>
      <c r="BG430" s="107">
        <f>IF(N430="zákl. přenesená",J430,0)</f>
        <v>0</v>
      </c>
      <c r="BH430" s="107">
        <f>IF(N430="sníž. přenesená",J430,0)</f>
        <v>0</v>
      </c>
      <c r="BI430" s="107">
        <f>IF(N430="nulová",J430,0)</f>
        <v>0</v>
      </c>
      <c r="BJ430" s="10" t="s">
        <v>47</v>
      </c>
      <c r="BK430" s="107">
        <f>ROUND(I430*H430,2)</f>
        <v>0</v>
      </c>
      <c r="BL430" s="10" t="s">
        <v>97</v>
      </c>
      <c r="BM430" s="106" t="s">
        <v>554</v>
      </c>
    </row>
    <row r="431" spans="2:65" s="1" customFormat="1" ht="48.75" x14ac:dyDescent="0.2">
      <c r="B431" s="19"/>
      <c r="D431" s="108" t="s">
        <v>99</v>
      </c>
      <c r="F431" s="109" t="s">
        <v>555</v>
      </c>
      <c r="I431" s="39"/>
      <c r="L431" s="19"/>
      <c r="M431" s="110"/>
      <c r="N431" s="27"/>
      <c r="O431" s="27"/>
      <c r="P431" s="27"/>
      <c r="Q431" s="27"/>
      <c r="R431" s="27"/>
      <c r="S431" s="27"/>
      <c r="T431" s="28"/>
      <c r="AT431" s="10" t="s">
        <v>99</v>
      </c>
      <c r="AU431" s="10" t="s">
        <v>110</v>
      </c>
    </row>
    <row r="432" spans="2:65" s="7" customFormat="1" x14ac:dyDescent="0.2">
      <c r="B432" s="111"/>
      <c r="D432" s="108" t="s">
        <v>101</v>
      </c>
      <c r="E432" s="112" t="s">
        <v>0</v>
      </c>
      <c r="F432" s="113" t="s">
        <v>556</v>
      </c>
      <c r="H432" s="114">
        <v>348.072</v>
      </c>
      <c r="I432" s="115"/>
      <c r="L432" s="111"/>
      <c r="M432" s="116"/>
      <c r="N432" s="117"/>
      <c r="O432" s="117"/>
      <c r="P432" s="117"/>
      <c r="Q432" s="117"/>
      <c r="R432" s="117"/>
      <c r="S432" s="117"/>
      <c r="T432" s="118"/>
      <c r="AT432" s="112" t="s">
        <v>101</v>
      </c>
      <c r="AU432" s="112" t="s">
        <v>110</v>
      </c>
      <c r="AV432" s="7" t="s">
        <v>49</v>
      </c>
      <c r="AW432" s="7" t="s">
        <v>25</v>
      </c>
      <c r="AX432" s="7" t="s">
        <v>46</v>
      </c>
      <c r="AY432" s="112" t="s">
        <v>90</v>
      </c>
    </row>
    <row r="433" spans="2:65" s="7" customFormat="1" ht="22.5" x14ac:dyDescent="0.2">
      <c r="B433" s="111"/>
      <c r="D433" s="108" t="s">
        <v>101</v>
      </c>
      <c r="E433" s="112" t="s">
        <v>0</v>
      </c>
      <c r="F433" s="113" t="s">
        <v>557</v>
      </c>
      <c r="H433" s="114">
        <v>-15.262</v>
      </c>
      <c r="I433" s="115"/>
      <c r="L433" s="111"/>
      <c r="M433" s="116"/>
      <c r="N433" s="117"/>
      <c r="O433" s="117"/>
      <c r="P433" s="117"/>
      <c r="Q433" s="117"/>
      <c r="R433" s="117"/>
      <c r="S433" s="117"/>
      <c r="T433" s="118"/>
      <c r="AT433" s="112" t="s">
        <v>101</v>
      </c>
      <c r="AU433" s="112" t="s">
        <v>110</v>
      </c>
      <c r="AV433" s="7" t="s">
        <v>49</v>
      </c>
      <c r="AW433" s="7" t="s">
        <v>25</v>
      </c>
      <c r="AX433" s="7" t="s">
        <v>46</v>
      </c>
      <c r="AY433" s="112" t="s">
        <v>90</v>
      </c>
    </row>
    <row r="434" spans="2:65" s="1" customFormat="1" ht="24" customHeight="1" x14ac:dyDescent="0.2">
      <c r="B434" s="94"/>
      <c r="C434" s="95" t="s">
        <v>558</v>
      </c>
      <c r="D434" s="95" t="s">
        <v>92</v>
      </c>
      <c r="E434" s="96" t="s">
        <v>559</v>
      </c>
      <c r="F434" s="97" t="s">
        <v>560</v>
      </c>
      <c r="G434" s="98" t="s">
        <v>172</v>
      </c>
      <c r="H434" s="99">
        <v>15.237</v>
      </c>
      <c r="I434" s="100"/>
      <c r="J434" s="101">
        <f>ROUND(I434*H434,2)</f>
        <v>0</v>
      </c>
      <c r="K434" s="97" t="s">
        <v>96</v>
      </c>
      <c r="L434" s="19"/>
      <c r="M434" s="102" t="s">
        <v>0</v>
      </c>
      <c r="N434" s="103" t="s">
        <v>33</v>
      </c>
      <c r="O434" s="27"/>
      <c r="P434" s="104">
        <f>O434*H434</f>
        <v>0</v>
      </c>
      <c r="Q434" s="104">
        <v>0</v>
      </c>
      <c r="R434" s="104">
        <f>Q434*H434</f>
        <v>0</v>
      </c>
      <c r="S434" s="104">
        <v>0</v>
      </c>
      <c r="T434" s="105">
        <f>S434*H434</f>
        <v>0</v>
      </c>
      <c r="AR434" s="106" t="s">
        <v>97</v>
      </c>
      <c r="AT434" s="106" t="s">
        <v>92</v>
      </c>
      <c r="AU434" s="106" t="s">
        <v>110</v>
      </c>
      <c r="AY434" s="10" t="s">
        <v>90</v>
      </c>
      <c r="BE434" s="107">
        <f>IF(N434="základní",J434,0)</f>
        <v>0</v>
      </c>
      <c r="BF434" s="107">
        <f>IF(N434="snížená",J434,0)</f>
        <v>0</v>
      </c>
      <c r="BG434" s="107">
        <f>IF(N434="zákl. přenesená",J434,0)</f>
        <v>0</v>
      </c>
      <c r="BH434" s="107">
        <f>IF(N434="sníž. přenesená",J434,0)</f>
        <v>0</v>
      </c>
      <c r="BI434" s="107">
        <f>IF(N434="nulová",J434,0)</f>
        <v>0</v>
      </c>
      <c r="BJ434" s="10" t="s">
        <v>47</v>
      </c>
      <c r="BK434" s="107">
        <f>ROUND(I434*H434,2)</f>
        <v>0</v>
      </c>
      <c r="BL434" s="10" t="s">
        <v>97</v>
      </c>
      <c r="BM434" s="106" t="s">
        <v>561</v>
      </c>
    </row>
    <row r="435" spans="2:65" s="1" customFormat="1" ht="19.5" x14ac:dyDescent="0.2">
      <c r="B435" s="19"/>
      <c r="D435" s="108" t="s">
        <v>99</v>
      </c>
      <c r="F435" s="109" t="s">
        <v>562</v>
      </c>
      <c r="I435" s="39"/>
      <c r="L435" s="19"/>
      <c r="M435" s="110"/>
      <c r="N435" s="27"/>
      <c r="O435" s="27"/>
      <c r="P435" s="27"/>
      <c r="Q435" s="27"/>
      <c r="R435" s="27"/>
      <c r="S435" s="27"/>
      <c r="T435" s="28"/>
      <c r="AT435" s="10" t="s">
        <v>99</v>
      </c>
      <c r="AU435" s="10" t="s">
        <v>110</v>
      </c>
    </row>
    <row r="436" spans="2:65" s="7" customFormat="1" ht="22.5" x14ac:dyDescent="0.2">
      <c r="B436" s="111"/>
      <c r="D436" s="108" t="s">
        <v>101</v>
      </c>
      <c r="E436" s="112" t="s">
        <v>0</v>
      </c>
      <c r="F436" s="113" t="s">
        <v>563</v>
      </c>
      <c r="H436" s="114">
        <v>30.498999999999999</v>
      </c>
      <c r="I436" s="115"/>
      <c r="L436" s="111"/>
      <c r="M436" s="116"/>
      <c r="N436" s="117"/>
      <c r="O436" s="117"/>
      <c r="P436" s="117"/>
      <c r="Q436" s="117"/>
      <c r="R436" s="117"/>
      <c r="S436" s="117"/>
      <c r="T436" s="118"/>
      <c r="AT436" s="112" t="s">
        <v>101</v>
      </c>
      <c r="AU436" s="112" t="s">
        <v>110</v>
      </c>
      <c r="AV436" s="7" t="s">
        <v>49</v>
      </c>
      <c r="AW436" s="7" t="s">
        <v>25</v>
      </c>
      <c r="AX436" s="7" t="s">
        <v>46</v>
      </c>
      <c r="AY436" s="112" t="s">
        <v>90</v>
      </c>
    </row>
    <row r="437" spans="2:65" s="7" customFormat="1" ht="22.5" x14ac:dyDescent="0.2">
      <c r="B437" s="111"/>
      <c r="D437" s="108" t="s">
        <v>101</v>
      </c>
      <c r="E437" s="112" t="s">
        <v>0</v>
      </c>
      <c r="F437" s="113" t="s">
        <v>557</v>
      </c>
      <c r="H437" s="114">
        <v>-15.262</v>
      </c>
      <c r="I437" s="115"/>
      <c r="L437" s="111"/>
      <c r="M437" s="116"/>
      <c r="N437" s="117"/>
      <c r="O437" s="117"/>
      <c r="P437" s="117"/>
      <c r="Q437" s="117"/>
      <c r="R437" s="117"/>
      <c r="S437" s="117"/>
      <c r="T437" s="118"/>
      <c r="AT437" s="112" t="s">
        <v>101</v>
      </c>
      <c r="AU437" s="112" t="s">
        <v>110</v>
      </c>
      <c r="AV437" s="7" t="s">
        <v>49</v>
      </c>
      <c r="AW437" s="7" t="s">
        <v>25</v>
      </c>
      <c r="AX437" s="7" t="s">
        <v>46</v>
      </c>
      <c r="AY437" s="112" t="s">
        <v>90</v>
      </c>
    </row>
    <row r="438" spans="2:65" s="1" customFormat="1" ht="24" customHeight="1" x14ac:dyDescent="0.2">
      <c r="B438" s="94"/>
      <c r="C438" s="95" t="s">
        <v>564</v>
      </c>
      <c r="D438" s="95" t="s">
        <v>92</v>
      </c>
      <c r="E438" s="96" t="s">
        <v>565</v>
      </c>
      <c r="F438" s="97" t="s">
        <v>566</v>
      </c>
      <c r="G438" s="98" t="s">
        <v>172</v>
      </c>
      <c r="H438" s="99">
        <v>0.11799999999999999</v>
      </c>
      <c r="I438" s="100"/>
      <c r="J438" s="101">
        <f>ROUND(I438*H438,2)</f>
        <v>0</v>
      </c>
      <c r="K438" s="97" t="s">
        <v>96</v>
      </c>
      <c r="L438" s="19"/>
      <c r="M438" s="102" t="s">
        <v>0</v>
      </c>
      <c r="N438" s="103" t="s">
        <v>33</v>
      </c>
      <c r="O438" s="27"/>
      <c r="P438" s="104">
        <f>O438*H438</f>
        <v>0</v>
      </c>
      <c r="Q438" s="104">
        <v>0</v>
      </c>
      <c r="R438" s="104">
        <f>Q438*H438</f>
        <v>0</v>
      </c>
      <c r="S438" s="104">
        <v>0</v>
      </c>
      <c r="T438" s="105">
        <f>S438*H438</f>
        <v>0</v>
      </c>
      <c r="AR438" s="106" t="s">
        <v>97</v>
      </c>
      <c r="AT438" s="106" t="s">
        <v>92</v>
      </c>
      <c r="AU438" s="106" t="s">
        <v>110</v>
      </c>
      <c r="AY438" s="10" t="s">
        <v>90</v>
      </c>
      <c r="BE438" s="107">
        <f>IF(N438="základní",J438,0)</f>
        <v>0</v>
      </c>
      <c r="BF438" s="107">
        <f>IF(N438="snížená",J438,0)</f>
        <v>0</v>
      </c>
      <c r="BG438" s="107">
        <f>IF(N438="zákl. přenesená",J438,0)</f>
        <v>0</v>
      </c>
      <c r="BH438" s="107">
        <f>IF(N438="sníž. přenesená",J438,0)</f>
        <v>0</v>
      </c>
      <c r="BI438" s="107">
        <f>IF(N438="nulová",J438,0)</f>
        <v>0</v>
      </c>
      <c r="BJ438" s="10" t="s">
        <v>47</v>
      </c>
      <c r="BK438" s="107">
        <f>ROUND(I438*H438,2)</f>
        <v>0</v>
      </c>
      <c r="BL438" s="10" t="s">
        <v>97</v>
      </c>
      <c r="BM438" s="106" t="s">
        <v>567</v>
      </c>
    </row>
    <row r="439" spans="2:65" s="1" customFormat="1" ht="19.5" x14ac:dyDescent="0.2">
      <c r="B439" s="19"/>
      <c r="D439" s="108" t="s">
        <v>99</v>
      </c>
      <c r="F439" s="109" t="s">
        <v>568</v>
      </c>
      <c r="I439" s="39"/>
      <c r="L439" s="19"/>
      <c r="M439" s="110"/>
      <c r="N439" s="27"/>
      <c r="O439" s="27"/>
      <c r="P439" s="27"/>
      <c r="Q439" s="27"/>
      <c r="R439" s="27"/>
      <c r="S439" s="27"/>
      <c r="T439" s="28"/>
      <c r="AT439" s="10" t="s">
        <v>99</v>
      </c>
      <c r="AU439" s="10" t="s">
        <v>110</v>
      </c>
    </row>
    <row r="440" spans="2:65" s="7" customFormat="1" x14ac:dyDescent="0.2">
      <c r="B440" s="111"/>
      <c r="D440" s="108" t="s">
        <v>101</v>
      </c>
      <c r="E440" s="112" t="s">
        <v>0</v>
      </c>
      <c r="F440" s="113" t="s">
        <v>569</v>
      </c>
      <c r="H440" s="114">
        <v>0.11799999999999999</v>
      </c>
      <c r="I440" s="115"/>
      <c r="L440" s="111"/>
      <c r="M440" s="116"/>
      <c r="N440" s="117"/>
      <c r="O440" s="117"/>
      <c r="P440" s="117"/>
      <c r="Q440" s="117"/>
      <c r="R440" s="117"/>
      <c r="S440" s="117"/>
      <c r="T440" s="118"/>
      <c r="AT440" s="112" t="s">
        <v>101</v>
      </c>
      <c r="AU440" s="112" t="s">
        <v>110</v>
      </c>
      <c r="AV440" s="7" t="s">
        <v>49</v>
      </c>
      <c r="AW440" s="7" t="s">
        <v>25</v>
      </c>
      <c r="AX440" s="7" t="s">
        <v>46</v>
      </c>
      <c r="AY440" s="112" t="s">
        <v>90</v>
      </c>
    </row>
    <row r="441" spans="2:65" s="1" customFormat="1" ht="24" customHeight="1" x14ac:dyDescent="0.2">
      <c r="B441" s="94"/>
      <c r="C441" s="95" t="s">
        <v>570</v>
      </c>
      <c r="D441" s="95" t="s">
        <v>92</v>
      </c>
      <c r="E441" s="96" t="s">
        <v>571</v>
      </c>
      <c r="F441" s="97" t="s">
        <v>572</v>
      </c>
      <c r="G441" s="98" t="s">
        <v>172</v>
      </c>
      <c r="H441" s="99">
        <v>67.251999999999995</v>
      </c>
      <c r="I441" s="100"/>
      <c r="J441" s="101">
        <f>ROUND(I441*H441,2)</f>
        <v>0</v>
      </c>
      <c r="K441" s="97" t="s">
        <v>0</v>
      </c>
      <c r="L441" s="19"/>
      <c r="M441" s="102" t="s">
        <v>0</v>
      </c>
      <c r="N441" s="103" t="s">
        <v>33</v>
      </c>
      <c r="O441" s="27"/>
      <c r="P441" s="104">
        <f>O441*H441</f>
        <v>0</v>
      </c>
      <c r="Q441" s="104">
        <v>0</v>
      </c>
      <c r="R441" s="104">
        <f>Q441*H441</f>
        <v>0</v>
      </c>
      <c r="S441" s="104">
        <v>0</v>
      </c>
      <c r="T441" s="105">
        <f>S441*H441</f>
        <v>0</v>
      </c>
      <c r="AR441" s="106" t="s">
        <v>97</v>
      </c>
      <c r="AT441" s="106" t="s">
        <v>92</v>
      </c>
      <c r="AU441" s="106" t="s">
        <v>110</v>
      </c>
      <c r="AY441" s="10" t="s">
        <v>90</v>
      </c>
      <c r="BE441" s="107">
        <f>IF(N441="základní",J441,0)</f>
        <v>0</v>
      </c>
      <c r="BF441" s="107">
        <f>IF(N441="snížená",J441,0)</f>
        <v>0</v>
      </c>
      <c r="BG441" s="107">
        <f>IF(N441="zákl. přenesená",J441,0)</f>
        <v>0</v>
      </c>
      <c r="BH441" s="107">
        <f>IF(N441="sníž. přenesená",J441,0)</f>
        <v>0</v>
      </c>
      <c r="BI441" s="107">
        <f>IF(N441="nulová",J441,0)</f>
        <v>0</v>
      </c>
      <c r="BJ441" s="10" t="s">
        <v>47</v>
      </c>
      <c r="BK441" s="107">
        <f>ROUND(I441*H441,2)</f>
        <v>0</v>
      </c>
      <c r="BL441" s="10" t="s">
        <v>97</v>
      </c>
      <c r="BM441" s="106" t="s">
        <v>573</v>
      </c>
    </row>
    <row r="442" spans="2:65" s="1" customFormat="1" x14ac:dyDescent="0.2">
      <c r="B442" s="19"/>
      <c r="D442" s="108" t="s">
        <v>99</v>
      </c>
      <c r="F442" s="109" t="s">
        <v>574</v>
      </c>
      <c r="I442" s="39"/>
      <c r="L442" s="19"/>
      <c r="M442" s="110"/>
      <c r="N442" s="27"/>
      <c r="O442" s="27"/>
      <c r="P442" s="27"/>
      <c r="Q442" s="27"/>
      <c r="R442" s="27"/>
      <c r="S442" s="27"/>
      <c r="T442" s="28"/>
      <c r="AT442" s="10" t="s">
        <v>99</v>
      </c>
      <c r="AU442" s="10" t="s">
        <v>110</v>
      </c>
    </row>
    <row r="443" spans="2:65" s="7" customFormat="1" ht="22.5" x14ac:dyDescent="0.2">
      <c r="B443" s="111"/>
      <c r="D443" s="108" t="s">
        <v>101</v>
      </c>
      <c r="E443" s="112" t="s">
        <v>0</v>
      </c>
      <c r="F443" s="113" t="s">
        <v>575</v>
      </c>
      <c r="H443" s="114">
        <v>67.251999999999995</v>
      </c>
      <c r="I443" s="115"/>
      <c r="L443" s="111"/>
      <c r="M443" s="116"/>
      <c r="N443" s="117"/>
      <c r="O443" s="117"/>
      <c r="P443" s="117"/>
      <c r="Q443" s="117"/>
      <c r="R443" s="117"/>
      <c r="S443" s="117"/>
      <c r="T443" s="118"/>
      <c r="AT443" s="112" t="s">
        <v>101</v>
      </c>
      <c r="AU443" s="112" t="s">
        <v>110</v>
      </c>
      <c r="AV443" s="7" t="s">
        <v>49</v>
      </c>
      <c r="AW443" s="7" t="s">
        <v>25</v>
      </c>
      <c r="AX443" s="7" t="s">
        <v>46</v>
      </c>
      <c r="AY443" s="112" t="s">
        <v>90</v>
      </c>
    </row>
    <row r="444" spans="2:65" s="1" customFormat="1" ht="24" customHeight="1" x14ac:dyDescent="0.2">
      <c r="B444" s="94"/>
      <c r="C444" s="95" t="s">
        <v>576</v>
      </c>
      <c r="D444" s="95" t="s">
        <v>92</v>
      </c>
      <c r="E444" s="96" t="s">
        <v>577</v>
      </c>
      <c r="F444" s="97" t="s">
        <v>578</v>
      </c>
      <c r="G444" s="98" t="s">
        <v>172</v>
      </c>
      <c r="H444" s="99">
        <v>0.95399999999999996</v>
      </c>
      <c r="I444" s="100"/>
      <c r="J444" s="101">
        <f>ROUND(I444*H444,2)</f>
        <v>0</v>
      </c>
      <c r="K444" s="97" t="s">
        <v>0</v>
      </c>
      <c r="L444" s="19"/>
      <c r="M444" s="102" t="s">
        <v>0</v>
      </c>
      <c r="N444" s="103" t="s">
        <v>33</v>
      </c>
      <c r="O444" s="27"/>
      <c r="P444" s="104">
        <f>O444*H444</f>
        <v>0</v>
      </c>
      <c r="Q444" s="104">
        <v>0</v>
      </c>
      <c r="R444" s="104">
        <f>Q444*H444</f>
        <v>0</v>
      </c>
      <c r="S444" s="104">
        <v>0</v>
      </c>
      <c r="T444" s="105">
        <f>S444*H444</f>
        <v>0</v>
      </c>
      <c r="AR444" s="106" t="s">
        <v>97</v>
      </c>
      <c r="AT444" s="106" t="s">
        <v>92</v>
      </c>
      <c r="AU444" s="106" t="s">
        <v>110</v>
      </c>
      <c r="AY444" s="10" t="s">
        <v>90</v>
      </c>
      <c r="BE444" s="107">
        <f>IF(N444="základní",J444,0)</f>
        <v>0</v>
      </c>
      <c r="BF444" s="107">
        <f>IF(N444="snížená",J444,0)</f>
        <v>0</v>
      </c>
      <c r="BG444" s="107">
        <f>IF(N444="zákl. přenesená",J444,0)</f>
        <v>0</v>
      </c>
      <c r="BH444" s="107">
        <f>IF(N444="sníž. přenesená",J444,0)</f>
        <v>0</v>
      </c>
      <c r="BI444" s="107">
        <f>IF(N444="nulová",J444,0)</f>
        <v>0</v>
      </c>
      <c r="BJ444" s="10" t="s">
        <v>47</v>
      </c>
      <c r="BK444" s="107">
        <f>ROUND(I444*H444,2)</f>
        <v>0</v>
      </c>
      <c r="BL444" s="10" t="s">
        <v>97</v>
      </c>
      <c r="BM444" s="106" t="s">
        <v>579</v>
      </c>
    </row>
    <row r="445" spans="2:65" s="1" customFormat="1" ht="19.5" x14ac:dyDescent="0.2">
      <c r="B445" s="19"/>
      <c r="D445" s="108" t="s">
        <v>99</v>
      </c>
      <c r="F445" s="109" t="s">
        <v>578</v>
      </c>
      <c r="I445" s="39"/>
      <c r="L445" s="19"/>
      <c r="M445" s="110"/>
      <c r="N445" s="27"/>
      <c r="O445" s="27"/>
      <c r="P445" s="27"/>
      <c r="Q445" s="27"/>
      <c r="R445" s="27"/>
      <c r="S445" s="27"/>
      <c r="T445" s="28"/>
      <c r="AT445" s="10" t="s">
        <v>99</v>
      </c>
      <c r="AU445" s="10" t="s">
        <v>110</v>
      </c>
    </row>
    <row r="446" spans="2:65" s="7" customFormat="1" x14ac:dyDescent="0.2">
      <c r="B446" s="111"/>
      <c r="D446" s="108" t="s">
        <v>101</v>
      </c>
      <c r="E446" s="112" t="s">
        <v>0</v>
      </c>
      <c r="F446" s="113" t="s">
        <v>580</v>
      </c>
      <c r="H446" s="114">
        <v>0.95399999999999996</v>
      </c>
      <c r="I446" s="115"/>
      <c r="L446" s="111"/>
      <c r="M446" s="116"/>
      <c r="N446" s="117"/>
      <c r="O446" s="117"/>
      <c r="P446" s="117"/>
      <c r="Q446" s="117"/>
      <c r="R446" s="117"/>
      <c r="S446" s="117"/>
      <c r="T446" s="118"/>
      <c r="AT446" s="112" t="s">
        <v>101</v>
      </c>
      <c r="AU446" s="112" t="s">
        <v>110</v>
      </c>
      <c r="AV446" s="7" t="s">
        <v>49</v>
      </c>
      <c r="AW446" s="7" t="s">
        <v>25</v>
      </c>
      <c r="AX446" s="7" t="s">
        <v>46</v>
      </c>
      <c r="AY446" s="112" t="s">
        <v>90</v>
      </c>
    </row>
    <row r="447" spans="2:65" s="1" customFormat="1" ht="24" customHeight="1" x14ac:dyDescent="0.2">
      <c r="B447" s="94"/>
      <c r="C447" s="95" t="s">
        <v>581</v>
      </c>
      <c r="D447" s="95" t="s">
        <v>92</v>
      </c>
      <c r="E447" s="96" t="s">
        <v>582</v>
      </c>
      <c r="F447" s="97" t="s">
        <v>583</v>
      </c>
      <c r="G447" s="98" t="s">
        <v>172</v>
      </c>
      <c r="H447" s="99">
        <v>249.24799999999999</v>
      </c>
      <c r="I447" s="100"/>
      <c r="J447" s="101">
        <f>ROUND(I447*H447,2)</f>
        <v>0</v>
      </c>
      <c r="K447" s="97" t="s">
        <v>0</v>
      </c>
      <c r="L447" s="19"/>
      <c r="M447" s="102" t="s">
        <v>0</v>
      </c>
      <c r="N447" s="103" t="s">
        <v>33</v>
      </c>
      <c r="O447" s="27"/>
      <c r="P447" s="104">
        <f>O447*H447</f>
        <v>0</v>
      </c>
      <c r="Q447" s="104">
        <v>0</v>
      </c>
      <c r="R447" s="104">
        <f>Q447*H447</f>
        <v>0</v>
      </c>
      <c r="S447" s="104">
        <v>0</v>
      </c>
      <c r="T447" s="105">
        <f>S447*H447</f>
        <v>0</v>
      </c>
      <c r="AR447" s="106" t="s">
        <v>97</v>
      </c>
      <c r="AT447" s="106" t="s">
        <v>92</v>
      </c>
      <c r="AU447" s="106" t="s">
        <v>110</v>
      </c>
      <c r="AY447" s="10" t="s">
        <v>90</v>
      </c>
      <c r="BE447" s="107">
        <f>IF(N447="základní",J447,0)</f>
        <v>0</v>
      </c>
      <c r="BF447" s="107">
        <f>IF(N447="snížená",J447,0)</f>
        <v>0</v>
      </c>
      <c r="BG447" s="107">
        <f>IF(N447="zákl. přenesená",J447,0)</f>
        <v>0</v>
      </c>
      <c r="BH447" s="107">
        <f>IF(N447="sníž. přenesená",J447,0)</f>
        <v>0</v>
      </c>
      <c r="BI447" s="107">
        <f>IF(N447="nulová",J447,0)</f>
        <v>0</v>
      </c>
      <c r="BJ447" s="10" t="s">
        <v>47</v>
      </c>
      <c r="BK447" s="107">
        <f>ROUND(I447*H447,2)</f>
        <v>0</v>
      </c>
      <c r="BL447" s="10" t="s">
        <v>97</v>
      </c>
      <c r="BM447" s="106" t="s">
        <v>584</v>
      </c>
    </row>
    <row r="448" spans="2:65" s="1" customFormat="1" x14ac:dyDescent="0.2">
      <c r="B448" s="19"/>
      <c r="D448" s="108" t="s">
        <v>99</v>
      </c>
      <c r="F448" s="109" t="s">
        <v>583</v>
      </c>
      <c r="I448" s="39"/>
      <c r="L448" s="19"/>
      <c r="M448" s="110"/>
      <c r="N448" s="27"/>
      <c r="O448" s="27"/>
      <c r="P448" s="27"/>
      <c r="Q448" s="27"/>
      <c r="R448" s="27"/>
      <c r="S448" s="27"/>
      <c r="T448" s="28"/>
      <c r="AT448" s="10" t="s">
        <v>99</v>
      </c>
      <c r="AU448" s="10" t="s">
        <v>110</v>
      </c>
    </row>
    <row r="449" spans="2:65" s="7" customFormat="1" ht="22.5" x14ac:dyDescent="0.2">
      <c r="B449" s="111"/>
      <c r="D449" s="108" t="s">
        <v>101</v>
      </c>
      <c r="E449" s="112" t="s">
        <v>0</v>
      </c>
      <c r="F449" s="113" t="s">
        <v>585</v>
      </c>
      <c r="H449" s="114">
        <v>249.24799999999999</v>
      </c>
      <c r="I449" s="115"/>
      <c r="L449" s="111"/>
      <c r="M449" s="116"/>
      <c r="N449" s="117"/>
      <c r="O449" s="117"/>
      <c r="P449" s="117"/>
      <c r="Q449" s="117"/>
      <c r="R449" s="117"/>
      <c r="S449" s="117"/>
      <c r="T449" s="118"/>
      <c r="AT449" s="112" t="s">
        <v>101</v>
      </c>
      <c r="AU449" s="112" t="s">
        <v>110</v>
      </c>
      <c r="AV449" s="7" t="s">
        <v>49</v>
      </c>
      <c r="AW449" s="7" t="s">
        <v>25</v>
      </c>
      <c r="AX449" s="7" t="s">
        <v>46</v>
      </c>
      <c r="AY449" s="112" t="s">
        <v>90</v>
      </c>
    </row>
    <row r="450" spans="2:65" s="1" customFormat="1" ht="24" customHeight="1" x14ac:dyDescent="0.2">
      <c r="B450" s="94"/>
      <c r="C450" s="95" t="s">
        <v>586</v>
      </c>
      <c r="D450" s="95" t="s">
        <v>92</v>
      </c>
      <c r="E450" s="96" t="s">
        <v>587</v>
      </c>
      <c r="F450" s="97" t="s">
        <v>588</v>
      </c>
      <c r="G450" s="98" t="s">
        <v>172</v>
      </c>
      <c r="H450" s="99">
        <v>332.81</v>
      </c>
      <c r="I450" s="100"/>
      <c r="J450" s="101">
        <f>ROUND(I450*H450,2)</f>
        <v>0</v>
      </c>
      <c r="K450" s="97" t="s">
        <v>96</v>
      </c>
      <c r="L450" s="19"/>
      <c r="M450" s="102" t="s">
        <v>0</v>
      </c>
      <c r="N450" s="103" t="s">
        <v>33</v>
      </c>
      <c r="O450" s="27"/>
      <c r="P450" s="104">
        <f>O450*H450</f>
        <v>0</v>
      </c>
      <c r="Q450" s="104">
        <v>0</v>
      </c>
      <c r="R450" s="104">
        <f>Q450*H450</f>
        <v>0</v>
      </c>
      <c r="S450" s="104">
        <v>0</v>
      </c>
      <c r="T450" s="105">
        <f>S450*H450</f>
        <v>0</v>
      </c>
      <c r="AR450" s="106" t="s">
        <v>97</v>
      </c>
      <c r="AT450" s="106" t="s">
        <v>92</v>
      </c>
      <c r="AU450" s="106" t="s">
        <v>110</v>
      </c>
      <c r="AY450" s="10" t="s">
        <v>90</v>
      </c>
      <c r="BE450" s="107">
        <f>IF(N450="základní",J450,0)</f>
        <v>0</v>
      </c>
      <c r="BF450" s="107">
        <f>IF(N450="snížená",J450,0)</f>
        <v>0</v>
      </c>
      <c r="BG450" s="107">
        <f>IF(N450="zákl. přenesená",J450,0)</f>
        <v>0</v>
      </c>
      <c r="BH450" s="107">
        <f>IF(N450="sníž. přenesená",J450,0)</f>
        <v>0</v>
      </c>
      <c r="BI450" s="107">
        <f>IF(N450="nulová",J450,0)</f>
        <v>0</v>
      </c>
      <c r="BJ450" s="10" t="s">
        <v>47</v>
      </c>
      <c r="BK450" s="107">
        <f>ROUND(I450*H450,2)</f>
        <v>0</v>
      </c>
      <c r="BL450" s="10" t="s">
        <v>97</v>
      </c>
      <c r="BM450" s="106" t="s">
        <v>589</v>
      </c>
    </row>
    <row r="451" spans="2:65" s="1" customFormat="1" ht="19.5" x14ac:dyDescent="0.2">
      <c r="B451" s="19"/>
      <c r="D451" s="108" t="s">
        <v>99</v>
      </c>
      <c r="F451" s="109" t="s">
        <v>590</v>
      </c>
      <c r="I451" s="39"/>
      <c r="L451" s="19"/>
      <c r="M451" s="110"/>
      <c r="N451" s="27"/>
      <c r="O451" s="27"/>
      <c r="P451" s="27"/>
      <c r="Q451" s="27"/>
      <c r="R451" s="27"/>
      <c r="S451" s="27"/>
      <c r="T451" s="28"/>
      <c r="AT451" s="10" t="s">
        <v>99</v>
      </c>
      <c r="AU451" s="10" t="s">
        <v>110</v>
      </c>
    </row>
    <row r="452" spans="2:65" s="7" customFormat="1" x14ac:dyDescent="0.2">
      <c r="B452" s="111"/>
      <c r="D452" s="108" t="s">
        <v>101</v>
      </c>
      <c r="E452" s="112" t="s">
        <v>0</v>
      </c>
      <c r="F452" s="113" t="s">
        <v>556</v>
      </c>
      <c r="H452" s="114">
        <v>348.072</v>
      </c>
      <c r="I452" s="115"/>
      <c r="L452" s="111"/>
      <c r="M452" s="116"/>
      <c r="N452" s="117"/>
      <c r="O452" s="117"/>
      <c r="P452" s="117"/>
      <c r="Q452" s="117"/>
      <c r="R452" s="117"/>
      <c r="S452" s="117"/>
      <c r="T452" s="118"/>
      <c r="AT452" s="112" t="s">
        <v>101</v>
      </c>
      <c r="AU452" s="112" t="s">
        <v>110</v>
      </c>
      <c r="AV452" s="7" t="s">
        <v>49</v>
      </c>
      <c r="AW452" s="7" t="s">
        <v>25</v>
      </c>
      <c r="AX452" s="7" t="s">
        <v>46</v>
      </c>
      <c r="AY452" s="112" t="s">
        <v>90</v>
      </c>
    </row>
    <row r="453" spans="2:65" s="7" customFormat="1" ht="22.5" x14ac:dyDescent="0.2">
      <c r="B453" s="111"/>
      <c r="D453" s="108" t="s">
        <v>101</v>
      </c>
      <c r="E453" s="112" t="s">
        <v>0</v>
      </c>
      <c r="F453" s="113" t="s">
        <v>557</v>
      </c>
      <c r="H453" s="114">
        <v>-15.262</v>
      </c>
      <c r="I453" s="115"/>
      <c r="L453" s="111"/>
      <c r="M453" s="116"/>
      <c r="N453" s="117"/>
      <c r="O453" s="117"/>
      <c r="P453" s="117"/>
      <c r="Q453" s="117"/>
      <c r="R453" s="117"/>
      <c r="S453" s="117"/>
      <c r="T453" s="118"/>
      <c r="AT453" s="112" t="s">
        <v>101</v>
      </c>
      <c r="AU453" s="112" t="s">
        <v>110</v>
      </c>
      <c r="AV453" s="7" t="s">
        <v>49</v>
      </c>
      <c r="AW453" s="7" t="s">
        <v>25</v>
      </c>
      <c r="AX453" s="7" t="s">
        <v>46</v>
      </c>
      <c r="AY453" s="112" t="s">
        <v>90</v>
      </c>
    </row>
    <row r="454" spans="2:65" s="1" customFormat="1" ht="24" customHeight="1" x14ac:dyDescent="0.2">
      <c r="B454" s="94"/>
      <c r="C454" s="95" t="s">
        <v>591</v>
      </c>
      <c r="D454" s="95" t="s">
        <v>92</v>
      </c>
      <c r="E454" s="96" t="s">
        <v>592</v>
      </c>
      <c r="F454" s="97" t="s">
        <v>593</v>
      </c>
      <c r="G454" s="98" t="s">
        <v>172</v>
      </c>
      <c r="H454" s="99">
        <v>2329.67</v>
      </c>
      <c r="I454" s="100"/>
      <c r="J454" s="101">
        <f>ROUND(I454*H454,2)</f>
        <v>0</v>
      </c>
      <c r="K454" s="97" t="s">
        <v>96</v>
      </c>
      <c r="L454" s="19"/>
      <c r="M454" s="102" t="s">
        <v>0</v>
      </c>
      <c r="N454" s="103" t="s">
        <v>33</v>
      </c>
      <c r="O454" s="27"/>
      <c r="P454" s="104">
        <f>O454*H454</f>
        <v>0</v>
      </c>
      <c r="Q454" s="104">
        <v>0</v>
      </c>
      <c r="R454" s="104">
        <f>Q454*H454</f>
        <v>0</v>
      </c>
      <c r="S454" s="104">
        <v>0</v>
      </c>
      <c r="T454" s="105">
        <f>S454*H454</f>
        <v>0</v>
      </c>
      <c r="AR454" s="106" t="s">
        <v>97</v>
      </c>
      <c r="AT454" s="106" t="s">
        <v>92</v>
      </c>
      <c r="AU454" s="106" t="s">
        <v>110</v>
      </c>
      <c r="AY454" s="10" t="s">
        <v>90</v>
      </c>
      <c r="BE454" s="107">
        <f>IF(N454="základní",J454,0)</f>
        <v>0</v>
      </c>
      <c r="BF454" s="107">
        <f>IF(N454="snížená",J454,0)</f>
        <v>0</v>
      </c>
      <c r="BG454" s="107">
        <f>IF(N454="zákl. přenesená",J454,0)</f>
        <v>0</v>
      </c>
      <c r="BH454" s="107">
        <f>IF(N454="sníž. přenesená",J454,0)</f>
        <v>0</v>
      </c>
      <c r="BI454" s="107">
        <f>IF(N454="nulová",J454,0)</f>
        <v>0</v>
      </c>
      <c r="BJ454" s="10" t="s">
        <v>47</v>
      </c>
      <c r="BK454" s="107">
        <f>ROUND(I454*H454,2)</f>
        <v>0</v>
      </c>
      <c r="BL454" s="10" t="s">
        <v>97</v>
      </c>
      <c r="BM454" s="106" t="s">
        <v>594</v>
      </c>
    </row>
    <row r="455" spans="2:65" s="1" customFormat="1" ht="29.25" x14ac:dyDescent="0.2">
      <c r="B455" s="19"/>
      <c r="D455" s="108" t="s">
        <v>99</v>
      </c>
      <c r="F455" s="109" t="s">
        <v>595</v>
      </c>
      <c r="I455" s="39"/>
      <c r="L455" s="19"/>
      <c r="M455" s="110"/>
      <c r="N455" s="27"/>
      <c r="O455" s="27"/>
      <c r="P455" s="27"/>
      <c r="Q455" s="27"/>
      <c r="R455" s="27"/>
      <c r="S455" s="27"/>
      <c r="T455" s="28"/>
      <c r="AT455" s="10" t="s">
        <v>99</v>
      </c>
      <c r="AU455" s="10" t="s">
        <v>110</v>
      </c>
    </row>
    <row r="456" spans="2:65" s="7" customFormat="1" x14ac:dyDescent="0.2">
      <c r="B456" s="111"/>
      <c r="D456" s="108" t="s">
        <v>101</v>
      </c>
      <c r="E456" s="112" t="s">
        <v>0</v>
      </c>
      <c r="F456" s="113" t="s">
        <v>596</v>
      </c>
      <c r="H456" s="114">
        <v>2436.5039999999999</v>
      </c>
      <c r="I456" s="115"/>
      <c r="L456" s="111"/>
      <c r="M456" s="116"/>
      <c r="N456" s="117"/>
      <c r="O456" s="117"/>
      <c r="P456" s="117"/>
      <c r="Q456" s="117"/>
      <c r="R456" s="117"/>
      <c r="S456" s="117"/>
      <c r="T456" s="118"/>
      <c r="AT456" s="112" t="s">
        <v>101</v>
      </c>
      <c r="AU456" s="112" t="s">
        <v>110</v>
      </c>
      <c r="AV456" s="7" t="s">
        <v>49</v>
      </c>
      <c r="AW456" s="7" t="s">
        <v>25</v>
      </c>
      <c r="AX456" s="7" t="s">
        <v>46</v>
      </c>
      <c r="AY456" s="112" t="s">
        <v>90</v>
      </c>
    </row>
    <row r="457" spans="2:65" s="7" customFormat="1" ht="22.5" x14ac:dyDescent="0.2">
      <c r="B457" s="111"/>
      <c r="D457" s="108" t="s">
        <v>101</v>
      </c>
      <c r="E457" s="112" t="s">
        <v>0</v>
      </c>
      <c r="F457" s="113" t="s">
        <v>597</v>
      </c>
      <c r="H457" s="114">
        <v>-106.834</v>
      </c>
      <c r="I457" s="115"/>
      <c r="L457" s="111"/>
      <c r="M457" s="116"/>
      <c r="N457" s="117"/>
      <c r="O457" s="117"/>
      <c r="P457" s="117"/>
      <c r="Q457" s="117"/>
      <c r="R457" s="117"/>
      <c r="S457" s="117"/>
      <c r="T457" s="118"/>
      <c r="AT457" s="112" t="s">
        <v>101</v>
      </c>
      <c r="AU457" s="112" t="s">
        <v>110</v>
      </c>
      <c r="AV457" s="7" t="s">
        <v>49</v>
      </c>
      <c r="AW457" s="7" t="s">
        <v>25</v>
      </c>
      <c r="AX457" s="7" t="s">
        <v>46</v>
      </c>
      <c r="AY457" s="112" t="s">
        <v>90</v>
      </c>
    </row>
    <row r="458" spans="2:65" s="1" customFormat="1" ht="16.5" customHeight="1" x14ac:dyDescent="0.2">
      <c r="B458" s="94"/>
      <c r="C458" s="95" t="s">
        <v>598</v>
      </c>
      <c r="D458" s="95" t="s">
        <v>92</v>
      </c>
      <c r="E458" s="96" t="s">
        <v>599</v>
      </c>
      <c r="F458" s="97" t="s">
        <v>600</v>
      </c>
      <c r="G458" s="98" t="s">
        <v>172</v>
      </c>
      <c r="H458" s="99">
        <v>357.46199999999999</v>
      </c>
      <c r="I458" s="100"/>
      <c r="J458" s="101">
        <f>ROUND(I458*H458,2)</f>
        <v>0</v>
      </c>
      <c r="K458" s="97" t="s">
        <v>96</v>
      </c>
      <c r="L458" s="19"/>
      <c r="M458" s="102" t="s">
        <v>0</v>
      </c>
      <c r="N458" s="103" t="s">
        <v>33</v>
      </c>
      <c r="O458" s="27"/>
      <c r="P458" s="104">
        <f>O458*H458</f>
        <v>0</v>
      </c>
      <c r="Q458" s="104">
        <v>0</v>
      </c>
      <c r="R458" s="104">
        <f>Q458*H458</f>
        <v>0</v>
      </c>
      <c r="S458" s="104">
        <v>0</v>
      </c>
      <c r="T458" s="105">
        <f>S458*H458</f>
        <v>0</v>
      </c>
      <c r="AR458" s="106" t="s">
        <v>97</v>
      </c>
      <c r="AT458" s="106" t="s">
        <v>92</v>
      </c>
      <c r="AU458" s="106" t="s">
        <v>110</v>
      </c>
      <c r="AY458" s="10" t="s">
        <v>90</v>
      </c>
      <c r="BE458" s="107">
        <f>IF(N458="základní",J458,0)</f>
        <v>0</v>
      </c>
      <c r="BF458" s="107">
        <f>IF(N458="snížená",J458,0)</f>
        <v>0</v>
      </c>
      <c r="BG458" s="107">
        <f>IF(N458="zákl. přenesená",J458,0)</f>
        <v>0</v>
      </c>
      <c r="BH458" s="107">
        <f>IF(N458="sníž. přenesená",J458,0)</f>
        <v>0</v>
      </c>
      <c r="BI458" s="107">
        <f>IF(N458="nulová",J458,0)</f>
        <v>0</v>
      </c>
      <c r="BJ458" s="10" t="s">
        <v>47</v>
      </c>
      <c r="BK458" s="107">
        <f>ROUND(I458*H458,2)</f>
        <v>0</v>
      </c>
      <c r="BL458" s="10" t="s">
        <v>97</v>
      </c>
      <c r="BM458" s="106" t="s">
        <v>601</v>
      </c>
    </row>
    <row r="459" spans="2:65" s="1" customFormat="1" ht="39" x14ac:dyDescent="0.2">
      <c r="B459" s="19"/>
      <c r="D459" s="108" t="s">
        <v>99</v>
      </c>
      <c r="F459" s="109" t="s">
        <v>602</v>
      </c>
      <c r="I459" s="39"/>
      <c r="L459" s="19"/>
      <c r="M459" s="110"/>
      <c r="N459" s="27"/>
      <c r="O459" s="27"/>
      <c r="P459" s="27"/>
      <c r="Q459" s="27"/>
      <c r="R459" s="27"/>
      <c r="S459" s="27"/>
      <c r="T459" s="28"/>
      <c r="AT459" s="10" t="s">
        <v>99</v>
      </c>
      <c r="AU459" s="10" t="s">
        <v>110</v>
      </c>
    </row>
    <row r="460" spans="2:65" s="7" customFormat="1" x14ac:dyDescent="0.2">
      <c r="B460" s="111"/>
      <c r="D460" s="108" t="s">
        <v>101</v>
      </c>
      <c r="E460" s="112" t="s">
        <v>0</v>
      </c>
      <c r="F460" s="113" t="s">
        <v>603</v>
      </c>
      <c r="H460" s="114">
        <v>357.46199999999999</v>
      </c>
      <c r="I460" s="115"/>
      <c r="L460" s="111"/>
      <c r="M460" s="116"/>
      <c r="N460" s="117"/>
      <c r="O460" s="117"/>
      <c r="P460" s="117"/>
      <c r="Q460" s="117"/>
      <c r="R460" s="117"/>
      <c r="S460" s="117"/>
      <c r="T460" s="118"/>
      <c r="AT460" s="112" t="s">
        <v>101</v>
      </c>
      <c r="AU460" s="112" t="s">
        <v>110</v>
      </c>
      <c r="AV460" s="7" t="s">
        <v>49</v>
      </c>
      <c r="AW460" s="7" t="s">
        <v>25</v>
      </c>
      <c r="AX460" s="7" t="s">
        <v>46</v>
      </c>
      <c r="AY460" s="112" t="s">
        <v>90</v>
      </c>
    </row>
    <row r="461" spans="2:65" s="6" customFormat="1" ht="25.9" customHeight="1" x14ac:dyDescent="0.2">
      <c r="B461" s="81"/>
      <c r="D461" s="82" t="s">
        <v>45</v>
      </c>
      <c r="E461" s="83" t="s">
        <v>604</v>
      </c>
      <c r="F461" s="83" t="s">
        <v>605</v>
      </c>
      <c r="I461" s="84"/>
      <c r="J461" s="85">
        <f>BK461</f>
        <v>0</v>
      </c>
      <c r="L461" s="81"/>
      <c r="M461" s="86"/>
      <c r="N461" s="87"/>
      <c r="O461" s="87"/>
      <c r="P461" s="88">
        <f>P462+P477+P484+P705+P1478</f>
        <v>0</v>
      </c>
      <c r="Q461" s="87"/>
      <c r="R461" s="88">
        <f>R462+R477+R484+R705+R1478</f>
        <v>16.11124023</v>
      </c>
      <c r="S461" s="87"/>
      <c r="T461" s="89">
        <f>T462+T477+T484+T705+T1478</f>
        <v>0.95449325000000007</v>
      </c>
      <c r="AR461" s="82" t="s">
        <v>49</v>
      </c>
      <c r="AT461" s="90" t="s">
        <v>45</v>
      </c>
      <c r="AU461" s="90" t="s">
        <v>46</v>
      </c>
      <c r="AY461" s="82" t="s">
        <v>90</v>
      </c>
      <c r="BK461" s="91">
        <f>BK462+BK477+BK484+BK705+BK1478</f>
        <v>0</v>
      </c>
    </row>
    <row r="462" spans="2:65" s="6" customFormat="1" ht="22.9" customHeight="1" x14ac:dyDescent="0.2">
      <c r="B462" s="81"/>
      <c r="D462" s="82" t="s">
        <v>45</v>
      </c>
      <c r="E462" s="92" t="s">
        <v>606</v>
      </c>
      <c r="F462" s="92" t="s">
        <v>607</v>
      </c>
      <c r="I462" s="84"/>
      <c r="J462" s="93">
        <f>BK462</f>
        <v>0</v>
      </c>
      <c r="L462" s="81"/>
      <c r="M462" s="86"/>
      <c r="N462" s="87"/>
      <c r="O462" s="87"/>
      <c r="P462" s="88">
        <f>SUM(P463:P476)</f>
        <v>0</v>
      </c>
      <c r="Q462" s="87"/>
      <c r="R462" s="88">
        <f>SUM(R463:R476)</f>
        <v>13.845326500000001</v>
      </c>
      <c r="S462" s="87"/>
      <c r="T462" s="89">
        <f>SUM(T463:T476)</f>
        <v>0</v>
      </c>
      <c r="AR462" s="82" t="s">
        <v>49</v>
      </c>
      <c r="AT462" s="90" t="s">
        <v>45</v>
      </c>
      <c r="AU462" s="90" t="s">
        <v>47</v>
      </c>
      <c r="AY462" s="82" t="s">
        <v>90</v>
      </c>
      <c r="BK462" s="91">
        <f>SUM(BK463:BK476)</f>
        <v>0</v>
      </c>
    </row>
    <row r="463" spans="2:65" s="1" customFormat="1" ht="36" customHeight="1" x14ac:dyDescent="0.2">
      <c r="B463" s="94"/>
      <c r="C463" s="95" t="s">
        <v>608</v>
      </c>
      <c r="D463" s="95" t="s">
        <v>92</v>
      </c>
      <c r="E463" s="96" t="s">
        <v>4</v>
      </c>
      <c r="F463" s="97" t="s">
        <v>609</v>
      </c>
      <c r="G463" s="98" t="s">
        <v>95</v>
      </c>
      <c r="H463" s="99">
        <v>185.625</v>
      </c>
      <c r="I463" s="100"/>
      <c r="J463" s="101">
        <f>ROUND(I463*H463,2)</f>
        <v>0</v>
      </c>
      <c r="K463" s="97" t="s">
        <v>0</v>
      </c>
      <c r="L463" s="19"/>
      <c r="M463" s="102" t="s">
        <v>0</v>
      </c>
      <c r="N463" s="103" t="s">
        <v>33</v>
      </c>
      <c r="O463" s="27"/>
      <c r="P463" s="104">
        <f>O463*H463</f>
        <v>0</v>
      </c>
      <c r="Q463" s="104">
        <v>7.1000000000000002E-4</v>
      </c>
      <c r="R463" s="104">
        <f>Q463*H463</f>
        <v>0.13179375000000002</v>
      </c>
      <c r="S463" s="104">
        <v>0</v>
      </c>
      <c r="T463" s="105">
        <f>S463*H463</f>
        <v>0</v>
      </c>
      <c r="AR463" s="106" t="s">
        <v>195</v>
      </c>
      <c r="AT463" s="106" t="s">
        <v>92</v>
      </c>
      <c r="AU463" s="106" t="s">
        <v>49</v>
      </c>
      <c r="AY463" s="10" t="s">
        <v>90</v>
      </c>
      <c r="BE463" s="107">
        <f>IF(N463="základní",J463,0)</f>
        <v>0</v>
      </c>
      <c r="BF463" s="107">
        <f>IF(N463="snížená",J463,0)</f>
        <v>0</v>
      </c>
      <c r="BG463" s="107">
        <f>IF(N463="zákl. přenesená",J463,0)</f>
        <v>0</v>
      </c>
      <c r="BH463" s="107">
        <f>IF(N463="sníž. přenesená",J463,0)</f>
        <v>0</v>
      </c>
      <c r="BI463" s="107">
        <f>IF(N463="nulová",J463,0)</f>
        <v>0</v>
      </c>
      <c r="BJ463" s="10" t="s">
        <v>47</v>
      </c>
      <c r="BK463" s="107">
        <f>ROUND(I463*H463,2)</f>
        <v>0</v>
      </c>
      <c r="BL463" s="10" t="s">
        <v>195</v>
      </c>
      <c r="BM463" s="106" t="s">
        <v>610</v>
      </c>
    </row>
    <row r="464" spans="2:65" s="1" customFormat="1" ht="29.25" x14ac:dyDescent="0.2">
      <c r="B464" s="19"/>
      <c r="D464" s="108" t="s">
        <v>99</v>
      </c>
      <c r="F464" s="109" t="s">
        <v>611</v>
      </c>
      <c r="I464" s="39"/>
      <c r="L464" s="19"/>
      <c r="M464" s="110"/>
      <c r="N464" s="27"/>
      <c r="O464" s="27"/>
      <c r="P464" s="27"/>
      <c r="Q464" s="27"/>
      <c r="R464" s="27"/>
      <c r="S464" s="27"/>
      <c r="T464" s="28"/>
      <c r="AT464" s="10" t="s">
        <v>99</v>
      </c>
      <c r="AU464" s="10" t="s">
        <v>49</v>
      </c>
    </row>
    <row r="465" spans="2:65" s="7" customFormat="1" ht="33.75" x14ac:dyDescent="0.2">
      <c r="B465" s="111"/>
      <c r="D465" s="108" t="s">
        <v>101</v>
      </c>
      <c r="E465" s="112" t="s">
        <v>0</v>
      </c>
      <c r="F465" s="113" t="s">
        <v>612</v>
      </c>
      <c r="H465" s="114">
        <v>125.919</v>
      </c>
      <c r="I465" s="115"/>
      <c r="L465" s="111"/>
      <c r="M465" s="116"/>
      <c r="N465" s="117"/>
      <c r="O465" s="117"/>
      <c r="P465" s="117"/>
      <c r="Q465" s="117"/>
      <c r="R465" s="117"/>
      <c r="S465" s="117"/>
      <c r="T465" s="118"/>
      <c r="AT465" s="112" t="s">
        <v>101</v>
      </c>
      <c r="AU465" s="112" t="s">
        <v>49</v>
      </c>
      <c r="AV465" s="7" t="s">
        <v>49</v>
      </c>
      <c r="AW465" s="7" t="s">
        <v>25</v>
      </c>
      <c r="AX465" s="7" t="s">
        <v>46</v>
      </c>
      <c r="AY465" s="112" t="s">
        <v>90</v>
      </c>
    </row>
    <row r="466" spans="2:65" s="7" customFormat="1" ht="22.5" x14ac:dyDescent="0.2">
      <c r="B466" s="111"/>
      <c r="D466" s="108" t="s">
        <v>101</v>
      </c>
      <c r="E466" s="112" t="s">
        <v>0</v>
      </c>
      <c r="F466" s="113" t="s">
        <v>613</v>
      </c>
      <c r="H466" s="114">
        <v>59.706000000000003</v>
      </c>
      <c r="I466" s="115"/>
      <c r="L466" s="111"/>
      <c r="M466" s="116"/>
      <c r="N466" s="117"/>
      <c r="O466" s="117"/>
      <c r="P466" s="117"/>
      <c r="Q466" s="117"/>
      <c r="R466" s="117"/>
      <c r="S466" s="117"/>
      <c r="T466" s="118"/>
      <c r="AT466" s="112" t="s">
        <v>101</v>
      </c>
      <c r="AU466" s="112" t="s">
        <v>49</v>
      </c>
      <c r="AV466" s="7" t="s">
        <v>49</v>
      </c>
      <c r="AW466" s="7" t="s">
        <v>25</v>
      </c>
      <c r="AX466" s="7" t="s">
        <v>46</v>
      </c>
      <c r="AY466" s="112" t="s">
        <v>90</v>
      </c>
    </row>
    <row r="467" spans="2:65" s="1" customFormat="1" ht="36" customHeight="1" x14ac:dyDescent="0.2">
      <c r="B467" s="94"/>
      <c r="C467" s="95" t="s">
        <v>614</v>
      </c>
      <c r="D467" s="95" t="s">
        <v>92</v>
      </c>
      <c r="E467" s="96" t="s">
        <v>615</v>
      </c>
      <c r="F467" s="97" t="s">
        <v>616</v>
      </c>
      <c r="G467" s="98" t="s">
        <v>95</v>
      </c>
      <c r="H467" s="99">
        <v>89.275000000000006</v>
      </c>
      <c r="I467" s="100"/>
      <c r="J467" s="101">
        <f>ROUND(I467*H467,2)</f>
        <v>0</v>
      </c>
      <c r="K467" s="97" t="s">
        <v>96</v>
      </c>
      <c r="L467" s="19"/>
      <c r="M467" s="102" t="s">
        <v>0</v>
      </c>
      <c r="N467" s="103" t="s">
        <v>33</v>
      </c>
      <c r="O467" s="27"/>
      <c r="P467" s="104">
        <f>O467*H467</f>
        <v>0</v>
      </c>
      <c r="Q467" s="104">
        <v>0.15361</v>
      </c>
      <c r="R467" s="104">
        <f>Q467*H467</f>
        <v>13.713532750000001</v>
      </c>
      <c r="S467" s="104">
        <v>0</v>
      </c>
      <c r="T467" s="105">
        <f>S467*H467</f>
        <v>0</v>
      </c>
      <c r="AR467" s="106" t="s">
        <v>195</v>
      </c>
      <c r="AT467" s="106" t="s">
        <v>92</v>
      </c>
      <c r="AU467" s="106" t="s">
        <v>49</v>
      </c>
      <c r="AY467" s="10" t="s">
        <v>90</v>
      </c>
      <c r="BE467" s="107">
        <f>IF(N467="základní",J467,0)</f>
        <v>0</v>
      </c>
      <c r="BF467" s="107">
        <f>IF(N467="snížená",J467,0)</f>
        <v>0</v>
      </c>
      <c r="BG467" s="107">
        <f>IF(N467="zákl. přenesená",J467,0)</f>
        <v>0</v>
      </c>
      <c r="BH467" s="107">
        <f>IF(N467="sníž. přenesená",J467,0)</f>
        <v>0</v>
      </c>
      <c r="BI467" s="107">
        <f>IF(N467="nulová",J467,0)</f>
        <v>0</v>
      </c>
      <c r="BJ467" s="10" t="s">
        <v>47</v>
      </c>
      <c r="BK467" s="107">
        <f>ROUND(I467*H467,2)</f>
        <v>0</v>
      </c>
      <c r="BL467" s="10" t="s">
        <v>195</v>
      </c>
      <c r="BM467" s="106" t="s">
        <v>617</v>
      </c>
    </row>
    <row r="468" spans="2:65" s="1" customFormat="1" ht="48.75" x14ac:dyDescent="0.2">
      <c r="B468" s="19"/>
      <c r="D468" s="108" t="s">
        <v>99</v>
      </c>
      <c r="F468" s="109" t="s">
        <v>618</v>
      </c>
      <c r="I468" s="39"/>
      <c r="L468" s="19"/>
      <c r="M468" s="110"/>
      <c r="N468" s="27"/>
      <c r="O468" s="27"/>
      <c r="P468" s="27"/>
      <c r="Q468" s="27"/>
      <c r="R468" s="27"/>
      <c r="S468" s="27"/>
      <c r="T468" s="28"/>
      <c r="AT468" s="10" t="s">
        <v>99</v>
      </c>
      <c r="AU468" s="10" t="s">
        <v>49</v>
      </c>
    </row>
    <row r="469" spans="2:65" s="7" customFormat="1" ht="33.75" x14ac:dyDescent="0.2">
      <c r="B469" s="111"/>
      <c r="D469" s="108" t="s">
        <v>101</v>
      </c>
      <c r="E469" s="112" t="s">
        <v>0</v>
      </c>
      <c r="F469" s="113" t="s">
        <v>619</v>
      </c>
      <c r="H469" s="114">
        <v>61.725000000000001</v>
      </c>
      <c r="I469" s="115"/>
      <c r="L469" s="111"/>
      <c r="M469" s="116"/>
      <c r="N469" s="117"/>
      <c r="O469" s="117"/>
      <c r="P469" s="117"/>
      <c r="Q469" s="117"/>
      <c r="R469" s="117"/>
      <c r="S469" s="117"/>
      <c r="T469" s="118"/>
      <c r="AT469" s="112" t="s">
        <v>101</v>
      </c>
      <c r="AU469" s="112" t="s">
        <v>49</v>
      </c>
      <c r="AV469" s="7" t="s">
        <v>49</v>
      </c>
      <c r="AW469" s="7" t="s">
        <v>25</v>
      </c>
      <c r="AX469" s="7" t="s">
        <v>46</v>
      </c>
      <c r="AY469" s="112" t="s">
        <v>90</v>
      </c>
    </row>
    <row r="470" spans="2:65" s="7" customFormat="1" x14ac:dyDescent="0.2">
      <c r="B470" s="111"/>
      <c r="D470" s="108" t="s">
        <v>101</v>
      </c>
      <c r="E470" s="112" t="s">
        <v>0</v>
      </c>
      <c r="F470" s="113" t="s">
        <v>620</v>
      </c>
      <c r="H470" s="114">
        <v>4.3</v>
      </c>
      <c r="I470" s="115"/>
      <c r="L470" s="111"/>
      <c r="M470" s="116"/>
      <c r="N470" s="117"/>
      <c r="O470" s="117"/>
      <c r="P470" s="117"/>
      <c r="Q470" s="117"/>
      <c r="R470" s="117"/>
      <c r="S470" s="117"/>
      <c r="T470" s="118"/>
      <c r="AT470" s="112" t="s">
        <v>101</v>
      </c>
      <c r="AU470" s="112" t="s">
        <v>49</v>
      </c>
      <c r="AV470" s="7" t="s">
        <v>49</v>
      </c>
      <c r="AW470" s="7" t="s">
        <v>25</v>
      </c>
      <c r="AX470" s="7" t="s">
        <v>46</v>
      </c>
      <c r="AY470" s="112" t="s">
        <v>90</v>
      </c>
    </row>
    <row r="471" spans="2:65" s="7" customFormat="1" x14ac:dyDescent="0.2">
      <c r="B471" s="111"/>
      <c r="D471" s="108" t="s">
        <v>101</v>
      </c>
      <c r="E471" s="112" t="s">
        <v>0</v>
      </c>
      <c r="F471" s="113" t="s">
        <v>621</v>
      </c>
      <c r="H471" s="114">
        <v>20.25</v>
      </c>
      <c r="I471" s="115"/>
      <c r="L471" s="111"/>
      <c r="M471" s="116"/>
      <c r="N471" s="117"/>
      <c r="O471" s="117"/>
      <c r="P471" s="117"/>
      <c r="Q471" s="117"/>
      <c r="R471" s="117"/>
      <c r="S471" s="117"/>
      <c r="T471" s="118"/>
      <c r="AT471" s="112" t="s">
        <v>101</v>
      </c>
      <c r="AU471" s="112" t="s">
        <v>49</v>
      </c>
      <c r="AV471" s="7" t="s">
        <v>49</v>
      </c>
      <c r="AW471" s="7" t="s">
        <v>25</v>
      </c>
      <c r="AX471" s="7" t="s">
        <v>46</v>
      </c>
      <c r="AY471" s="112" t="s">
        <v>90</v>
      </c>
    </row>
    <row r="472" spans="2:65" s="7" customFormat="1" x14ac:dyDescent="0.2">
      <c r="B472" s="111"/>
      <c r="D472" s="108" t="s">
        <v>101</v>
      </c>
      <c r="E472" s="112" t="s">
        <v>0</v>
      </c>
      <c r="F472" s="113" t="s">
        <v>622</v>
      </c>
      <c r="H472" s="114">
        <v>3</v>
      </c>
      <c r="I472" s="115"/>
      <c r="L472" s="111"/>
      <c r="M472" s="116"/>
      <c r="N472" s="117"/>
      <c r="O472" s="117"/>
      <c r="P472" s="117"/>
      <c r="Q472" s="117"/>
      <c r="R472" s="117"/>
      <c r="S472" s="117"/>
      <c r="T472" s="118"/>
      <c r="AT472" s="112" t="s">
        <v>101</v>
      </c>
      <c r="AU472" s="112" t="s">
        <v>49</v>
      </c>
      <c r="AV472" s="7" t="s">
        <v>49</v>
      </c>
      <c r="AW472" s="7" t="s">
        <v>25</v>
      </c>
      <c r="AX472" s="7" t="s">
        <v>46</v>
      </c>
      <c r="AY472" s="112" t="s">
        <v>90</v>
      </c>
    </row>
    <row r="473" spans="2:65" s="8" customFormat="1" x14ac:dyDescent="0.2">
      <c r="B473" s="119"/>
      <c r="D473" s="108" t="s">
        <v>101</v>
      </c>
      <c r="E473" s="120" t="s">
        <v>0</v>
      </c>
      <c r="F473" s="121" t="s">
        <v>155</v>
      </c>
      <c r="H473" s="122">
        <v>89.275000000000006</v>
      </c>
      <c r="I473" s="123"/>
      <c r="L473" s="119"/>
      <c r="M473" s="124"/>
      <c r="N473" s="125"/>
      <c r="O473" s="125"/>
      <c r="P473" s="125"/>
      <c r="Q473" s="125"/>
      <c r="R473" s="125"/>
      <c r="S473" s="125"/>
      <c r="T473" s="126"/>
      <c r="AT473" s="120" t="s">
        <v>101</v>
      </c>
      <c r="AU473" s="120" t="s">
        <v>49</v>
      </c>
      <c r="AV473" s="8" t="s">
        <v>97</v>
      </c>
      <c r="AW473" s="8" t="s">
        <v>25</v>
      </c>
      <c r="AX473" s="8" t="s">
        <v>47</v>
      </c>
      <c r="AY473" s="120" t="s">
        <v>90</v>
      </c>
    </row>
    <row r="474" spans="2:65" s="1" customFormat="1" ht="24" customHeight="1" x14ac:dyDescent="0.2">
      <c r="B474" s="94"/>
      <c r="C474" s="95" t="s">
        <v>623</v>
      </c>
      <c r="D474" s="95" t="s">
        <v>92</v>
      </c>
      <c r="E474" s="96" t="s">
        <v>624</v>
      </c>
      <c r="F474" s="97" t="s">
        <v>625</v>
      </c>
      <c r="G474" s="98" t="s">
        <v>172</v>
      </c>
      <c r="H474" s="99">
        <v>13.845000000000001</v>
      </c>
      <c r="I474" s="100"/>
      <c r="J474" s="101">
        <f>ROUND(I474*H474,2)</f>
        <v>0</v>
      </c>
      <c r="K474" s="97" t="s">
        <v>96</v>
      </c>
      <c r="L474" s="19"/>
      <c r="M474" s="102" t="s">
        <v>0</v>
      </c>
      <c r="N474" s="103" t="s">
        <v>33</v>
      </c>
      <c r="O474" s="27"/>
      <c r="P474" s="104">
        <f>O474*H474</f>
        <v>0</v>
      </c>
      <c r="Q474" s="104">
        <v>0</v>
      </c>
      <c r="R474" s="104">
        <f>Q474*H474</f>
        <v>0</v>
      </c>
      <c r="S474" s="104">
        <v>0</v>
      </c>
      <c r="T474" s="105">
        <f>S474*H474</f>
        <v>0</v>
      </c>
      <c r="AR474" s="106" t="s">
        <v>195</v>
      </c>
      <c r="AT474" s="106" t="s">
        <v>92</v>
      </c>
      <c r="AU474" s="106" t="s">
        <v>49</v>
      </c>
      <c r="AY474" s="10" t="s">
        <v>90</v>
      </c>
      <c r="BE474" s="107">
        <f>IF(N474="základní",J474,0)</f>
        <v>0</v>
      </c>
      <c r="BF474" s="107">
        <f>IF(N474="snížená",J474,0)</f>
        <v>0</v>
      </c>
      <c r="BG474" s="107">
        <f>IF(N474="zákl. přenesená",J474,0)</f>
        <v>0</v>
      </c>
      <c r="BH474" s="107">
        <f>IF(N474="sníž. přenesená",J474,0)</f>
        <v>0</v>
      </c>
      <c r="BI474" s="107">
        <f>IF(N474="nulová",J474,0)</f>
        <v>0</v>
      </c>
      <c r="BJ474" s="10" t="s">
        <v>47</v>
      </c>
      <c r="BK474" s="107">
        <f>ROUND(I474*H474,2)</f>
        <v>0</v>
      </c>
      <c r="BL474" s="10" t="s">
        <v>195</v>
      </c>
      <c r="BM474" s="106" t="s">
        <v>626</v>
      </c>
    </row>
    <row r="475" spans="2:65" s="1" customFormat="1" ht="29.25" x14ac:dyDescent="0.2">
      <c r="B475" s="19"/>
      <c r="D475" s="108" t="s">
        <v>99</v>
      </c>
      <c r="F475" s="109" t="s">
        <v>627</v>
      </c>
      <c r="I475" s="39"/>
      <c r="L475" s="19"/>
      <c r="M475" s="110"/>
      <c r="N475" s="27"/>
      <c r="O475" s="27"/>
      <c r="P475" s="27"/>
      <c r="Q475" s="27"/>
      <c r="R475" s="27"/>
      <c r="S475" s="27"/>
      <c r="T475" s="28"/>
      <c r="AT475" s="10" t="s">
        <v>99</v>
      </c>
      <c r="AU475" s="10" t="s">
        <v>49</v>
      </c>
    </row>
    <row r="476" spans="2:65" s="7" customFormat="1" x14ac:dyDescent="0.2">
      <c r="B476" s="111"/>
      <c r="D476" s="108" t="s">
        <v>101</v>
      </c>
      <c r="E476" s="112" t="s">
        <v>0</v>
      </c>
      <c r="F476" s="113" t="s">
        <v>628</v>
      </c>
      <c r="H476" s="114">
        <v>13.845000000000001</v>
      </c>
      <c r="I476" s="115"/>
      <c r="L476" s="111"/>
      <c r="M476" s="116"/>
      <c r="N476" s="117"/>
      <c r="O476" s="117"/>
      <c r="P476" s="117"/>
      <c r="Q476" s="117"/>
      <c r="R476" s="117"/>
      <c r="S476" s="117"/>
      <c r="T476" s="118"/>
      <c r="AT476" s="112" t="s">
        <v>101</v>
      </c>
      <c r="AU476" s="112" t="s">
        <v>49</v>
      </c>
      <c r="AV476" s="7" t="s">
        <v>49</v>
      </c>
      <c r="AW476" s="7" t="s">
        <v>25</v>
      </c>
      <c r="AX476" s="7" t="s">
        <v>46</v>
      </c>
      <c r="AY476" s="112" t="s">
        <v>90</v>
      </c>
    </row>
    <row r="477" spans="2:65" s="6" customFormat="1" ht="22.9" customHeight="1" x14ac:dyDescent="0.2">
      <c r="B477" s="81"/>
      <c r="D477" s="82" t="s">
        <v>45</v>
      </c>
      <c r="E477" s="92" t="s">
        <v>629</v>
      </c>
      <c r="F477" s="92" t="s">
        <v>630</v>
      </c>
      <c r="I477" s="84"/>
      <c r="J477" s="93">
        <f>BK477</f>
        <v>0</v>
      </c>
      <c r="L477" s="81"/>
      <c r="M477" s="86"/>
      <c r="N477" s="87"/>
      <c r="O477" s="87"/>
      <c r="P477" s="88">
        <f>SUM(P478:P483)</f>
        <v>0</v>
      </c>
      <c r="Q477" s="87"/>
      <c r="R477" s="88">
        <f>SUM(R478:R483)</f>
        <v>2.6160000000000003E-2</v>
      </c>
      <c r="S477" s="87"/>
      <c r="T477" s="89">
        <f>SUM(T478:T483)</f>
        <v>0</v>
      </c>
      <c r="AR477" s="82" t="s">
        <v>49</v>
      </c>
      <c r="AT477" s="90" t="s">
        <v>45</v>
      </c>
      <c r="AU477" s="90" t="s">
        <v>47</v>
      </c>
      <c r="AY477" s="82" t="s">
        <v>90</v>
      </c>
      <c r="BK477" s="91">
        <f>SUM(BK478:BK483)</f>
        <v>0</v>
      </c>
    </row>
    <row r="478" spans="2:65" s="1" customFormat="1" ht="16.5" customHeight="1" x14ac:dyDescent="0.2">
      <c r="B478" s="94"/>
      <c r="C478" s="95" t="s">
        <v>631</v>
      </c>
      <c r="D478" s="95" t="s">
        <v>92</v>
      </c>
      <c r="E478" s="96" t="s">
        <v>632</v>
      </c>
      <c r="F478" s="97" t="s">
        <v>633</v>
      </c>
      <c r="G478" s="98" t="s">
        <v>241</v>
      </c>
      <c r="H478" s="99">
        <v>12</v>
      </c>
      <c r="I478" s="100"/>
      <c r="J478" s="101">
        <f>ROUND(I478*H478,2)</f>
        <v>0</v>
      </c>
      <c r="K478" s="97" t="s">
        <v>96</v>
      </c>
      <c r="L478" s="19"/>
      <c r="M478" s="102" t="s">
        <v>0</v>
      </c>
      <c r="N478" s="103" t="s">
        <v>33</v>
      </c>
      <c r="O478" s="27"/>
      <c r="P478" s="104">
        <f>O478*H478</f>
        <v>0</v>
      </c>
      <c r="Q478" s="104">
        <v>2.1800000000000001E-3</v>
      </c>
      <c r="R478" s="104">
        <f>Q478*H478</f>
        <v>2.6160000000000003E-2</v>
      </c>
      <c r="S478" s="104">
        <v>0</v>
      </c>
      <c r="T478" s="105">
        <f>S478*H478</f>
        <v>0</v>
      </c>
      <c r="AR478" s="106" t="s">
        <v>195</v>
      </c>
      <c r="AT478" s="106" t="s">
        <v>92</v>
      </c>
      <c r="AU478" s="106" t="s">
        <v>49</v>
      </c>
      <c r="AY478" s="10" t="s">
        <v>90</v>
      </c>
      <c r="BE478" s="107">
        <f>IF(N478="základní",J478,0)</f>
        <v>0</v>
      </c>
      <c r="BF478" s="107">
        <f>IF(N478="snížená",J478,0)</f>
        <v>0</v>
      </c>
      <c r="BG478" s="107">
        <f>IF(N478="zákl. přenesená",J478,0)</f>
        <v>0</v>
      </c>
      <c r="BH478" s="107">
        <f>IF(N478="sníž. přenesená",J478,0)</f>
        <v>0</v>
      </c>
      <c r="BI478" s="107">
        <f>IF(N478="nulová",J478,0)</f>
        <v>0</v>
      </c>
      <c r="BJ478" s="10" t="s">
        <v>47</v>
      </c>
      <c r="BK478" s="107">
        <f>ROUND(I478*H478,2)</f>
        <v>0</v>
      </c>
      <c r="BL478" s="10" t="s">
        <v>195</v>
      </c>
      <c r="BM478" s="106" t="s">
        <v>634</v>
      </c>
    </row>
    <row r="479" spans="2:65" s="1" customFormat="1" ht="19.5" x14ac:dyDescent="0.2">
      <c r="B479" s="19"/>
      <c r="D479" s="108" t="s">
        <v>99</v>
      </c>
      <c r="F479" s="109" t="s">
        <v>635</v>
      </c>
      <c r="I479" s="39"/>
      <c r="L479" s="19"/>
      <c r="M479" s="110"/>
      <c r="N479" s="27"/>
      <c r="O479" s="27"/>
      <c r="P479" s="27"/>
      <c r="Q479" s="27"/>
      <c r="R479" s="27"/>
      <c r="S479" s="27"/>
      <c r="T479" s="28"/>
      <c r="AT479" s="10" t="s">
        <v>99</v>
      </c>
      <c r="AU479" s="10" t="s">
        <v>49</v>
      </c>
    </row>
    <row r="480" spans="2:65" s="7" customFormat="1" x14ac:dyDescent="0.2">
      <c r="B480" s="111"/>
      <c r="D480" s="108" t="s">
        <v>101</v>
      </c>
      <c r="E480" s="112" t="s">
        <v>0</v>
      </c>
      <c r="F480" s="113" t="s">
        <v>534</v>
      </c>
      <c r="H480" s="114">
        <v>12</v>
      </c>
      <c r="I480" s="115"/>
      <c r="L480" s="111"/>
      <c r="M480" s="116"/>
      <c r="N480" s="117"/>
      <c r="O480" s="117"/>
      <c r="P480" s="117"/>
      <c r="Q480" s="117"/>
      <c r="R480" s="117"/>
      <c r="S480" s="117"/>
      <c r="T480" s="118"/>
      <c r="AT480" s="112" t="s">
        <v>101</v>
      </c>
      <c r="AU480" s="112" t="s">
        <v>49</v>
      </c>
      <c r="AV480" s="7" t="s">
        <v>49</v>
      </c>
      <c r="AW480" s="7" t="s">
        <v>25</v>
      </c>
      <c r="AX480" s="7" t="s">
        <v>46</v>
      </c>
      <c r="AY480" s="112" t="s">
        <v>90</v>
      </c>
    </row>
    <row r="481" spans="2:65" s="1" customFormat="1" ht="24" customHeight="1" x14ac:dyDescent="0.2">
      <c r="B481" s="94"/>
      <c r="C481" s="95" t="s">
        <v>636</v>
      </c>
      <c r="D481" s="95" t="s">
        <v>92</v>
      </c>
      <c r="E481" s="96" t="s">
        <v>637</v>
      </c>
      <c r="F481" s="97" t="s">
        <v>638</v>
      </c>
      <c r="G481" s="98" t="s">
        <v>172</v>
      </c>
      <c r="H481" s="99">
        <v>2.5999999999999999E-2</v>
      </c>
      <c r="I481" s="100"/>
      <c r="J481" s="101">
        <f>ROUND(I481*H481,2)</f>
        <v>0</v>
      </c>
      <c r="K481" s="97" t="s">
        <v>96</v>
      </c>
      <c r="L481" s="19"/>
      <c r="M481" s="102" t="s">
        <v>0</v>
      </c>
      <c r="N481" s="103" t="s">
        <v>33</v>
      </c>
      <c r="O481" s="27"/>
      <c r="P481" s="104">
        <f>O481*H481</f>
        <v>0</v>
      </c>
      <c r="Q481" s="104">
        <v>0</v>
      </c>
      <c r="R481" s="104">
        <f>Q481*H481</f>
        <v>0</v>
      </c>
      <c r="S481" s="104">
        <v>0</v>
      </c>
      <c r="T481" s="105">
        <f>S481*H481</f>
        <v>0</v>
      </c>
      <c r="AR481" s="106" t="s">
        <v>195</v>
      </c>
      <c r="AT481" s="106" t="s">
        <v>92</v>
      </c>
      <c r="AU481" s="106" t="s">
        <v>49</v>
      </c>
      <c r="AY481" s="10" t="s">
        <v>90</v>
      </c>
      <c r="BE481" s="107">
        <f>IF(N481="základní",J481,0)</f>
        <v>0</v>
      </c>
      <c r="BF481" s="107">
        <f>IF(N481="snížená",J481,0)</f>
        <v>0</v>
      </c>
      <c r="BG481" s="107">
        <f>IF(N481="zákl. přenesená",J481,0)</f>
        <v>0</v>
      </c>
      <c r="BH481" s="107">
        <f>IF(N481="sníž. přenesená",J481,0)</f>
        <v>0</v>
      </c>
      <c r="BI481" s="107">
        <f>IF(N481="nulová",J481,0)</f>
        <v>0</v>
      </c>
      <c r="BJ481" s="10" t="s">
        <v>47</v>
      </c>
      <c r="BK481" s="107">
        <f>ROUND(I481*H481,2)</f>
        <v>0</v>
      </c>
      <c r="BL481" s="10" t="s">
        <v>195</v>
      </c>
      <c r="BM481" s="106" t="s">
        <v>639</v>
      </c>
    </row>
    <row r="482" spans="2:65" s="1" customFormat="1" ht="29.25" x14ac:dyDescent="0.2">
      <c r="B482" s="19"/>
      <c r="D482" s="108" t="s">
        <v>99</v>
      </c>
      <c r="F482" s="109" t="s">
        <v>640</v>
      </c>
      <c r="I482" s="39"/>
      <c r="L482" s="19"/>
      <c r="M482" s="110"/>
      <c r="N482" s="27"/>
      <c r="O482" s="27"/>
      <c r="P482" s="27"/>
      <c r="Q482" s="27"/>
      <c r="R482" s="27"/>
      <c r="S482" s="27"/>
      <c r="T482" s="28"/>
      <c r="AT482" s="10" t="s">
        <v>99</v>
      </c>
      <c r="AU482" s="10" t="s">
        <v>49</v>
      </c>
    </row>
    <row r="483" spans="2:65" s="7" customFormat="1" x14ac:dyDescent="0.2">
      <c r="B483" s="111"/>
      <c r="D483" s="108" t="s">
        <v>101</v>
      </c>
      <c r="E483" s="112" t="s">
        <v>0</v>
      </c>
      <c r="F483" s="113" t="s">
        <v>641</v>
      </c>
      <c r="H483" s="114">
        <v>2.5999999999999999E-2</v>
      </c>
      <c r="I483" s="115"/>
      <c r="L483" s="111"/>
      <c r="M483" s="116"/>
      <c r="N483" s="117"/>
      <c r="O483" s="117"/>
      <c r="P483" s="117"/>
      <c r="Q483" s="117"/>
      <c r="R483" s="117"/>
      <c r="S483" s="117"/>
      <c r="T483" s="118"/>
      <c r="AT483" s="112" t="s">
        <v>101</v>
      </c>
      <c r="AU483" s="112" t="s">
        <v>49</v>
      </c>
      <c r="AV483" s="7" t="s">
        <v>49</v>
      </c>
      <c r="AW483" s="7" t="s">
        <v>25</v>
      </c>
      <c r="AX483" s="7" t="s">
        <v>46</v>
      </c>
      <c r="AY483" s="112" t="s">
        <v>90</v>
      </c>
    </row>
    <row r="484" spans="2:65" s="6" customFormat="1" ht="22.9" customHeight="1" x14ac:dyDescent="0.2">
      <c r="B484" s="81"/>
      <c r="D484" s="82" t="s">
        <v>45</v>
      </c>
      <c r="E484" s="92" t="s">
        <v>642</v>
      </c>
      <c r="F484" s="92" t="s">
        <v>643</v>
      </c>
      <c r="I484" s="84"/>
      <c r="J484" s="93">
        <f>BK484</f>
        <v>0</v>
      </c>
      <c r="L484" s="81"/>
      <c r="M484" s="86"/>
      <c r="N484" s="87"/>
      <c r="O484" s="87"/>
      <c r="P484" s="88">
        <f>SUM(P485:P704)</f>
        <v>0</v>
      </c>
      <c r="Q484" s="87"/>
      <c r="R484" s="88">
        <f>SUM(R485:R704)</f>
        <v>2.0114819499999999</v>
      </c>
      <c r="S484" s="87"/>
      <c r="T484" s="89">
        <f>SUM(T485:T704)</f>
        <v>0.95449325000000007</v>
      </c>
      <c r="AR484" s="82" t="s">
        <v>49</v>
      </c>
      <c r="AT484" s="90" t="s">
        <v>45</v>
      </c>
      <c r="AU484" s="90" t="s">
        <v>47</v>
      </c>
      <c r="AY484" s="82" t="s">
        <v>90</v>
      </c>
      <c r="BK484" s="91">
        <f>SUM(BK485:BK704)</f>
        <v>0</v>
      </c>
    </row>
    <row r="485" spans="2:65" s="1" customFormat="1" ht="16.5" customHeight="1" x14ac:dyDescent="0.2">
      <c r="B485" s="94"/>
      <c r="C485" s="95" t="s">
        <v>644</v>
      </c>
      <c r="D485" s="95" t="s">
        <v>92</v>
      </c>
      <c r="E485" s="96" t="s">
        <v>645</v>
      </c>
      <c r="F485" s="97" t="s">
        <v>646</v>
      </c>
      <c r="G485" s="98" t="s">
        <v>241</v>
      </c>
      <c r="H485" s="99">
        <v>192.78</v>
      </c>
      <c r="I485" s="100"/>
      <c r="J485" s="101">
        <f>ROUND(I485*H485,2)</f>
        <v>0</v>
      </c>
      <c r="K485" s="97" t="s">
        <v>96</v>
      </c>
      <c r="L485" s="19"/>
      <c r="M485" s="102" t="s">
        <v>0</v>
      </c>
      <c r="N485" s="103" t="s">
        <v>33</v>
      </c>
      <c r="O485" s="27"/>
      <c r="P485" s="104">
        <f>O485*H485</f>
        <v>0</v>
      </c>
      <c r="Q485" s="104">
        <v>0</v>
      </c>
      <c r="R485" s="104">
        <f>Q485*H485</f>
        <v>0</v>
      </c>
      <c r="S485" s="104">
        <v>1.67E-3</v>
      </c>
      <c r="T485" s="105">
        <f>S485*H485</f>
        <v>0.32194260000000002</v>
      </c>
      <c r="AR485" s="106" t="s">
        <v>195</v>
      </c>
      <c r="AT485" s="106" t="s">
        <v>92</v>
      </c>
      <c r="AU485" s="106" t="s">
        <v>49</v>
      </c>
      <c r="AY485" s="10" t="s">
        <v>90</v>
      </c>
      <c r="BE485" s="107">
        <f>IF(N485="základní",J485,0)</f>
        <v>0</v>
      </c>
      <c r="BF485" s="107">
        <f>IF(N485="snížená",J485,0)</f>
        <v>0</v>
      </c>
      <c r="BG485" s="107">
        <f>IF(N485="zákl. přenesená",J485,0)</f>
        <v>0</v>
      </c>
      <c r="BH485" s="107">
        <f>IF(N485="sníž. přenesená",J485,0)</f>
        <v>0</v>
      </c>
      <c r="BI485" s="107">
        <f>IF(N485="nulová",J485,0)</f>
        <v>0</v>
      </c>
      <c r="BJ485" s="10" t="s">
        <v>47</v>
      </c>
      <c r="BK485" s="107">
        <f>ROUND(I485*H485,2)</f>
        <v>0</v>
      </c>
      <c r="BL485" s="10" t="s">
        <v>195</v>
      </c>
      <c r="BM485" s="106" t="s">
        <v>647</v>
      </c>
    </row>
    <row r="486" spans="2:65" s="1" customFormat="1" ht="19.5" x14ac:dyDescent="0.2">
      <c r="B486" s="19"/>
      <c r="D486" s="108" t="s">
        <v>99</v>
      </c>
      <c r="F486" s="109" t="s">
        <v>648</v>
      </c>
      <c r="I486" s="39"/>
      <c r="L486" s="19"/>
      <c r="M486" s="110"/>
      <c r="N486" s="27"/>
      <c r="O486" s="27"/>
      <c r="P486" s="27"/>
      <c r="Q486" s="27"/>
      <c r="R486" s="27"/>
      <c r="S486" s="27"/>
      <c r="T486" s="28"/>
      <c r="AT486" s="10" t="s">
        <v>99</v>
      </c>
      <c r="AU486" s="10" t="s">
        <v>49</v>
      </c>
    </row>
    <row r="487" spans="2:65" s="7" customFormat="1" ht="22.5" x14ac:dyDescent="0.2">
      <c r="B487" s="111"/>
      <c r="D487" s="108" t="s">
        <v>101</v>
      </c>
      <c r="E487" s="112" t="s">
        <v>0</v>
      </c>
      <c r="F487" s="113" t="s">
        <v>649</v>
      </c>
      <c r="H487" s="114">
        <v>4.95</v>
      </c>
      <c r="I487" s="115"/>
      <c r="L487" s="111"/>
      <c r="M487" s="116"/>
      <c r="N487" s="117"/>
      <c r="O487" s="117"/>
      <c r="P487" s="117"/>
      <c r="Q487" s="117"/>
      <c r="R487" s="117"/>
      <c r="S487" s="117"/>
      <c r="T487" s="118"/>
      <c r="AT487" s="112" t="s">
        <v>101</v>
      </c>
      <c r="AU487" s="112" t="s">
        <v>49</v>
      </c>
      <c r="AV487" s="7" t="s">
        <v>49</v>
      </c>
      <c r="AW487" s="7" t="s">
        <v>25</v>
      </c>
      <c r="AX487" s="7" t="s">
        <v>46</v>
      </c>
      <c r="AY487" s="112" t="s">
        <v>90</v>
      </c>
    </row>
    <row r="488" spans="2:65" s="7" customFormat="1" ht="22.5" x14ac:dyDescent="0.2">
      <c r="B488" s="111"/>
      <c r="D488" s="108" t="s">
        <v>101</v>
      </c>
      <c r="E488" s="112" t="s">
        <v>0</v>
      </c>
      <c r="F488" s="113" t="s">
        <v>650</v>
      </c>
      <c r="H488" s="114">
        <v>20.3</v>
      </c>
      <c r="I488" s="115"/>
      <c r="L488" s="111"/>
      <c r="M488" s="116"/>
      <c r="N488" s="117"/>
      <c r="O488" s="117"/>
      <c r="P488" s="117"/>
      <c r="Q488" s="117"/>
      <c r="R488" s="117"/>
      <c r="S488" s="117"/>
      <c r="T488" s="118"/>
      <c r="AT488" s="112" t="s">
        <v>101</v>
      </c>
      <c r="AU488" s="112" t="s">
        <v>49</v>
      </c>
      <c r="AV488" s="7" t="s">
        <v>49</v>
      </c>
      <c r="AW488" s="7" t="s">
        <v>25</v>
      </c>
      <c r="AX488" s="7" t="s">
        <v>46</v>
      </c>
      <c r="AY488" s="112" t="s">
        <v>90</v>
      </c>
    </row>
    <row r="489" spans="2:65" s="7" customFormat="1" ht="22.5" x14ac:dyDescent="0.2">
      <c r="B489" s="111"/>
      <c r="D489" s="108" t="s">
        <v>101</v>
      </c>
      <c r="E489" s="112" t="s">
        <v>0</v>
      </c>
      <c r="F489" s="113" t="s">
        <v>651</v>
      </c>
      <c r="H489" s="114">
        <v>85.1</v>
      </c>
      <c r="I489" s="115"/>
      <c r="L489" s="111"/>
      <c r="M489" s="116"/>
      <c r="N489" s="117"/>
      <c r="O489" s="117"/>
      <c r="P489" s="117"/>
      <c r="Q489" s="117"/>
      <c r="R489" s="117"/>
      <c r="S489" s="117"/>
      <c r="T489" s="118"/>
      <c r="AT489" s="112" t="s">
        <v>101</v>
      </c>
      <c r="AU489" s="112" t="s">
        <v>49</v>
      </c>
      <c r="AV489" s="7" t="s">
        <v>49</v>
      </c>
      <c r="AW489" s="7" t="s">
        <v>25</v>
      </c>
      <c r="AX489" s="7" t="s">
        <v>46</v>
      </c>
      <c r="AY489" s="112" t="s">
        <v>90</v>
      </c>
    </row>
    <row r="490" spans="2:65" s="7" customFormat="1" ht="22.5" x14ac:dyDescent="0.2">
      <c r="B490" s="111"/>
      <c r="D490" s="108" t="s">
        <v>101</v>
      </c>
      <c r="E490" s="112" t="s">
        <v>0</v>
      </c>
      <c r="F490" s="113" t="s">
        <v>652</v>
      </c>
      <c r="H490" s="114">
        <v>66.709999999999994</v>
      </c>
      <c r="I490" s="115"/>
      <c r="L490" s="111"/>
      <c r="M490" s="116"/>
      <c r="N490" s="117"/>
      <c r="O490" s="117"/>
      <c r="P490" s="117"/>
      <c r="Q490" s="117"/>
      <c r="R490" s="117"/>
      <c r="S490" s="117"/>
      <c r="T490" s="118"/>
      <c r="AT490" s="112" t="s">
        <v>101</v>
      </c>
      <c r="AU490" s="112" t="s">
        <v>49</v>
      </c>
      <c r="AV490" s="7" t="s">
        <v>49</v>
      </c>
      <c r="AW490" s="7" t="s">
        <v>25</v>
      </c>
      <c r="AX490" s="7" t="s">
        <v>46</v>
      </c>
      <c r="AY490" s="112" t="s">
        <v>90</v>
      </c>
    </row>
    <row r="491" spans="2:65" s="7" customFormat="1" ht="22.5" x14ac:dyDescent="0.2">
      <c r="B491" s="111"/>
      <c r="D491" s="108" t="s">
        <v>101</v>
      </c>
      <c r="E491" s="112" t="s">
        <v>0</v>
      </c>
      <c r="F491" s="113" t="s">
        <v>653</v>
      </c>
      <c r="H491" s="114">
        <v>15.72</v>
      </c>
      <c r="I491" s="115"/>
      <c r="L491" s="111"/>
      <c r="M491" s="116"/>
      <c r="N491" s="117"/>
      <c r="O491" s="117"/>
      <c r="P491" s="117"/>
      <c r="Q491" s="117"/>
      <c r="R491" s="117"/>
      <c r="S491" s="117"/>
      <c r="T491" s="118"/>
      <c r="AT491" s="112" t="s">
        <v>101</v>
      </c>
      <c r="AU491" s="112" t="s">
        <v>49</v>
      </c>
      <c r="AV491" s="7" t="s">
        <v>49</v>
      </c>
      <c r="AW491" s="7" t="s">
        <v>25</v>
      </c>
      <c r="AX491" s="7" t="s">
        <v>46</v>
      </c>
      <c r="AY491" s="112" t="s">
        <v>90</v>
      </c>
    </row>
    <row r="492" spans="2:65" s="8" customFormat="1" x14ac:dyDescent="0.2">
      <c r="B492" s="119"/>
      <c r="D492" s="108" t="s">
        <v>101</v>
      </c>
      <c r="E492" s="120" t="s">
        <v>0</v>
      </c>
      <c r="F492" s="121" t="s">
        <v>155</v>
      </c>
      <c r="H492" s="122">
        <v>192.78</v>
      </c>
      <c r="I492" s="123"/>
      <c r="L492" s="119"/>
      <c r="M492" s="124"/>
      <c r="N492" s="125"/>
      <c r="O492" s="125"/>
      <c r="P492" s="125"/>
      <c r="Q492" s="125"/>
      <c r="R492" s="125"/>
      <c r="S492" s="125"/>
      <c r="T492" s="126"/>
      <c r="AT492" s="120" t="s">
        <v>101</v>
      </c>
      <c r="AU492" s="120" t="s">
        <v>49</v>
      </c>
      <c r="AV492" s="8" t="s">
        <v>97</v>
      </c>
      <c r="AW492" s="8" t="s">
        <v>25</v>
      </c>
      <c r="AX492" s="8" t="s">
        <v>47</v>
      </c>
      <c r="AY492" s="120" t="s">
        <v>90</v>
      </c>
    </row>
    <row r="493" spans="2:65" s="1" customFormat="1" ht="16.5" customHeight="1" x14ac:dyDescent="0.2">
      <c r="B493" s="94"/>
      <c r="C493" s="95" t="s">
        <v>654</v>
      </c>
      <c r="D493" s="95" t="s">
        <v>92</v>
      </c>
      <c r="E493" s="96" t="s">
        <v>655</v>
      </c>
      <c r="F493" s="97" t="s">
        <v>656</v>
      </c>
      <c r="G493" s="98" t="s">
        <v>241</v>
      </c>
      <c r="H493" s="99">
        <v>283.65499999999997</v>
      </c>
      <c r="I493" s="100"/>
      <c r="J493" s="101">
        <f>ROUND(I493*H493,2)</f>
        <v>0</v>
      </c>
      <c r="K493" s="97" t="s">
        <v>96</v>
      </c>
      <c r="L493" s="19"/>
      <c r="M493" s="102" t="s">
        <v>0</v>
      </c>
      <c r="N493" s="103" t="s">
        <v>33</v>
      </c>
      <c r="O493" s="27"/>
      <c r="P493" s="104">
        <f>O493*H493</f>
        <v>0</v>
      </c>
      <c r="Q493" s="104">
        <v>0</v>
      </c>
      <c r="R493" s="104">
        <f>Q493*H493</f>
        <v>0</v>
      </c>
      <c r="S493" s="104">
        <v>2.2300000000000002E-3</v>
      </c>
      <c r="T493" s="105">
        <f>S493*H493</f>
        <v>0.63255064999999999</v>
      </c>
      <c r="AR493" s="106" t="s">
        <v>195</v>
      </c>
      <c r="AT493" s="106" t="s">
        <v>92</v>
      </c>
      <c r="AU493" s="106" t="s">
        <v>49</v>
      </c>
      <c r="AY493" s="10" t="s">
        <v>90</v>
      </c>
      <c r="BE493" s="107">
        <f>IF(N493="základní",J493,0)</f>
        <v>0</v>
      </c>
      <c r="BF493" s="107">
        <f>IF(N493="snížená",J493,0)</f>
        <v>0</v>
      </c>
      <c r="BG493" s="107">
        <f>IF(N493="zákl. přenesená",J493,0)</f>
        <v>0</v>
      </c>
      <c r="BH493" s="107">
        <f>IF(N493="sníž. přenesená",J493,0)</f>
        <v>0</v>
      </c>
      <c r="BI493" s="107">
        <f>IF(N493="nulová",J493,0)</f>
        <v>0</v>
      </c>
      <c r="BJ493" s="10" t="s">
        <v>47</v>
      </c>
      <c r="BK493" s="107">
        <f>ROUND(I493*H493,2)</f>
        <v>0</v>
      </c>
      <c r="BL493" s="10" t="s">
        <v>195</v>
      </c>
      <c r="BM493" s="106" t="s">
        <v>657</v>
      </c>
    </row>
    <row r="494" spans="2:65" s="1" customFormat="1" x14ac:dyDescent="0.2">
      <c r="B494" s="19"/>
      <c r="D494" s="108" t="s">
        <v>99</v>
      </c>
      <c r="F494" s="109" t="s">
        <v>658</v>
      </c>
      <c r="I494" s="39"/>
      <c r="L494" s="19"/>
      <c r="M494" s="110"/>
      <c r="N494" s="27"/>
      <c r="O494" s="27"/>
      <c r="P494" s="27"/>
      <c r="Q494" s="27"/>
      <c r="R494" s="27"/>
      <c r="S494" s="27"/>
      <c r="T494" s="28"/>
      <c r="AT494" s="10" t="s">
        <v>99</v>
      </c>
      <c r="AU494" s="10" t="s">
        <v>49</v>
      </c>
    </row>
    <row r="495" spans="2:65" s="7" customFormat="1" ht="22.5" x14ac:dyDescent="0.2">
      <c r="B495" s="111"/>
      <c r="D495" s="108" t="s">
        <v>101</v>
      </c>
      <c r="E495" s="112" t="s">
        <v>0</v>
      </c>
      <c r="F495" s="113" t="s">
        <v>659</v>
      </c>
      <c r="H495" s="114">
        <v>100</v>
      </c>
      <c r="I495" s="115"/>
      <c r="L495" s="111"/>
      <c r="M495" s="116"/>
      <c r="N495" s="117"/>
      <c r="O495" s="117"/>
      <c r="P495" s="117"/>
      <c r="Q495" s="117"/>
      <c r="R495" s="117"/>
      <c r="S495" s="117"/>
      <c r="T495" s="118"/>
      <c r="AT495" s="112" t="s">
        <v>101</v>
      </c>
      <c r="AU495" s="112" t="s">
        <v>49</v>
      </c>
      <c r="AV495" s="7" t="s">
        <v>49</v>
      </c>
      <c r="AW495" s="7" t="s">
        <v>25</v>
      </c>
      <c r="AX495" s="7" t="s">
        <v>46</v>
      </c>
      <c r="AY495" s="112" t="s">
        <v>90</v>
      </c>
    </row>
    <row r="496" spans="2:65" s="7" customFormat="1" ht="22.5" x14ac:dyDescent="0.2">
      <c r="B496" s="111"/>
      <c r="D496" s="108" t="s">
        <v>101</v>
      </c>
      <c r="E496" s="112" t="s">
        <v>0</v>
      </c>
      <c r="F496" s="113" t="s">
        <v>660</v>
      </c>
      <c r="H496" s="114">
        <v>105.75</v>
      </c>
      <c r="I496" s="115"/>
      <c r="L496" s="111"/>
      <c r="M496" s="116"/>
      <c r="N496" s="117"/>
      <c r="O496" s="117"/>
      <c r="P496" s="117"/>
      <c r="Q496" s="117"/>
      <c r="R496" s="117"/>
      <c r="S496" s="117"/>
      <c r="T496" s="118"/>
      <c r="AT496" s="112" t="s">
        <v>101</v>
      </c>
      <c r="AU496" s="112" t="s">
        <v>49</v>
      </c>
      <c r="AV496" s="7" t="s">
        <v>49</v>
      </c>
      <c r="AW496" s="7" t="s">
        <v>25</v>
      </c>
      <c r="AX496" s="7" t="s">
        <v>46</v>
      </c>
      <c r="AY496" s="112" t="s">
        <v>90</v>
      </c>
    </row>
    <row r="497" spans="2:65" s="7" customFormat="1" ht="22.5" x14ac:dyDescent="0.2">
      <c r="B497" s="111"/>
      <c r="D497" s="108" t="s">
        <v>101</v>
      </c>
      <c r="E497" s="112" t="s">
        <v>0</v>
      </c>
      <c r="F497" s="113" t="s">
        <v>661</v>
      </c>
      <c r="H497" s="114">
        <v>19.155000000000001</v>
      </c>
      <c r="I497" s="115"/>
      <c r="L497" s="111"/>
      <c r="M497" s="116"/>
      <c r="N497" s="117"/>
      <c r="O497" s="117"/>
      <c r="P497" s="117"/>
      <c r="Q497" s="117"/>
      <c r="R497" s="117"/>
      <c r="S497" s="117"/>
      <c r="T497" s="118"/>
      <c r="AT497" s="112" t="s">
        <v>101</v>
      </c>
      <c r="AU497" s="112" t="s">
        <v>49</v>
      </c>
      <c r="AV497" s="7" t="s">
        <v>49</v>
      </c>
      <c r="AW497" s="7" t="s">
        <v>25</v>
      </c>
      <c r="AX497" s="7" t="s">
        <v>46</v>
      </c>
      <c r="AY497" s="112" t="s">
        <v>90</v>
      </c>
    </row>
    <row r="498" spans="2:65" s="7" customFormat="1" ht="22.5" x14ac:dyDescent="0.2">
      <c r="B498" s="111"/>
      <c r="D498" s="108" t="s">
        <v>101</v>
      </c>
      <c r="E498" s="112" t="s">
        <v>0</v>
      </c>
      <c r="F498" s="113" t="s">
        <v>662</v>
      </c>
      <c r="H498" s="114">
        <v>17.75</v>
      </c>
      <c r="I498" s="115"/>
      <c r="L498" s="111"/>
      <c r="M498" s="116"/>
      <c r="N498" s="117"/>
      <c r="O498" s="117"/>
      <c r="P498" s="117"/>
      <c r="Q498" s="117"/>
      <c r="R498" s="117"/>
      <c r="S498" s="117"/>
      <c r="T498" s="118"/>
      <c r="AT498" s="112" t="s">
        <v>101</v>
      </c>
      <c r="AU498" s="112" t="s">
        <v>49</v>
      </c>
      <c r="AV498" s="7" t="s">
        <v>49</v>
      </c>
      <c r="AW498" s="7" t="s">
        <v>25</v>
      </c>
      <c r="AX498" s="7" t="s">
        <v>46</v>
      </c>
      <c r="AY498" s="112" t="s">
        <v>90</v>
      </c>
    </row>
    <row r="499" spans="2:65" s="7" customFormat="1" ht="22.5" x14ac:dyDescent="0.2">
      <c r="B499" s="111"/>
      <c r="D499" s="108" t="s">
        <v>101</v>
      </c>
      <c r="E499" s="112" t="s">
        <v>0</v>
      </c>
      <c r="F499" s="113" t="s">
        <v>663</v>
      </c>
      <c r="H499" s="114">
        <v>29.8</v>
      </c>
      <c r="I499" s="115"/>
      <c r="L499" s="111"/>
      <c r="M499" s="116"/>
      <c r="N499" s="117"/>
      <c r="O499" s="117"/>
      <c r="P499" s="117"/>
      <c r="Q499" s="117"/>
      <c r="R499" s="117"/>
      <c r="S499" s="117"/>
      <c r="T499" s="118"/>
      <c r="AT499" s="112" t="s">
        <v>101</v>
      </c>
      <c r="AU499" s="112" t="s">
        <v>49</v>
      </c>
      <c r="AV499" s="7" t="s">
        <v>49</v>
      </c>
      <c r="AW499" s="7" t="s">
        <v>25</v>
      </c>
      <c r="AX499" s="7" t="s">
        <v>46</v>
      </c>
      <c r="AY499" s="112" t="s">
        <v>90</v>
      </c>
    </row>
    <row r="500" spans="2:65" s="7" customFormat="1" ht="22.5" x14ac:dyDescent="0.2">
      <c r="B500" s="111"/>
      <c r="D500" s="108" t="s">
        <v>101</v>
      </c>
      <c r="E500" s="112" t="s">
        <v>0</v>
      </c>
      <c r="F500" s="113" t="s">
        <v>664</v>
      </c>
      <c r="H500" s="114">
        <v>11.2</v>
      </c>
      <c r="I500" s="115"/>
      <c r="L500" s="111"/>
      <c r="M500" s="116"/>
      <c r="N500" s="117"/>
      <c r="O500" s="117"/>
      <c r="P500" s="117"/>
      <c r="Q500" s="117"/>
      <c r="R500" s="117"/>
      <c r="S500" s="117"/>
      <c r="T500" s="118"/>
      <c r="AT500" s="112" t="s">
        <v>101</v>
      </c>
      <c r="AU500" s="112" t="s">
        <v>49</v>
      </c>
      <c r="AV500" s="7" t="s">
        <v>49</v>
      </c>
      <c r="AW500" s="7" t="s">
        <v>25</v>
      </c>
      <c r="AX500" s="7" t="s">
        <v>46</v>
      </c>
      <c r="AY500" s="112" t="s">
        <v>90</v>
      </c>
    </row>
    <row r="501" spans="2:65" s="8" customFormat="1" x14ac:dyDescent="0.2">
      <c r="B501" s="119"/>
      <c r="D501" s="108" t="s">
        <v>101</v>
      </c>
      <c r="E501" s="120" t="s">
        <v>0</v>
      </c>
      <c r="F501" s="121" t="s">
        <v>155</v>
      </c>
      <c r="H501" s="122">
        <v>283.65499999999997</v>
      </c>
      <c r="I501" s="123"/>
      <c r="L501" s="119"/>
      <c r="M501" s="124"/>
      <c r="N501" s="125"/>
      <c r="O501" s="125"/>
      <c r="P501" s="125"/>
      <c r="Q501" s="125"/>
      <c r="R501" s="125"/>
      <c r="S501" s="125"/>
      <c r="T501" s="126"/>
      <c r="AT501" s="120" t="s">
        <v>101</v>
      </c>
      <c r="AU501" s="120" t="s">
        <v>49</v>
      </c>
      <c r="AV501" s="8" t="s">
        <v>97</v>
      </c>
      <c r="AW501" s="8" t="s">
        <v>25</v>
      </c>
      <c r="AX501" s="8" t="s">
        <v>47</v>
      </c>
      <c r="AY501" s="120" t="s">
        <v>90</v>
      </c>
    </row>
    <row r="502" spans="2:65" s="1" customFormat="1" ht="24" customHeight="1" x14ac:dyDescent="0.2">
      <c r="B502" s="94"/>
      <c r="C502" s="95" t="s">
        <v>665</v>
      </c>
      <c r="D502" s="95" t="s">
        <v>92</v>
      </c>
      <c r="E502" s="96" t="s">
        <v>666</v>
      </c>
      <c r="F502" s="97" t="s">
        <v>667</v>
      </c>
      <c r="G502" s="98" t="s">
        <v>241</v>
      </c>
      <c r="H502" s="99">
        <v>4.95</v>
      </c>
      <c r="I502" s="100"/>
      <c r="J502" s="101">
        <f>ROUND(I502*H502,2)</f>
        <v>0</v>
      </c>
      <c r="K502" s="97" t="s">
        <v>96</v>
      </c>
      <c r="L502" s="19"/>
      <c r="M502" s="102" t="s">
        <v>0</v>
      </c>
      <c r="N502" s="103" t="s">
        <v>33</v>
      </c>
      <c r="O502" s="27"/>
      <c r="P502" s="104">
        <f>O502*H502</f>
        <v>0</v>
      </c>
      <c r="Q502" s="104">
        <v>1.6299999999999999E-3</v>
      </c>
      <c r="R502" s="104">
        <f>Q502*H502</f>
        <v>8.0684999999999993E-3</v>
      </c>
      <c r="S502" s="104">
        <v>0</v>
      </c>
      <c r="T502" s="105">
        <f>S502*H502</f>
        <v>0</v>
      </c>
      <c r="AR502" s="106" t="s">
        <v>195</v>
      </c>
      <c r="AT502" s="106" t="s">
        <v>92</v>
      </c>
      <c r="AU502" s="106" t="s">
        <v>49</v>
      </c>
      <c r="AY502" s="10" t="s">
        <v>90</v>
      </c>
      <c r="BE502" s="107">
        <f>IF(N502="základní",J502,0)</f>
        <v>0</v>
      </c>
      <c r="BF502" s="107">
        <f>IF(N502="snížená",J502,0)</f>
        <v>0</v>
      </c>
      <c r="BG502" s="107">
        <f>IF(N502="zákl. přenesená",J502,0)</f>
        <v>0</v>
      </c>
      <c r="BH502" s="107">
        <f>IF(N502="sníž. přenesená",J502,0)</f>
        <v>0</v>
      </c>
      <c r="BI502" s="107">
        <f>IF(N502="nulová",J502,0)</f>
        <v>0</v>
      </c>
      <c r="BJ502" s="10" t="s">
        <v>47</v>
      </c>
      <c r="BK502" s="107">
        <f>ROUND(I502*H502,2)</f>
        <v>0</v>
      </c>
      <c r="BL502" s="10" t="s">
        <v>195</v>
      </c>
      <c r="BM502" s="106" t="s">
        <v>668</v>
      </c>
    </row>
    <row r="503" spans="2:65" s="1" customFormat="1" ht="29.25" x14ac:dyDescent="0.2">
      <c r="B503" s="19"/>
      <c r="D503" s="108" t="s">
        <v>99</v>
      </c>
      <c r="F503" s="109" t="s">
        <v>669</v>
      </c>
      <c r="I503" s="39"/>
      <c r="L503" s="19"/>
      <c r="M503" s="110"/>
      <c r="N503" s="27"/>
      <c r="O503" s="27"/>
      <c r="P503" s="27"/>
      <c r="Q503" s="27"/>
      <c r="R503" s="27"/>
      <c r="S503" s="27"/>
      <c r="T503" s="28"/>
      <c r="AT503" s="10" t="s">
        <v>99</v>
      </c>
      <c r="AU503" s="10" t="s">
        <v>49</v>
      </c>
    </row>
    <row r="504" spans="2:65" s="7" customFormat="1" ht="22.5" x14ac:dyDescent="0.2">
      <c r="B504" s="111"/>
      <c r="D504" s="108" t="s">
        <v>101</v>
      </c>
      <c r="E504" s="112" t="s">
        <v>0</v>
      </c>
      <c r="F504" s="113" t="s">
        <v>670</v>
      </c>
      <c r="H504" s="114">
        <v>0.55000000000000004</v>
      </c>
      <c r="I504" s="115"/>
      <c r="L504" s="111"/>
      <c r="M504" s="116"/>
      <c r="N504" s="117"/>
      <c r="O504" s="117"/>
      <c r="P504" s="117"/>
      <c r="Q504" s="117"/>
      <c r="R504" s="117"/>
      <c r="S504" s="117"/>
      <c r="T504" s="118"/>
      <c r="AT504" s="112" t="s">
        <v>101</v>
      </c>
      <c r="AU504" s="112" t="s">
        <v>49</v>
      </c>
      <c r="AV504" s="7" t="s">
        <v>49</v>
      </c>
      <c r="AW504" s="7" t="s">
        <v>25</v>
      </c>
      <c r="AX504" s="7" t="s">
        <v>46</v>
      </c>
      <c r="AY504" s="112" t="s">
        <v>90</v>
      </c>
    </row>
    <row r="505" spans="2:65" s="7" customFormat="1" ht="22.5" x14ac:dyDescent="0.2">
      <c r="B505" s="111"/>
      <c r="D505" s="108" t="s">
        <v>101</v>
      </c>
      <c r="E505" s="112" t="s">
        <v>0</v>
      </c>
      <c r="F505" s="113" t="s">
        <v>671</v>
      </c>
      <c r="H505" s="114">
        <v>0.55000000000000004</v>
      </c>
      <c r="I505" s="115"/>
      <c r="L505" s="111"/>
      <c r="M505" s="116"/>
      <c r="N505" s="117"/>
      <c r="O505" s="117"/>
      <c r="P505" s="117"/>
      <c r="Q505" s="117"/>
      <c r="R505" s="117"/>
      <c r="S505" s="117"/>
      <c r="T505" s="118"/>
      <c r="AT505" s="112" t="s">
        <v>101</v>
      </c>
      <c r="AU505" s="112" t="s">
        <v>49</v>
      </c>
      <c r="AV505" s="7" t="s">
        <v>49</v>
      </c>
      <c r="AW505" s="7" t="s">
        <v>25</v>
      </c>
      <c r="AX505" s="7" t="s">
        <v>46</v>
      </c>
      <c r="AY505" s="112" t="s">
        <v>90</v>
      </c>
    </row>
    <row r="506" spans="2:65" s="7" customFormat="1" ht="22.5" x14ac:dyDescent="0.2">
      <c r="B506" s="111"/>
      <c r="D506" s="108" t="s">
        <v>101</v>
      </c>
      <c r="E506" s="112" t="s">
        <v>0</v>
      </c>
      <c r="F506" s="113" t="s">
        <v>672</v>
      </c>
      <c r="H506" s="114">
        <v>0.55000000000000004</v>
      </c>
      <c r="I506" s="115"/>
      <c r="L506" s="111"/>
      <c r="M506" s="116"/>
      <c r="N506" s="117"/>
      <c r="O506" s="117"/>
      <c r="P506" s="117"/>
      <c r="Q506" s="117"/>
      <c r="R506" s="117"/>
      <c r="S506" s="117"/>
      <c r="T506" s="118"/>
      <c r="AT506" s="112" t="s">
        <v>101</v>
      </c>
      <c r="AU506" s="112" t="s">
        <v>49</v>
      </c>
      <c r="AV506" s="7" t="s">
        <v>49</v>
      </c>
      <c r="AW506" s="7" t="s">
        <v>25</v>
      </c>
      <c r="AX506" s="7" t="s">
        <v>46</v>
      </c>
      <c r="AY506" s="112" t="s">
        <v>90</v>
      </c>
    </row>
    <row r="507" spans="2:65" s="7" customFormat="1" ht="22.5" x14ac:dyDescent="0.2">
      <c r="B507" s="111"/>
      <c r="D507" s="108" t="s">
        <v>101</v>
      </c>
      <c r="E507" s="112" t="s">
        <v>0</v>
      </c>
      <c r="F507" s="113" t="s">
        <v>673</v>
      </c>
      <c r="H507" s="114">
        <v>0.55000000000000004</v>
      </c>
      <c r="I507" s="115"/>
      <c r="L507" s="111"/>
      <c r="M507" s="116"/>
      <c r="N507" s="117"/>
      <c r="O507" s="117"/>
      <c r="P507" s="117"/>
      <c r="Q507" s="117"/>
      <c r="R507" s="117"/>
      <c r="S507" s="117"/>
      <c r="T507" s="118"/>
      <c r="AT507" s="112" t="s">
        <v>101</v>
      </c>
      <c r="AU507" s="112" t="s">
        <v>49</v>
      </c>
      <c r="AV507" s="7" t="s">
        <v>49</v>
      </c>
      <c r="AW507" s="7" t="s">
        <v>25</v>
      </c>
      <c r="AX507" s="7" t="s">
        <v>46</v>
      </c>
      <c r="AY507" s="112" t="s">
        <v>90</v>
      </c>
    </row>
    <row r="508" spans="2:65" s="7" customFormat="1" ht="22.5" x14ac:dyDescent="0.2">
      <c r="B508" s="111"/>
      <c r="D508" s="108" t="s">
        <v>101</v>
      </c>
      <c r="E508" s="112" t="s">
        <v>0</v>
      </c>
      <c r="F508" s="113" t="s">
        <v>674</v>
      </c>
      <c r="H508" s="114">
        <v>0.55000000000000004</v>
      </c>
      <c r="I508" s="115"/>
      <c r="L508" s="111"/>
      <c r="M508" s="116"/>
      <c r="N508" s="117"/>
      <c r="O508" s="117"/>
      <c r="P508" s="117"/>
      <c r="Q508" s="117"/>
      <c r="R508" s="117"/>
      <c r="S508" s="117"/>
      <c r="T508" s="118"/>
      <c r="AT508" s="112" t="s">
        <v>101</v>
      </c>
      <c r="AU508" s="112" t="s">
        <v>49</v>
      </c>
      <c r="AV508" s="7" t="s">
        <v>49</v>
      </c>
      <c r="AW508" s="7" t="s">
        <v>25</v>
      </c>
      <c r="AX508" s="7" t="s">
        <v>46</v>
      </c>
      <c r="AY508" s="112" t="s">
        <v>90</v>
      </c>
    </row>
    <row r="509" spans="2:65" s="7" customFormat="1" ht="22.5" x14ac:dyDescent="0.2">
      <c r="B509" s="111"/>
      <c r="D509" s="108" t="s">
        <v>101</v>
      </c>
      <c r="E509" s="112" t="s">
        <v>0</v>
      </c>
      <c r="F509" s="113" t="s">
        <v>675</v>
      </c>
      <c r="H509" s="114">
        <v>0.55000000000000004</v>
      </c>
      <c r="I509" s="115"/>
      <c r="L509" s="111"/>
      <c r="M509" s="116"/>
      <c r="N509" s="117"/>
      <c r="O509" s="117"/>
      <c r="P509" s="117"/>
      <c r="Q509" s="117"/>
      <c r="R509" s="117"/>
      <c r="S509" s="117"/>
      <c r="T509" s="118"/>
      <c r="AT509" s="112" t="s">
        <v>101</v>
      </c>
      <c r="AU509" s="112" t="s">
        <v>49</v>
      </c>
      <c r="AV509" s="7" t="s">
        <v>49</v>
      </c>
      <c r="AW509" s="7" t="s">
        <v>25</v>
      </c>
      <c r="AX509" s="7" t="s">
        <v>46</v>
      </c>
      <c r="AY509" s="112" t="s">
        <v>90</v>
      </c>
    </row>
    <row r="510" spans="2:65" s="7" customFormat="1" ht="22.5" x14ac:dyDescent="0.2">
      <c r="B510" s="111"/>
      <c r="D510" s="108" t="s">
        <v>101</v>
      </c>
      <c r="E510" s="112" t="s">
        <v>0</v>
      </c>
      <c r="F510" s="113" t="s">
        <v>676</v>
      </c>
      <c r="H510" s="114">
        <v>0.55000000000000004</v>
      </c>
      <c r="I510" s="115"/>
      <c r="L510" s="111"/>
      <c r="M510" s="116"/>
      <c r="N510" s="117"/>
      <c r="O510" s="117"/>
      <c r="P510" s="117"/>
      <c r="Q510" s="117"/>
      <c r="R510" s="117"/>
      <c r="S510" s="117"/>
      <c r="T510" s="118"/>
      <c r="AT510" s="112" t="s">
        <v>101</v>
      </c>
      <c r="AU510" s="112" t="s">
        <v>49</v>
      </c>
      <c r="AV510" s="7" t="s">
        <v>49</v>
      </c>
      <c r="AW510" s="7" t="s">
        <v>25</v>
      </c>
      <c r="AX510" s="7" t="s">
        <v>46</v>
      </c>
      <c r="AY510" s="112" t="s">
        <v>90</v>
      </c>
    </row>
    <row r="511" spans="2:65" s="7" customFormat="1" ht="22.5" x14ac:dyDescent="0.2">
      <c r="B511" s="111"/>
      <c r="D511" s="108" t="s">
        <v>101</v>
      </c>
      <c r="E511" s="112" t="s">
        <v>0</v>
      </c>
      <c r="F511" s="113" t="s">
        <v>677</v>
      </c>
      <c r="H511" s="114">
        <v>0.55000000000000004</v>
      </c>
      <c r="I511" s="115"/>
      <c r="L511" s="111"/>
      <c r="M511" s="116"/>
      <c r="N511" s="117"/>
      <c r="O511" s="117"/>
      <c r="P511" s="117"/>
      <c r="Q511" s="117"/>
      <c r="R511" s="117"/>
      <c r="S511" s="117"/>
      <c r="T511" s="118"/>
      <c r="AT511" s="112" t="s">
        <v>101</v>
      </c>
      <c r="AU511" s="112" t="s">
        <v>49</v>
      </c>
      <c r="AV511" s="7" t="s">
        <v>49</v>
      </c>
      <c r="AW511" s="7" t="s">
        <v>25</v>
      </c>
      <c r="AX511" s="7" t="s">
        <v>46</v>
      </c>
      <c r="AY511" s="112" t="s">
        <v>90</v>
      </c>
    </row>
    <row r="512" spans="2:65" s="7" customFormat="1" ht="22.5" x14ac:dyDescent="0.2">
      <c r="B512" s="111"/>
      <c r="D512" s="108" t="s">
        <v>101</v>
      </c>
      <c r="E512" s="112" t="s">
        <v>0</v>
      </c>
      <c r="F512" s="113" t="s">
        <v>678</v>
      </c>
      <c r="H512" s="114">
        <v>0.55000000000000004</v>
      </c>
      <c r="I512" s="115"/>
      <c r="L512" s="111"/>
      <c r="M512" s="116"/>
      <c r="N512" s="117"/>
      <c r="O512" s="117"/>
      <c r="P512" s="117"/>
      <c r="Q512" s="117"/>
      <c r="R512" s="117"/>
      <c r="S512" s="117"/>
      <c r="T512" s="118"/>
      <c r="AT512" s="112" t="s">
        <v>101</v>
      </c>
      <c r="AU512" s="112" t="s">
        <v>49</v>
      </c>
      <c r="AV512" s="7" t="s">
        <v>49</v>
      </c>
      <c r="AW512" s="7" t="s">
        <v>25</v>
      </c>
      <c r="AX512" s="7" t="s">
        <v>46</v>
      </c>
      <c r="AY512" s="112" t="s">
        <v>90</v>
      </c>
    </row>
    <row r="513" spans="2:65" s="8" customFormat="1" x14ac:dyDescent="0.2">
      <c r="B513" s="119"/>
      <c r="D513" s="108" t="s">
        <v>101</v>
      </c>
      <c r="E513" s="120" t="s">
        <v>0</v>
      </c>
      <c r="F513" s="121" t="s">
        <v>155</v>
      </c>
      <c r="H513" s="122">
        <v>4.9499999999999993</v>
      </c>
      <c r="I513" s="123"/>
      <c r="L513" s="119"/>
      <c r="M513" s="124"/>
      <c r="N513" s="125"/>
      <c r="O513" s="125"/>
      <c r="P513" s="125"/>
      <c r="Q513" s="125"/>
      <c r="R513" s="125"/>
      <c r="S513" s="125"/>
      <c r="T513" s="126"/>
      <c r="AT513" s="120" t="s">
        <v>101</v>
      </c>
      <c r="AU513" s="120" t="s">
        <v>49</v>
      </c>
      <c r="AV513" s="8" t="s">
        <v>97</v>
      </c>
      <c r="AW513" s="8" t="s">
        <v>25</v>
      </c>
      <c r="AX513" s="8" t="s">
        <v>47</v>
      </c>
      <c r="AY513" s="120" t="s">
        <v>90</v>
      </c>
    </row>
    <row r="514" spans="2:65" s="1" customFormat="1" ht="24" customHeight="1" x14ac:dyDescent="0.2">
      <c r="B514" s="94"/>
      <c r="C514" s="95" t="s">
        <v>679</v>
      </c>
      <c r="D514" s="95" t="s">
        <v>92</v>
      </c>
      <c r="E514" s="96" t="s">
        <v>680</v>
      </c>
      <c r="F514" s="97" t="s">
        <v>681</v>
      </c>
      <c r="G514" s="98" t="s">
        <v>241</v>
      </c>
      <c r="H514" s="99">
        <v>20.3</v>
      </c>
      <c r="I514" s="100"/>
      <c r="J514" s="101">
        <f>ROUND(I514*H514,2)</f>
        <v>0</v>
      </c>
      <c r="K514" s="97" t="s">
        <v>96</v>
      </c>
      <c r="L514" s="19"/>
      <c r="M514" s="102" t="s">
        <v>0</v>
      </c>
      <c r="N514" s="103" t="s">
        <v>33</v>
      </c>
      <c r="O514" s="27"/>
      <c r="P514" s="104">
        <f>O514*H514</f>
        <v>0</v>
      </c>
      <c r="Q514" s="104">
        <v>2.6900000000000001E-3</v>
      </c>
      <c r="R514" s="104">
        <f>Q514*H514</f>
        <v>5.4607000000000003E-2</v>
      </c>
      <c r="S514" s="104">
        <v>0</v>
      </c>
      <c r="T514" s="105">
        <f>S514*H514</f>
        <v>0</v>
      </c>
      <c r="AR514" s="106" t="s">
        <v>195</v>
      </c>
      <c r="AT514" s="106" t="s">
        <v>92</v>
      </c>
      <c r="AU514" s="106" t="s">
        <v>49</v>
      </c>
      <c r="AY514" s="10" t="s">
        <v>90</v>
      </c>
      <c r="BE514" s="107">
        <f>IF(N514="základní",J514,0)</f>
        <v>0</v>
      </c>
      <c r="BF514" s="107">
        <f>IF(N514="snížená",J514,0)</f>
        <v>0</v>
      </c>
      <c r="BG514" s="107">
        <f>IF(N514="zákl. přenesená",J514,0)</f>
        <v>0</v>
      </c>
      <c r="BH514" s="107">
        <f>IF(N514="sníž. přenesená",J514,0)</f>
        <v>0</v>
      </c>
      <c r="BI514" s="107">
        <f>IF(N514="nulová",J514,0)</f>
        <v>0</v>
      </c>
      <c r="BJ514" s="10" t="s">
        <v>47</v>
      </c>
      <c r="BK514" s="107">
        <f>ROUND(I514*H514,2)</f>
        <v>0</v>
      </c>
      <c r="BL514" s="10" t="s">
        <v>195</v>
      </c>
      <c r="BM514" s="106" t="s">
        <v>682</v>
      </c>
    </row>
    <row r="515" spans="2:65" s="1" customFormat="1" ht="29.25" x14ac:dyDescent="0.2">
      <c r="B515" s="19"/>
      <c r="D515" s="108" t="s">
        <v>99</v>
      </c>
      <c r="F515" s="109" t="s">
        <v>683</v>
      </c>
      <c r="I515" s="39"/>
      <c r="L515" s="19"/>
      <c r="M515" s="110"/>
      <c r="N515" s="27"/>
      <c r="O515" s="27"/>
      <c r="P515" s="27"/>
      <c r="Q515" s="27"/>
      <c r="R515" s="27"/>
      <c r="S515" s="27"/>
      <c r="T515" s="28"/>
      <c r="AT515" s="10" t="s">
        <v>99</v>
      </c>
      <c r="AU515" s="10" t="s">
        <v>49</v>
      </c>
    </row>
    <row r="516" spans="2:65" s="7" customFormat="1" x14ac:dyDescent="0.2">
      <c r="B516" s="111"/>
      <c r="D516" s="108" t="s">
        <v>101</v>
      </c>
      <c r="E516" s="112" t="s">
        <v>0</v>
      </c>
      <c r="F516" s="113" t="s">
        <v>684</v>
      </c>
      <c r="H516" s="114">
        <v>1</v>
      </c>
      <c r="I516" s="115"/>
      <c r="L516" s="111"/>
      <c r="M516" s="116"/>
      <c r="N516" s="117"/>
      <c r="O516" s="117"/>
      <c r="P516" s="117"/>
      <c r="Q516" s="117"/>
      <c r="R516" s="117"/>
      <c r="S516" s="117"/>
      <c r="T516" s="118"/>
      <c r="AT516" s="112" t="s">
        <v>101</v>
      </c>
      <c r="AU516" s="112" t="s">
        <v>49</v>
      </c>
      <c r="AV516" s="7" t="s">
        <v>49</v>
      </c>
      <c r="AW516" s="7" t="s">
        <v>25</v>
      </c>
      <c r="AX516" s="7" t="s">
        <v>46</v>
      </c>
      <c r="AY516" s="112" t="s">
        <v>90</v>
      </c>
    </row>
    <row r="517" spans="2:65" s="7" customFormat="1" x14ac:dyDescent="0.2">
      <c r="B517" s="111"/>
      <c r="D517" s="108" t="s">
        <v>101</v>
      </c>
      <c r="E517" s="112" t="s">
        <v>0</v>
      </c>
      <c r="F517" s="113" t="s">
        <v>685</v>
      </c>
      <c r="H517" s="114">
        <v>1</v>
      </c>
      <c r="I517" s="115"/>
      <c r="L517" s="111"/>
      <c r="M517" s="116"/>
      <c r="N517" s="117"/>
      <c r="O517" s="117"/>
      <c r="P517" s="117"/>
      <c r="Q517" s="117"/>
      <c r="R517" s="117"/>
      <c r="S517" s="117"/>
      <c r="T517" s="118"/>
      <c r="AT517" s="112" t="s">
        <v>101</v>
      </c>
      <c r="AU517" s="112" t="s">
        <v>49</v>
      </c>
      <c r="AV517" s="7" t="s">
        <v>49</v>
      </c>
      <c r="AW517" s="7" t="s">
        <v>25</v>
      </c>
      <c r="AX517" s="7" t="s">
        <v>46</v>
      </c>
      <c r="AY517" s="112" t="s">
        <v>90</v>
      </c>
    </row>
    <row r="518" spans="2:65" s="7" customFormat="1" x14ac:dyDescent="0.2">
      <c r="B518" s="111"/>
      <c r="D518" s="108" t="s">
        <v>101</v>
      </c>
      <c r="E518" s="112" t="s">
        <v>0</v>
      </c>
      <c r="F518" s="113" t="s">
        <v>686</v>
      </c>
      <c r="H518" s="114">
        <v>1.3</v>
      </c>
      <c r="I518" s="115"/>
      <c r="L518" s="111"/>
      <c r="M518" s="116"/>
      <c r="N518" s="117"/>
      <c r="O518" s="117"/>
      <c r="P518" s="117"/>
      <c r="Q518" s="117"/>
      <c r="R518" s="117"/>
      <c r="S518" s="117"/>
      <c r="T518" s="118"/>
      <c r="AT518" s="112" t="s">
        <v>101</v>
      </c>
      <c r="AU518" s="112" t="s">
        <v>49</v>
      </c>
      <c r="AV518" s="7" t="s">
        <v>49</v>
      </c>
      <c r="AW518" s="7" t="s">
        <v>25</v>
      </c>
      <c r="AX518" s="7" t="s">
        <v>46</v>
      </c>
      <c r="AY518" s="112" t="s">
        <v>90</v>
      </c>
    </row>
    <row r="519" spans="2:65" s="7" customFormat="1" x14ac:dyDescent="0.2">
      <c r="B519" s="111"/>
      <c r="D519" s="108" t="s">
        <v>101</v>
      </c>
      <c r="E519" s="112" t="s">
        <v>0</v>
      </c>
      <c r="F519" s="113" t="s">
        <v>687</v>
      </c>
      <c r="H519" s="114">
        <v>1.3</v>
      </c>
      <c r="I519" s="115"/>
      <c r="L519" s="111"/>
      <c r="M519" s="116"/>
      <c r="N519" s="117"/>
      <c r="O519" s="117"/>
      <c r="P519" s="117"/>
      <c r="Q519" s="117"/>
      <c r="R519" s="117"/>
      <c r="S519" s="117"/>
      <c r="T519" s="118"/>
      <c r="AT519" s="112" t="s">
        <v>101</v>
      </c>
      <c r="AU519" s="112" t="s">
        <v>49</v>
      </c>
      <c r="AV519" s="7" t="s">
        <v>49</v>
      </c>
      <c r="AW519" s="7" t="s">
        <v>25</v>
      </c>
      <c r="AX519" s="7" t="s">
        <v>46</v>
      </c>
      <c r="AY519" s="112" t="s">
        <v>90</v>
      </c>
    </row>
    <row r="520" spans="2:65" s="7" customFormat="1" x14ac:dyDescent="0.2">
      <c r="B520" s="111"/>
      <c r="D520" s="108" t="s">
        <v>101</v>
      </c>
      <c r="E520" s="112" t="s">
        <v>0</v>
      </c>
      <c r="F520" s="113" t="s">
        <v>688</v>
      </c>
      <c r="H520" s="114">
        <v>1.3</v>
      </c>
      <c r="I520" s="115"/>
      <c r="L520" s="111"/>
      <c r="M520" s="116"/>
      <c r="N520" s="117"/>
      <c r="O520" s="117"/>
      <c r="P520" s="117"/>
      <c r="Q520" s="117"/>
      <c r="R520" s="117"/>
      <c r="S520" s="117"/>
      <c r="T520" s="118"/>
      <c r="AT520" s="112" t="s">
        <v>101</v>
      </c>
      <c r="AU520" s="112" t="s">
        <v>49</v>
      </c>
      <c r="AV520" s="7" t="s">
        <v>49</v>
      </c>
      <c r="AW520" s="7" t="s">
        <v>25</v>
      </c>
      <c r="AX520" s="7" t="s">
        <v>46</v>
      </c>
      <c r="AY520" s="112" t="s">
        <v>90</v>
      </c>
    </row>
    <row r="521" spans="2:65" s="7" customFormat="1" x14ac:dyDescent="0.2">
      <c r="B521" s="111"/>
      <c r="D521" s="108" t="s">
        <v>101</v>
      </c>
      <c r="E521" s="112" t="s">
        <v>0</v>
      </c>
      <c r="F521" s="113" t="s">
        <v>689</v>
      </c>
      <c r="H521" s="114">
        <v>1</v>
      </c>
      <c r="I521" s="115"/>
      <c r="L521" s="111"/>
      <c r="M521" s="116"/>
      <c r="N521" s="117"/>
      <c r="O521" s="117"/>
      <c r="P521" s="117"/>
      <c r="Q521" s="117"/>
      <c r="R521" s="117"/>
      <c r="S521" s="117"/>
      <c r="T521" s="118"/>
      <c r="AT521" s="112" t="s">
        <v>101</v>
      </c>
      <c r="AU521" s="112" t="s">
        <v>49</v>
      </c>
      <c r="AV521" s="7" t="s">
        <v>49</v>
      </c>
      <c r="AW521" s="7" t="s">
        <v>25</v>
      </c>
      <c r="AX521" s="7" t="s">
        <v>46</v>
      </c>
      <c r="AY521" s="112" t="s">
        <v>90</v>
      </c>
    </row>
    <row r="522" spans="2:65" s="7" customFormat="1" x14ac:dyDescent="0.2">
      <c r="B522" s="111"/>
      <c r="D522" s="108" t="s">
        <v>101</v>
      </c>
      <c r="E522" s="112" t="s">
        <v>0</v>
      </c>
      <c r="F522" s="113" t="s">
        <v>690</v>
      </c>
      <c r="H522" s="114">
        <v>1</v>
      </c>
      <c r="I522" s="115"/>
      <c r="L522" s="111"/>
      <c r="M522" s="116"/>
      <c r="N522" s="117"/>
      <c r="O522" s="117"/>
      <c r="P522" s="117"/>
      <c r="Q522" s="117"/>
      <c r="R522" s="117"/>
      <c r="S522" s="117"/>
      <c r="T522" s="118"/>
      <c r="AT522" s="112" t="s">
        <v>101</v>
      </c>
      <c r="AU522" s="112" t="s">
        <v>49</v>
      </c>
      <c r="AV522" s="7" t="s">
        <v>49</v>
      </c>
      <c r="AW522" s="7" t="s">
        <v>25</v>
      </c>
      <c r="AX522" s="7" t="s">
        <v>46</v>
      </c>
      <c r="AY522" s="112" t="s">
        <v>90</v>
      </c>
    </row>
    <row r="523" spans="2:65" s="7" customFormat="1" x14ac:dyDescent="0.2">
      <c r="B523" s="111"/>
      <c r="D523" s="108" t="s">
        <v>101</v>
      </c>
      <c r="E523" s="112" t="s">
        <v>0</v>
      </c>
      <c r="F523" s="113" t="s">
        <v>691</v>
      </c>
      <c r="H523" s="114">
        <v>1</v>
      </c>
      <c r="I523" s="115"/>
      <c r="L523" s="111"/>
      <c r="M523" s="116"/>
      <c r="N523" s="117"/>
      <c r="O523" s="117"/>
      <c r="P523" s="117"/>
      <c r="Q523" s="117"/>
      <c r="R523" s="117"/>
      <c r="S523" s="117"/>
      <c r="T523" s="118"/>
      <c r="AT523" s="112" t="s">
        <v>101</v>
      </c>
      <c r="AU523" s="112" t="s">
        <v>49</v>
      </c>
      <c r="AV523" s="7" t="s">
        <v>49</v>
      </c>
      <c r="AW523" s="7" t="s">
        <v>25</v>
      </c>
      <c r="AX523" s="7" t="s">
        <v>46</v>
      </c>
      <c r="AY523" s="112" t="s">
        <v>90</v>
      </c>
    </row>
    <row r="524" spans="2:65" s="7" customFormat="1" x14ac:dyDescent="0.2">
      <c r="B524" s="111"/>
      <c r="D524" s="108" t="s">
        <v>101</v>
      </c>
      <c r="E524" s="112" t="s">
        <v>0</v>
      </c>
      <c r="F524" s="113" t="s">
        <v>692</v>
      </c>
      <c r="H524" s="114">
        <v>1</v>
      </c>
      <c r="I524" s="115"/>
      <c r="L524" s="111"/>
      <c r="M524" s="116"/>
      <c r="N524" s="117"/>
      <c r="O524" s="117"/>
      <c r="P524" s="117"/>
      <c r="Q524" s="117"/>
      <c r="R524" s="117"/>
      <c r="S524" s="117"/>
      <c r="T524" s="118"/>
      <c r="AT524" s="112" t="s">
        <v>101</v>
      </c>
      <c r="AU524" s="112" t="s">
        <v>49</v>
      </c>
      <c r="AV524" s="7" t="s">
        <v>49</v>
      </c>
      <c r="AW524" s="7" t="s">
        <v>25</v>
      </c>
      <c r="AX524" s="7" t="s">
        <v>46</v>
      </c>
      <c r="AY524" s="112" t="s">
        <v>90</v>
      </c>
    </row>
    <row r="525" spans="2:65" s="7" customFormat="1" ht="22.5" x14ac:dyDescent="0.2">
      <c r="B525" s="111"/>
      <c r="D525" s="108" t="s">
        <v>101</v>
      </c>
      <c r="E525" s="112" t="s">
        <v>0</v>
      </c>
      <c r="F525" s="113" t="s">
        <v>693</v>
      </c>
      <c r="H525" s="114">
        <v>1.3</v>
      </c>
      <c r="I525" s="115"/>
      <c r="L525" s="111"/>
      <c r="M525" s="116"/>
      <c r="N525" s="117"/>
      <c r="O525" s="117"/>
      <c r="P525" s="117"/>
      <c r="Q525" s="117"/>
      <c r="R525" s="117"/>
      <c r="S525" s="117"/>
      <c r="T525" s="118"/>
      <c r="AT525" s="112" t="s">
        <v>101</v>
      </c>
      <c r="AU525" s="112" t="s">
        <v>49</v>
      </c>
      <c r="AV525" s="7" t="s">
        <v>49</v>
      </c>
      <c r="AW525" s="7" t="s">
        <v>25</v>
      </c>
      <c r="AX525" s="7" t="s">
        <v>46</v>
      </c>
      <c r="AY525" s="112" t="s">
        <v>90</v>
      </c>
    </row>
    <row r="526" spans="2:65" s="7" customFormat="1" ht="22.5" x14ac:dyDescent="0.2">
      <c r="B526" s="111"/>
      <c r="D526" s="108" t="s">
        <v>101</v>
      </c>
      <c r="E526" s="112" t="s">
        <v>0</v>
      </c>
      <c r="F526" s="113" t="s">
        <v>694</v>
      </c>
      <c r="H526" s="114">
        <v>1.3</v>
      </c>
      <c r="I526" s="115"/>
      <c r="L526" s="111"/>
      <c r="M526" s="116"/>
      <c r="N526" s="117"/>
      <c r="O526" s="117"/>
      <c r="P526" s="117"/>
      <c r="Q526" s="117"/>
      <c r="R526" s="117"/>
      <c r="S526" s="117"/>
      <c r="T526" s="118"/>
      <c r="AT526" s="112" t="s">
        <v>101</v>
      </c>
      <c r="AU526" s="112" t="s">
        <v>49</v>
      </c>
      <c r="AV526" s="7" t="s">
        <v>49</v>
      </c>
      <c r="AW526" s="7" t="s">
        <v>25</v>
      </c>
      <c r="AX526" s="7" t="s">
        <v>46</v>
      </c>
      <c r="AY526" s="112" t="s">
        <v>90</v>
      </c>
    </row>
    <row r="527" spans="2:65" s="7" customFormat="1" ht="22.5" x14ac:dyDescent="0.2">
      <c r="B527" s="111"/>
      <c r="D527" s="108" t="s">
        <v>101</v>
      </c>
      <c r="E527" s="112" t="s">
        <v>0</v>
      </c>
      <c r="F527" s="113" t="s">
        <v>695</v>
      </c>
      <c r="H527" s="114">
        <v>1.3</v>
      </c>
      <c r="I527" s="115"/>
      <c r="L527" s="111"/>
      <c r="M527" s="116"/>
      <c r="N527" s="117"/>
      <c r="O527" s="117"/>
      <c r="P527" s="117"/>
      <c r="Q527" s="117"/>
      <c r="R527" s="117"/>
      <c r="S527" s="117"/>
      <c r="T527" s="118"/>
      <c r="AT527" s="112" t="s">
        <v>101</v>
      </c>
      <c r="AU527" s="112" t="s">
        <v>49</v>
      </c>
      <c r="AV527" s="7" t="s">
        <v>49</v>
      </c>
      <c r="AW527" s="7" t="s">
        <v>25</v>
      </c>
      <c r="AX527" s="7" t="s">
        <v>46</v>
      </c>
      <c r="AY527" s="112" t="s">
        <v>90</v>
      </c>
    </row>
    <row r="528" spans="2:65" s="7" customFormat="1" ht="22.5" x14ac:dyDescent="0.2">
      <c r="B528" s="111"/>
      <c r="D528" s="108" t="s">
        <v>101</v>
      </c>
      <c r="E528" s="112" t="s">
        <v>0</v>
      </c>
      <c r="F528" s="113" t="s">
        <v>696</v>
      </c>
      <c r="H528" s="114">
        <v>1.3</v>
      </c>
      <c r="I528" s="115"/>
      <c r="L528" s="111"/>
      <c r="M528" s="116"/>
      <c r="N528" s="117"/>
      <c r="O528" s="117"/>
      <c r="P528" s="117"/>
      <c r="Q528" s="117"/>
      <c r="R528" s="117"/>
      <c r="S528" s="117"/>
      <c r="T528" s="118"/>
      <c r="AT528" s="112" t="s">
        <v>101</v>
      </c>
      <c r="AU528" s="112" t="s">
        <v>49</v>
      </c>
      <c r="AV528" s="7" t="s">
        <v>49</v>
      </c>
      <c r="AW528" s="7" t="s">
        <v>25</v>
      </c>
      <c r="AX528" s="7" t="s">
        <v>46</v>
      </c>
      <c r="AY528" s="112" t="s">
        <v>90</v>
      </c>
    </row>
    <row r="529" spans="2:65" s="7" customFormat="1" ht="22.5" x14ac:dyDescent="0.2">
      <c r="B529" s="111"/>
      <c r="D529" s="108" t="s">
        <v>101</v>
      </c>
      <c r="E529" s="112" t="s">
        <v>0</v>
      </c>
      <c r="F529" s="113" t="s">
        <v>697</v>
      </c>
      <c r="H529" s="114">
        <v>1.3</v>
      </c>
      <c r="I529" s="115"/>
      <c r="L529" s="111"/>
      <c r="M529" s="116"/>
      <c r="N529" s="117"/>
      <c r="O529" s="117"/>
      <c r="P529" s="117"/>
      <c r="Q529" s="117"/>
      <c r="R529" s="117"/>
      <c r="S529" s="117"/>
      <c r="T529" s="118"/>
      <c r="AT529" s="112" t="s">
        <v>101</v>
      </c>
      <c r="AU529" s="112" t="s">
        <v>49</v>
      </c>
      <c r="AV529" s="7" t="s">
        <v>49</v>
      </c>
      <c r="AW529" s="7" t="s">
        <v>25</v>
      </c>
      <c r="AX529" s="7" t="s">
        <v>46</v>
      </c>
      <c r="AY529" s="112" t="s">
        <v>90</v>
      </c>
    </row>
    <row r="530" spans="2:65" s="7" customFormat="1" ht="22.5" x14ac:dyDescent="0.2">
      <c r="B530" s="111"/>
      <c r="D530" s="108" t="s">
        <v>101</v>
      </c>
      <c r="E530" s="112" t="s">
        <v>0</v>
      </c>
      <c r="F530" s="113" t="s">
        <v>698</v>
      </c>
      <c r="H530" s="114">
        <v>1.3</v>
      </c>
      <c r="I530" s="115"/>
      <c r="L530" s="111"/>
      <c r="M530" s="116"/>
      <c r="N530" s="117"/>
      <c r="O530" s="117"/>
      <c r="P530" s="117"/>
      <c r="Q530" s="117"/>
      <c r="R530" s="117"/>
      <c r="S530" s="117"/>
      <c r="T530" s="118"/>
      <c r="AT530" s="112" t="s">
        <v>101</v>
      </c>
      <c r="AU530" s="112" t="s">
        <v>49</v>
      </c>
      <c r="AV530" s="7" t="s">
        <v>49</v>
      </c>
      <c r="AW530" s="7" t="s">
        <v>25</v>
      </c>
      <c r="AX530" s="7" t="s">
        <v>46</v>
      </c>
      <c r="AY530" s="112" t="s">
        <v>90</v>
      </c>
    </row>
    <row r="531" spans="2:65" s="7" customFormat="1" ht="22.5" x14ac:dyDescent="0.2">
      <c r="B531" s="111"/>
      <c r="D531" s="108" t="s">
        <v>101</v>
      </c>
      <c r="E531" s="112" t="s">
        <v>0</v>
      </c>
      <c r="F531" s="113" t="s">
        <v>699</v>
      </c>
      <c r="H531" s="114">
        <v>1.3</v>
      </c>
      <c r="I531" s="115"/>
      <c r="L531" s="111"/>
      <c r="M531" s="116"/>
      <c r="N531" s="117"/>
      <c r="O531" s="117"/>
      <c r="P531" s="117"/>
      <c r="Q531" s="117"/>
      <c r="R531" s="117"/>
      <c r="S531" s="117"/>
      <c r="T531" s="118"/>
      <c r="AT531" s="112" t="s">
        <v>101</v>
      </c>
      <c r="AU531" s="112" t="s">
        <v>49</v>
      </c>
      <c r="AV531" s="7" t="s">
        <v>49</v>
      </c>
      <c r="AW531" s="7" t="s">
        <v>25</v>
      </c>
      <c r="AX531" s="7" t="s">
        <v>46</v>
      </c>
      <c r="AY531" s="112" t="s">
        <v>90</v>
      </c>
    </row>
    <row r="532" spans="2:65" s="7" customFormat="1" ht="22.5" x14ac:dyDescent="0.2">
      <c r="B532" s="111"/>
      <c r="D532" s="108" t="s">
        <v>101</v>
      </c>
      <c r="E532" s="112" t="s">
        <v>0</v>
      </c>
      <c r="F532" s="113" t="s">
        <v>700</v>
      </c>
      <c r="H532" s="114">
        <v>1.3</v>
      </c>
      <c r="I532" s="115"/>
      <c r="L532" s="111"/>
      <c r="M532" s="116"/>
      <c r="N532" s="117"/>
      <c r="O532" s="117"/>
      <c r="P532" s="117"/>
      <c r="Q532" s="117"/>
      <c r="R532" s="117"/>
      <c r="S532" s="117"/>
      <c r="T532" s="118"/>
      <c r="AT532" s="112" t="s">
        <v>101</v>
      </c>
      <c r="AU532" s="112" t="s">
        <v>49</v>
      </c>
      <c r="AV532" s="7" t="s">
        <v>49</v>
      </c>
      <c r="AW532" s="7" t="s">
        <v>25</v>
      </c>
      <c r="AX532" s="7" t="s">
        <v>46</v>
      </c>
      <c r="AY532" s="112" t="s">
        <v>90</v>
      </c>
    </row>
    <row r="533" spans="2:65" s="8" customFormat="1" x14ac:dyDescent="0.2">
      <c r="B533" s="119"/>
      <c r="D533" s="108" t="s">
        <v>101</v>
      </c>
      <c r="E533" s="120" t="s">
        <v>0</v>
      </c>
      <c r="F533" s="121" t="s">
        <v>155</v>
      </c>
      <c r="H533" s="122">
        <v>20.300000000000004</v>
      </c>
      <c r="I533" s="123"/>
      <c r="L533" s="119"/>
      <c r="M533" s="124"/>
      <c r="N533" s="125"/>
      <c r="O533" s="125"/>
      <c r="P533" s="125"/>
      <c r="Q533" s="125"/>
      <c r="R533" s="125"/>
      <c r="S533" s="125"/>
      <c r="T533" s="126"/>
      <c r="AT533" s="120" t="s">
        <v>101</v>
      </c>
      <c r="AU533" s="120" t="s">
        <v>49</v>
      </c>
      <c r="AV533" s="8" t="s">
        <v>97</v>
      </c>
      <c r="AW533" s="8" t="s">
        <v>25</v>
      </c>
      <c r="AX533" s="8" t="s">
        <v>47</v>
      </c>
      <c r="AY533" s="120" t="s">
        <v>90</v>
      </c>
    </row>
    <row r="534" spans="2:65" s="1" customFormat="1" ht="24" customHeight="1" x14ac:dyDescent="0.2">
      <c r="B534" s="94"/>
      <c r="C534" s="95" t="s">
        <v>701</v>
      </c>
      <c r="D534" s="95" t="s">
        <v>92</v>
      </c>
      <c r="E534" s="96" t="s">
        <v>702</v>
      </c>
      <c r="F534" s="97" t="s">
        <v>703</v>
      </c>
      <c r="G534" s="98" t="s">
        <v>241</v>
      </c>
      <c r="H534" s="99">
        <v>85.1</v>
      </c>
      <c r="I534" s="100"/>
      <c r="J534" s="101">
        <f>ROUND(I534*H534,2)</f>
        <v>0</v>
      </c>
      <c r="K534" s="97" t="s">
        <v>96</v>
      </c>
      <c r="L534" s="19"/>
      <c r="M534" s="102" t="s">
        <v>0</v>
      </c>
      <c r="N534" s="103" t="s">
        <v>33</v>
      </c>
      <c r="O534" s="27"/>
      <c r="P534" s="104">
        <f>O534*H534</f>
        <v>0</v>
      </c>
      <c r="Q534" s="104">
        <v>3.5799999999999998E-3</v>
      </c>
      <c r="R534" s="104">
        <f>Q534*H534</f>
        <v>0.30465799999999998</v>
      </c>
      <c r="S534" s="104">
        <v>0</v>
      </c>
      <c r="T534" s="105">
        <f>S534*H534</f>
        <v>0</v>
      </c>
      <c r="AR534" s="106" t="s">
        <v>195</v>
      </c>
      <c r="AT534" s="106" t="s">
        <v>92</v>
      </c>
      <c r="AU534" s="106" t="s">
        <v>49</v>
      </c>
      <c r="AY534" s="10" t="s">
        <v>90</v>
      </c>
      <c r="BE534" s="107">
        <f>IF(N534="základní",J534,0)</f>
        <v>0</v>
      </c>
      <c r="BF534" s="107">
        <f>IF(N534="snížená",J534,0)</f>
        <v>0</v>
      </c>
      <c r="BG534" s="107">
        <f>IF(N534="zákl. přenesená",J534,0)</f>
        <v>0</v>
      </c>
      <c r="BH534" s="107">
        <f>IF(N534="sníž. přenesená",J534,0)</f>
        <v>0</v>
      </c>
      <c r="BI534" s="107">
        <f>IF(N534="nulová",J534,0)</f>
        <v>0</v>
      </c>
      <c r="BJ534" s="10" t="s">
        <v>47</v>
      </c>
      <c r="BK534" s="107">
        <f>ROUND(I534*H534,2)</f>
        <v>0</v>
      </c>
      <c r="BL534" s="10" t="s">
        <v>195</v>
      </c>
      <c r="BM534" s="106" t="s">
        <v>704</v>
      </c>
    </row>
    <row r="535" spans="2:65" s="1" customFormat="1" ht="29.25" x14ac:dyDescent="0.2">
      <c r="B535" s="19"/>
      <c r="D535" s="108" t="s">
        <v>99</v>
      </c>
      <c r="F535" s="109" t="s">
        <v>705</v>
      </c>
      <c r="I535" s="39"/>
      <c r="L535" s="19"/>
      <c r="M535" s="110"/>
      <c r="N535" s="27"/>
      <c r="O535" s="27"/>
      <c r="P535" s="27"/>
      <c r="Q535" s="27"/>
      <c r="R535" s="27"/>
      <c r="S535" s="27"/>
      <c r="T535" s="28"/>
      <c r="AT535" s="10" t="s">
        <v>99</v>
      </c>
      <c r="AU535" s="10" t="s">
        <v>49</v>
      </c>
    </row>
    <row r="536" spans="2:65" s="7" customFormat="1" ht="22.5" x14ac:dyDescent="0.2">
      <c r="B536" s="111"/>
      <c r="D536" s="108" t="s">
        <v>101</v>
      </c>
      <c r="E536" s="112" t="s">
        <v>0</v>
      </c>
      <c r="F536" s="113" t="s">
        <v>706</v>
      </c>
      <c r="H536" s="114">
        <v>0.48</v>
      </c>
      <c r="I536" s="115"/>
      <c r="L536" s="111"/>
      <c r="M536" s="116"/>
      <c r="N536" s="117"/>
      <c r="O536" s="117"/>
      <c r="P536" s="117"/>
      <c r="Q536" s="117"/>
      <c r="R536" s="117"/>
      <c r="S536" s="117"/>
      <c r="T536" s="118"/>
      <c r="AT536" s="112" t="s">
        <v>101</v>
      </c>
      <c r="AU536" s="112" t="s">
        <v>49</v>
      </c>
      <c r="AV536" s="7" t="s">
        <v>49</v>
      </c>
      <c r="AW536" s="7" t="s">
        <v>25</v>
      </c>
      <c r="AX536" s="7" t="s">
        <v>46</v>
      </c>
      <c r="AY536" s="112" t="s">
        <v>90</v>
      </c>
    </row>
    <row r="537" spans="2:65" s="7" customFormat="1" ht="22.5" x14ac:dyDescent="0.2">
      <c r="B537" s="111"/>
      <c r="D537" s="108" t="s">
        <v>101</v>
      </c>
      <c r="E537" s="112" t="s">
        <v>0</v>
      </c>
      <c r="F537" s="113" t="s">
        <v>707</v>
      </c>
      <c r="H537" s="114">
        <v>0.48</v>
      </c>
      <c r="I537" s="115"/>
      <c r="L537" s="111"/>
      <c r="M537" s="116"/>
      <c r="N537" s="117"/>
      <c r="O537" s="117"/>
      <c r="P537" s="117"/>
      <c r="Q537" s="117"/>
      <c r="R537" s="117"/>
      <c r="S537" s="117"/>
      <c r="T537" s="118"/>
      <c r="AT537" s="112" t="s">
        <v>101</v>
      </c>
      <c r="AU537" s="112" t="s">
        <v>49</v>
      </c>
      <c r="AV537" s="7" t="s">
        <v>49</v>
      </c>
      <c r="AW537" s="7" t="s">
        <v>25</v>
      </c>
      <c r="AX537" s="7" t="s">
        <v>46</v>
      </c>
      <c r="AY537" s="112" t="s">
        <v>90</v>
      </c>
    </row>
    <row r="538" spans="2:65" s="7" customFormat="1" ht="22.5" x14ac:dyDescent="0.2">
      <c r="B538" s="111"/>
      <c r="D538" s="108" t="s">
        <v>101</v>
      </c>
      <c r="E538" s="112" t="s">
        <v>0</v>
      </c>
      <c r="F538" s="113" t="s">
        <v>708</v>
      </c>
      <c r="H538" s="114">
        <v>0.48</v>
      </c>
      <c r="I538" s="115"/>
      <c r="L538" s="111"/>
      <c r="M538" s="116"/>
      <c r="N538" s="117"/>
      <c r="O538" s="117"/>
      <c r="P538" s="117"/>
      <c r="Q538" s="117"/>
      <c r="R538" s="117"/>
      <c r="S538" s="117"/>
      <c r="T538" s="118"/>
      <c r="AT538" s="112" t="s">
        <v>101</v>
      </c>
      <c r="AU538" s="112" t="s">
        <v>49</v>
      </c>
      <c r="AV538" s="7" t="s">
        <v>49</v>
      </c>
      <c r="AW538" s="7" t="s">
        <v>25</v>
      </c>
      <c r="AX538" s="7" t="s">
        <v>46</v>
      </c>
      <c r="AY538" s="112" t="s">
        <v>90</v>
      </c>
    </row>
    <row r="539" spans="2:65" s="7" customFormat="1" ht="22.5" x14ac:dyDescent="0.2">
      <c r="B539" s="111"/>
      <c r="D539" s="108" t="s">
        <v>101</v>
      </c>
      <c r="E539" s="112" t="s">
        <v>0</v>
      </c>
      <c r="F539" s="113" t="s">
        <v>709</v>
      </c>
      <c r="H539" s="114">
        <v>0.48</v>
      </c>
      <c r="I539" s="115"/>
      <c r="L539" s="111"/>
      <c r="M539" s="116"/>
      <c r="N539" s="117"/>
      <c r="O539" s="117"/>
      <c r="P539" s="117"/>
      <c r="Q539" s="117"/>
      <c r="R539" s="117"/>
      <c r="S539" s="117"/>
      <c r="T539" s="118"/>
      <c r="AT539" s="112" t="s">
        <v>101</v>
      </c>
      <c r="AU539" s="112" t="s">
        <v>49</v>
      </c>
      <c r="AV539" s="7" t="s">
        <v>49</v>
      </c>
      <c r="AW539" s="7" t="s">
        <v>25</v>
      </c>
      <c r="AX539" s="7" t="s">
        <v>46</v>
      </c>
      <c r="AY539" s="112" t="s">
        <v>90</v>
      </c>
    </row>
    <row r="540" spans="2:65" s="7" customFormat="1" ht="22.5" x14ac:dyDescent="0.2">
      <c r="B540" s="111"/>
      <c r="D540" s="108" t="s">
        <v>101</v>
      </c>
      <c r="E540" s="112" t="s">
        <v>0</v>
      </c>
      <c r="F540" s="113" t="s">
        <v>710</v>
      </c>
      <c r="H540" s="114">
        <v>0.55000000000000004</v>
      </c>
      <c r="I540" s="115"/>
      <c r="L540" s="111"/>
      <c r="M540" s="116"/>
      <c r="N540" s="117"/>
      <c r="O540" s="117"/>
      <c r="P540" s="117"/>
      <c r="Q540" s="117"/>
      <c r="R540" s="117"/>
      <c r="S540" s="117"/>
      <c r="T540" s="118"/>
      <c r="AT540" s="112" t="s">
        <v>101</v>
      </c>
      <c r="AU540" s="112" t="s">
        <v>49</v>
      </c>
      <c r="AV540" s="7" t="s">
        <v>49</v>
      </c>
      <c r="AW540" s="7" t="s">
        <v>25</v>
      </c>
      <c r="AX540" s="7" t="s">
        <v>46</v>
      </c>
      <c r="AY540" s="112" t="s">
        <v>90</v>
      </c>
    </row>
    <row r="541" spans="2:65" s="7" customFormat="1" ht="22.5" x14ac:dyDescent="0.2">
      <c r="B541" s="111"/>
      <c r="D541" s="108" t="s">
        <v>101</v>
      </c>
      <c r="E541" s="112" t="s">
        <v>0</v>
      </c>
      <c r="F541" s="113" t="s">
        <v>711</v>
      </c>
      <c r="H541" s="114">
        <v>0.55000000000000004</v>
      </c>
      <c r="I541" s="115"/>
      <c r="L541" s="111"/>
      <c r="M541" s="116"/>
      <c r="N541" s="117"/>
      <c r="O541" s="117"/>
      <c r="P541" s="117"/>
      <c r="Q541" s="117"/>
      <c r="R541" s="117"/>
      <c r="S541" s="117"/>
      <c r="T541" s="118"/>
      <c r="AT541" s="112" t="s">
        <v>101</v>
      </c>
      <c r="AU541" s="112" t="s">
        <v>49</v>
      </c>
      <c r="AV541" s="7" t="s">
        <v>49</v>
      </c>
      <c r="AW541" s="7" t="s">
        <v>25</v>
      </c>
      <c r="AX541" s="7" t="s">
        <v>46</v>
      </c>
      <c r="AY541" s="112" t="s">
        <v>90</v>
      </c>
    </row>
    <row r="542" spans="2:65" s="7" customFormat="1" ht="22.5" x14ac:dyDescent="0.2">
      <c r="B542" s="111"/>
      <c r="D542" s="108" t="s">
        <v>101</v>
      </c>
      <c r="E542" s="112" t="s">
        <v>0</v>
      </c>
      <c r="F542" s="113" t="s">
        <v>712</v>
      </c>
      <c r="H542" s="114">
        <v>0.55000000000000004</v>
      </c>
      <c r="I542" s="115"/>
      <c r="L542" s="111"/>
      <c r="M542" s="116"/>
      <c r="N542" s="117"/>
      <c r="O542" s="117"/>
      <c r="P542" s="117"/>
      <c r="Q542" s="117"/>
      <c r="R542" s="117"/>
      <c r="S542" s="117"/>
      <c r="T542" s="118"/>
      <c r="AT542" s="112" t="s">
        <v>101</v>
      </c>
      <c r="AU542" s="112" t="s">
        <v>49</v>
      </c>
      <c r="AV542" s="7" t="s">
        <v>49</v>
      </c>
      <c r="AW542" s="7" t="s">
        <v>25</v>
      </c>
      <c r="AX542" s="7" t="s">
        <v>46</v>
      </c>
      <c r="AY542" s="112" t="s">
        <v>90</v>
      </c>
    </row>
    <row r="543" spans="2:65" s="7" customFormat="1" ht="22.5" x14ac:dyDescent="0.2">
      <c r="B543" s="111"/>
      <c r="D543" s="108" t="s">
        <v>101</v>
      </c>
      <c r="E543" s="112" t="s">
        <v>0</v>
      </c>
      <c r="F543" s="113" t="s">
        <v>713</v>
      </c>
      <c r="H543" s="114">
        <v>1.24</v>
      </c>
      <c r="I543" s="115"/>
      <c r="L543" s="111"/>
      <c r="M543" s="116"/>
      <c r="N543" s="117"/>
      <c r="O543" s="117"/>
      <c r="P543" s="117"/>
      <c r="Q543" s="117"/>
      <c r="R543" s="117"/>
      <c r="S543" s="117"/>
      <c r="T543" s="118"/>
      <c r="AT543" s="112" t="s">
        <v>101</v>
      </c>
      <c r="AU543" s="112" t="s">
        <v>49</v>
      </c>
      <c r="AV543" s="7" t="s">
        <v>49</v>
      </c>
      <c r="AW543" s="7" t="s">
        <v>25</v>
      </c>
      <c r="AX543" s="7" t="s">
        <v>46</v>
      </c>
      <c r="AY543" s="112" t="s">
        <v>90</v>
      </c>
    </row>
    <row r="544" spans="2:65" s="7" customFormat="1" ht="22.5" x14ac:dyDescent="0.2">
      <c r="B544" s="111"/>
      <c r="D544" s="108" t="s">
        <v>101</v>
      </c>
      <c r="E544" s="112" t="s">
        <v>0</v>
      </c>
      <c r="F544" s="113" t="s">
        <v>714</v>
      </c>
      <c r="H544" s="114">
        <v>1.24</v>
      </c>
      <c r="I544" s="115"/>
      <c r="L544" s="111"/>
      <c r="M544" s="116"/>
      <c r="N544" s="117"/>
      <c r="O544" s="117"/>
      <c r="P544" s="117"/>
      <c r="Q544" s="117"/>
      <c r="R544" s="117"/>
      <c r="S544" s="117"/>
      <c r="T544" s="118"/>
      <c r="AT544" s="112" t="s">
        <v>101</v>
      </c>
      <c r="AU544" s="112" t="s">
        <v>49</v>
      </c>
      <c r="AV544" s="7" t="s">
        <v>49</v>
      </c>
      <c r="AW544" s="7" t="s">
        <v>25</v>
      </c>
      <c r="AX544" s="7" t="s">
        <v>46</v>
      </c>
      <c r="AY544" s="112" t="s">
        <v>90</v>
      </c>
    </row>
    <row r="545" spans="2:51" s="7" customFormat="1" ht="22.5" x14ac:dyDescent="0.2">
      <c r="B545" s="111"/>
      <c r="D545" s="108" t="s">
        <v>101</v>
      </c>
      <c r="E545" s="112" t="s">
        <v>0</v>
      </c>
      <c r="F545" s="113" t="s">
        <v>715</v>
      </c>
      <c r="H545" s="114">
        <v>1.24</v>
      </c>
      <c r="I545" s="115"/>
      <c r="L545" s="111"/>
      <c r="M545" s="116"/>
      <c r="N545" s="117"/>
      <c r="O545" s="117"/>
      <c r="P545" s="117"/>
      <c r="Q545" s="117"/>
      <c r="R545" s="117"/>
      <c r="S545" s="117"/>
      <c r="T545" s="118"/>
      <c r="AT545" s="112" t="s">
        <v>101</v>
      </c>
      <c r="AU545" s="112" t="s">
        <v>49</v>
      </c>
      <c r="AV545" s="7" t="s">
        <v>49</v>
      </c>
      <c r="AW545" s="7" t="s">
        <v>25</v>
      </c>
      <c r="AX545" s="7" t="s">
        <v>46</v>
      </c>
      <c r="AY545" s="112" t="s">
        <v>90</v>
      </c>
    </row>
    <row r="546" spans="2:51" s="7" customFormat="1" ht="22.5" x14ac:dyDescent="0.2">
      <c r="B546" s="111"/>
      <c r="D546" s="108" t="s">
        <v>101</v>
      </c>
      <c r="E546" s="112" t="s">
        <v>0</v>
      </c>
      <c r="F546" s="113" t="s">
        <v>716</v>
      </c>
      <c r="H546" s="114">
        <v>1.24</v>
      </c>
      <c r="I546" s="115"/>
      <c r="L546" s="111"/>
      <c r="M546" s="116"/>
      <c r="N546" s="117"/>
      <c r="O546" s="117"/>
      <c r="P546" s="117"/>
      <c r="Q546" s="117"/>
      <c r="R546" s="117"/>
      <c r="S546" s="117"/>
      <c r="T546" s="118"/>
      <c r="AT546" s="112" t="s">
        <v>101</v>
      </c>
      <c r="AU546" s="112" t="s">
        <v>49</v>
      </c>
      <c r="AV546" s="7" t="s">
        <v>49</v>
      </c>
      <c r="AW546" s="7" t="s">
        <v>25</v>
      </c>
      <c r="AX546" s="7" t="s">
        <v>46</v>
      </c>
      <c r="AY546" s="112" t="s">
        <v>90</v>
      </c>
    </row>
    <row r="547" spans="2:51" s="7" customFormat="1" x14ac:dyDescent="0.2">
      <c r="B547" s="111"/>
      <c r="D547" s="108" t="s">
        <v>101</v>
      </c>
      <c r="E547" s="112" t="s">
        <v>0</v>
      </c>
      <c r="F547" s="113" t="s">
        <v>717</v>
      </c>
      <c r="H547" s="114">
        <v>0.7</v>
      </c>
      <c r="I547" s="115"/>
      <c r="L547" s="111"/>
      <c r="M547" s="116"/>
      <c r="N547" s="117"/>
      <c r="O547" s="117"/>
      <c r="P547" s="117"/>
      <c r="Q547" s="117"/>
      <c r="R547" s="117"/>
      <c r="S547" s="117"/>
      <c r="T547" s="118"/>
      <c r="AT547" s="112" t="s">
        <v>101</v>
      </c>
      <c r="AU547" s="112" t="s">
        <v>49</v>
      </c>
      <c r="AV547" s="7" t="s">
        <v>49</v>
      </c>
      <c r="AW547" s="7" t="s">
        <v>25</v>
      </c>
      <c r="AX547" s="7" t="s">
        <v>46</v>
      </c>
      <c r="AY547" s="112" t="s">
        <v>90</v>
      </c>
    </row>
    <row r="548" spans="2:51" s="7" customFormat="1" x14ac:dyDescent="0.2">
      <c r="B548" s="111"/>
      <c r="D548" s="108" t="s">
        <v>101</v>
      </c>
      <c r="E548" s="112" t="s">
        <v>0</v>
      </c>
      <c r="F548" s="113" t="s">
        <v>718</v>
      </c>
      <c r="H548" s="114">
        <v>0.7</v>
      </c>
      <c r="I548" s="115"/>
      <c r="L548" s="111"/>
      <c r="M548" s="116"/>
      <c r="N548" s="117"/>
      <c r="O548" s="117"/>
      <c r="P548" s="117"/>
      <c r="Q548" s="117"/>
      <c r="R548" s="117"/>
      <c r="S548" s="117"/>
      <c r="T548" s="118"/>
      <c r="AT548" s="112" t="s">
        <v>101</v>
      </c>
      <c r="AU548" s="112" t="s">
        <v>49</v>
      </c>
      <c r="AV548" s="7" t="s">
        <v>49</v>
      </c>
      <c r="AW548" s="7" t="s">
        <v>25</v>
      </c>
      <c r="AX548" s="7" t="s">
        <v>46</v>
      </c>
      <c r="AY548" s="112" t="s">
        <v>90</v>
      </c>
    </row>
    <row r="549" spans="2:51" s="7" customFormat="1" ht="22.5" x14ac:dyDescent="0.2">
      <c r="B549" s="111"/>
      <c r="D549" s="108" t="s">
        <v>101</v>
      </c>
      <c r="E549" s="112" t="s">
        <v>0</v>
      </c>
      <c r="F549" s="113" t="s">
        <v>719</v>
      </c>
      <c r="H549" s="114">
        <v>1.25</v>
      </c>
      <c r="I549" s="115"/>
      <c r="L549" s="111"/>
      <c r="M549" s="116"/>
      <c r="N549" s="117"/>
      <c r="O549" s="117"/>
      <c r="P549" s="117"/>
      <c r="Q549" s="117"/>
      <c r="R549" s="117"/>
      <c r="S549" s="117"/>
      <c r="T549" s="118"/>
      <c r="AT549" s="112" t="s">
        <v>101</v>
      </c>
      <c r="AU549" s="112" t="s">
        <v>49</v>
      </c>
      <c r="AV549" s="7" t="s">
        <v>49</v>
      </c>
      <c r="AW549" s="7" t="s">
        <v>25</v>
      </c>
      <c r="AX549" s="7" t="s">
        <v>46</v>
      </c>
      <c r="AY549" s="112" t="s">
        <v>90</v>
      </c>
    </row>
    <row r="550" spans="2:51" s="7" customFormat="1" x14ac:dyDescent="0.2">
      <c r="B550" s="111"/>
      <c r="D550" s="108" t="s">
        <v>101</v>
      </c>
      <c r="E550" s="112" t="s">
        <v>0</v>
      </c>
      <c r="F550" s="113" t="s">
        <v>720</v>
      </c>
      <c r="H550" s="114">
        <v>1.8</v>
      </c>
      <c r="I550" s="115"/>
      <c r="L550" s="111"/>
      <c r="M550" s="116"/>
      <c r="N550" s="117"/>
      <c r="O550" s="117"/>
      <c r="P550" s="117"/>
      <c r="Q550" s="117"/>
      <c r="R550" s="117"/>
      <c r="S550" s="117"/>
      <c r="T550" s="118"/>
      <c r="AT550" s="112" t="s">
        <v>101</v>
      </c>
      <c r="AU550" s="112" t="s">
        <v>49</v>
      </c>
      <c r="AV550" s="7" t="s">
        <v>49</v>
      </c>
      <c r="AW550" s="7" t="s">
        <v>25</v>
      </c>
      <c r="AX550" s="7" t="s">
        <v>46</v>
      </c>
      <c r="AY550" s="112" t="s">
        <v>90</v>
      </c>
    </row>
    <row r="551" spans="2:51" s="7" customFormat="1" x14ac:dyDescent="0.2">
      <c r="B551" s="111"/>
      <c r="D551" s="108" t="s">
        <v>101</v>
      </c>
      <c r="E551" s="112" t="s">
        <v>0</v>
      </c>
      <c r="F551" s="113" t="s">
        <v>721</v>
      </c>
      <c r="H551" s="114">
        <v>1.8</v>
      </c>
      <c r="I551" s="115"/>
      <c r="L551" s="111"/>
      <c r="M551" s="116"/>
      <c r="N551" s="117"/>
      <c r="O551" s="117"/>
      <c r="P551" s="117"/>
      <c r="Q551" s="117"/>
      <c r="R551" s="117"/>
      <c r="S551" s="117"/>
      <c r="T551" s="118"/>
      <c r="AT551" s="112" t="s">
        <v>101</v>
      </c>
      <c r="AU551" s="112" t="s">
        <v>49</v>
      </c>
      <c r="AV551" s="7" t="s">
        <v>49</v>
      </c>
      <c r="AW551" s="7" t="s">
        <v>25</v>
      </c>
      <c r="AX551" s="7" t="s">
        <v>46</v>
      </c>
      <c r="AY551" s="112" t="s">
        <v>90</v>
      </c>
    </row>
    <row r="552" spans="2:51" s="7" customFormat="1" x14ac:dyDescent="0.2">
      <c r="B552" s="111"/>
      <c r="D552" s="108" t="s">
        <v>101</v>
      </c>
      <c r="E552" s="112" t="s">
        <v>0</v>
      </c>
      <c r="F552" s="113" t="s">
        <v>722</v>
      </c>
      <c r="H552" s="114">
        <v>1.8</v>
      </c>
      <c r="I552" s="115"/>
      <c r="L552" s="111"/>
      <c r="M552" s="116"/>
      <c r="N552" s="117"/>
      <c r="O552" s="117"/>
      <c r="P552" s="117"/>
      <c r="Q552" s="117"/>
      <c r="R552" s="117"/>
      <c r="S552" s="117"/>
      <c r="T552" s="118"/>
      <c r="AT552" s="112" t="s">
        <v>101</v>
      </c>
      <c r="AU552" s="112" t="s">
        <v>49</v>
      </c>
      <c r="AV552" s="7" t="s">
        <v>49</v>
      </c>
      <c r="AW552" s="7" t="s">
        <v>25</v>
      </c>
      <c r="AX552" s="7" t="s">
        <v>46</v>
      </c>
      <c r="AY552" s="112" t="s">
        <v>90</v>
      </c>
    </row>
    <row r="553" spans="2:51" s="7" customFormat="1" x14ac:dyDescent="0.2">
      <c r="B553" s="111"/>
      <c r="D553" s="108" t="s">
        <v>101</v>
      </c>
      <c r="E553" s="112" t="s">
        <v>0</v>
      </c>
      <c r="F553" s="113" t="s">
        <v>723</v>
      </c>
      <c r="H553" s="114">
        <v>1.8</v>
      </c>
      <c r="I553" s="115"/>
      <c r="L553" s="111"/>
      <c r="M553" s="116"/>
      <c r="N553" s="117"/>
      <c r="O553" s="117"/>
      <c r="P553" s="117"/>
      <c r="Q553" s="117"/>
      <c r="R553" s="117"/>
      <c r="S553" s="117"/>
      <c r="T553" s="118"/>
      <c r="AT553" s="112" t="s">
        <v>101</v>
      </c>
      <c r="AU553" s="112" t="s">
        <v>49</v>
      </c>
      <c r="AV553" s="7" t="s">
        <v>49</v>
      </c>
      <c r="AW553" s="7" t="s">
        <v>25</v>
      </c>
      <c r="AX553" s="7" t="s">
        <v>46</v>
      </c>
      <c r="AY553" s="112" t="s">
        <v>90</v>
      </c>
    </row>
    <row r="554" spans="2:51" s="7" customFormat="1" x14ac:dyDescent="0.2">
      <c r="B554" s="111"/>
      <c r="D554" s="108" t="s">
        <v>101</v>
      </c>
      <c r="E554" s="112" t="s">
        <v>0</v>
      </c>
      <c r="F554" s="113" t="s">
        <v>724</v>
      </c>
      <c r="H554" s="114">
        <v>1.8</v>
      </c>
      <c r="I554" s="115"/>
      <c r="L554" s="111"/>
      <c r="M554" s="116"/>
      <c r="N554" s="117"/>
      <c r="O554" s="117"/>
      <c r="P554" s="117"/>
      <c r="Q554" s="117"/>
      <c r="R554" s="117"/>
      <c r="S554" s="117"/>
      <c r="T554" s="118"/>
      <c r="AT554" s="112" t="s">
        <v>101</v>
      </c>
      <c r="AU554" s="112" t="s">
        <v>49</v>
      </c>
      <c r="AV554" s="7" t="s">
        <v>49</v>
      </c>
      <c r="AW554" s="7" t="s">
        <v>25</v>
      </c>
      <c r="AX554" s="7" t="s">
        <v>46</v>
      </c>
      <c r="AY554" s="112" t="s">
        <v>90</v>
      </c>
    </row>
    <row r="555" spans="2:51" s="7" customFormat="1" x14ac:dyDescent="0.2">
      <c r="B555" s="111"/>
      <c r="D555" s="108" t="s">
        <v>101</v>
      </c>
      <c r="E555" s="112" t="s">
        <v>0</v>
      </c>
      <c r="F555" s="113" t="s">
        <v>725</v>
      </c>
      <c r="H555" s="114">
        <v>1.8</v>
      </c>
      <c r="I555" s="115"/>
      <c r="L555" s="111"/>
      <c r="M555" s="116"/>
      <c r="N555" s="117"/>
      <c r="O555" s="117"/>
      <c r="P555" s="117"/>
      <c r="Q555" s="117"/>
      <c r="R555" s="117"/>
      <c r="S555" s="117"/>
      <c r="T555" s="118"/>
      <c r="AT555" s="112" t="s">
        <v>101</v>
      </c>
      <c r="AU555" s="112" t="s">
        <v>49</v>
      </c>
      <c r="AV555" s="7" t="s">
        <v>49</v>
      </c>
      <c r="AW555" s="7" t="s">
        <v>25</v>
      </c>
      <c r="AX555" s="7" t="s">
        <v>46</v>
      </c>
      <c r="AY555" s="112" t="s">
        <v>90</v>
      </c>
    </row>
    <row r="556" spans="2:51" s="7" customFormat="1" x14ac:dyDescent="0.2">
      <c r="B556" s="111"/>
      <c r="D556" s="108" t="s">
        <v>101</v>
      </c>
      <c r="E556" s="112" t="s">
        <v>0</v>
      </c>
      <c r="F556" s="113" t="s">
        <v>726</v>
      </c>
      <c r="H556" s="114">
        <v>1.8</v>
      </c>
      <c r="I556" s="115"/>
      <c r="L556" s="111"/>
      <c r="M556" s="116"/>
      <c r="N556" s="117"/>
      <c r="O556" s="117"/>
      <c r="P556" s="117"/>
      <c r="Q556" s="117"/>
      <c r="R556" s="117"/>
      <c r="S556" s="117"/>
      <c r="T556" s="118"/>
      <c r="AT556" s="112" t="s">
        <v>101</v>
      </c>
      <c r="AU556" s="112" t="s">
        <v>49</v>
      </c>
      <c r="AV556" s="7" t="s">
        <v>49</v>
      </c>
      <c r="AW556" s="7" t="s">
        <v>25</v>
      </c>
      <c r="AX556" s="7" t="s">
        <v>46</v>
      </c>
      <c r="AY556" s="112" t="s">
        <v>90</v>
      </c>
    </row>
    <row r="557" spans="2:51" s="7" customFormat="1" x14ac:dyDescent="0.2">
      <c r="B557" s="111"/>
      <c r="D557" s="108" t="s">
        <v>101</v>
      </c>
      <c r="E557" s="112" t="s">
        <v>0</v>
      </c>
      <c r="F557" s="113" t="s">
        <v>727</v>
      </c>
      <c r="H557" s="114">
        <v>1.8</v>
      </c>
      <c r="I557" s="115"/>
      <c r="L557" s="111"/>
      <c r="M557" s="116"/>
      <c r="N557" s="117"/>
      <c r="O557" s="117"/>
      <c r="P557" s="117"/>
      <c r="Q557" s="117"/>
      <c r="R557" s="117"/>
      <c r="S557" s="117"/>
      <c r="T557" s="118"/>
      <c r="AT557" s="112" t="s">
        <v>101</v>
      </c>
      <c r="AU557" s="112" t="s">
        <v>49</v>
      </c>
      <c r="AV557" s="7" t="s">
        <v>49</v>
      </c>
      <c r="AW557" s="7" t="s">
        <v>25</v>
      </c>
      <c r="AX557" s="7" t="s">
        <v>46</v>
      </c>
      <c r="AY557" s="112" t="s">
        <v>90</v>
      </c>
    </row>
    <row r="558" spans="2:51" s="7" customFormat="1" ht="22.5" x14ac:dyDescent="0.2">
      <c r="B558" s="111"/>
      <c r="D558" s="108" t="s">
        <v>101</v>
      </c>
      <c r="E558" s="112" t="s">
        <v>0</v>
      </c>
      <c r="F558" s="113" t="s">
        <v>728</v>
      </c>
      <c r="H558" s="114">
        <v>1.32</v>
      </c>
      <c r="I558" s="115"/>
      <c r="L558" s="111"/>
      <c r="M558" s="116"/>
      <c r="N558" s="117"/>
      <c r="O558" s="117"/>
      <c r="P558" s="117"/>
      <c r="Q558" s="117"/>
      <c r="R558" s="117"/>
      <c r="S558" s="117"/>
      <c r="T558" s="118"/>
      <c r="AT558" s="112" t="s">
        <v>101</v>
      </c>
      <c r="AU558" s="112" t="s">
        <v>49</v>
      </c>
      <c r="AV558" s="7" t="s">
        <v>49</v>
      </c>
      <c r="AW558" s="7" t="s">
        <v>25</v>
      </c>
      <c r="AX558" s="7" t="s">
        <v>46</v>
      </c>
      <c r="AY558" s="112" t="s">
        <v>90</v>
      </c>
    </row>
    <row r="559" spans="2:51" s="7" customFormat="1" ht="22.5" x14ac:dyDescent="0.2">
      <c r="B559" s="111"/>
      <c r="D559" s="108" t="s">
        <v>101</v>
      </c>
      <c r="E559" s="112" t="s">
        <v>0</v>
      </c>
      <c r="F559" s="113" t="s">
        <v>729</v>
      </c>
      <c r="H559" s="114">
        <v>1.32</v>
      </c>
      <c r="I559" s="115"/>
      <c r="L559" s="111"/>
      <c r="M559" s="116"/>
      <c r="N559" s="117"/>
      <c r="O559" s="117"/>
      <c r="P559" s="117"/>
      <c r="Q559" s="117"/>
      <c r="R559" s="117"/>
      <c r="S559" s="117"/>
      <c r="T559" s="118"/>
      <c r="AT559" s="112" t="s">
        <v>101</v>
      </c>
      <c r="AU559" s="112" t="s">
        <v>49</v>
      </c>
      <c r="AV559" s="7" t="s">
        <v>49</v>
      </c>
      <c r="AW559" s="7" t="s">
        <v>25</v>
      </c>
      <c r="AX559" s="7" t="s">
        <v>46</v>
      </c>
      <c r="AY559" s="112" t="s">
        <v>90</v>
      </c>
    </row>
    <row r="560" spans="2:51" s="7" customFormat="1" ht="22.5" x14ac:dyDescent="0.2">
      <c r="B560" s="111"/>
      <c r="D560" s="108" t="s">
        <v>101</v>
      </c>
      <c r="E560" s="112" t="s">
        <v>0</v>
      </c>
      <c r="F560" s="113" t="s">
        <v>730</v>
      </c>
      <c r="H560" s="114">
        <v>1.32</v>
      </c>
      <c r="I560" s="115"/>
      <c r="L560" s="111"/>
      <c r="M560" s="116"/>
      <c r="N560" s="117"/>
      <c r="O560" s="117"/>
      <c r="P560" s="117"/>
      <c r="Q560" s="117"/>
      <c r="R560" s="117"/>
      <c r="S560" s="117"/>
      <c r="T560" s="118"/>
      <c r="AT560" s="112" t="s">
        <v>101</v>
      </c>
      <c r="AU560" s="112" t="s">
        <v>49</v>
      </c>
      <c r="AV560" s="7" t="s">
        <v>49</v>
      </c>
      <c r="AW560" s="7" t="s">
        <v>25</v>
      </c>
      <c r="AX560" s="7" t="s">
        <v>46</v>
      </c>
      <c r="AY560" s="112" t="s">
        <v>90</v>
      </c>
    </row>
    <row r="561" spans="2:51" s="7" customFormat="1" ht="22.5" x14ac:dyDescent="0.2">
      <c r="B561" s="111"/>
      <c r="D561" s="108" t="s">
        <v>101</v>
      </c>
      <c r="E561" s="112" t="s">
        <v>0</v>
      </c>
      <c r="F561" s="113" t="s">
        <v>731</v>
      </c>
      <c r="H561" s="114">
        <v>1.32</v>
      </c>
      <c r="I561" s="115"/>
      <c r="L561" s="111"/>
      <c r="M561" s="116"/>
      <c r="N561" s="117"/>
      <c r="O561" s="117"/>
      <c r="P561" s="117"/>
      <c r="Q561" s="117"/>
      <c r="R561" s="117"/>
      <c r="S561" s="117"/>
      <c r="T561" s="118"/>
      <c r="AT561" s="112" t="s">
        <v>101</v>
      </c>
      <c r="AU561" s="112" t="s">
        <v>49</v>
      </c>
      <c r="AV561" s="7" t="s">
        <v>49</v>
      </c>
      <c r="AW561" s="7" t="s">
        <v>25</v>
      </c>
      <c r="AX561" s="7" t="s">
        <v>46</v>
      </c>
      <c r="AY561" s="112" t="s">
        <v>90</v>
      </c>
    </row>
    <row r="562" spans="2:51" s="7" customFormat="1" ht="22.5" x14ac:dyDescent="0.2">
      <c r="B562" s="111"/>
      <c r="D562" s="108" t="s">
        <v>101</v>
      </c>
      <c r="E562" s="112" t="s">
        <v>0</v>
      </c>
      <c r="F562" s="113" t="s">
        <v>732</v>
      </c>
      <c r="H562" s="114">
        <v>1.32</v>
      </c>
      <c r="I562" s="115"/>
      <c r="L562" s="111"/>
      <c r="M562" s="116"/>
      <c r="N562" s="117"/>
      <c r="O562" s="117"/>
      <c r="P562" s="117"/>
      <c r="Q562" s="117"/>
      <c r="R562" s="117"/>
      <c r="S562" s="117"/>
      <c r="T562" s="118"/>
      <c r="AT562" s="112" t="s">
        <v>101</v>
      </c>
      <c r="AU562" s="112" t="s">
        <v>49</v>
      </c>
      <c r="AV562" s="7" t="s">
        <v>49</v>
      </c>
      <c r="AW562" s="7" t="s">
        <v>25</v>
      </c>
      <c r="AX562" s="7" t="s">
        <v>46</v>
      </c>
      <c r="AY562" s="112" t="s">
        <v>90</v>
      </c>
    </row>
    <row r="563" spans="2:51" s="7" customFormat="1" ht="22.5" x14ac:dyDescent="0.2">
      <c r="B563" s="111"/>
      <c r="D563" s="108" t="s">
        <v>101</v>
      </c>
      <c r="E563" s="112" t="s">
        <v>0</v>
      </c>
      <c r="F563" s="113" t="s">
        <v>733</v>
      </c>
      <c r="H563" s="114">
        <v>1.32</v>
      </c>
      <c r="I563" s="115"/>
      <c r="L563" s="111"/>
      <c r="M563" s="116"/>
      <c r="N563" s="117"/>
      <c r="O563" s="117"/>
      <c r="P563" s="117"/>
      <c r="Q563" s="117"/>
      <c r="R563" s="117"/>
      <c r="S563" s="117"/>
      <c r="T563" s="118"/>
      <c r="AT563" s="112" t="s">
        <v>101</v>
      </c>
      <c r="AU563" s="112" t="s">
        <v>49</v>
      </c>
      <c r="AV563" s="7" t="s">
        <v>49</v>
      </c>
      <c r="AW563" s="7" t="s">
        <v>25</v>
      </c>
      <c r="AX563" s="7" t="s">
        <v>46</v>
      </c>
      <c r="AY563" s="112" t="s">
        <v>90</v>
      </c>
    </row>
    <row r="564" spans="2:51" s="7" customFormat="1" ht="22.5" x14ac:dyDescent="0.2">
      <c r="B564" s="111"/>
      <c r="D564" s="108" t="s">
        <v>101</v>
      </c>
      <c r="E564" s="112" t="s">
        <v>0</v>
      </c>
      <c r="F564" s="113" t="s">
        <v>734</v>
      </c>
      <c r="H564" s="114">
        <v>1.32</v>
      </c>
      <c r="I564" s="115"/>
      <c r="L564" s="111"/>
      <c r="M564" s="116"/>
      <c r="N564" s="117"/>
      <c r="O564" s="117"/>
      <c r="P564" s="117"/>
      <c r="Q564" s="117"/>
      <c r="R564" s="117"/>
      <c r="S564" s="117"/>
      <c r="T564" s="118"/>
      <c r="AT564" s="112" t="s">
        <v>101</v>
      </c>
      <c r="AU564" s="112" t="s">
        <v>49</v>
      </c>
      <c r="AV564" s="7" t="s">
        <v>49</v>
      </c>
      <c r="AW564" s="7" t="s">
        <v>25</v>
      </c>
      <c r="AX564" s="7" t="s">
        <v>46</v>
      </c>
      <c r="AY564" s="112" t="s">
        <v>90</v>
      </c>
    </row>
    <row r="565" spans="2:51" s="7" customFormat="1" ht="22.5" x14ac:dyDescent="0.2">
      <c r="B565" s="111"/>
      <c r="D565" s="108" t="s">
        <v>101</v>
      </c>
      <c r="E565" s="112" t="s">
        <v>0</v>
      </c>
      <c r="F565" s="113" t="s">
        <v>735</v>
      </c>
      <c r="H565" s="114">
        <v>1.32</v>
      </c>
      <c r="I565" s="115"/>
      <c r="L565" s="111"/>
      <c r="M565" s="116"/>
      <c r="N565" s="117"/>
      <c r="O565" s="117"/>
      <c r="P565" s="117"/>
      <c r="Q565" s="117"/>
      <c r="R565" s="117"/>
      <c r="S565" s="117"/>
      <c r="T565" s="118"/>
      <c r="AT565" s="112" t="s">
        <v>101</v>
      </c>
      <c r="AU565" s="112" t="s">
        <v>49</v>
      </c>
      <c r="AV565" s="7" t="s">
        <v>49</v>
      </c>
      <c r="AW565" s="7" t="s">
        <v>25</v>
      </c>
      <c r="AX565" s="7" t="s">
        <v>46</v>
      </c>
      <c r="AY565" s="112" t="s">
        <v>90</v>
      </c>
    </row>
    <row r="566" spans="2:51" s="7" customFormat="1" ht="22.5" x14ac:dyDescent="0.2">
      <c r="B566" s="111"/>
      <c r="D566" s="108" t="s">
        <v>101</v>
      </c>
      <c r="E566" s="112" t="s">
        <v>0</v>
      </c>
      <c r="F566" s="113" t="s">
        <v>736</v>
      </c>
      <c r="H566" s="114">
        <v>1.32</v>
      </c>
      <c r="I566" s="115"/>
      <c r="L566" s="111"/>
      <c r="M566" s="116"/>
      <c r="N566" s="117"/>
      <c r="O566" s="117"/>
      <c r="P566" s="117"/>
      <c r="Q566" s="117"/>
      <c r="R566" s="117"/>
      <c r="S566" s="117"/>
      <c r="T566" s="118"/>
      <c r="AT566" s="112" t="s">
        <v>101</v>
      </c>
      <c r="AU566" s="112" t="s">
        <v>49</v>
      </c>
      <c r="AV566" s="7" t="s">
        <v>49</v>
      </c>
      <c r="AW566" s="7" t="s">
        <v>25</v>
      </c>
      <c r="AX566" s="7" t="s">
        <v>46</v>
      </c>
      <c r="AY566" s="112" t="s">
        <v>90</v>
      </c>
    </row>
    <row r="567" spans="2:51" s="7" customFormat="1" ht="22.5" x14ac:dyDescent="0.2">
      <c r="B567" s="111"/>
      <c r="D567" s="108" t="s">
        <v>101</v>
      </c>
      <c r="E567" s="112" t="s">
        <v>0</v>
      </c>
      <c r="F567" s="113" t="s">
        <v>737</v>
      </c>
      <c r="H567" s="114">
        <v>1.32</v>
      </c>
      <c r="I567" s="115"/>
      <c r="L567" s="111"/>
      <c r="M567" s="116"/>
      <c r="N567" s="117"/>
      <c r="O567" s="117"/>
      <c r="P567" s="117"/>
      <c r="Q567" s="117"/>
      <c r="R567" s="117"/>
      <c r="S567" s="117"/>
      <c r="T567" s="118"/>
      <c r="AT567" s="112" t="s">
        <v>101</v>
      </c>
      <c r="AU567" s="112" t="s">
        <v>49</v>
      </c>
      <c r="AV567" s="7" t="s">
        <v>49</v>
      </c>
      <c r="AW567" s="7" t="s">
        <v>25</v>
      </c>
      <c r="AX567" s="7" t="s">
        <v>46</v>
      </c>
      <c r="AY567" s="112" t="s">
        <v>90</v>
      </c>
    </row>
    <row r="568" spans="2:51" s="7" customFormat="1" ht="22.5" x14ac:dyDescent="0.2">
      <c r="B568" s="111"/>
      <c r="D568" s="108" t="s">
        <v>101</v>
      </c>
      <c r="E568" s="112" t="s">
        <v>0</v>
      </c>
      <c r="F568" s="113" t="s">
        <v>738</v>
      </c>
      <c r="H568" s="114">
        <v>1.32</v>
      </c>
      <c r="I568" s="115"/>
      <c r="L568" s="111"/>
      <c r="M568" s="116"/>
      <c r="N568" s="117"/>
      <c r="O568" s="117"/>
      <c r="P568" s="117"/>
      <c r="Q568" s="117"/>
      <c r="R568" s="117"/>
      <c r="S568" s="117"/>
      <c r="T568" s="118"/>
      <c r="AT568" s="112" t="s">
        <v>101</v>
      </c>
      <c r="AU568" s="112" t="s">
        <v>49</v>
      </c>
      <c r="AV568" s="7" t="s">
        <v>49</v>
      </c>
      <c r="AW568" s="7" t="s">
        <v>25</v>
      </c>
      <c r="AX568" s="7" t="s">
        <v>46</v>
      </c>
      <c r="AY568" s="112" t="s">
        <v>90</v>
      </c>
    </row>
    <row r="569" spans="2:51" s="7" customFormat="1" ht="22.5" x14ac:dyDescent="0.2">
      <c r="B569" s="111"/>
      <c r="D569" s="108" t="s">
        <v>101</v>
      </c>
      <c r="E569" s="112" t="s">
        <v>0</v>
      </c>
      <c r="F569" s="113" t="s">
        <v>739</v>
      </c>
      <c r="H569" s="114">
        <v>1.32</v>
      </c>
      <c r="I569" s="115"/>
      <c r="L569" s="111"/>
      <c r="M569" s="116"/>
      <c r="N569" s="117"/>
      <c r="O569" s="117"/>
      <c r="P569" s="117"/>
      <c r="Q569" s="117"/>
      <c r="R569" s="117"/>
      <c r="S569" s="117"/>
      <c r="T569" s="118"/>
      <c r="AT569" s="112" t="s">
        <v>101</v>
      </c>
      <c r="AU569" s="112" t="s">
        <v>49</v>
      </c>
      <c r="AV569" s="7" t="s">
        <v>49</v>
      </c>
      <c r="AW569" s="7" t="s">
        <v>25</v>
      </c>
      <c r="AX569" s="7" t="s">
        <v>46</v>
      </c>
      <c r="AY569" s="112" t="s">
        <v>90</v>
      </c>
    </row>
    <row r="570" spans="2:51" s="7" customFormat="1" ht="22.5" x14ac:dyDescent="0.2">
      <c r="B570" s="111"/>
      <c r="D570" s="108" t="s">
        <v>101</v>
      </c>
      <c r="E570" s="112" t="s">
        <v>0</v>
      </c>
      <c r="F570" s="113" t="s">
        <v>740</v>
      </c>
      <c r="H570" s="114">
        <v>0.7</v>
      </c>
      <c r="I570" s="115"/>
      <c r="L570" s="111"/>
      <c r="M570" s="116"/>
      <c r="N570" s="117"/>
      <c r="O570" s="117"/>
      <c r="P570" s="117"/>
      <c r="Q570" s="117"/>
      <c r="R570" s="117"/>
      <c r="S570" s="117"/>
      <c r="T570" s="118"/>
      <c r="AT570" s="112" t="s">
        <v>101</v>
      </c>
      <c r="AU570" s="112" t="s">
        <v>49</v>
      </c>
      <c r="AV570" s="7" t="s">
        <v>49</v>
      </c>
      <c r="AW570" s="7" t="s">
        <v>25</v>
      </c>
      <c r="AX570" s="7" t="s">
        <v>46</v>
      </c>
      <c r="AY570" s="112" t="s">
        <v>90</v>
      </c>
    </row>
    <row r="571" spans="2:51" s="7" customFormat="1" ht="22.5" x14ac:dyDescent="0.2">
      <c r="B571" s="111"/>
      <c r="D571" s="108" t="s">
        <v>101</v>
      </c>
      <c r="E571" s="112" t="s">
        <v>0</v>
      </c>
      <c r="F571" s="113" t="s">
        <v>741</v>
      </c>
      <c r="H571" s="114">
        <v>0.7</v>
      </c>
      <c r="I571" s="115"/>
      <c r="L571" s="111"/>
      <c r="M571" s="116"/>
      <c r="N571" s="117"/>
      <c r="O571" s="117"/>
      <c r="P571" s="117"/>
      <c r="Q571" s="117"/>
      <c r="R571" s="117"/>
      <c r="S571" s="117"/>
      <c r="T571" s="118"/>
      <c r="AT571" s="112" t="s">
        <v>101</v>
      </c>
      <c r="AU571" s="112" t="s">
        <v>49</v>
      </c>
      <c r="AV571" s="7" t="s">
        <v>49</v>
      </c>
      <c r="AW571" s="7" t="s">
        <v>25</v>
      </c>
      <c r="AX571" s="7" t="s">
        <v>46</v>
      </c>
      <c r="AY571" s="112" t="s">
        <v>90</v>
      </c>
    </row>
    <row r="572" spans="2:51" s="7" customFormat="1" ht="22.5" x14ac:dyDescent="0.2">
      <c r="B572" s="111"/>
      <c r="D572" s="108" t="s">
        <v>101</v>
      </c>
      <c r="E572" s="112" t="s">
        <v>0</v>
      </c>
      <c r="F572" s="113" t="s">
        <v>742</v>
      </c>
      <c r="H572" s="114">
        <v>1.25</v>
      </c>
      <c r="I572" s="115"/>
      <c r="L572" s="111"/>
      <c r="M572" s="116"/>
      <c r="N572" s="117"/>
      <c r="O572" s="117"/>
      <c r="P572" s="117"/>
      <c r="Q572" s="117"/>
      <c r="R572" s="117"/>
      <c r="S572" s="117"/>
      <c r="T572" s="118"/>
      <c r="AT572" s="112" t="s">
        <v>101</v>
      </c>
      <c r="AU572" s="112" t="s">
        <v>49</v>
      </c>
      <c r="AV572" s="7" t="s">
        <v>49</v>
      </c>
      <c r="AW572" s="7" t="s">
        <v>25</v>
      </c>
      <c r="AX572" s="7" t="s">
        <v>46</v>
      </c>
      <c r="AY572" s="112" t="s">
        <v>90</v>
      </c>
    </row>
    <row r="573" spans="2:51" s="7" customFormat="1" ht="22.5" x14ac:dyDescent="0.2">
      <c r="B573" s="111"/>
      <c r="D573" s="108" t="s">
        <v>101</v>
      </c>
      <c r="E573" s="112" t="s">
        <v>0</v>
      </c>
      <c r="F573" s="113" t="s">
        <v>743</v>
      </c>
      <c r="H573" s="114">
        <v>1.8</v>
      </c>
      <c r="I573" s="115"/>
      <c r="L573" s="111"/>
      <c r="M573" s="116"/>
      <c r="N573" s="117"/>
      <c r="O573" s="117"/>
      <c r="P573" s="117"/>
      <c r="Q573" s="117"/>
      <c r="R573" s="117"/>
      <c r="S573" s="117"/>
      <c r="T573" s="118"/>
      <c r="AT573" s="112" t="s">
        <v>101</v>
      </c>
      <c r="AU573" s="112" t="s">
        <v>49</v>
      </c>
      <c r="AV573" s="7" t="s">
        <v>49</v>
      </c>
      <c r="AW573" s="7" t="s">
        <v>25</v>
      </c>
      <c r="AX573" s="7" t="s">
        <v>46</v>
      </c>
      <c r="AY573" s="112" t="s">
        <v>90</v>
      </c>
    </row>
    <row r="574" spans="2:51" s="7" customFormat="1" ht="22.5" x14ac:dyDescent="0.2">
      <c r="B574" s="111"/>
      <c r="D574" s="108" t="s">
        <v>101</v>
      </c>
      <c r="E574" s="112" t="s">
        <v>0</v>
      </c>
      <c r="F574" s="113" t="s">
        <v>744</v>
      </c>
      <c r="H574" s="114">
        <v>1.8</v>
      </c>
      <c r="I574" s="115"/>
      <c r="L574" s="111"/>
      <c r="M574" s="116"/>
      <c r="N574" s="117"/>
      <c r="O574" s="117"/>
      <c r="P574" s="117"/>
      <c r="Q574" s="117"/>
      <c r="R574" s="117"/>
      <c r="S574" s="117"/>
      <c r="T574" s="118"/>
      <c r="AT574" s="112" t="s">
        <v>101</v>
      </c>
      <c r="AU574" s="112" t="s">
        <v>49</v>
      </c>
      <c r="AV574" s="7" t="s">
        <v>49</v>
      </c>
      <c r="AW574" s="7" t="s">
        <v>25</v>
      </c>
      <c r="AX574" s="7" t="s">
        <v>46</v>
      </c>
      <c r="AY574" s="112" t="s">
        <v>90</v>
      </c>
    </row>
    <row r="575" spans="2:51" s="7" customFormat="1" ht="22.5" x14ac:dyDescent="0.2">
      <c r="B575" s="111"/>
      <c r="D575" s="108" t="s">
        <v>101</v>
      </c>
      <c r="E575" s="112" t="s">
        <v>0</v>
      </c>
      <c r="F575" s="113" t="s">
        <v>745</v>
      </c>
      <c r="H575" s="114">
        <v>1.8</v>
      </c>
      <c r="I575" s="115"/>
      <c r="L575" s="111"/>
      <c r="M575" s="116"/>
      <c r="N575" s="117"/>
      <c r="O575" s="117"/>
      <c r="P575" s="117"/>
      <c r="Q575" s="117"/>
      <c r="R575" s="117"/>
      <c r="S575" s="117"/>
      <c r="T575" s="118"/>
      <c r="AT575" s="112" t="s">
        <v>101</v>
      </c>
      <c r="AU575" s="112" t="s">
        <v>49</v>
      </c>
      <c r="AV575" s="7" t="s">
        <v>49</v>
      </c>
      <c r="AW575" s="7" t="s">
        <v>25</v>
      </c>
      <c r="AX575" s="7" t="s">
        <v>46</v>
      </c>
      <c r="AY575" s="112" t="s">
        <v>90</v>
      </c>
    </row>
    <row r="576" spans="2:51" s="7" customFormat="1" ht="22.5" x14ac:dyDescent="0.2">
      <c r="B576" s="111"/>
      <c r="D576" s="108" t="s">
        <v>101</v>
      </c>
      <c r="E576" s="112" t="s">
        <v>0</v>
      </c>
      <c r="F576" s="113" t="s">
        <v>746</v>
      </c>
      <c r="H576" s="114">
        <v>1.8</v>
      </c>
      <c r="I576" s="115"/>
      <c r="L576" s="111"/>
      <c r="M576" s="116"/>
      <c r="N576" s="117"/>
      <c r="O576" s="117"/>
      <c r="P576" s="117"/>
      <c r="Q576" s="117"/>
      <c r="R576" s="117"/>
      <c r="S576" s="117"/>
      <c r="T576" s="118"/>
      <c r="AT576" s="112" t="s">
        <v>101</v>
      </c>
      <c r="AU576" s="112" t="s">
        <v>49</v>
      </c>
      <c r="AV576" s="7" t="s">
        <v>49</v>
      </c>
      <c r="AW576" s="7" t="s">
        <v>25</v>
      </c>
      <c r="AX576" s="7" t="s">
        <v>46</v>
      </c>
      <c r="AY576" s="112" t="s">
        <v>90</v>
      </c>
    </row>
    <row r="577" spans="2:51" s="7" customFormat="1" ht="22.5" x14ac:dyDescent="0.2">
      <c r="B577" s="111"/>
      <c r="D577" s="108" t="s">
        <v>101</v>
      </c>
      <c r="E577" s="112" t="s">
        <v>0</v>
      </c>
      <c r="F577" s="113" t="s">
        <v>747</v>
      </c>
      <c r="H577" s="114">
        <v>1.8</v>
      </c>
      <c r="I577" s="115"/>
      <c r="L577" s="111"/>
      <c r="M577" s="116"/>
      <c r="N577" s="117"/>
      <c r="O577" s="117"/>
      <c r="P577" s="117"/>
      <c r="Q577" s="117"/>
      <c r="R577" s="117"/>
      <c r="S577" s="117"/>
      <c r="T577" s="118"/>
      <c r="AT577" s="112" t="s">
        <v>101</v>
      </c>
      <c r="AU577" s="112" t="s">
        <v>49</v>
      </c>
      <c r="AV577" s="7" t="s">
        <v>49</v>
      </c>
      <c r="AW577" s="7" t="s">
        <v>25</v>
      </c>
      <c r="AX577" s="7" t="s">
        <v>46</v>
      </c>
      <c r="AY577" s="112" t="s">
        <v>90</v>
      </c>
    </row>
    <row r="578" spans="2:51" s="7" customFormat="1" ht="22.5" x14ac:dyDescent="0.2">
      <c r="B578" s="111"/>
      <c r="D578" s="108" t="s">
        <v>101</v>
      </c>
      <c r="E578" s="112" t="s">
        <v>0</v>
      </c>
      <c r="F578" s="113" t="s">
        <v>748</v>
      </c>
      <c r="H578" s="114">
        <v>1.8</v>
      </c>
      <c r="I578" s="115"/>
      <c r="L578" s="111"/>
      <c r="M578" s="116"/>
      <c r="N578" s="117"/>
      <c r="O578" s="117"/>
      <c r="P578" s="117"/>
      <c r="Q578" s="117"/>
      <c r="R578" s="117"/>
      <c r="S578" s="117"/>
      <c r="T578" s="118"/>
      <c r="AT578" s="112" t="s">
        <v>101</v>
      </c>
      <c r="AU578" s="112" t="s">
        <v>49</v>
      </c>
      <c r="AV578" s="7" t="s">
        <v>49</v>
      </c>
      <c r="AW578" s="7" t="s">
        <v>25</v>
      </c>
      <c r="AX578" s="7" t="s">
        <v>46</v>
      </c>
      <c r="AY578" s="112" t="s">
        <v>90</v>
      </c>
    </row>
    <row r="579" spans="2:51" s="7" customFormat="1" ht="22.5" x14ac:dyDescent="0.2">
      <c r="B579" s="111"/>
      <c r="D579" s="108" t="s">
        <v>101</v>
      </c>
      <c r="E579" s="112" t="s">
        <v>0</v>
      </c>
      <c r="F579" s="113" t="s">
        <v>749</v>
      </c>
      <c r="H579" s="114">
        <v>1.8</v>
      </c>
      <c r="I579" s="115"/>
      <c r="L579" s="111"/>
      <c r="M579" s="116"/>
      <c r="N579" s="117"/>
      <c r="O579" s="117"/>
      <c r="P579" s="117"/>
      <c r="Q579" s="117"/>
      <c r="R579" s="117"/>
      <c r="S579" s="117"/>
      <c r="T579" s="118"/>
      <c r="AT579" s="112" t="s">
        <v>101</v>
      </c>
      <c r="AU579" s="112" t="s">
        <v>49</v>
      </c>
      <c r="AV579" s="7" t="s">
        <v>49</v>
      </c>
      <c r="AW579" s="7" t="s">
        <v>25</v>
      </c>
      <c r="AX579" s="7" t="s">
        <v>46</v>
      </c>
      <c r="AY579" s="112" t="s">
        <v>90</v>
      </c>
    </row>
    <row r="580" spans="2:51" s="7" customFormat="1" ht="22.5" x14ac:dyDescent="0.2">
      <c r="B580" s="111"/>
      <c r="D580" s="108" t="s">
        <v>101</v>
      </c>
      <c r="E580" s="112" t="s">
        <v>0</v>
      </c>
      <c r="F580" s="113" t="s">
        <v>750</v>
      </c>
      <c r="H580" s="114">
        <v>1.8</v>
      </c>
      <c r="I580" s="115"/>
      <c r="L580" s="111"/>
      <c r="M580" s="116"/>
      <c r="N580" s="117"/>
      <c r="O580" s="117"/>
      <c r="P580" s="117"/>
      <c r="Q580" s="117"/>
      <c r="R580" s="117"/>
      <c r="S580" s="117"/>
      <c r="T580" s="118"/>
      <c r="AT580" s="112" t="s">
        <v>101</v>
      </c>
      <c r="AU580" s="112" t="s">
        <v>49</v>
      </c>
      <c r="AV580" s="7" t="s">
        <v>49</v>
      </c>
      <c r="AW580" s="7" t="s">
        <v>25</v>
      </c>
      <c r="AX580" s="7" t="s">
        <v>46</v>
      </c>
      <c r="AY580" s="112" t="s">
        <v>90</v>
      </c>
    </row>
    <row r="581" spans="2:51" s="7" customFormat="1" ht="22.5" x14ac:dyDescent="0.2">
      <c r="B581" s="111"/>
      <c r="D581" s="108" t="s">
        <v>101</v>
      </c>
      <c r="E581" s="112" t="s">
        <v>0</v>
      </c>
      <c r="F581" s="113" t="s">
        <v>751</v>
      </c>
      <c r="H581" s="114">
        <v>1.0900000000000001</v>
      </c>
      <c r="I581" s="115"/>
      <c r="L581" s="111"/>
      <c r="M581" s="116"/>
      <c r="N581" s="117"/>
      <c r="O581" s="117"/>
      <c r="P581" s="117"/>
      <c r="Q581" s="117"/>
      <c r="R581" s="117"/>
      <c r="S581" s="117"/>
      <c r="T581" s="118"/>
      <c r="AT581" s="112" t="s">
        <v>101</v>
      </c>
      <c r="AU581" s="112" t="s">
        <v>49</v>
      </c>
      <c r="AV581" s="7" t="s">
        <v>49</v>
      </c>
      <c r="AW581" s="7" t="s">
        <v>25</v>
      </c>
      <c r="AX581" s="7" t="s">
        <v>46</v>
      </c>
      <c r="AY581" s="112" t="s">
        <v>90</v>
      </c>
    </row>
    <row r="582" spans="2:51" s="7" customFormat="1" ht="22.5" x14ac:dyDescent="0.2">
      <c r="B582" s="111"/>
      <c r="D582" s="108" t="s">
        <v>101</v>
      </c>
      <c r="E582" s="112" t="s">
        <v>0</v>
      </c>
      <c r="F582" s="113" t="s">
        <v>752</v>
      </c>
      <c r="H582" s="114">
        <v>1.0900000000000001</v>
      </c>
      <c r="I582" s="115"/>
      <c r="L582" s="111"/>
      <c r="M582" s="116"/>
      <c r="N582" s="117"/>
      <c r="O582" s="117"/>
      <c r="P582" s="117"/>
      <c r="Q582" s="117"/>
      <c r="R582" s="117"/>
      <c r="S582" s="117"/>
      <c r="T582" s="118"/>
      <c r="AT582" s="112" t="s">
        <v>101</v>
      </c>
      <c r="AU582" s="112" t="s">
        <v>49</v>
      </c>
      <c r="AV582" s="7" t="s">
        <v>49</v>
      </c>
      <c r="AW582" s="7" t="s">
        <v>25</v>
      </c>
      <c r="AX582" s="7" t="s">
        <v>46</v>
      </c>
      <c r="AY582" s="112" t="s">
        <v>90</v>
      </c>
    </row>
    <row r="583" spans="2:51" s="7" customFormat="1" ht="22.5" x14ac:dyDescent="0.2">
      <c r="B583" s="111"/>
      <c r="D583" s="108" t="s">
        <v>101</v>
      </c>
      <c r="E583" s="112" t="s">
        <v>0</v>
      </c>
      <c r="F583" s="113" t="s">
        <v>753</v>
      </c>
      <c r="H583" s="114">
        <v>1.0900000000000001</v>
      </c>
      <c r="I583" s="115"/>
      <c r="L583" s="111"/>
      <c r="M583" s="116"/>
      <c r="N583" s="117"/>
      <c r="O583" s="117"/>
      <c r="P583" s="117"/>
      <c r="Q583" s="117"/>
      <c r="R583" s="117"/>
      <c r="S583" s="117"/>
      <c r="T583" s="118"/>
      <c r="AT583" s="112" t="s">
        <v>101</v>
      </c>
      <c r="AU583" s="112" t="s">
        <v>49</v>
      </c>
      <c r="AV583" s="7" t="s">
        <v>49</v>
      </c>
      <c r="AW583" s="7" t="s">
        <v>25</v>
      </c>
      <c r="AX583" s="7" t="s">
        <v>46</v>
      </c>
      <c r="AY583" s="112" t="s">
        <v>90</v>
      </c>
    </row>
    <row r="584" spans="2:51" s="7" customFormat="1" ht="22.5" x14ac:dyDescent="0.2">
      <c r="B584" s="111"/>
      <c r="D584" s="108" t="s">
        <v>101</v>
      </c>
      <c r="E584" s="112" t="s">
        <v>0</v>
      </c>
      <c r="F584" s="113" t="s">
        <v>754</v>
      </c>
      <c r="H584" s="114">
        <v>1.0900000000000001</v>
      </c>
      <c r="I584" s="115"/>
      <c r="L584" s="111"/>
      <c r="M584" s="116"/>
      <c r="N584" s="117"/>
      <c r="O584" s="117"/>
      <c r="P584" s="117"/>
      <c r="Q584" s="117"/>
      <c r="R584" s="117"/>
      <c r="S584" s="117"/>
      <c r="T584" s="118"/>
      <c r="AT584" s="112" t="s">
        <v>101</v>
      </c>
      <c r="AU584" s="112" t="s">
        <v>49</v>
      </c>
      <c r="AV584" s="7" t="s">
        <v>49</v>
      </c>
      <c r="AW584" s="7" t="s">
        <v>25</v>
      </c>
      <c r="AX584" s="7" t="s">
        <v>46</v>
      </c>
      <c r="AY584" s="112" t="s">
        <v>90</v>
      </c>
    </row>
    <row r="585" spans="2:51" s="7" customFormat="1" ht="22.5" x14ac:dyDescent="0.2">
      <c r="B585" s="111"/>
      <c r="D585" s="108" t="s">
        <v>101</v>
      </c>
      <c r="E585" s="112" t="s">
        <v>0</v>
      </c>
      <c r="F585" s="113" t="s">
        <v>755</v>
      </c>
      <c r="H585" s="114">
        <v>1.0900000000000001</v>
      </c>
      <c r="I585" s="115"/>
      <c r="L585" s="111"/>
      <c r="M585" s="116"/>
      <c r="N585" s="117"/>
      <c r="O585" s="117"/>
      <c r="P585" s="117"/>
      <c r="Q585" s="117"/>
      <c r="R585" s="117"/>
      <c r="S585" s="117"/>
      <c r="T585" s="118"/>
      <c r="AT585" s="112" t="s">
        <v>101</v>
      </c>
      <c r="AU585" s="112" t="s">
        <v>49</v>
      </c>
      <c r="AV585" s="7" t="s">
        <v>49</v>
      </c>
      <c r="AW585" s="7" t="s">
        <v>25</v>
      </c>
      <c r="AX585" s="7" t="s">
        <v>46</v>
      </c>
      <c r="AY585" s="112" t="s">
        <v>90</v>
      </c>
    </row>
    <row r="586" spans="2:51" s="7" customFormat="1" ht="22.5" x14ac:dyDescent="0.2">
      <c r="B586" s="111"/>
      <c r="D586" s="108" t="s">
        <v>101</v>
      </c>
      <c r="E586" s="112" t="s">
        <v>0</v>
      </c>
      <c r="F586" s="113" t="s">
        <v>756</v>
      </c>
      <c r="H586" s="114">
        <v>1.0900000000000001</v>
      </c>
      <c r="I586" s="115"/>
      <c r="L586" s="111"/>
      <c r="M586" s="116"/>
      <c r="N586" s="117"/>
      <c r="O586" s="117"/>
      <c r="P586" s="117"/>
      <c r="Q586" s="117"/>
      <c r="R586" s="117"/>
      <c r="S586" s="117"/>
      <c r="T586" s="118"/>
      <c r="AT586" s="112" t="s">
        <v>101</v>
      </c>
      <c r="AU586" s="112" t="s">
        <v>49</v>
      </c>
      <c r="AV586" s="7" t="s">
        <v>49</v>
      </c>
      <c r="AW586" s="7" t="s">
        <v>25</v>
      </c>
      <c r="AX586" s="7" t="s">
        <v>46</v>
      </c>
      <c r="AY586" s="112" t="s">
        <v>90</v>
      </c>
    </row>
    <row r="587" spans="2:51" s="7" customFormat="1" ht="22.5" x14ac:dyDescent="0.2">
      <c r="B587" s="111"/>
      <c r="D587" s="108" t="s">
        <v>101</v>
      </c>
      <c r="E587" s="112" t="s">
        <v>0</v>
      </c>
      <c r="F587" s="113" t="s">
        <v>757</v>
      </c>
      <c r="H587" s="114">
        <v>1.0900000000000001</v>
      </c>
      <c r="I587" s="115"/>
      <c r="L587" s="111"/>
      <c r="M587" s="116"/>
      <c r="N587" s="117"/>
      <c r="O587" s="117"/>
      <c r="P587" s="117"/>
      <c r="Q587" s="117"/>
      <c r="R587" s="117"/>
      <c r="S587" s="117"/>
      <c r="T587" s="118"/>
      <c r="AT587" s="112" t="s">
        <v>101</v>
      </c>
      <c r="AU587" s="112" t="s">
        <v>49</v>
      </c>
      <c r="AV587" s="7" t="s">
        <v>49</v>
      </c>
      <c r="AW587" s="7" t="s">
        <v>25</v>
      </c>
      <c r="AX587" s="7" t="s">
        <v>46</v>
      </c>
      <c r="AY587" s="112" t="s">
        <v>90</v>
      </c>
    </row>
    <row r="588" spans="2:51" s="7" customFormat="1" ht="22.5" x14ac:dyDescent="0.2">
      <c r="B588" s="111"/>
      <c r="D588" s="108" t="s">
        <v>101</v>
      </c>
      <c r="E588" s="112" t="s">
        <v>0</v>
      </c>
      <c r="F588" s="113" t="s">
        <v>758</v>
      </c>
      <c r="H588" s="114">
        <v>1.0900000000000001</v>
      </c>
      <c r="I588" s="115"/>
      <c r="L588" s="111"/>
      <c r="M588" s="116"/>
      <c r="N588" s="117"/>
      <c r="O588" s="117"/>
      <c r="P588" s="117"/>
      <c r="Q588" s="117"/>
      <c r="R588" s="117"/>
      <c r="S588" s="117"/>
      <c r="T588" s="118"/>
      <c r="AT588" s="112" t="s">
        <v>101</v>
      </c>
      <c r="AU588" s="112" t="s">
        <v>49</v>
      </c>
      <c r="AV588" s="7" t="s">
        <v>49</v>
      </c>
      <c r="AW588" s="7" t="s">
        <v>25</v>
      </c>
      <c r="AX588" s="7" t="s">
        <v>46</v>
      </c>
      <c r="AY588" s="112" t="s">
        <v>90</v>
      </c>
    </row>
    <row r="589" spans="2:51" s="7" customFormat="1" ht="22.5" x14ac:dyDescent="0.2">
      <c r="B589" s="111"/>
      <c r="D589" s="108" t="s">
        <v>101</v>
      </c>
      <c r="E589" s="112" t="s">
        <v>0</v>
      </c>
      <c r="F589" s="113" t="s">
        <v>759</v>
      </c>
      <c r="H589" s="114">
        <v>1.0900000000000001</v>
      </c>
      <c r="I589" s="115"/>
      <c r="L589" s="111"/>
      <c r="M589" s="116"/>
      <c r="N589" s="117"/>
      <c r="O589" s="117"/>
      <c r="P589" s="117"/>
      <c r="Q589" s="117"/>
      <c r="R589" s="117"/>
      <c r="S589" s="117"/>
      <c r="T589" s="118"/>
      <c r="AT589" s="112" t="s">
        <v>101</v>
      </c>
      <c r="AU589" s="112" t="s">
        <v>49</v>
      </c>
      <c r="AV589" s="7" t="s">
        <v>49</v>
      </c>
      <c r="AW589" s="7" t="s">
        <v>25</v>
      </c>
      <c r="AX589" s="7" t="s">
        <v>46</v>
      </c>
      <c r="AY589" s="112" t="s">
        <v>90</v>
      </c>
    </row>
    <row r="590" spans="2:51" s="7" customFormat="1" ht="22.5" x14ac:dyDescent="0.2">
      <c r="B590" s="111"/>
      <c r="D590" s="108" t="s">
        <v>101</v>
      </c>
      <c r="E590" s="112" t="s">
        <v>0</v>
      </c>
      <c r="F590" s="113" t="s">
        <v>760</v>
      </c>
      <c r="H590" s="114">
        <v>1.22</v>
      </c>
      <c r="I590" s="115"/>
      <c r="L590" s="111"/>
      <c r="M590" s="116"/>
      <c r="N590" s="117"/>
      <c r="O590" s="117"/>
      <c r="P590" s="117"/>
      <c r="Q590" s="117"/>
      <c r="R590" s="117"/>
      <c r="S590" s="117"/>
      <c r="T590" s="118"/>
      <c r="AT590" s="112" t="s">
        <v>101</v>
      </c>
      <c r="AU590" s="112" t="s">
        <v>49</v>
      </c>
      <c r="AV590" s="7" t="s">
        <v>49</v>
      </c>
      <c r="AW590" s="7" t="s">
        <v>25</v>
      </c>
      <c r="AX590" s="7" t="s">
        <v>46</v>
      </c>
      <c r="AY590" s="112" t="s">
        <v>90</v>
      </c>
    </row>
    <row r="591" spans="2:51" s="7" customFormat="1" ht="22.5" x14ac:dyDescent="0.2">
      <c r="B591" s="111"/>
      <c r="D591" s="108" t="s">
        <v>101</v>
      </c>
      <c r="E591" s="112" t="s">
        <v>0</v>
      </c>
      <c r="F591" s="113" t="s">
        <v>761</v>
      </c>
      <c r="H591" s="114">
        <v>1.22</v>
      </c>
      <c r="I591" s="115"/>
      <c r="L591" s="111"/>
      <c r="M591" s="116"/>
      <c r="N591" s="117"/>
      <c r="O591" s="117"/>
      <c r="P591" s="117"/>
      <c r="Q591" s="117"/>
      <c r="R591" s="117"/>
      <c r="S591" s="117"/>
      <c r="T591" s="118"/>
      <c r="AT591" s="112" t="s">
        <v>101</v>
      </c>
      <c r="AU591" s="112" t="s">
        <v>49</v>
      </c>
      <c r="AV591" s="7" t="s">
        <v>49</v>
      </c>
      <c r="AW591" s="7" t="s">
        <v>25</v>
      </c>
      <c r="AX591" s="7" t="s">
        <v>46</v>
      </c>
      <c r="AY591" s="112" t="s">
        <v>90</v>
      </c>
    </row>
    <row r="592" spans="2:51" s="7" customFormat="1" ht="22.5" x14ac:dyDescent="0.2">
      <c r="B592" s="111"/>
      <c r="D592" s="108" t="s">
        <v>101</v>
      </c>
      <c r="E592" s="112" t="s">
        <v>0</v>
      </c>
      <c r="F592" s="113" t="s">
        <v>762</v>
      </c>
      <c r="H592" s="114">
        <v>1.22</v>
      </c>
      <c r="I592" s="115"/>
      <c r="L592" s="111"/>
      <c r="M592" s="116"/>
      <c r="N592" s="117"/>
      <c r="O592" s="117"/>
      <c r="P592" s="117"/>
      <c r="Q592" s="117"/>
      <c r="R592" s="117"/>
      <c r="S592" s="117"/>
      <c r="T592" s="118"/>
      <c r="AT592" s="112" t="s">
        <v>101</v>
      </c>
      <c r="AU592" s="112" t="s">
        <v>49</v>
      </c>
      <c r="AV592" s="7" t="s">
        <v>49</v>
      </c>
      <c r="AW592" s="7" t="s">
        <v>25</v>
      </c>
      <c r="AX592" s="7" t="s">
        <v>46</v>
      </c>
      <c r="AY592" s="112" t="s">
        <v>90</v>
      </c>
    </row>
    <row r="593" spans="2:65" s="7" customFormat="1" ht="22.5" x14ac:dyDescent="0.2">
      <c r="B593" s="111"/>
      <c r="D593" s="108" t="s">
        <v>101</v>
      </c>
      <c r="E593" s="112" t="s">
        <v>0</v>
      </c>
      <c r="F593" s="113" t="s">
        <v>763</v>
      </c>
      <c r="H593" s="114">
        <v>1.22</v>
      </c>
      <c r="I593" s="115"/>
      <c r="L593" s="111"/>
      <c r="M593" s="116"/>
      <c r="N593" s="117"/>
      <c r="O593" s="117"/>
      <c r="P593" s="117"/>
      <c r="Q593" s="117"/>
      <c r="R593" s="117"/>
      <c r="S593" s="117"/>
      <c r="T593" s="118"/>
      <c r="AT593" s="112" t="s">
        <v>101</v>
      </c>
      <c r="AU593" s="112" t="s">
        <v>49</v>
      </c>
      <c r="AV593" s="7" t="s">
        <v>49</v>
      </c>
      <c r="AW593" s="7" t="s">
        <v>25</v>
      </c>
      <c r="AX593" s="7" t="s">
        <v>46</v>
      </c>
      <c r="AY593" s="112" t="s">
        <v>90</v>
      </c>
    </row>
    <row r="594" spans="2:65" s="7" customFormat="1" ht="22.5" x14ac:dyDescent="0.2">
      <c r="B594" s="111"/>
      <c r="D594" s="108" t="s">
        <v>101</v>
      </c>
      <c r="E594" s="112" t="s">
        <v>0</v>
      </c>
      <c r="F594" s="113" t="s">
        <v>764</v>
      </c>
      <c r="H594" s="114">
        <v>1.22</v>
      </c>
      <c r="I594" s="115"/>
      <c r="L594" s="111"/>
      <c r="M594" s="116"/>
      <c r="N594" s="117"/>
      <c r="O594" s="117"/>
      <c r="P594" s="117"/>
      <c r="Q594" s="117"/>
      <c r="R594" s="117"/>
      <c r="S594" s="117"/>
      <c r="T594" s="118"/>
      <c r="AT594" s="112" t="s">
        <v>101</v>
      </c>
      <c r="AU594" s="112" t="s">
        <v>49</v>
      </c>
      <c r="AV594" s="7" t="s">
        <v>49</v>
      </c>
      <c r="AW594" s="7" t="s">
        <v>25</v>
      </c>
      <c r="AX594" s="7" t="s">
        <v>46</v>
      </c>
      <c r="AY594" s="112" t="s">
        <v>90</v>
      </c>
    </row>
    <row r="595" spans="2:65" s="7" customFormat="1" ht="22.5" x14ac:dyDescent="0.2">
      <c r="B595" s="111"/>
      <c r="D595" s="108" t="s">
        <v>101</v>
      </c>
      <c r="E595" s="112" t="s">
        <v>0</v>
      </c>
      <c r="F595" s="113" t="s">
        <v>765</v>
      </c>
      <c r="H595" s="114">
        <v>1.35</v>
      </c>
      <c r="I595" s="115"/>
      <c r="L595" s="111"/>
      <c r="M595" s="116"/>
      <c r="N595" s="117"/>
      <c r="O595" s="117"/>
      <c r="P595" s="117"/>
      <c r="Q595" s="117"/>
      <c r="R595" s="117"/>
      <c r="S595" s="117"/>
      <c r="T595" s="118"/>
      <c r="AT595" s="112" t="s">
        <v>101</v>
      </c>
      <c r="AU595" s="112" t="s">
        <v>49</v>
      </c>
      <c r="AV595" s="7" t="s">
        <v>49</v>
      </c>
      <c r="AW595" s="7" t="s">
        <v>25</v>
      </c>
      <c r="AX595" s="7" t="s">
        <v>46</v>
      </c>
      <c r="AY595" s="112" t="s">
        <v>90</v>
      </c>
    </row>
    <row r="596" spans="2:65" s="7" customFormat="1" ht="22.5" x14ac:dyDescent="0.2">
      <c r="B596" s="111"/>
      <c r="D596" s="108" t="s">
        <v>101</v>
      </c>
      <c r="E596" s="112" t="s">
        <v>0</v>
      </c>
      <c r="F596" s="113" t="s">
        <v>766</v>
      </c>
      <c r="H596" s="114">
        <v>1.35</v>
      </c>
      <c r="I596" s="115"/>
      <c r="L596" s="111"/>
      <c r="M596" s="116"/>
      <c r="N596" s="117"/>
      <c r="O596" s="117"/>
      <c r="P596" s="117"/>
      <c r="Q596" s="117"/>
      <c r="R596" s="117"/>
      <c r="S596" s="117"/>
      <c r="T596" s="118"/>
      <c r="AT596" s="112" t="s">
        <v>101</v>
      </c>
      <c r="AU596" s="112" t="s">
        <v>49</v>
      </c>
      <c r="AV596" s="7" t="s">
        <v>49</v>
      </c>
      <c r="AW596" s="7" t="s">
        <v>25</v>
      </c>
      <c r="AX596" s="7" t="s">
        <v>46</v>
      </c>
      <c r="AY596" s="112" t="s">
        <v>90</v>
      </c>
    </row>
    <row r="597" spans="2:65" s="7" customFormat="1" ht="22.5" x14ac:dyDescent="0.2">
      <c r="B597" s="111"/>
      <c r="D597" s="108" t="s">
        <v>101</v>
      </c>
      <c r="E597" s="112" t="s">
        <v>0</v>
      </c>
      <c r="F597" s="113" t="s">
        <v>767</v>
      </c>
      <c r="H597" s="114">
        <v>1.35</v>
      </c>
      <c r="I597" s="115"/>
      <c r="L597" s="111"/>
      <c r="M597" s="116"/>
      <c r="N597" s="117"/>
      <c r="O597" s="117"/>
      <c r="P597" s="117"/>
      <c r="Q597" s="117"/>
      <c r="R597" s="117"/>
      <c r="S597" s="117"/>
      <c r="T597" s="118"/>
      <c r="AT597" s="112" t="s">
        <v>101</v>
      </c>
      <c r="AU597" s="112" t="s">
        <v>49</v>
      </c>
      <c r="AV597" s="7" t="s">
        <v>49</v>
      </c>
      <c r="AW597" s="7" t="s">
        <v>25</v>
      </c>
      <c r="AX597" s="7" t="s">
        <v>46</v>
      </c>
      <c r="AY597" s="112" t="s">
        <v>90</v>
      </c>
    </row>
    <row r="598" spans="2:65" s="7" customFormat="1" ht="22.5" x14ac:dyDescent="0.2">
      <c r="B598" s="111"/>
      <c r="D598" s="108" t="s">
        <v>101</v>
      </c>
      <c r="E598" s="112" t="s">
        <v>0</v>
      </c>
      <c r="F598" s="113" t="s">
        <v>768</v>
      </c>
      <c r="H598" s="114">
        <v>1.35</v>
      </c>
      <c r="I598" s="115"/>
      <c r="L598" s="111"/>
      <c r="M598" s="116"/>
      <c r="N598" s="117"/>
      <c r="O598" s="117"/>
      <c r="P598" s="117"/>
      <c r="Q598" s="117"/>
      <c r="R598" s="117"/>
      <c r="S598" s="117"/>
      <c r="T598" s="118"/>
      <c r="AT598" s="112" t="s">
        <v>101</v>
      </c>
      <c r="AU598" s="112" t="s">
        <v>49</v>
      </c>
      <c r="AV598" s="7" t="s">
        <v>49</v>
      </c>
      <c r="AW598" s="7" t="s">
        <v>25</v>
      </c>
      <c r="AX598" s="7" t="s">
        <v>46</v>
      </c>
      <c r="AY598" s="112" t="s">
        <v>90</v>
      </c>
    </row>
    <row r="599" spans="2:65" s="7" customFormat="1" ht="22.5" x14ac:dyDescent="0.2">
      <c r="B599" s="111"/>
      <c r="D599" s="108" t="s">
        <v>101</v>
      </c>
      <c r="E599" s="112" t="s">
        <v>0</v>
      </c>
      <c r="F599" s="113" t="s">
        <v>769</v>
      </c>
      <c r="H599" s="114">
        <v>1.35</v>
      </c>
      <c r="I599" s="115"/>
      <c r="L599" s="111"/>
      <c r="M599" s="116"/>
      <c r="N599" s="117"/>
      <c r="O599" s="117"/>
      <c r="P599" s="117"/>
      <c r="Q599" s="117"/>
      <c r="R599" s="117"/>
      <c r="S599" s="117"/>
      <c r="T599" s="118"/>
      <c r="AT599" s="112" t="s">
        <v>101</v>
      </c>
      <c r="AU599" s="112" t="s">
        <v>49</v>
      </c>
      <c r="AV599" s="7" t="s">
        <v>49</v>
      </c>
      <c r="AW599" s="7" t="s">
        <v>25</v>
      </c>
      <c r="AX599" s="7" t="s">
        <v>46</v>
      </c>
      <c r="AY599" s="112" t="s">
        <v>90</v>
      </c>
    </row>
    <row r="600" spans="2:65" s="7" customFormat="1" ht="22.5" x14ac:dyDescent="0.2">
      <c r="B600" s="111"/>
      <c r="D600" s="108" t="s">
        <v>101</v>
      </c>
      <c r="E600" s="112" t="s">
        <v>0</v>
      </c>
      <c r="F600" s="113" t="s">
        <v>770</v>
      </c>
      <c r="H600" s="114">
        <v>1.35</v>
      </c>
      <c r="I600" s="115"/>
      <c r="L600" s="111"/>
      <c r="M600" s="116"/>
      <c r="N600" s="117"/>
      <c r="O600" s="117"/>
      <c r="P600" s="117"/>
      <c r="Q600" s="117"/>
      <c r="R600" s="117"/>
      <c r="S600" s="117"/>
      <c r="T600" s="118"/>
      <c r="AT600" s="112" t="s">
        <v>101</v>
      </c>
      <c r="AU600" s="112" t="s">
        <v>49</v>
      </c>
      <c r="AV600" s="7" t="s">
        <v>49</v>
      </c>
      <c r="AW600" s="7" t="s">
        <v>25</v>
      </c>
      <c r="AX600" s="7" t="s">
        <v>46</v>
      </c>
      <c r="AY600" s="112" t="s">
        <v>90</v>
      </c>
    </row>
    <row r="601" spans="2:65" s="7" customFormat="1" ht="22.5" x14ac:dyDescent="0.2">
      <c r="B601" s="111"/>
      <c r="D601" s="108" t="s">
        <v>101</v>
      </c>
      <c r="E601" s="112" t="s">
        <v>0</v>
      </c>
      <c r="F601" s="113" t="s">
        <v>771</v>
      </c>
      <c r="H601" s="114">
        <v>0.7</v>
      </c>
      <c r="I601" s="115"/>
      <c r="L601" s="111"/>
      <c r="M601" s="116"/>
      <c r="N601" s="117"/>
      <c r="O601" s="117"/>
      <c r="P601" s="117"/>
      <c r="Q601" s="117"/>
      <c r="R601" s="117"/>
      <c r="S601" s="117"/>
      <c r="T601" s="118"/>
      <c r="AT601" s="112" t="s">
        <v>101</v>
      </c>
      <c r="AU601" s="112" t="s">
        <v>49</v>
      </c>
      <c r="AV601" s="7" t="s">
        <v>49</v>
      </c>
      <c r="AW601" s="7" t="s">
        <v>25</v>
      </c>
      <c r="AX601" s="7" t="s">
        <v>46</v>
      </c>
      <c r="AY601" s="112" t="s">
        <v>90</v>
      </c>
    </row>
    <row r="602" spans="2:65" s="7" customFormat="1" ht="22.5" x14ac:dyDescent="0.2">
      <c r="B602" s="111"/>
      <c r="D602" s="108" t="s">
        <v>101</v>
      </c>
      <c r="E602" s="112" t="s">
        <v>0</v>
      </c>
      <c r="F602" s="113" t="s">
        <v>772</v>
      </c>
      <c r="H602" s="114">
        <v>0.7</v>
      </c>
      <c r="I602" s="115"/>
      <c r="L602" s="111"/>
      <c r="M602" s="116"/>
      <c r="N602" s="117"/>
      <c r="O602" s="117"/>
      <c r="P602" s="117"/>
      <c r="Q602" s="117"/>
      <c r="R602" s="117"/>
      <c r="S602" s="117"/>
      <c r="T602" s="118"/>
      <c r="AT602" s="112" t="s">
        <v>101</v>
      </c>
      <c r="AU602" s="112" t="s">
        <v>49</v>
      </c>
      <c r="AV602" s="7" t="s">
        <v>49</v>
      </c>
      <c r="AW602" s="7" t="s">
        <v>25</v>
      </c>
      <c r="AX602" s="7" t="s">
        <v>46</v>
      </c>
      <c r="AY602" s="112" t="s">
        <v>90</v>
      </c>
    </row>
    <row r="603" spans="2:65" s="7" customFormat="1" ht="22.5" x14ac:dyDescent="0.2">
      <c r="B603" s="111"/>
      <c r="D603" s="108" t="s">
        <v>101</v>
      </c>
      <c r="E603" s="112" t="s">
        <v>0</v>
      </c>
      <c r="F603" s="113" t="s">
        <v>773</v>
      </c>
      <c r="H603" s="114">
        <v>1.22</v>
      </c>
      <c r="I603" s="115"/>
      <c r="L603" s="111"/>
      <c r="M603" s="116"/>
      <c r="N603" s="117"/>
      <c r="O603" s="117"/>
      <c r="P603" s="117"/>
      <c r="Q603" s="117"/>
      <c r="R603" s="117"/>
      <c r="S603" s="117"/>
      <c r="T603" s="118"/>
      <c r="AT603" s="112" t="s">
        <v>101</v>
      </c>
      <c r="AU603" s="112" t="s">
        <v>49</v>
      </c>
      <c r="AV603" s="7" t="s">
        <v>49</v>
      </c>
      <c r="AW603" s="7" t="s">
        <v>25</v>
      </c>
      <c r="AX603" s="7" t="s">
        <v>46</v>
      </c>
      <c r="AY603" s="112" t="s">
        <v>90</v>
      </c>
    </row>
    <row r="604" spans="2:65" s="8" customFormat="1" x14ac:dyDescent="0.2">
      <c r="B604" s="119"/>
      <c r="D604" s="108" t="s">
        <v>101</v>
      </c>
      <c r="E604" s="120" t="s">
        <v>0</v>
      </c>
      <c r="F604" s="121" t="s">
        <v>155</v>
      </c>
      <c r="H604" s="122">
        <v>85.09999999999998</v>
      </c>
      <c r="I604" s="123"/>
      <c r="L604" s="119"/>
      <c r="M604" s="124"/>
      <c r="N604" s="125"/>
      <c r="O604" s="125"/>
      <c r="P604" s="125"/>
      <c r="Q604" s="125"/>
      <c r="R604" s="125"/>
      <c r="S604" s="125"/>
      <c r="T604" s="126"/>
      <c r="AT604" s="120" t="s">
        <v>101</v>
      </c>
      <c r="AU604" s="120" t="s">
        <v>49</v>
      </c>
      <c r="AV604" s="8" t="s">
        <v>97</v>
      </c>
      <c r="AW604" s="8" t="s">
        <v>25</v>
      </c>
      <c r="AX604" s="8" t="s">
        <v>47</v>
      </c>
      <c r="AY604" s="120" t="s">
        <v>90</v>
      </c>
    </row>
    <row r="605" spans="2:65" s="1" customFormat="1" ht="24" customHeight="1" x14ac:dyDescent="0.2">
      <c r="B605" s="94"/>
      <c r="C605" s="95" t="s">
        <v>774</v>
      </c>
      <c r="D605" s="95" t="s">
        <v>92</v>
      </c>
      <c r="E605" s="96" t="s">
        <v>775</v>
      </c>
      <c r="F605" s="97" t="s">
        <v>776</v>
      </c>
      <c r="G605" s="98" t="s">
        <v>241</v>
      </c>
      <c r="H605" s="99">
        <v>66.709999999999994</v>
      </c>
      <c r="I605" s="100"/>
      <c r="J605" s="101">
        <f>ROUND(I605*H605,2)</f>
        <v>0</v>
      </c>
      <c r="K605" s="97" t="s">
        <v>96</v>
      </c>
      <c r="L605" s="19"/>
      <c r="M605" s="102" t="s">
        <v>0</v>
      </c>
      <c r="N605" s="103" t="s">
        <v>33</v>
      </c>
      <c r="O605" s="27"/>
      <c r="P605" s="104">
        <f>O605*H605</f>
        <v>0</v>
      </c>
      <c r="Q605" s="104">
        <v>4.2900000000000004E-3</v>
      </c>
      <c r="R605" s="104">
        <f>Q605*H605</f>
        <v>0.28618589999999999</v>
      </c>
      <c r="S605" s="104">
        <v>0</v>
      </c>
      <c r="T605" s="105">
        <f>S605*H605</f>
        <v>0</v>
      </c>
      <c r="AR605" s="106" t="s">
        <v>195</v>
      </c>
      <c r="AT605" s="106" t="s">
        <v>92</v>
      </c>
      <c r="AU605" s="106" t="s">
        <v>49</v>
      </c>
      <c r="AY605" s="10" t="s">
        <v>90</v>
      </c>
      <c r="BE605" s="107">
        <f>IF(N605="základní",J605,0)</f>
        <v>0</v>
      </c>
      <c r="BF605" s="107">
        <f>IF(N605="snížená",J605,0)</f>
        <v>0</v>
      </c>
      <c r="BG605" s="107">
        <f>IF(N605="zákl. přenesená",J605,0)</f>
        <v>0</v>
      </c>
      <c r="BH605" s="107">
        <f>IF(N605="sníž. přenesená",J605,0)</f>
        <v>0</v>
      </c>
      <c r="BI605" s="107">
        <f>IF(N605="nulová",J605,0)</f>
        <v>0</v>
      </c>
      <c r="BJ605" s="10" t="s">
        <v>47</v>
      </c>
      <c r="BK605" s="107">
        <f>ROUND(I605*H605,2)</f>
        <v>0</v>
      </c>
      <c r="BL605" s="10" t="s">
        <v>195</v>
      </c>
      <c r="BM605" s="106" t="s">
        <v>777</v>
      </c>
    </row>
    <row r="606" spans="2:65" s="1" customFormat="1" ht="29.25" x14ac:dyDescent="0.2">
      <c r="B606" s="19"/>
      <c r="D606" s="108" t="s">
        <v>99</v>
      </c>
      <c r="F606" s="109" t="s">
        <v>778</v>
      </c>
      <c r="I606" s="39"/>
      <c r="L606" s="19"/>
      <c r="M606" s="110"/>
      <c r="N606" s="27"/>
      <c r="O606" s="27"/>
      <c r="P606" s="27"/>
      <c r="Q606" s="27"/>
      <c r="R606" s="27"/>
      <c r="S606" s="27"/>
      <c r="T606" s="28"/>
      <c r="AT606" s="10" t="s">
        <v>99</v>
      </c>
      <c r="AU606" s="10" t="s">
        <v>49</v>
      </c>
    </row>
    <row r="607" spans="2:65" s="7" customFormat="1" x14ac:dyDescent="0.2">
      <c r="B607" s="111"/>
      <c r="D607" s="108" t="s">
        <v>101</v>
      </c>
      <c r="E607" s="112" t="s">
        <v>0</v>
      </c>
      <c r="F607" s="113" t="s">
        <v>779</v>
      </c>
      <c r="H607" s="114">
        <v>1.2</v>
      </c>
      <c r="I607" s="115"/>
      <c r="L607" s="111"/>
      <c r="M607" s="116"/>
      <c r="N607" s="117"/>
      <c r="O607" s="117"/>
      <c r="P607" s="117"/>
      <c r="Q607" s="117"/>
      <c r="R607" s="117"/>
      <c r="S607" s="117"/>
      <c r="T607" s="118"/>
      <c r="AT607" s="112" t="s">
        <v>101</v>
      </c>
      <c r="AU607" s="112" t="s">
        <v>49</v>
      </c>
      <c r="AV607" s="7" t="s">
        <v>49</v>
      </c>
      <c r="AW607" s="7" t="s">
        <v>25</v>
      </c>
      <c r="AX607" s="7" t="s">
        <v>46</v>
      </c>
      <c r="AY607" s="112" t="s">
        <v>90</v>
      </c>
    </row>
    <row r="608" spans="2:65" s="7" customFormat="1" ht="22.5" x14ac:dyDescent="0.2">
      <c r="B608" s="111"/>
      <c r="D608" s="108" t="s">
        <v>101</v>
      </c>
      <c r="E608" s="112" t="s">
        <v>0</v>
      </c>
      <c r="F608" s="113" t="s">
        <v>780</v>
      </c>
      <c r="H608" s="114">
        <v>1.32</v>
      </c>
      <c r="I608" s="115"/>
      <c r="L608" s="111"/>
      <c r="M608" s="116"/>
      <c r="N608" s="117"/>
      <c r="O608" s="117"/>
      <c r="P608" s="117"/>
      <c r="Q608" s="117"/>
      <c r="R608" s="117"/>
      <c r="S608" s="117"/>
      <c r="T608" s="118"/>
      <c r="AT608" s="112" t="s">
        <v>101</v>
      </c>
      <c r="AU608" s="112" t="s">
        <v>49</v>
      </c>
      <c r="AV608" s="7" t="s">
        <v>49</v>
      </c>
      <c r="AW608" s="7" t="s">
        <v>25</v>
      </c>
      <c r="AX608" s="7" t="s">
        <v>46</v>
      </c>
      <c r="AY608" s="112" t="s">
        <v>90</v>
      </c>
    </row>
    <row r="609" spans="2:51" s="7" customFormat="1" ht="22.5" x14ac:dyDescent="0.2">
      <c r="B609" s="111"/>
      <c r="D609" s="108" t="s">
        <v>101</v>
      </c>
      <c r="E609" s="112" t="s">
        <v>0</v>
      </c>
      <c r="F609" s="113" t="s">
        <v>781</v>
      </c>
      <c r="H609" s="114">
        <v>1.32</v>
      </c>
      <c r="I609" s="115"/>
      <c r="L609" s="111"/>
      <c r="M609" s="116"/>
      <c r="N609" s="117"/>
      <c r="O609" s="117"/>
      <c r="P609" s="117"/>
      <c r="Q609" s="117"/>
      <c r="R609" s="117"/>
      <c r="S609" s="117"/>
      <c r="T609" s="118"/>
      <c r="AT609" s="112" t="s">
        <v>101</v>
      </c>
      <c r="AU609" s="112" t="s">
        <v>49</v>
      </c>
      <c r="AV609" s="7" t="s">
        <v>49</v>
      </c>
      <c r="AW609" s="7" t="s">
        <v>25</v>
      </c>
      <c r="AX609" s="7" t="s">
        <v>46</v>
      </c>
      <c r="AY609" s="112" t="s">
        <v>90</v>
      </c>
    </row>
    <row r="610" spans="2:51" s="7" customFormat="1" ht="22.5" x14ac:dyDescent="0.2">
      <c r="B610" s="111"/>
      <c r="D610" s="108" t="s">
        <v>101</v>
      </c>
      <c r="E610" s="112" t="s">
        <v>0</v>
      </c>
      <c r="F610" s="113" t="s">
        <v>782</v>
      </c>
      <c r="H610" s="114">
        <v>1.32</v>
      </c>
      <c r="I610" s="115"/>
      <c r="L610" s="111"/>
      <c r="M610" s="116"/>
      <c r="N610" s="117"/>
      <c r="O610" s="117"/>
      <c r="P610" s="117"/>
      <c r="Q610" s="117"/>
      <c r="R610" s="117"/>
      <c r="S610" s="117"/>
      <c r="T610" s="118"/>
      <c r="AT610" s="112" t="s">
        <v>101</v>
      </c>
      <c r="AU610" s="112" t="s">
        <v>49</v>
      </c>
      <c r="AV610" s="7" t="s">
        <v>49</v>
      </c>
      <c r="AW610" s="7" t="s">
        <v>25</v>
      </c>
      <c r="AX610" s="7" t="s">
        <v>46</v>
      </c>
      <c r="AY610" s="112" t="s">
        <v>90</v>
      </c>
    </row>
    <row r="611" spans="2:51" s="7" customFormat="1" ht="22.5" x14ac:dyDescent="0.2">
      <c r="B611" s="111"/>
      <c r="D611" s="108" t="s">
        <v>101</v>
      </c>
      <c r="E611" s="112" t="s">
        <v>0</v>
      </c>
      <c r="F611" s="113" t="s">
        <v>783</v>
      </c>
      <c r="H611" s="114">
        <v>1.32</v>
      </c>
      <c r="I611" s="115"/>
      <c r="L611" s="111"/>
      <c r="M611" s="116"/>
      <c r="N611" s="117"/>
      <c r="O611" s="117"/>
      <c r="P611" s="117"/>
      <c r="Q611" s="117"/>
      <c r="R611" s="117"/>
      <c r="S611" s="117"/>
      <c r="T611" s="118"/>
      <c r="AT611" s="112" t="s">
        <v>101</v>
      </c>
      <c r="AU611" s="112" t="s">
        <v>49</v>
      </c>
      <c r="AV611" s="7" t="s">
        <v>49</v>
      </c>
      <c r="AW611" s="7" t="s">
        <v>25</v>
      </c>
      <c r="AX611" s="7" t="s">
        <v>46</v>
      </c>
      <c r="AY611" s="112" t="s">
        <v>90</v>
      </c>
    </row>
    <row r="612" spans="2:51" s="7" customFormat="1" ht="22.5" x14ac:dyDescent="0.2">
      <c r="B612" s="111"/>
      <c r="D612" s="108" t="s">
        <v>101</v>
      </c>
      <c r="E612" s="112" t="s">
        <v>0</v>
      </c>
      <c r="F612" s="113" t="s">
        <v>784</v>
      </c>
      <c r="H612" s="114">
        <v>1.32</v>
      </c>
      <c r="I612" s="115"/>
      <c r="L612" s="111"/>
      <c r="M612" s="116"/>
      <c r="N612" s="117"/>
      <c r="O612" s="117"/>
      <c r="P612" s="117"/>
      <c r="Q612" s="117"/>
      <c r="R612" s="117"/>
      <c r="S612" s="117"/>
      <c r="T612" s="118"/>
      <c r="AT612" s="112" t="s">
        <v>101</v>
      </c>
      <c r="AU612" s="112" t="s">
        <v>49</v>
      </c>
      <c r="AV612" s="7" t="s">
        <v>49</v>
      </c>
      <c r="AW612" s="7" t="s">
        <v>25</v>
      </c>
      <c r="AX612" s="7" t="s">
        <v>46</v>
      </c>
      <c r="AY612" s="112" t="s">
        <v>90</v>
      </c>
    </row>
    <row r="613" spans="2:51" s="7" customFormat="1" ht="22.5" x14ac:dyDescent="0.2">
      <c r="B613" s="111"/>
      <c r="D613" s="108" t="s">
        <v>101</v>
      </c>
      <c r="E613" s="112" t="s">
        <v>0</v>
      </c>
      <c r="F613" s="113" t="s">
        <v>785</v>
      </c>
      <c r="H613" s="114">
        <v>1.32</v>
      </c>
      <c r="I613" s="115"/>
      <c r="L613" s="111"/>
      <c r="M613" s="116"/>
      <c r="N613" s="117"/>
      <c r="O613" s="117"/>
      <c r="P613" s="117"/>
      <c r="Q613" s="117"/>
      <c r="R613" s="117"/>
      <c r="S613" s="117"/>
      <c r="T613" s="118"/>
      <c r="AT613" s="112" t="s">
        <v>101</v>
      </c>
      <c r="AU613" s="112" t="s">
        <v>49</v>
      </c>
      <c r="AV613" s="7" t="s">
        <v>49</v>
      </c>
      <c r="AW613" s="7" t="s">
        <v>25</v>
      </c>
      <c r="AX613" s="7" t="s">
        <v>46</v>
      </c>
      <c r="AY613" s="112" t="s">
        <v>90</v>
      </c>
    </row>
    <row r="614" spans="2:51" s="7" customFormat="1" ht="22.5" x14ac:dyDescent="0.2">
      <c r="B614" s="111"/>
      <c r="D614" s="108" t="s">
        <v>101</v>
      </c>
      <c r="E614" s="112" t="s">
        <v>0</v>
      </c>
      <c r="F614" s="113" t="s">
        <v>786</v>
      </c>
      <c r="H614" s="114">
        <v>1.32</v>
      </c>
      <c r="I614" s="115"/>
      <c r="L614" s="111"/>
      <c r="M614" s="116"/>
      <c r="N614" s="117"/>
      <c r="O614" s="117"/>
      <c r="P614" s="117"/>
      <c r="Q614" s="117"/>
      <c r="R614" s="117"/>
      <c r="S614" s="117"/>
      <c r="T614" s="118"/>
      <c r="AT614" s="112" t="s">
        <v>101</v>
      </c>
      <c r="AU614" s="112" t="s">
        <v>49</v>
      </c>
      <c r="AV614" s="7" t="s">
        <v>49</v>
      </c>
      <c r="AW614" s="7" t="s">
        <v>25</v>
      </c>
      <c r="AX614" s="7" t="s">
        <v>46</v>
      </c>
      <c r="AY614" s="112" t="s">
        <v>90</v>
      </c>
    </row>
    <row r="615" spans="2:51" s="7" customFormat="1" ht="22.5" x14ac:dyDescent="0.2">
      <c r="B615" s="111"/>
      <c r="D615" s="108" t="s">
        <v>101</v>
      </c>
      <c r="E615" s="112" t="s">
        <v>0</v>
      </c>
      <c r="F615" s="113" t="s">
        <v>787</v>
      </c>
      <c r="H615" s="114">
        <v>1.32</v>
      </c>
      <c r="I615" s="115"/>
      <c r="L615" s="111"/>
      <c r="M615" s="116"/>
      <c r="N615" s="117"/>
      <c r="O615" s="117"/>
      <c r="P615" s="117"/>
      <c r="Q615" s="117"/>
      <c r="R615" s="117"/>
      <c r="S615" s="117"/>
      <c r="T615" s="118"/>
      <c r="AT615" s="112" t="s">
        <v>101</v>
      </c>
      <c r="AU615" s="112" t="s">
        <v>49</v>
      </c>
      <c r="AV615" s="7" t="s">
        <v>49</v>
      </c>
      <c r="AW615" s="7" t="s">
        <v>25</v>
      </c>
      <c r="AX615" s="7" t="s">
        <v>46</v>
      </c>
      <c r="AY615" s="112" t="s">
        <v>90</v>
      </c>
    </row>
    <row r="616" spans="2:51" s="7" customFormat="1" ht="22.5" x14ac:dyDescent="0.2">
      <c r="B616" s="111"/>
      <c r="D616" s="108" t="s">
        <v>101</v>
      </c>
      <c r="E616" s="112" t="s">
        <v>0</v>
      </c>
      <c r="F616" s="113" t="s">
        <v>788</v>
      </c>
      <c r="H616" s="114">
        <v>1.32</v>
      </c>
      <c r="I616" s="115"/>
      <c r="L616" s="111"/>
      <c r="M616" s="116"/>
      <c r="N616" s="117"/>
      <c r="O616" s="117"/>
      <c r="P616" s="117"/>
      <c r="Q616" s="117"/>
      <c r="R616" s="117"/>
      <c r="S616" s="117"/>
      <c r="T616" s="118"/>
      <c r="AT616" s="112" t="s">
        <v>101</v>
      </c>
      <c r="AU616" s="112" t="s">
        <v>49</v>
      </c>
      <c r="AV616" s="7" t="s">
        <v>49</v>
      </c>
      <c r="AW616" s="7" t="s">
        <v>25</v>
      </c>
      <c r="AX616" s="7" t="s">
        <v>46</v>
      </c>
      <c r="AY616" s="112" t="s">
        <v>90</v>
      </c>
    </row>
    <row r="617" spans="2:51" s="7" customFormat="1" ht="22.5" x14ac:dyDescent="0.2">
      <c r="B617" s="111"/>
      <c r="D617" s="108" t="s">
        <v>101</v>
      </c>
      <c r="E617" s="112" t="s">
        <v>0</v>
      </c>
      <c r="F617" s="113" t="s">
        <v>789</v>
      </c>
      <c r="H617" s="114">
        <v>1.1499999999999999</v>
      </c>
      <c r="I617" s="115"/>
      <c r="L617" s="111"/>
      <c r="M617" s="116"/>
      <c r="N617" s="117"/>
      <c r="O617" s="117"/>
      <c r="P617" s="117"/>
      <c r="Q617" s="117"/>
      <c r="R617" s="117"/>
      <c r="S617" s="117"/>
      <c r="T617" s="118"/>
      <c r="AT617" s="112" t="s">
        <v>101</v>
      </c>
      <c r="AU617" s="112" t="s">
        <v>49</v>
      </c>
      <c r="AV617" s="7" t="s">
        <v>49</v>
      </c>
      <c r="AW617" s="7" t="s">
        <v>25</v>
      </c>
      <c r="AX617" s="7" t="s">
        <v>46</v>
      </c>
      <c r="AY617" s="112" t="s">
        <v>90</v>
      </c>
    </row>
    <row r="618" spans="2:51" s="7" customFormat="1" ht="22.5" x14ac:dyDescent="0.2">
      <c r="B618" s="111"/>
      <c r="D618" s="108" t="s">
        <v>101</v>
      </c>
      <c r="E618" s="112" t="s">
        <v>0</v>
      </c>
      <c r="F618" s="113" t="s">
        <v>790</v>
      </c>
      <c r="H618" s="114">
        <v>1.1499999999999999</v>
      </c>
      <c r="I618" s="115"/>
      <c r="L618" s="111"/>
      <c r="M618" s="116"/>
      <c r="N618" s="117"/>
      <c r="O618" s="117"/>
      <c r="P618" s="117"/>
      <c r="Q618" s="117"/>
      <c r="R618" s="117"/>
      <c r="S618" s="117"/>
      <c r="T618" s="118"/>
      <c r="AT618" s="112" t="s">
        <v>101</v>
      </c>
      <c r="AU618" s="112" t="s">
        <v>49</v>
      </c>
      <c r="AV618" s="7" t="s">
        <v>49</v>
      </c>
      <c r="AW618" s="7" t="s">
        <v>25</v>
      </c>
      <c r="AX618" s="7" t="s">
        <v>46</v>
      </c>
      <c r="AY618" s="112" t="s">
        <v>90</v>
      </c>
    </row>
    <row r="619" spans="2:51" s="7" customFormat="1" ht="22.5" x14ac:dyDescent="0.2">
      <c r="B619" s="111"/>
      <c r="D619" s="108" t="s">
        <v>101</v>
      </c>
      <c r="E619" s="112" t="s">
        <v>0</v>
      </c>
      <c r="F619" s="113" t="s">
        <v>791</v>
      </c>
      <c r="H619" s="114">
        <v>1.1499999999999999</v>
      </c>
      <c r="I619" s="115"/>
      <c r="L619" s="111"/>
      <c r="M619" s="116"/>
      <c r="N619" s="117"/>
      <c r="O619" s="117"/>
      <c r="P619" s="117"/>
      <c r="Q619" s="117"/>
      <c r="R619" s="117"/>
      <c r="S619" s="117"/>
      <c r="T619" s="118"/>
      <c r="AT619" s="112" t="s">
        <v>101</v>
      </c>
      <c r="AU619" s="112" t="s">
        <v>49</v>
      </c>
      <c r="AV619" s="7" t="s">
        <v>49</v>
      </c>
      <c r="AW619" s="7" t="s">
        <v>25</v>
      </c>
      <c r="AX619" s="7" t="s">
        <v>46</v>
      </c>
      <c r="AY619" s="112" t="s">
        <v>90</v>
      </c>
    </row>
    <row r="620" spans="2:51" s="7" customFormat="1" ht="22.5" x14ac:dyDescent="0.2">
      <c r="B620" s="111"/>
      <c r="D620" s="108" t="s">
        <v>101</v>
      </c>
      <c r="E620" s="112" t="s">
        <v>0</v>
      </c>
      <c r="F620" s="113" t="s">
        <v>792</v>
      </c>
      <c r="H620" s="114">
        <v>1.1499999999999999</v>
      </c>
      <c r="I620" s="115"/>
      <c r="L620" s="111"/>
      <c r="M620" s="116"/>
      <c r="N620" s="117"/>
      <c r="O620" s="117"/>
      <c r="P620" s="117"/>
      <c r="Q620" s="117"/>
      <c r="R620" s="117"/>
      <c r="S620" s="117"/>
      <c r="T620" s="118"/>
      <c r="AT620" s="112" t="s">
        <v>101</v>
      </c>
      <c r="AU620" s="112" t="s">
        <v>49</v>
      </c>
      <c r="AV620" s="7" t="s">
        <v>49</v>
      </c>
      <c r="AW620" s="7" t="s">
        <v>25</v>
      </c>
      <c r="AX620" s="7" t="s">
        <v>46</v>
      </c>
      <c r="AY620" s="112" t="s">
        <v>90</v>
      </c>
    </row>
    <row r="621" spans="2:51" s="7" customFormat="1" ht="22.5" x14ac:dyDescent="0.2">
      <c r="B621" s="111"/>
      <c r="D621" s="108" t="s">
        <v>101</v>
      </c>
      <c r="E621" s="112" t="s">
        <v>0</v>
      </c>
      <c r="F621" s="113" t="s">
        <v>793</v>
      </c>
      <c r="H621" s="114">
        <v>1.1499999999999999</v>
      </c>
      <c r="I621" s="115"/>
      <c r="L621" s="111"/>
      <c r="M621" s="116"/>
      <c r="N621" s="117"/>
      <c r="O621" s="117"/>
      <c r="P621" s="117"/>
      <c r="Q621" s="117"/>
      <c r="R621" s="117"/>
      <c r="S621" s="117"/>
      <c r="T621" s="118"/>
      <c r="AT621" s="112" t="s">
        <v>101</v>
      </c>
      <c r="AU621" s="112" t="s">
        <v>49</v>
      </c>
      <c r="AV621" s="7" t="s">
        <v>49</v>
      </c>
      <c r="AW621" s="7" t="s">
        <v>25</v>
      </c>
      <c r="AX621" s="7" t="s">
        <v>46</v>
      </c>
      <c r="AY621" s="112" t="s">
        <v>90</v>
      </c>
    </row>
    <row r="622" spans="2:51" s="7" customFormat="1" ht="22.5" x14ac:dyDescent="0.2">
      <c r="B622" s="111"/>
      <c r="D622" s="108" t="s">
        <v>101</v>
      </c>
      <c r="E622" s="112" t="s">
        <v>0</v>
      </c>
      <c r="F622" s="113" t="s">
        <v>794</v>
      </c>
      <c r="H622" s="114">
        <v>1.1499999999999999</v>
      </c>
      <c r="I622" s="115"/>
      <c r="L622" s="111"/>
      <c r="M622" s="116"/>
      <c r="N622" s="117"/>
      <c r="O622" s="117"/>
      <c r="P622" s="117"/>
      <c r="Q622" s="117"/>
      <c r="R622" s="117"/>
      <c r="S622" s="117"/>
      <c r="T622" s="118"/>
      <c r="AT622" s="112" t="s">
        <v>101</v>
      </c>
      <c r="AU622" s="112" t="s">
        <v>49</v>
      </c>
      <c r="AV622" s="7" t="s">
        <v>49</v>
      </c>
      <c r="AW622" s="7" t="s">
        <v>25</v>
      </c>
      <c r="AX622" s="7" t="s">
        <v>46</v>
      </c>
      <c r="AY622" s="112" t="s">
        <v>90</v>
      </c>
    </row>
    <row r="623" spans="2:51" s="7" customFormat="1" ht="22.5" x14ac:dyDescent="0.2">
      <c r="B623" s="111"/>
      <c r="D623" s="108" t="s">
        <v>101</v>
      </c>
      <c r="E623" s="112" t="s">
        <v>0</v>
      </c>
      <c r="F623" s="113" t="s">
        <v>795</v>
      </c>
      <c r="H623" s="114">
        <v>1.7</v>
      </c>
      <c r="I623" s="115"/>
      <c r="L623" s="111"/>
      <c r="M623" s="116"/>
      <c r="N623" s="117"/>
      <c r="O623" s="117"/>
      <c r="P623" s="117"/>
      <c r="Q623" s="117"/>
      <c r="R623" s="117"/>
      <c r="S623" s="117"/>
      <c r="T623" s="118"/>
      <c r="AT623" s="112" t="s">
        <v>101</v>
      </c>
      <c r="AU623" s="112" t="s">
        <v>49</v>
      </c>
      <c r="AV623" s="7" t="s">
        <v>49</v>
      </c>
      <c r="AW623" s="7" t="s">
        <v>25</v>
      </c>
      <c r="AX623" s="7" t="s">
        <v>46</v>
      </c>
      <c r="AY623" s="112" t="s">
        <v>90</v>
      </c>
    </row>
    <row r="624" spans="2:51" s="7" customFormat="1" ht="22.5" x14ac:dyDescent="0.2">
      <c r="B624" s="111"/>
      <c r="D624" s="108" t="s">
        <v>101</v>
      </c>
      <c r="E624" s="112" t="s">
        <v>0</v>
      </c>
      <c r="F624" s="113" t="s">
        <v>796</v>
      </c>
      <c r="H624" s="114">
        <v>1.7</v>
      </c>
      <c r="I624" s="115"/>
      <c r="L624" s="111"/>
      <c r="M624" s="116"/>
      <c r="N624" s="117"/>
      <c r="O624" s="117"/>
      <c r="P624" s="117"/>
      <c r="Q624" s="117"/>
      <c r="R624" s="117"/>
      <c r="S624" s="117"/>
      <c r="T624" s="118"/>
      <c r="AT624" s="112" t="s">
        <v>101</v>
      </c>
      <c r="AU624" s="112" t="s">
        <v>49</v>
      </c>
      <c r="AV624" s="7" t="s">
        <v>49</v>
      </c>
      <c r="AW624" s="7" t="s">
        <v>25</v>
      </c>
      <c r="AX624" s="7" t="s">
        <v>46</v>
      </c>
      <c r="AY624" s="112" t="s">
        <v>90</v>
      </c>
    </row>
    <row r="625" spans="2:51" s="7" customFormat="1" ht="22.5" x14ac:dyDescent="0.2">
      <c r="B625" s="111"/>
      <c r="D625" s="108" t="s">
        <v>101</v>
      </c>
      <c r="E625" s="112" t="s">
        <v>0</v>
      </c>
      <c r="F625" s="113" t="s">
        <v>797</v>
      </c>
      <c r="H625" s="114">
        <v>1.7</v>
      </c>
      <c r="I625" s="115"/>
      <c r="L625" s="111"/>
      <c r="M625" s="116"/>
      <c r="N625" s="117"/>
      <c r="O625" s="117"/>
      <c r="P625" s="117"/>
      <c r="Q625" s="117"/>
      <c r="R625" s="117"/>
      <c r="S625" s="117"/>
      <c r="T625" s="118"/>
      <c r="AT625" s="112" t="s">
        <v>101</v>
      </c>
      <c r="AU625" s="112" t="s">
        <v>49</v>
      </c>
      <c r="AV625" s="7" t="s">
        <v>49</v>
      </c>
      <c r="AW625" s="7" t="s">
        <v>25</v>
      </c>
      <c r="AX625" s="7" t="s">
        <v>46</v>
      </c>
      <c r="AY625" s="112" t="s">
        <v>90</v>
      </c>
    </row>
    <row r="626" spans="2:51" s="7" customFormat="1" ht="22.5" x14ac:dyDescent="0.2">
      <c r="B626" s="111"/>
      <c r="D626" s="108" t="s">
        <v>101</v>
      </c>
      <c r="E626" s="112" t="s">
        <v>0</v>
      </c>
      <c r="F626" s="113" t="s">
        <v>798</v>
      </c>
      <c r="H626" s="114">
        <v>1.7</v>
      </c>
      <c r="I626" s="115"/>
      <c r="L626" s="111"/>
      <c r="M626" s="116"/>
      <c r="N626" s="117"/>
      <c r="O626" s="117"/>
      <c r="P626" s="117"/>
      <c r="Q626" s="117"/>
      <c r="R626" s="117"/>
      <c r="S626" s="117"/>
      <c r="T626" s="118"/>
      <c r="AT626" s="112" t="s">
        <v>101</v>
      </c>
      <c r="AU626" s="112" t="s">
        <v>49</v>
      </c>
      <c r="AV626" s="7" t="s">
        <v>49</v>
      </c>
      <c r="AW626" s="7" t="s">
        <v>25</v>
      </c>
      <c r="AX626" s="7" t="s">
        <v>46</v>
      </c>
      <c r="AY626" s="112" t="s">
        <v>90</v>
      </c>
    </row>
    <row r="627" spans="2:51" s="7" customFormat="1" ht="22.5" x14ac:dyDescent="0.2">
      <c r="B627" s="111"/>
      <c r="D627" s="108" t="s">
        <v>101</v>
      </c>
      <c r="E627" s="112" t="s">
        <v>0</v>
      </c>
      <c r="F627" s="113" t="s">
        <v>799</v>
      </c>
      <c r="H627" s="114">
        <v>1.32</v>
      </c>
      <c r="I627" s="115"/>
      <c r="L627" s="111"/>
      <c r="M627" s="116"/>
      <c r="N627" s="117"/>
      <c r="O627" s="117"/>
      <c r="P627" s="117"/>
      <c r="Q627" s="117"/>
      <c r="R627" s="117"/>
      <c r="S627" s="117"/>
      <c r="T627" s="118"/>
      <c r="AT627" s="112" t="s">
        <v>101</v>
      </c>
      <c r="AU627" s="112" t="s">
        <v>49</v>
      </c>
      <c r="AV627" s="7" t="s">
        <v>49</v>
      </c>
      <c r="AW627" s="7" t="s">
        <v>25</v>
      </c>
      <c r="AX627" s="7" t="s">
        <v>46</v>
      </c>
      <c r="AY627" s="112" t="s">
        <v>90</v>
      </c>
    </row>
    <row r="628" spans="2:51" s="7" customFormat="1" ht="22.5" x14ac:dyDescent="0.2">
      <c r="B628" s="111"/>
      <c r="D628" s="108" t="s">
        <v>101</v>
      </c>
      <c r="E628" s="112" t="s">
        <v>0</v>
      </c>
      <c r="F628" s="113" t="s">
        <v>800</v>
      </c>
      <c r="H628" s="114">
        <v>1.32</v>
      </c>
      <c r="I628" s="115"/>
      <c r="L628" s="111"/>
      <c r="M628" s="116"/>
      <c r="N628" s="117"/>
      <c r="O628" s="117"/>
      <c r="P628" s="117"/>
      <c r="Q628" s="117"/>
      <c r="R628" s="117"/>
      <c r="S628" s="117"/>
      <c r="T628" s="118"/>
      <c r="AT628" s="112" t="s">
        <v>101</v>
      </c>
      <c r="AU628" s="112" t="s">
        <v>49</v>
      </c>
      <c r="AV628" s="7" t="s">
        <v>49</v>
      </c>
      <c r="AW628" s="7" t="s">
        <v>25</v>
      </c>
      <c r="AX628" s="7" t="s">
        <v>46</v>
      </c>
      <c r="AY628" s="112" t="s">
        <v>90</v>
      </c>
    </row>
    <row r="629" spans="2:51" s="7" customFormat="1" ht="22.5" x14ac:dyDescent="0.2">
      <c r="B629" s="111"/>
      <c r="D629" s="108" t="s">
        <v>101</v>
      </c>
      <c r="E629" s="112" t="s">
        <v>0</v>
      </c>
      <c r="F629" s="113" t="s">
        <v>801</v>
      </c>
      <c r="H629" s="114">
        <v>1.32</v>
      </c>
      <c r="I629" s="115"/>
      <c r="L629" s="111"/>
      <c r="M629" s="116"/>
      <c r="N629" s="117"/>
      <c r="O629" s="117"/>
      <c r="P629" s="117"/>
      <c r="Q629" s="117"/>
      <c r="R629" s="117"/>
      <c r="S629" s="117"/>
      <c r="T629" s="118"/>
      <c r="AT629" s="112" t="s">
        <v>101</v>
      </c>
      <c r="AU629" s="112" t="s">
        <v>49</v>
      </c>
      <c r="AV629" s="7" t="s">
        <v>49</v>
      </c>
      <c r="AW629" s="7" t="s">
        <v>25</v>
      </c>
      <c r="AX629" s="7" t="s">
        <v>46</v>
      </c>
      <c r="AY629" s="112" t="s">
        <v>90</v>
      </c>
    </row>
    <row r="630" spans="2:51" s="7" customFormat="1" ht="22.5" x14ac:dyDescent="0.2">
      <c r="B630" s="111"/>
      <c r="D630" s="108" t="s">
        <v>101</v>
      </c>
      <c r="E630" s="112" t="s">
        <v>0</v>
      </c>
      <c r="F630" s="113" t="s">
        <v>802</v>
      </c>
      <c r="H630" s="114">
        <v>1.7</v>
      </c>
      <c r="I630" s="115"/>
      <c r="L630" s="111"/>
      <c r="M630" s="116"/>
      <c r="N630" s="117"/>
      <c r="O630" s="117"/>
      <c r="P630" s="117"/>
      <c r="Q630" s="117"/>
      <c r="R630" s="117"/>
      <c r="S630" s="117"/>
      <c r="T630" s="118"/>
      <c r="AT630" s="112" t="s">
        <v>101</v>
      </c>
      <c r="AU630" s="112" t="s">
        <v>49</v>
      </c>
      <c r="AV630" s="7" t="s">
        <v>49</v>
      </c>
      <c r="AW630" s="7" t="s">
        <v>25</v>
      </c>
      <c r="AX630" s="7" t="s">
        <v>46</v>
      </c>
      <c r="AY630" s="112" t="s">
        <v>90</v>
      </c>
    </row>
    <row r="631" spans="2:51" s="7" customFormat="1" ht="22.5" x14ac:dyDescent="0.2">
      <c r="B631" s="111"/>
      <c r="D631" s="108" t="s">
        <v>101</v>
      </c>
      <c r="E631" s="112" t="s">
        <v>0</v>
      </c>
      <c r="F631" s="113" t="s">
        <v>803</v>
      </c>
      <c r="H631" s="114">
        <v>1.7</v>
      </c>
      <c r="I631" s="115"/>
      <c r="L631" s="111"/>
      <c r="M631" s="116"/>
      <c r="N631" s="117"/>
      <c r="O631" s="117"/>
      <c r="P631" s="117"/>
      <c r="Q631" s="117"/>
      <c r="R631" s="117"/>
      <c r="S631" s="117"/>
      <c r="T631" s="118"/>
      <c r="AT631" s="112" t="s">
        <v>101</v>
      </c>
      <c r="AU631" s="112" t="s">
        <v>49</v>
      </c>
      <c r="AV631" s="7" t="s">
        <v>49</v>
      </c>
      <c r="AW631" s="7" t="s">
        <v>25</v>
      </c>
      <c r="AX631" s="7" t="s">
        <v>46</v>
      </c>
      <c r="AY631" s="112" t="s">
        <v>90</v>
      </c>
    </row>
    <row r="632" spans="2:51" s="7" customFormat="1" ht="22.5" x14ac:dyDescent="0.2">
      <c r="B632" s="111"/>
      <c r="D632" s="108" t="s">
        <v>101</v>
      </c>
      <c r="E632" s="112" t="s">
        <v>0</v>
      </c>
      <c r="F632" s="113" t="s">
        <v>804</v>
      </c>
      <c r="H632" s="114">
        <v>1.7</v>
      </c>
      <c r="I632" s="115"/>
      <c r="L632" s="111"/>
      <c r="M632" s="116"/>
      <c r="N632" s="117"/>
      <c r="O632" s="117"/>
      <c r="P632" s="117"/>
      <c r="Q632" s="117"/>
      <c r="R632" s="117"/>
      <c r="S632" s="117"/>
      <c r="T632" s="118"/>
      <c r="AT632" s="112" t="s">
        <v>101</v>
      </c>
      <c r="AU632" s="112" t="s">
        <v>49</v>
      </c>
      <c r="AV632" s="7" t="s">
        <v>49</v>
      </c>
      <c r="AW632" s="7" t="s">
        <v>25</v>
      </c>
      <c r="AX632" s="7" t="s">
        <v>46</v>
      </c>
      <c r="AY632" s="112" t="s">
        <v>90</v>
      </c>
    </row>
    <row r="633" spans="2:51" s="7" customFormat="1" ht="22.5" x14ac:dyDescent="0.2">
      <c r="B633" s="111"/>
      <c r="D633" s="108" t="s">
        <v>101</v>
      </c>
      <c r="E633" s="112" t="s">
        <v>0</v>
      </c>
      <c r="F633" s="113" t="s">
        <v>805</v>
      </c>
      <c r="H633" s="114">
        <v>1.7</v>
      </c>
      <c r="I633" s="115"/>
      <c r="L633" s="111"/>
      <c r="M633" s="116"/>
      <c r="N633" s="117"/>
      <c r="O633" s="117"/>
      <c r="P633" s="117"/>
      <c r="Q633" s="117"/>
      <c r="R633" s="117"/>
      <c r="S633" s="117"/>
      <c r="T633" s="118"/>
      <c r="AT633" s="112" t="s">
        <v>101</v>
      </c>
      <c r="AU633" s="112" t="s">
        <v>49</v>
      </c>
      <c r="AV633" s="7" t="s">
        <v>49</v>
      </c>
      <c r="AW633" s="7" t="s">
        <v>25</v>
      </c>
      <c r="AX633" s="7" t="s">
        <v>46</v>
      </c>
      <c r="AY633" s="112" t="s">
        <v>90</v>
      </c>
    </row>
    <row r="634" spans="2:51" s="7" customFormat="1" ht="22.5" x14ac:dyDescent="0.2">
      <c r="B634" s="111"/>
      <c r="D634" s="108" t="s">
        <v>101</v>
      </c>
      <c r="E634" s="112" t="s">
        <v>0</v>
      </c>
      <c r="F634" s="113" t="s">
        <v>806</v>
      </c>
      <c r="H634" s="114">
        <v>1.7</v>
      </c>
      <c r="I634" s="115"/>
      <c r="L634" s="111"/>
      <c r="M634" s="116"/>
      <c r="N634" s="117"/>
      <c r="O634" s="117"/>
      <c r="P634" s="117"/>
      <c r="Q634" s="117"/>
      <c r="R634" s="117"/>
      <c r="S634" s="117"/>
      <c r="T634" s="118"/>
      <c r="AT634" s="112" t="s">
        <v>101</v>
      </c>
      <c r="AU634" s="112" t="s">
        <v>49</v>
      </c>
      <c r="AV634" s="7" t="s">
        <v>49</v>
      </c>
      <c r="AW634" s="7" t="s">
        <v>25</v>
      </c>
      <c r="AX634" s="7" t="s">
        <v>46</v>
      </c>
      <c r="AY634" s="112" t="s">
        <v>90</v>
      </c>
    </row>
    <row r="635" spans="2:51" s="7" customFormat="1" ht="22.5" x14ac:dyDescent="0.2">
      <c r="B635" s="111"/>
      <c r="D635" s="108" t="s">
        <v>101</v>
      </c>
      <c r="E635" s="112" t="s">
        <v>0</v>
      </c>
      <c r="F635" s="113" t="s">
        <v>807</v>
      </c>
      <c r="H635" s="114">
        <v>1.22</v>
      </c>
      <c r="I635" s="115"/>
      <c r="L635" s="111"/>
      <c r="M635" s="116"/>
      <c r="N635" s="117"/>
      <c r="O635" s="117"/>
      <c r="P635" s="117"/>
      <c r="Q635" s="117"/>
      <c r="R635" s="117"/>
      <c r="S635" s="117"/>
      <c r="T635" s="118"/>
      <c r="AT635" s="112" t="s">
        <v>101</v>
      </c>
      <c r="AU635" s="112" t="s">
        <v>49</v>
      </c>
      <c r="AV635" s="7" t="s">
        <v>49</v>
      </c>
      <c r="AW635" s="7" t="s">
        <v>25</v>
      </c>
      <c r="AX635" s="7" t="s">
        <v>46</v>
      </c>
      <c r="AY635" s="112" t="s">
        <v>90</v>
      </c>
    </row>
    <row r="636" spans="2:51" s="7" customFormat="1" ht="22.5" x14ac:dyDescent="0.2">
      <c r="B636" s="111"/>
      <c r="D636" s="108" t="s">
        <v>101</v>
      </c>
      <c r="E636" s="112" t="s">
        <v>0</v>
      </c>
      <c r="F636" s="113" t="s">
        <v>808</v>
      </c>
      <c r="H636" s="114">
        <v>1.22</v>
      </c>
      <c r="I636" s="115"/>
      <c r="L636" s="111"/>
      <c r="M636" s="116"/>
      <c r="N636" s="117"/>
      <c r="O636" s="117"/>
      <c r="P636" s="117"/>
      <c r="Q636" s="117"/>
      <c r="R636" s="117"/>
      <c r="S636" s="117"/>
      <c r="T636" s="118"/>
      <c r="AT636" s="112" t="s">
        <v>101</v>
      </c>
      <c r="AU636" s="112" t="s">
        <v>49</v>
      </c>
      <c r="AV636" s="7" t="s">
        <v>49</v>
      </c>
      <c r="AW636" s="7" t="s">
        <v>25</v>
      </c>
      <c r="AX636" s="7" t="s">
        <v>46</v>
      </c>
      <c r="AY636" s="112" t="s">
        <v>90</v>
      </c>
    </row>
    <row r="637" spans="2:51" s="7" customFormat="1" ht="22.5" x14ac:dyDescent="0.2">
      <c r="B637" s="111"/>
      <c r="D637" s="108" t="s">
        <v>101</v>
      </c>
      <c r="E637" s="112" t="s">
        <v>0</v>
      </c>
      <c r="F637" s="113" t="s">
        <v>809</v>
      </c>
      <c r="H637" s="114">
        <v>1.22</v>
      </c>
      <c r="I637" s="115"/>
      <c r="L637" s="111"/>
      <c r="M637" s="116"/>
      <c r="N637" s="117"/>
      <c r="O637" s="117"/>
      <c r="P637" s="117"/>
      <c r="Q637" s="117"/>
      <c r="R637" s="117"/>
      <c r="S637" s="117"/>
      <c r="T637" s="118"/>
      <c r="AT637" s="112" t="s">
        <v>101</v>
      </c>
      <c r="AU637" s="112" t="s">
        <v>49</v>
      </c>
      <c r="AV637" s="7" t="s">
        <v>49</v>
      </c>
      <c r="AW637" s="7" t="s">
        <v>25</v>
      </c>
      <c r="AX637" s="7" t="s">
        <v>46</v>
      </c>
      <c r="AY637" s="112" t="s">
        <v>90</v>
      </c>
    </row>
    <row r="638" spans="2:51" s="7" customFormat="1" ht="22.5" x14ac:dyDescent="0.2">
      <c r="B638" s="111"/>
      <c r="D638" s="108" t="s">
        <v>101</v>
      </c>
      <c r="E638" s="112" t="s">
        <v>0</v>
      </c>
      <c r="F638" s="113" t="s">
        <v>810</v>
      </c>
      <c r="H638" s="114">
        <v>1.22</v>
      </c>
      <c r="I638" s="115"/>
      <c r="L638" s="111"/>
      <c r="M638" s="116"/>
      <c r="N638" s="117"/>
      <c r="O638" s="117"/>
      <c r="P638" s="117"/>
      <c r="Q638" s="117"/>
      <c r="R638" s="117"/>
      <c r="S638" s="117"/>
      <c r="T638" s="118"/>
      <c r="AT638" s="112" t="s">
        <v>101</v>
      </c>
      <c r="AU638" s="112" t="s">
        <v>49</v>
      </c>
      <c r="AV638" s="7" t="s">
        <v>49</v>
      </c>
      <c r="AW638" s="7" t="s">
        <v>25</v>
      </c>
      <c r="AX638" s="7" t="s">
        <v>46</v>
      </c>
      <c r="AY638" s="112" t="s">
        <v>90</v>
      </c>
    </row>
    <row r="639" spans="2:51" s="7" customFormat="1" ht="22.5" x14ac:dyDescent="0.2">
      <c r="B639" s="111"/>
      <c r="D639" s="108" t="s">
        <v>101</v>
      </c>
      <c r="E639" s="112" t="s">
        <v>0</v>
      </c>
      <c r="F639" s="113" t="s">
        <v>811</v>
      </c>
      <c r="H639" s="114">
        <v>1.22</v>
      </c>
      <c r="I639" s="115"/>
      <c r="L639" s="111"/>
      <c r="M639" s="116"/>
      <c r="N639" s="117"/>
      <c r="O639" s="117"/>
      <c r="P639" s="117"/>
      <c r="Q639" s="117"/>
      <c r="R639" s="117"/>
      <c r="S639" s="117"/>
      <c r="T639" s="118"/>
      <c r="AT639" s="112" t="s">
        <v>101</v>
      </c>
      <c r="AU639" s="112" t="s">
        <v>49</v>
      </c>
      <c r="AV639" s="7" t="s">
        <v>49</v>
      </c>
      <c r="AW639" s="7" t="s">
        <v>25</v>
      </c>
      <c r="AX639" s="7" t="s">
        <v>46</v>
      </c>
      <c r="AY639" s="112" t="s">
        <v>90</v>
      </c>
    </row>
    <row r="640" spans="2:51" s="7" customFormat="1" ht="22.5" x14ac:dyDescent="0.2">
      <c r="B640" s="111"/>
      <c r="D640" s="108" t="s">
        <v>101</v>
      </c>
      <c r="E640" s="112" t="s">
        <v>0</v>
      </c>
      <c r="F640" s="113" t="s">
        <v>812</v>
      </c>
      <c r="H640" s="114">
        <v>1.35</v>
      </c>
      <c r="I640" s="115"/>
      <c r="L640" s="111"/>
      <c r="M640" s="116"/>
      <c r="N640" s="117"/>
      <c r="O640" s="117"/>
      <c r="P640" s="117"/>
      <c r="Q640" s="117"/>
      <c r="R640" s="117"/>
      <c r="S640" s="117"/>
      <c r="T640" s="118"/>
      <c r="AT640" s="112" t="s">
        <v>101</v>
      </c>
      <c r="AU640" s="112" t="s">
        <v>49</v>
      </c>
      <c r="AV640" s="7" t="s">
        <v>49</v>
      </c>
      <c r="AW640" s="7" t="s">
        <v>25</v>
      </c>
      <c r="AX640" s="7" t="s">
        <v>46</v>
      </c>
      <c r="AY640" s="112" t="s">
        <v>90</v>
      </c>
    </row>
    <row r="641" spans="2:65" s="7" customFormat="1" ht="22.5" x14ac:dyDescent="0.2">
      <c r="B641" s="111"/>
      <c r="D641" s="108" t="s">
        <v>101</v>
      </c>
      <c r="E641" s="112" t="s">
        <v>0</v>
      </c>
      <c r="F641" s="113" t="s">
        <v>813</v>
      </c>
      <c r="H641" s="114">
        <v>1.35</v>
      </c>
      <c r="I641" s="115"/>
      <c r="L641" s="111"/>
      <c r="M641" s="116"/>
      <c r="N641" s="117"/>
      <c r="O641" s="117"/>
      <c r="P641" s="117"/>
      <c r="Q641" s="117"/>
      <c r="R641" s="117"/>
      <c r="S641" s="117"/>
      <c r="T641" s="118"/>
      <c r="AT641" s="112" t="s">
        <v>101</v>
      </c>
      <c r="AU641" s="112" t="s">
        <v>49</v>
      </c>
      <c r="AV641" s="7" t="s">
        <v>49</v>
      </c>
      <c r="AW641" s="7" t="s">
        <v>25</v>
      </c>
      <c r="AX641" s="7" t="s">
        <v>46</v>
      </c>
      <c r="AY641" s="112" t="s">
        <v>90</v>
      </c>
    </row>
    <row r="642" spans="2:65" s="7" customFormat="1" ht="22.5" x14ac:dyDescent="0.2">
      <c r="B642" s="111"/>
      <c r="D642" s="108" t="s">
        <v>101</v>
      </c>
      <c r="E642" s="112" t="s">
        <v>0</v>
      </c>
      <c r="F642" s="113" t="s">
        <v>814</v>
      </c>
      <c r="H642" s="114">
        <v>1.35</v>
      </c>
      <c r="I642" s="115"/>
      <c r="L642" s="111"/>
      <c r="M642" s="116"/>
      <c r="N642" s="117"/>
      <c r="O642" s="117"/>
      <c r="P642" s="117"/>
      <c r="Q642" s="117"/>
      <c r="R642" s="117"/>
      <c r="S642" s="117"/>
      <c r="T642" s="118"/>
      <c r="AT642" s="112" t="s">
        <v>101</v>
      </c>
      <c r="AU642" s="112" t="s">
        <v>49</v>
      </c>
      <c r="AV642" s="7" t="s">
        <v>49</v>
      </c>
      <c r="AW642" s="7" t="s">
        <v>25</v>
      </c>
      <c r="AX642" s="7" t="s">
        <v>46</v>
      </c>
      <c r="AY642" s="112" t="s">
        <v>90</v>
      </c>
    </row>
    <row r="643" spans="2:65" s="7" customFormat="1" ht="22.5" x14ac:dyDescent="0.2">
      <c r="B643" s="111"/>
      <c r="D643" s="108" t="s">
        <v>101</v>
      </c>
      <c r="E643" s="112" t="s">
        <v>0</v>
      </c>
      <c r="F643" s="113" t="s">
        <v>815</v>
      </c>
      <c r="H643" s="114">
        <v>1.7</v>
      </c>
      <c r="I643" s="115"/>
      <c r="L643" s="111"/>
      <c r="M643" s="116"/>
      <c r="N643" s="117"/>
      <c r="O643" s="117"/>
      <c r="P643" s="117"/>
      <c r="Q643" s="117"/>
      <c r="R643" s="117"/>
      <c r="S643" s="117"/>
      <c r="T643" s="118"/>
      <c r="AT643" s="112" t="s">
        <v>101</v>
      </c>
      <c r="AU643" s="112" t="s">
        <v>49</v>
      </c>
      <c r="AV643" s="7" t="s">
        <v>49</v>
      </c>
      <c r="AW643" s="7" t="s">
        <v>25</v>
      </c>
      <c r="AX643" s="7" t="s">
        <v>46</v>
      </c>
      <c r="AY643" s="112" t="s">
        <v>90</v>
      </c>
    </row>
    <row r="644" spans="2:65" s="7" customFormat="1" ht="22.5" x14ac:dyDescent="0.2">
      <c r="B644" s="111"/>
      <c r="D644" s="108" t="s">
        <v>101</v>
      </c>
      <c r="E644" s="112" t="s">
        <v>0</v>
      </c>
      <c r="F644" s="113" t="s">
        <v>816</v>
      </c>
      <c r="H644" s="114">
        <v>1.7</v>
      </c>
      <c r="I644" s="115"/>
      <c r="L644" s="111"/>
      <c r="M644" s="116"/>
      <c r="N644" s="117"/>
      <c r="O644" s="117"/>
      <c r="P644" s="117"/>
      <c r="Q644" s="117"/>
      <c r="R644" s="117"/>
      <c r="S644" s="117"/>
      <c r="T644" s="118"/>
      <c r="AT644" s="112" t="s">
        <v>101</v>
      </c>
      <c r="AU644" s="112" t="s">
        <v>49</v>
      </c>
      <c r="AV644" s="7" t="s">
        <v>49</v>
      </c>
      <c r="AW644" s="7" t="s">
        <v>25</v>
      </c>
      <c r="AX644" s="7" t="s">
        <v>46</v>
      </c>
      <c r="AY644" s="112" t="s">
        <v>90</v>
      </c>
    </row>
    <row r="645" spans="2:65" s="7" customFormat="1" ht="22.5" x14ac:dyDescent="0.2">
      <c r="B645" s="111"/>
      <c r="D645" s="108" t="s">
        <v>101</v>
      </c>
      <c r="E645" s="112" t="s">
        <v>0</v>
      </c>
      <c r="F645" s="113" t="s">
        <v>817</v>
      </c>
      <c r="H645" s="114">
        <v>1.7</v>
      </c>
      <c r="I645" s="115"/>
      <c r="L645" s="111"/>
      <c r="M645" s="116"/>
      <c r="N645" s="117"/>
      <c r="O645" s="117"/>
      <c r="P645" s="117"/>
      <c r="Q645" s="117"/>
      <c r="R645" s="117"/>
      <c r="S645" s="117"/>
      <c r="T645" s="118"/>
      <c r="AT645" s="112" t="s">
        <v>101</v>
      </c>
      <c r="AU645" s="112" t="s">
        <v>49</v>
      </c>
      <c r="AV645" s="7" t="s">
        <v>49</v>
      </c>
      <c r="AW645" s="7" t="s">
        <v>25</v>
      </c>
      <c r="AX645" s="7" t="s">
        <v>46</v>
      </c>
      <c r="AY645" s="112" t="s">
        <v>90</v>
      </c>
    </row>
    <row r="646" spans="2:65" s="7" customFormat="1" ht="22.5" x14ac:dyDescent="0.2">
      <c r="B646" s="111"/>
      <c r="D646" s="108" t="s">
        <v>101</v>
      </c>
      <c r="E646" s="112" t="s">
        <v>0</v>
      </c>
      <c r="F646" s="113" t="s">
        <v>818</v>
      </c>
      <c r="H646" s="114">
        <v>1.35</v>
      </c>
      <c r="I646" s="115"/>
      <c r="L646" s="111"/>
      <c r="M646" s="116"/>
      <c r="N646" s="117"/>
      <c r="O646" s="117"/>
      <c r="P646" s="117"/>
      <c r="Q646" s="117"/>
      <c r="R646" s="117"/>
      <c r="S646" s="117"/>
      <c r="T646" s="118"/>
      <c r="AT646" s="112" t="s">
        <v>101</v>
      </c>
      <c r="AU646" s="112" t="s">
        <v>49</v>
      </c>
      <c r="AV646" s="7" t="s">
        <v>49</v>
      </c>
      <c r="AW646" s="7" t="s">
        <v>25</v>
      </c>
      <c r="AX646" s="7" t="s">
        <v>46</v>
      </c>
      <c r="AY646" s="112" t="s">
        <v>90</v>
      </c>
    </row>
    <row r="647" spans="2:65" s="7" customFormat="1" ht="22.5" x14ac:dyDescent="0.2">
      <c r="B647" s="111"/>
      <c r="D647" s="108" t="s">
        <v>101</v>
      </c>
      <c r="E647" s="112" t="s">
        <v>0</v>
      </c>
      <c r="F647" s="113" t="s">
        <v>819</v>
      </c>
      <c r="H647" s="114">
        <v>1.35</v>
      </c>
      <c r="I647" s="115"/>
      <c r="L647" s="111"/>
      <c r="M647" s="116"/>
      <c r="N647" s="117"/>
      <c r="O647" s="117"/>
      <c r="P647" s="117"/>
      <c r="Q647" s="117"/>
      <c r="R647" s="117"/>
      <c r="S647" s="117"/>
      <c r="T647" s="118"/>
      <c r="AT647" s="112" t="s">
        <v>101</v>
      </c>
      <c r="AU647" s="112" t="s">
        <v>49</v>
      </c>
      <c r="AV647" s="7" t="s">
        <v>49</v>
      </c>
      <c r="AW647" s="7" t="s">
        <v>25</v>
      </c>
      <c r="AX647" s="7" t="s">
        <v>46</v>
      </c>
      <c r="AY647" s="112" t="s">
        <v>90</v>
      </c>
    </row>
    <row r="648" spans="2:65" s="7" customFormat="1" ht="22.5" x14ac:dyDescent="0.2">
      <c r="B648" s="111"/>
      <c r="D648" s="108" t="s">
        <v>101</v>
      </c>
      <c r="E648" s="112" t="s">
        <v>0</v>
      </c>
      <c r="F648" s="113" t="s">
        <v>820</v>
      </c>
      <c r="H648" s="114">
        <v>1.35</v>
      </c>
      <c r="I648" s="115"/>
      <c r="L648" s="111"/>
      <c r="M648" s="116"/>
      <c r="N648" s="117"/>
      <c r="O648" s="117"/>
      <c r="P648" s="117"/>
      <c r="Q648" s="117"/>
      <c r="R648" s="117"/>
      <c r="S648" s="117"/>
      <c r="T648" s="118"/>
      <c r="AT648" s="112" t="s">
        <v>101</v>
      </c>
      <c r="AU648" s="112" t="s">
        <v>49</v>
      </c>
      <c r="AV648" s="7" t="s">
        <v>49</v>
      </c>
      <c r="AW648" s="7" t="s">
        <v>25</v>
      </c>
      <c r="AX648" s="7" t="s">
        <v>46</v>
      </c>
      <c r="AY648" s="112" t="s">
        <v>90</v>
      </c>
    </row>
    <row r="649" spans="2:65" s="7" customFormat="1" ht="22.5" x14ac:dyDescent="0.2">
      <c r="B649" s="111"/>
      <c r="D649" s="108" t="s">
        <v>101</v>
      </c>
      <c r="E649" s="112" t="s">
        <v>0</v>
      </c>
      <c r="F649" s="113" t="s">
        <v>821</v>
      </c>
      <c r="H649" s="114">
        <v>2.77</v>
      </c>
      <c r="I649" s="115"/>
      <c r="L649" s="111"/>
      <c r="M649" s="116"/>
      <c r="N649" s="117"/>
      <c r="O649" s="117"/>
      <c r="P649" s="117"/>
      <c r="Q649" s="117"/>
      <c r="R649" s="117"/>
      <c r="S649" s="117"/>
      <c r="T649" s="118"/>
      <c r="AT649" s="112" t="s">
        <v>101</v>
      </c>
      <c r="AU649" s="112" t="s">
        <v>49</v>
      </c>
      <c r="AV649" s="7" t="s">
        <v>49</v>
      </c>
      <c r="AW649" s="7" t="s">
        <v>25</v>
      </c>
      <c r="AX649" s="7" t="s">
        <v>46</v>
      </c>
      <c r="AY649" s="112" t="s">
        <v>90</v>
      </c>
    </row>
    <row r="650" spans="2:65" s="7" customFormat="1" ht="22.5" x14ac:dyDescent="0.2">
      <c r="B650" s="111"/>
      <c r="D650" s="108" t="s">
        <v>101</v>
      </c>
      <c r="E650" s="112" t="s">
        <v>0</v>
      </c>
      <c r="F650" s="113" t="s">
        <v>822</v>
      </c>
      <c r="H650" s="114">
        <v>1.35</v>
      </c>
      <c r="I650" s="115"/>
      <c r="L650" s="111"/>
      <c r="M650" s="116"/>
      <c r="N650" s="117"/>
      <c r="O650" s="117"/>
      <c r="P650" s="117"/>
      <c r="Q650" s="117"/>
      <c r="R650" s="117"/>
      <c r="S650" s="117"/>
      <c r="T650" s="118"/>
      <c r="AT650" s="112" t="s">
        <v>101</v>
      </c>
      <c r="AU650" s="112" t="s">
        <v>49</v>
      </c>
      <c r="AV650" s="7" t="s">
        <v>49</v>
      </c>
      <c r="AW650" s="7" t="s">
        <v>25</v>
      </c>
      <c r="AX650" s="7" t="s">
        <v>46</v>
      </c>
      <c r="AY650" s="112" t="s">
        <v>90</v>
      </c>
    </row>
    <row r="651" spans="2:65" s="7" customFormat="1" ht="22.5" x14ac:dyDescent="0.2">
      <c r="B651" s="111"/>
      <c r="D651" s="108" t="s">
        <v>101</v>
      </c>
      <c r="E651" s="112" t="s">
        <v>0</v>
      </c>
      <c r="F651" s="113" t="s">
        <v>823</v>
      </c>
      <c r="H651" s="114">
        <v>1.35</v>
      </c>
      <c r="I651" s="115"/>
      <c r="L651" s="111"/>
      <c r="M651" s="116"/>
      <c r="N651" s="117"/>
      <c r="O651" s="117"/>
      <c r="P651" s="117"/>
      <c r="Q651" s="117"/>
      <c r="R651" s="117"/>
      <c r="S651" s="117"/>
      <c r="T651" s="118"/>
      <c r="AT651" s="112" t="s">
        <v>101</v>
      </c>
      <c r="AU651" s="112" t="s">
        <v>49</v>
      </c>
      <c r="AV651" s="7" t="s">
        <v>49</v>
      </c>
      <c r="AW651" s="7" t="s">
        <v>25</v>
      </c>
      <c r="AX651" s="7" t="s">
        <v>46</v>
      </c>
      <c r="AY651" s="112" t="s">
        <v>90</v>
      </c>
    </row>
    <row r="652" spans="2:65" s="7" customFormat="1" ht="22.5" x14ac:dyDescent="0.2">
      <c r="B652" s="111"/>
      <c r="D652" s="108" t="s">
        <v>101</v>
      </c>
      <c r="E652" s="112" t="s">
        <v>0</v>
      </c>
      <c r="F652" s="113" t="s">
        <v>824</v>
      </c>
      <c r="H652" s="114">
        <v>1.35</v>
      </c>
      <c r="I652" s="115"/>
      <c r="L652" s="111"/>
      <c r="M652" s="116"/>
      <c r="N652" s="117"/>
      <c r="O652" s="117"/>
      <c r="P652" s="117"/>
      <c r="Q652" s="117"/>
      <c r="R652" s="117"/>
      <c r="S652" s="117"/>
      <c r="T652" s="118"/>
      <c r="AT652" s="112" t="s">
        <v>101</v>
      </c>
      <c r="AU652" s="112" t="s">
        <v>49</v>
      </c>
      <c r="AV652" s="7" t="s">
        <v>49</v>
      </c>
      <c r="AW652" s="7" t="s">
        <v>25</v>
      </c>
      <c r="AX652" s="7" t="s">
        <v>46</v>
      </c>
      <c r="AY652" s="112" t="s">
        <v>90</v>
      </c>
    </row>
    <row r="653" spans="2:65" s="7" customFormat="1" ht="22.5" x14ac:dyDescent="0.2">
      <c r="B653" s="111"/>
      <c r="D653" s="108" t="s">
        <v>101</v>
      </c>
      <c r="E653" s="112" t="s">
        <v>0</v>
      </c>
      <c r="F653" s="113" t="s">
        <v>825</v>
      </c>
      <c r="H653" s="114">
        <v>1.35</v>
      </c>
      <c r="I653" s="115"/>
      <c r="L653" s="111"/>
      <c r="M653" s="116"/>
      <c r="N653" s="117"/>
      <c r="O653" s="117"/>
      <c r="P653" s="117"/>
      <c r="Q653" s="117"/>
      <c r="R653" s="117"/>
      <c r="S653" s="117"/>
      <c r="T653" s="118"/>
      <c r="AT653" s="112" t="s">
        <v>101</v>
      </c>
      <c r="AU653" s="112" t="s">
        <v>49</v>
      </c>
      <c r="AV653" s="7" t="s">
        <v>49</v>
      </c>
      <c r="AW653" s="7" t="s">
        <v>25</v>
      </c>
      <c r="AX653" s="7" t="s">
        <v>46</v>
      </c>
      <c r="AY653" s="112" t="s">
        <v>90</v>
      </c>
    </row>
    <row r="654" spans="2:65" s="8" customFormat="1" x14ac:dyDescent="0.2">
      <c r="B654" s="119"/>
      <c r="D654" s="108" t="s">
        <v>101</v>
      </c>
      <c r="E654" s="120" t="s">
        <v>0</v>
      </c>
      <c r="F654" s="121" t="s">
        <v>155</v>
      </c>
      <c r="H654" s="122">
        <v>66.710000000000008</v>
      </c>
      <c r="I654" s="123"/>
      <c r="L654" s="119"/>
      <c r="M654" s="124"/>
      <c r="N654" s="125"/>
      <c r="O654" s="125"/>
      <c r="P654" s="125"/>
      <c r="Q654" s="125"/>
      <c r="R654" s="125"/>
      <c r="S654" s="125"/>
      <c r="T654" s="126"/>
      <c r="AT654" s="120" t="s">
        <v>101</v>
      </c>
      <c r="AU654" s="120" t="s">
        <v>49</v>
      </c>
      <c r="AV654" s="8" t="s">
        <v>97</v>
      </c>
      <c r="AW654" s="8" t="s">
        <v>25</v>
      </c>
      <c r="AX654" s="8" t="s">
        <v>47</v>
      </c>
      <c r="AY654" s="120" t="s">
        <v>90</v>
      </c>
    </row>
    <row r="655" spans="2:65" s="1" customFormat="1" ht="24" customHeight="1" x14ac:dyDescent="0.2">
      <c r="B655" s="94"/>
      <c r="C655" s="95" t="s">
        <v>826</v>
      </c>
      <c r="D655" s="95" t="s">
        <v>92</v>
      </c>
      <c r="E655" s="96" t="s">
        <v>827</v>
      </c>
      <c r="F655" s="97" t="s">
        <v>828</v>
      </c>
      <c r="G655" s="98" t="s">
        <v>241</v>
      </c>
      <c r="H655" s="99">
        <v>15.72</v>
      </c>
      <c r="I655" s="100"/>
      <c r="J655" s="101">
        <f>ROUND(I655*H655,2)</f>
        <v>0</v>
      </c>
      <c r="K655" s="97" t="s">
        <v>96</v>
      </c>
      <c r="L655" s="19"/>
      <c r="M655" s="102" t="s">
        <v>0</v>
      </c>
      <c r="N655" s="103" t="s">
        <v>33</v>
      </c>
      <c r="O655" s="27"/>
      <c r="P655" s="104">
        <f>O655*H655</f>
        <v>0</v>
      </c>
      <c r="Q655" s="104">
        <v>5.3499999999999997E-3</v>
      </c>
      <c r="R655" s="104">
        <f>Q655*H655</f>
        <v>8.4101999999999996E-2</v>
      </c>
      <c r="S655" s="104">
        <v>0</v>
      </c>
      <c r="T655" s="105">
        <f>S655*H655</f>
        <v>0</v>
      </c>
      <c r="AR655" s="106" t="s">
        <v>195</v>
      </c>
      <c r="AT655" s="106" t="s">
        <v>92</v>
      </c>
      <c r="AU655" s="106" t="s">
        <v>49</v>
      </c>
      <c r="AY655" s="10" t="s">
        <v>90</v>
      </c>
      <c r="BE655" s="107">
        <f>IF(N655="základní",J655,0)</f>
        <v>0</v>
      </c>
      <c r="BF655" s="107">
        <f>IF(N655="snížená",J655,0)</f>
        <v>0</v>
      </c>
      <c r="BG655" s="107">
        <f>IF(N655="zákl. přenesená",J655,0)</f>
        <v>0</v>
      </c>
      <c r="BH655" s="107">
        <f>IF(N655="sníž. přenesená",J655,0)</f>
        <v>0</v>
      </c>
      <c r="BI655" s="107">
        <f>IF(N655="nulová",J655,0)</f>
        <v>0</v>
      </c>
      <c r="BJ655" s="10" t="s">
        <v>47</v>
      </c>
      <c r="BK655" s="107">
        <f>ROUND(I655*H655,2)</f>
        <v>0</v>
      </c>
      <c r="BL655" s="10" t="s">
        <v>195</v>
      </c>
      <c r="BM655" s="106" t="s">
        <v>829</v>
      </c>
    </row>
    <row r="656" spans="2:65" s="1" customFormat="1" ht="29.25" x14ac:dyDescent="0.2">
      <c r="B656" s="19"/>
      <c r="D656" s="108" t="s">
        <v>99</v>
      </c>
      <c r="F656" s="109" t="s">
        <v>830</v>
      </c>
      <c r="I656" s="39"/>
      <c r="L656" s="19"/>
      <c r="M656" s="110"/>
      <c r="N656" s="27"/>
      <c r="O656" s="27"/>
      <c r="P656" s="27"/>
      <c r="Q656" s="27"/>
      <c r="R656" s="27"/>
      <c r="S656" s="27"/>
      <c r="T656" s="28"/>
      <c r="AT656" s="10" t="s">
        <v>99</v>
      </c>
      <c r="AU656" s="10" t="s">
        <v>49</v>
      </c>
    </row>
    <row r="657" spans="2:65" s="7" customFormat="1" ht="22.5" x14ac:dyDescent="0.2">
      <c r="B657" s="111"/>
      <c r="D657" s="108" t="s">
        <v>101</v>
      </c>
      <c r="E657" s="112" t="s">
        <v>0</v>
      </c>
      <c r="F657" s="113" t="s">
        <v>831</v>
      </c>
      <c r="H657" s="114">
        <v>2.61</v>
      </c>
      <c r="I657" s="115"/>
      <c r="L657" s="111"/>
      <c r="M657" s="116"/>
      <c r="N657" s="117"/>
      <c r="O657" s="117"/>
      <c r="P657" s="117"/>
      <c r="Q657" s="117"/>
      <c r="R657" s="117"/>
      <c r="S657" s="117"/>
      <c r="T657" s="118"/>
      <c r="AT657" s="112" t="s">
        <v>101</v>
      </c>
      <c r="AU657" s="112" t="s">
        <v>49</v>
      </c>
      <c r="AV657" s="7" t="s">
        <v>49</v>
      </c>
      <c r="AW657" s="7" t="s">
        <v>25</v>
      </c>
      <c r="AX657" s="7" t="s">
        <v>46</v>
      </c>
      <c r="AY657" s="112" t="s">
        <v>90</v>
      </c>
    </row>
    <row r="658" spans="2:65" s="7" customFormat="1" ht="22.5" x14ac:dyDescent="0.2">
      <c r="B658" s="111"/>
      <c r="D658" s="108" t="s">
        <v>101</v>
      </c>
      <c r="E658" s="112" t="s">
        <v>0</v>
      </c>
      <c r="F658" s="113" t="s">
        <v>832</v>
      </c>
      <c r="H658" s="114">
        <v>2.67</v>
      </c>
      <c r="I658" s="115"/>
      <c r="L658" s="111"/>
      <c r="M658" s="116"/>
      <c r="N658" s="117"/>
      <c r="O658" s="117"/>
      <c r="P658" s="117"/>
      <c r="Q658" s="117"/>
      <c r="R658" s="117"/>
      <c r="S658" s="117"/>
      <c r="T658" s="118"/>
      <c r="AT658" s="112" t="s">
        <v>101</v>
      </c>
      <c r="AU658" s="112" t="s">
        <v>49</v>
      </c>
      <c r="AV658" s="7" t="s">
        <v>49</v>
      </c>
      <c r="AW658" s="7" t="s">
        <v>25</v>
      </c>
      <c r="AX658" s="7" t="s">
        <v>46</v>
      </c>
      <c r="AY658" s="112" t="s">
        <v>90</v>
      </c>
    </row>
    <row r="659" spans="2:65" s="7" customFormat="1" ht="22.5" x14ac:dyDescent="0.2">
      <c r="B659" s="111"/>
      <c r="D659" s="108" t="s">
        <v>101</v>
      </c>
      <c r="E659" s="112" t="s">
        <v>0</v>
      </c>
      <c r="F659" s="113" t="s">
        <v>833</v>
      </c>
      <c r="H659" s="114">
        <v>2.5499999999999998</v>
      </c>
      <c r="I659" s="115"/>
      <c r="L659" s="111"/>
      <c r="M659" s="116"/>
      <c r="N659" s="117"/>
      <c r="O659" s="117"/>
      <c r="P659" s="117"/>
      <c r="Q659" s="117"/>
      <c r="R659" s="117"/>
      <c r="S659" s="117"/>
      <c r="T659" s="118"/>
      <c r="AT659" s="112" t="s">
        <v>101</v>
      </c>
      <c r="AU659" s="112" t="s">
        <v>49</v>
      </c>
      <c r="AV659" s="7" t="s">
        <v>49</v>
      </c>
      <c r="AW659" s="7" t="s">
        <v>25</v>
      </c>
      <c r="AX659" s="7" t="s">
        <v>46</v>
      </c>
      <c r="AY659" s="112" t="s">
        <v>90</v>
      </c>
    </row>
    <row r="660" spans="2:65" s="7" customFormat="1" ht="22.5" x14ac:dyDescent="0.2">
      <c r="B660" s="111"/>
      <c r="D660" s="108" t="s">
        <v>101</v>
      </c>
      <c r="E660" s="112" t="s">
        <v>0</v>
      </c>
      <c r="F660" s="113" t="s">
        <v>834</v>
      </c>
      <c r="H660" s="114">
        <v>2.67</v>
      </c>
      <c r="I660" s="115"/>
      <c r="L660" s="111"/>
      <c r="M660" s="116"/>
      <c r="N660" s="117"/>
      <c r="O660" s="117"/>
      <c r="P660" s="117"/>
      <c r="Q660" s="117"/>
      <c r="R660" s="117"/>
      <c r="S660" s="117"/>
      <c r="T660" s="118"/>
      <c r="AT660" s="112" t="s">
        <v>101</v>
      </c>
      <c r="AU660" s="112" t="s">
        <v>49</v>
      </c>
      <c r="AV660" s="7" t="s">
        <v>49</v>
      </c>
      <c r="AW660" s="7" t="s">
        <v>25</v>
      </c>
      <c r="AX660" s="7" t="s">
        <v>46</v>
      </c>
      <c r="AY660" s="112" t="s">
        <v>90</v>
      </c>
    </row>
    <row r="661" spans="2:65" s="7" customFormat="1" ht="22.5" x14ac:dyDescent="0.2">
      <c r="B661" s="111"/>
      <c r="D661" s="108" t="s">
        <v>101</v>
      </c>
      <c r="E661" s="112" t="s">
        <v>0</v>
      </c>
      <c r="F661" s="113" t="s">
        <v>835</v>
      </c>
      <c r="H661" s="114">
        <v>2.5499999999999998</v>
      </c>
      <c r="I661" s="115"/>
      <c r="L661" s="111"/>
      <c r="M661" s="116"/>
      <c r="N661" s="117"/>
      <c r="O661" s="117"/>
      <c r="P661" s="117"/>
      <c r="Q661" s="117"/>
      <c r="R661" s="117"/>
      <c r="S661" s="117"/>
      <c r="T661" s="118"/>
      <c r="AT661" s="112" t="s">
        <v>101</v>
      </c>
      <c r="AU661" s="112" t="s">
        <v>49</v>
      </c>
      <c r="AV661" s="7" t="s">
        <v>49</v>
      </c>
      <c r="AW661" s="7" t="s">
        <v>25</v>
      </c>
      <c r="AX661" s="7" t="s">
        <v>46</v>
      </c>
      <c r="AY661" s="112" t="s">
        <v>90</v>
      </c>
    </row>
    <row r="662" spans="2:65" s="7" customFormat="1" ht="22.5" x14ac:dyDescent="0.2">
      <c r="B662" s="111"/>
      <c r="D662" s="108" t="s">
        <v>101</v>
      </c>
      <c r="E662" s="112" t="s">
        <v>0</v>
      </c>
      <c r="F662" s="113" t="s">
        <v>836</v>
      </c>
      <c r="H662" s="114">
        <v>2.67</v>
      </c>
      <c r="I662" s="115"/>
      <c r="L662" s="111"/>
      <c r="M662" s="116"/>
      <c r="N662" s="117"/>
      <c r="O662" s="117"/>
      <c r="P662" s="117"/>
      <c r="Q662" s="117"/>
      <c r="R662" s="117"/>
      <c r="S662" s="117"/>
      <c r="T662" s="118"/>
      <c r="AT662" s="112" t="s">
        <v>101</v>
      </c>
      <c r="AU662" s="112" t="s">
        <v>49</v>
      </c>
      <c r="AV662" s="7" t="s">
        <v>49</v>
      </c>
      <c r="AW662" s="7" t="s">
        <v>25</v>
      </c>
      <c r="AX662" s="7" t="s">
        <v>46</v>
      </c>
      <c r="AY662" s="112" t="s">
        <v>90</v>
      </c>
    </row>
    <row r="663" spans="2:65" s="8" customFormat="1" x14ac:dyDescent="0.2">
      <c r="B663" s="119"/>
      <c r="D663" s="108" t="s">
        <v>101</v>
      </c>
      <c r="E663" s="120" t="s">
        <v>0</v>
      </c>
      <c r="F663" s="121" t="s">
        <v>155</v>
      </c>
      <c r="H663" s="122">
        <v>15.72</v>
      </c>
      <c r="I663" s="123"/>
      <c r="L663" s="119"/>
      <c r="M663" s="124"/>
      <c r="N663" s="125"/>
      <c r="O663" s="125"/>
      <c r="P663" s="125"/>
      <c r="Q663" s="125"/>
      <c r="R663" s="125"/>
      <c r="S663" s="125"/>
      <c r="T663" s="126"/>
      <c r="AT663" s="120" t="s">
        <v>101</v>
      </c>
      <c r="AU663" s="120" t="s">
        <v>49</v>
      </c>
      <c r="AV663" s="8" t="s">
        <v>97</v>
      </c>
      <c r="AW663" s="8" t="s">
        <v>25</v>
      </c>
      <c r="AX663" s="8" t="s">
        <v>47</v>
      </c>
      <c r="AY663" s="120" t="s">
        <v>90</v>
      </c>
    </row>
    <row r="664" spans="2:65" s="1" customFormat="1" ht="24" customHeight="1" x14ac:dyDescent="0.2">
      <c r="B664" s="94"/>
      <c r="C664" s="95" t="s">
        <v>837</v>
      </c>
      <c r="D664" s="95" t="s">
        <v>92</v>
      </c>
      <c r="E664" s="96" t="s">
        <v>838</v>
      </c>
      <c r="F664" s="97" t="s">
        <v>839</v>
      </c>
      <c r="G664" s="98" t="s">
        <v>241</v>
      </c>
      <c r="H664" s="99">
        <v>224.905</v>
      </c>
      <c r="I664" s="100"/>
      <c r="J664" s="101">
        <f>ROUND(I664*H664,2)</f>
        <v>0</v>
      </c>
      <c r="K664" s="97" t="s">
        <v>96</v>
      </c>
      <c r="L664" s="19"/>
      <c r="M664" s="102" t="s">
        <v>0</v>
      </c>
      <c r="N664" s="103" t="s">
        <v>33</v>
      </c>
      <c r="O664" s="27"/>
      <c r="P664" s="104">
        <f>O664*H664</f>
        <v>0</v>
      </c>
      <c r="Q664" s="104">
        <v>3.5100000000000001E-3</v>
      </c>
      <c r="R664" s="104">
        <f>Q664*H664</f>
        <v>0.78941654999999999</v>
      </c>
      <c r="S664" s="104">
        <v>0</v>
      </c>
      <c r="T664" s="105">
        <f>S664*H664</f>
        <v>0</v>
      </c>
      <c r="AR664" s="106" t="s">
        <v>195</v>
      </c>
      <c r="AT664" s="106" t="s">
        <v>92</v>
      </c>
      <c r="AU664" s="106" t="s">
        <v>49</v>
      </c>
      <c r="AY664" s="10" t="s">
        <v>90</v>
      </c>
      <c r="BE664" s="107">
        <f>IF(N664="základní",J664,0)</f>
        <v>0</v>
      </c>
      <c r="BF664" s="107">
        <f>IF(N664="snížená",J664,0)</f>
        <v>0</v>
      </c>
      <c r="BG664" s="107">
        <f>IF(N664="zákl. přenesená",J664,0)</f>
        <v>0</v>
      </c>
      <c r="BH664" s="107">
        <f>IF(N664="sníž. přenesená",J664,0)</f>
        <v>0</v>
      </c>
      <c r="BI664" s="107">
        <f>IF(N664="nulová",J664,0)</f>
        <v>0</v>
      </c>
      <c r="BJ664" s="10" t="s">
        <v>47</v>
      </c>
      <c r="BK664" s="107">
        <f>ROUND(I664*H664,2)</f>
        <v>0</v>
      </c>
      <c r="BL664" s="10" t="s">
        <v>195</v>
      </c>
      <c r="BM664" s="106" t="s">
        <v>840</v>
      </c>
    </row>
    <row r="665" spans="2:65" s="1" customFormat="1" ht="29.25" x14ac:dyDescent="0.2">
      <c r="B665" s="19"/>
      <c r="D665" s="108" t="s">
        <v>99</v>
      </c>
      <c r="F665" s="109" t="s">
        <v>841</v>
      </c>
      <c r="I665" s="39"/>
      <c r="L665" s="19"/>
      <c r="M665" s="110"/>
      <c r="N665" s="27"/>
      <c r="O665" s="27"/>
      <c r="P665" s="27"/>
      <c r="Q665" s="27"/>
      <c r="R665" s="27"/>
      <c r="S665" s="27"/>
      <c r="T665" s="28"/>
      <c r="AT665" s="10" t="s">
        <v>99</v>
      </c>
      <c r="AU665" s="10" t="s">
        <v>49</v>
      </c>
    </row>
    <row r="666" spans="2:65" s="7" customFormat="1" ht="22.5" x14ac:dyDescent="0.2">
      <c r="B666" s="111"/>
      <c r="D666" s="108" t="s">
        <v>101</v>
      </c>
      <c r="E666" s="112" t="s">
        <v>0</v>
      </c>
      <c r="F666" s="113" t="s">
        <v>842</v>
      </c>
      <c r="H666" s="114">
        <v>100</v>
      </c>
      <c r="I666" s="115"/>
      <c r="L666" s="111"/>
      <c r="M666" s="116"/>
      <c r="N666" s="117"/>
      <c r="O666" s="117"/>
      <c r="P666" s="117"/>
      <c r="Q666" s="117"/>
      <c r="R666" s="117"/>
      <c r="S666" s="117"/>
      <c r="T666" s="118"/>
      <c r="AT666" s="112" t="s">
        <v>101</v>
      </c>
      <c r="AU666" s="112" t="s">
        <v>49</v>
      </c>
      <c r="AV666" s="7" t="s">
        <v>49</v>
      </c>
      <c r="AW666" s="7" t="s">
        <v>25</v>
      </c>
      <c r="AX666" s="7" t="s">
        <v>46</v>
      </c>
      <c r="AY666" s="112" t="s">
        <v>90</v>
      </c>
    </row>
    <row r="667" spans="2:65" s="9" customFormat="1" x14ac:dyDescent="0.2">
      <c r="B667" s="138"/>
      <c r="D667" s="108" t="s">
        <v>101</v>
      </c>
      <c r="E667" s="139" t="s">
        <v>0</v>
      </c>
      <c r="F667" s="140" t="s">
        <v>843</v>
      </c>
      <c r="H667" s="141">
        <v>100</v>
      </c>
      <c r="I667" s="142"/>
      <c r="L667" s="138"/>
      <c r="M667" s="143"/>
      <c r="N667" s="144"/>
      <c r="O667" s="144"/>
      <c r="P667" s="144"/>
      <c r="Q667" s="144"/>
      <c r="R667" s="144"/>
      <c r="S667" s="144"/>
      <c r="T667" s="145"/>
      <c r="AT667" s="139" t="s">
        <v>101</v>
      </c>
      <c r="AU667" s="139" t="s">
        <v>49</v>
      </c>
      <c r="AV667" s="9" t="s">
        <v>110</v>
      </c>
      <c r="AW667" s="9" t="s">
        <v>25</v>
      </c>
      <c r="AX667" s="9" t="s">
        <v>46</v>
      </c>
      <c r="AY667" s="139" t="s">
        <v>90</v>
      </c>
    </row>
    <row r="668" spans="2:65" s="7" customFormat="1" ht="22.5" x14ac:dyDescent="0.2">
      <c r="B668" s="111"/>
      <c r="D668" s="108" t="s">
        <v>101</v>
      </c>
      <c r="E668" s="112" t="s">
        <v>0</v>
      </c>
      <c r="F668" s="113" t="s">
        <v>844</v>
      </c>
      <c r="H668" s="114">
        <v>105.75</v>
      </c>
      <c r="I668" s="115"/>
      <c r="L668" s="111"/>
      <c r="M668" s="116"/>
      <c r="N668" s="117"/>
      <c r="O668" s="117"/>
      <c r="P668" s="117"/>
      <c r="Q668" s="117"/>
      <c r="R668" s="117"/>
      <c r="S668" s="117"/>
      <c r="T668" s="118"/>
      <c r="AT668" s="112" t="s">
        <v>101</v>
      </c>
      <c r="AU668" s="112" t="s">
        <v>49</v>
      </c>
      <c r="AV668" s="7" t="s">
        <v>49</v>
      </c>
      <c r="AW668" s="7" t="s">
        <v>25</v>
      </c>
      <c r="AX668" s="7" t="s">
        <v>46</v>
      </c>
      <c r="AY668" s="112" t="s">
        <v>90</v>
      </c>
    </row>
    <row r="669" spans="2:65" s="9" customFormat="1" x14ac:dyDescent="0.2">
      <c r="B669" s="138"/>
      <c r="D669" s="108" t="s">
        <v>101</v>
      </c>
      <c r="E669" s="139" t="s">
        <v>0</v>
      </c>
      <c r="F669" s="140" t="s">
        <v>843</v>
      </c>
      <c r="H669" s="141">
        <v>105.75</v>
      </c>
      <c r="I669" s="142"/>
      <c r="L669" s="138"/>
      <c r="M669" s="143"/>
      <c r="N669" s="144"/>
      <c r="O669" s="144"/>
      <c r="P669" s="144"/>
      <c r="Q669" s="144"/>
      <c r="R669" s="144"/>
      <c r="S669" s="144"/>
      <c r="T669" s="145"/>
      <c r="AT669" s="139" t="s">
        <v>101</v>
      </c>
      <c r="AU669" s="139" t="s">
        <v>49</v>
      </c>
      <c r="AV669" s="9" t="s">
        <v>110</v>
      </c>
      <c r="AW669" s="9" t="s">
        <v>25</v>
      </c>
      <c r="AX669" s="9" t="s">
        <v>46</v>
      </c>
      <c r="AY669" s="139" t="s">
        <v>90</v>
      </c>
    </row>
    <row r="670" spans="2:65" s="7" customFormat="1" ht="22.5" x14ac:dyDescent="0.2">
      <c r="B670" s="111"/>
      <c r="D670" s="108" t="s">
        <v>101</v>
      </c>
      <c r="E670" s="112" t="s">
        <v>0</v>
      </c>
      <c r="F670" s="113" t="s">
        <v>845</v>
      </c>
      <c r="H670" s="114">
        <v>7.7649999999999997</v>
      </c>
      <c r="I670" s="115"/>
      <c r="L670" s="111"/>
      <c r="M670" s="116"/>
      <c r="N670" s="117"/>
      <c r="O670" s="117"/>
      <c r="P670" s="117"/>
      <c r="Q670" s="117"/>
      <c r="R670" s="117"/>
      <c r="S670" s="117"/>
      <c r="T670" s="118"/>
      <c r="AT670" s="112" t="s">
        <v>101</v>
      </c>
      <c r="AU670" s="112" t="s">
        <v>49</v>
      </c>
      <c r="AV670" s="7" t="s">
        <v>49</v>
      </c>
      <c r="AW670" s="7" t="s">
        <v>25</v>
      </c>
      <c r="AX670" s="7" t="s">
        <v>46</v>
      </c>
      <c r="AY670" s="112" t="s">
        <v>90</v>
      </c>
    </row>
    <row r="671" spans="2:65" s="7" customFormat="1" ht="22.5" x14ac:dyDescent="0.2">
      <c r="B671" s="111"/>
      <c r="D671" s="108" t="s">
        <v>101</v>
      </c>
      <c r="E671" s="112" t="s">
        <v>0</v>
      </c>
      <c r="F671" s="113" t="s">
        <v>846</v>
      </c>
      <c r="H671" s="114">
        <v>3.75</v>
      </c>
      <c r="I671" s="115"/>
      <c r="L671" s="111"/>
      <c r="M671" s="116"/>
      <c r="N671" s="117"/>
      <c r="O671" s="117"/>
      <c r="P671" s="117"/>
      <c r="Q671" s="117"/>
      <c r="R671" s="117"/>
      <c r="S671" s="117"/>
      <c r="T671" s="118"/>
      <c r="AT671" s="112" t="s">
        <v>101</v>
      </c>
      <c r="AU671" s="112" t="s">
        <v>49</v>
      </c>
      <c r="AV671" s="7" t="s">
        <v>49</v>
      </c>
      <c r="AW671" s="7" t="s">
        <v>25</v>
      </c>
      <c r="AX671" s="7" t="s">
        <v>46</v>
      </c>
      <c r="AY671" s="112" t="s">
        <v>90</v>
      </c>
    </row>
    <row r="672" spans="2:65" s="7" customFormat="1" ht="22.5" x14ac:dyDescent="0.2">
      <c r="B672" s="111"/>
      <c r="D672" s="108" t="s">
        <v>101</v>
      </c>
      <c r="E672" s="112" t="s">
        <v>0</v>
      </c>
      <c r="F672" s="113" t="s">
        <v>847</v>
      </c>
      <c r="H672" s="114">
        <v>3.7149999999999999</v>
      </c>
      <c r="I672" s="115"/>
      <c r="L672" s="111"/>
      <c r="M672" s="116"/>
      <c r="N672" s="117"/>
      <c r="O672" s="117"/>
      <c r="P672" s="117"/>
      <c r="Q672" s="117"/>
      <c r="R672" s="117"/>
      <c r="S672" s="117"/>
      <c r="T672" s="118"/>
      <c r="AT672" s="112" t="s">
        <v>101</v>
      </c>
      <c r="AU672" s="112" t="s">
        <v>49</v>
      </c>
      <c r="AV672" s="7" t="s">
        <v>49</v>
      </c>
      <c r="AW672" s="7" t="s">
        <v>25</v>
      </c>
      <c r="AX672" s="7" t="s">
        <v>46</v>
      </c>
      <c r="AY672" s="112" t="s">
        <v>90</v>
      </c>
    </row>
    <row r="673" spans="2:65" s="7" customFormat="1" ht="22.5" x14ac:dyDescent="0.2">
      <c r="B673" s="111"/>
      <c r="D673" s="108" t="s">
        <v>101</v>
      </c>
      <c r="E673" s="112" t="s">
        <v>0</v>
      </c>
      <c r="F673" s="113" t="s">
        <v>848</v>
      </c>
      <c r="H673" s="114">
        <v>3.9249999999999998</v>
      </c>
      <c r="I673" s="115"/>
      <c r="L673" s="111"/>
      <c r="M673" s="116"/>
      <c r="N673" s="117"/>
      <c r="O673" s="117"/>
      <c r="P673" s="117"/>
      <c r="Q673" s="117"/>
      <c r="R673" s="117"/>
      <c r="S673" s="117"/>
      <c r="T673" s="118"/>
      <c r="AT673" s="112" t="s">
        <v>101</v>
      </c>
      <c r="AU673" s="112" t="s">
        <v>49</v>
      </c>
      <c r="AV673" s="7" t="s">
        <v>49</v>
      </c>
      <c r="AW673" s="7" t="s">
        <v>25</v>
      </c>
      <c r="AX673" s="7" t="s">
        <v>46</v>
      </c>
      <c r="AY673" s="112" t="s">
        <v>90</v>
      </c>
    </row>
    <row r="674" spans="2:65" s="9" customFormat="1" x14ac:dyDescent="0.2">
      <c r="B674" s="138"/>
      <c r="D674" s="108" t="s">
        <v>101</v>
      </c>
      <c r="E674" s="139" t="s">
        <v>0</v>
      </c>
      <c r="F674" s="140" t="s">
        <v>843</v>
      </c>
      <c r="H674" s="141">
        <v>19.155000000000001</v>
      </c>
      <c r="I674" s="142"/>
      <c r="L674" s="138"/>
      <c r="M674" s="143"/>
      <c r="N674" s="144"/>
      <c r="O674" s="144"/>
      <c r="P674" s="144"/>
      <c r="Q674" s="144"/>
      <c r="R674" s="144"/>
      <c r="S674" s="144"/>
      <c r="T674" s="145"/>
      <c r="AT674" s="139" t="s">
        <v>101</v>
      </c>
      <c r="AU674" s="139" t="s">
        <v>49</v>
      </c>
      <c r="AV674" s="9" t="s">
        <v>110</v>
      </c>
      <c r="AW674" s="9" t="s">
        <v>25</v>
      </c>
      <c r="AX674" s="9" t="s">
        <v>46</v>
      </c>
      <c r="AY674" s="139" t="s">
        <v>90</v>
      </c>
    </row>
    <row r="675" spans="2:65" s="8" customFormat="1" x14ac:dyDescent="0.2">
      <c r="B675" s="119"/>
      <c r="D675" s="108" t="s">
        <v>101</v>
      </c>
      <c r="E675" s="120" t="s">
        <v>0</v>
      </c>
      <c r="F675" s="121" t="s">
        <v>155</v>
      </c>
      <c r="H675" s="122">
        <v>224.905</v>
      </c>
      <c r="I675" s="123"/>
      <c r="L675" s="119"/>
      <c r="M675" s="124"/>
      <c r="N675" s="125"/>
      <c r="O675" s="125"/>
      <c r="P675" s="125"/>
      <c r="Q675" s="125"/>
      <c r="R675" s="125"/>
      <c r="S675" s="125"/>
      <c r="T675" s="126"/>
      <c r="AT675" s="120" t="s">
        <v>101</v>
      </c>
      <c r="AU675" s="120" t="s">
        <v>49</v>
      </c>
      <c r="AV675" s="8" t="s">
        <v>97</v>
      </c>
      <c r="AW675" s="8" t="s">
        <v>25</v>
      </c>
      <c r="AX675" s="8" t="s">
        <v>47</v>
      </c>
      <c r="AY675" s="120" t="s">
        <v>90</v>
      </c>
    </row>
    <row r="676" spans="2:65" s="1" customFormat="1" ht="24" customHeight="1" x14ac:dyDescent="0.2">
      <c r="B676" s="94"/>
      <c r="C676" s="95" t="s">
        <v>849</v>
      </c>
      <c r="D676" s="95" t="s">
        <v>92</v>
      </c>
      <c r="E676" s="96" t="s">
        <v>850</v>
      </c>
      <c r="F676" s="97" t="s">
        <v>851</v>
      </c>
      <c r="G676" s="98" t="s">
        <v>241</v>
      </c>
      <c r="H676" s="99">
        <v>17.75</v>
      </c>
      <c r="I676" s="100"/>
      <c r="J676" s="101">
        <f>ROUND(I676*H676,2)</f>
        <v>0</v>
      </c>
      <c r="K676" s="97" t="s">
        <v>96</v>
      </c>
      <c r="L676" s="19"/>
      <c r="M676" s="102" t="s">
        <v>0</v>
      </c>
      <c r="N676" s="103" t="s">
        <v>33</v>
      </c>
      <c r="O676" s="27"/>
      <c r="P676" s="104">
        <f>O676*H676</f>
        <v>0</v>
      </c>
      <c r="Q676" s="104">
        <v>4.3200000000000001E-3</v>
      </c>
      <c r="R676" s="104">
        <f>Q676*H676</f>
        <v>7.6679999999999998E-2</v>
      </c>
      <c r="S676" s="104">
        <v>0</v>
      </c>
      <c r="T676" s="105">
        <f>S676*H676</f>
        <v>0</v>
      </c>
      <c r="AR676" s="106" t="s">
        <v>195</v>
      </c>
      <c r="AT676" s="106" t="s">
        <v>92</v>
      </c>
      <c r="AU676" s="106" t="s">
        <v>49</v>
      </c>
      <c r="AY676" s="10" t="s">
        <v>90</v>
      </c>
      <c r="BE676" s="107">
        <f>IF(N676="základní",J676,0)</f>
        <v>0</v>
      </c>
      <c r="BF676" s="107">
        <f>IF(N676="snížená",J676,0)</f>
        <v>0</v>
      </c>
      <c r="BG676" s="107">
        <f>IF(N676="zákl. přenesená",J676,0)</f>
        <v>0</v>
      </c>
      <c r="BH676" s="107">
        <f>IF(N676="sníž. přenesená",J676,0)</f>
        <v>0</v>
      </c>
      <c r="BI676" s="107">
        <f>IF(N676="nulová",J676,0)</f>
        <v>0</v>
      </c>
      <c r="BJ676" s="10" t="s">
        <v>47</v>
      </c>
      <c r="BK676" s="107">
        <f>ROUND(I676*H676,2)</f>
        <v>0</v>
      </c>
      <c r="BL676" s="10" t="s">
        <v>195</v>
      </c>
      <c r="BM676" s="106" t="s">
        <v>852</v>
      </c>
    </row>
    <row r="677" spans="2:65" s="1" customFormat="1" ht="29.25" x14ac:dyDescent="0.2">
      <c r="B677" s="19"/>
      <c r="D677" s="108" t="s">
        <v>99</v>
      </c>
      <c r="F677" s="109" t="s">
        <v>853</v>
      </c>
      <c r="I677" s="39"/>
      <c r="L677" s="19"/>
      <c r="M677" s="110"/>
      <c r="N677" s="27"/>
      <c r="O677" s="27"/>
      <c r="P677" s="27"/>
      <c r="Q677" s="27"/>
      <c r="R677" s="27"/>
      <c r="S677" s="27"/>
      <c r="T677" s="28"/>
      <c r="AT677" s="10" t="s">
        <v>99</v>
      </c>
      <c r="AU677" s="10" t="s">
        <v>49</v>
      </c>
    </row>
    <row r="678" spans="2:65" s="7" customFormat="1" ht="22.5" x14ac:dyDescent="0.2">
      <c r="B678" s="111"/>
      <c r="D678" s="108" t="s">
        <v>101</v>
      </c>
      <c r="E678" s="112" t="s">
        <v>0</v>
      </c>
      <c r="F678" s="113" t="s">
        <v>854</v>
      </c>
      <c r="H678" s="114">
        <v>17.75</v>
      </c>
      <c r="I678" s="115"/>
      <c r="L678" s="111"/>
      <c r="M678" s="116"/>
      <c r="N678" s="117"/>
      <c r="O678" s="117"/>
      <c r="P678" s="117"/>
      <c r="Q678" s="117"/>
      <c r="R678" s="117"/>
      <c r="S678" s="117"/>
      <c r="T678" s="118"/>
      <c r="AT678" s="112" t="s">
        <v>101</v>
      </c>
      <c r="AU678" s="112" t="s">
        <v>49</v>
      </c>
      <c r="AV678" s="7" t="s">
        <v>49</v>
      </c>
      <c r="AW678" s="7" t="s">
        <v>25</v>
      </c>
      <c r="AX678" s="7" t="s">
        <v>46</v>
      </c>
      <c r="AY678" s="112" t="s">
        <v>90</v>
      </c>
    </row>
    <row r="679" spans="2:65" s="8" customFormat="1" x14ac:dyDescent="0.2">
      <c r="B679" s="119"/>
      <c r="D679" s="108" t="s">
        <v>101</v>
      </c>
      <c r="E679" s="120" t="s">
        <v>0</v>
      </c>
      <c r="F679" s="121" t="s">
        <v>155</v>
      </c>
      <c r="H679" s="122">
        <v>17.75</v>
      </c>
      <c r="I679" s="123"/>
      <c r="L679" s="119"/>
      <c r="M679" s="124"/>
      <c r="N679" s="125"/>
      <c r="O679" s="125"/>
      <c r="P679" s="125"/>
      <c r="Q679" s="125"/>
      <c r="R679" s="125"/>
      <c r="S679" s="125"/>
      <c r="T679" s="126"/>
      <c r="AT679" s="120" t="s">
        <v>101</v>
      </c>
      <c r="AU679" s="120" t="s">
        <v>49</v>
      </c>
      <c r="AV679" s="8" t="s">
        <v>97</v>
      </c>
      <c r="AW679" s="8" t="s">
        <v>25</v>
      </c>
      <c r="AX679" s="8" t="s">
        <v>47</v>
      </c>
      <c r="AY679" s="120" t="s">
        <v>90</v>
      </c>
    </row>
    <row r="680" spans="2:65" s="1" customFormat="1" ht="24" customHeight="1" x14ac:dyDescent="0.2">
      <c r="B680" s="94"/>
      <c r="C680" s="95" t="s">
        <v>855</v>
      </c>
      <c r="D680" s="95" t="s">
        <v>92</v>
      </c>
      <c r="E680" s="96" t="s">
        <v>856</v>
      </c>
      <c r="F680" s="97" t="s">
        <v>857</v>
      </c>
      <c r="G680" s="98" t="s">
        <v>95</v>
      </c>
      <c r="H680" s="99">
        <v>29.26</v>
      </c>
      <c r="I680" s="100"/>
      <c r="J680" s="101">
        <f>ROUND(I680*H680,2)</f>
        <v>0</v>
      </c>
      <c r="K680" s="97" t="s">
        <v>96</v>
      </c>
      <c r="L680" s="19"/>
      <c r="M680" s="102" t="s">
        <v>0</v>
      </c>
      <c r="N680" s="103" t="s">
        <v>33</v>
      </c>
      <c r="O680" s="27"/>
      <c r="P680" s="104">
        <f>O680*H680</f>
        <v>0</v>
      </c>
      <c r="Q680" s="104">
        <v>9.5999999999999992E-3</v>
      </c>
      <c r="R680" s="104">
        <f>Q680*H680</f>
        <v>0.28089599999999998</v>
      </c>
      <c r="S680" s="104">
        <v>0</v>
      </c>
      <c r="T680" s="105">
        <f>S680*H680</f>
        <v>0</v>
      </c>
      <c r="AR680" s="106" t="s">
        <v>195</v>
      </c>
      <c r="AT680" s="106" t="s">
        <v>92</v>
      </c>
      <c r="AU680" s="106" t="s">
        <v>49</v>
      </c>
      <c r="AY680" s="10" t="s">
        <v>90</v>
      </c>
      <c r="BE680" s="107">
        <f>IF(N680="základní",J680,0)</f>
        <v>0</v>
      </c>
      <c r="BF680" s="107">
        <f>IF(N680="snížená",J680,0)</f>
        <v>0</v>
      </c>
      <c r="BG680" s="107">
        <f>IF(N680="zákl. přenesená",J680,0)</f>
        <v>0</v>
      </c>
      <c r="BH680" s="107">
        <f>IF(N680="sníž. přenesená",J680,0)</f>
        <v>0</v>
      </c>
      <c r="BI680" s="107">
        <f>IF(N680="nulová",J680,0)</f>
        <v>0</v>
      </c>
      <c r="BJ680" s="10" t="s">
        <v>47</v>
      </c>
      <c r="BK680" s="107">
        <f>ROUND(I680*H680,2)</f>
        <v>0</v>
      </c>
      <c r="BL680" s="10" t="s">
        <v>195</v>
      </c>
      <c r="BM680" s="106" t="s">
        <v>858</v>
      </c>
    </row>
    <row r="681" spans="2:65" s="1" customFormat="1" ht="29.25" x14ac:dyDescent="0.2">
      <c r="B681" s="19"/>
      <c r="D681" s="108" t="s">
        <v>99</v>
      </c>
      <c r="F681" s="109" t="s">
        <v>859</v>
      </c>
      <c r="I681" s="39"/>
      <c r="L681" s="19"/>
      <c r="M681" s="110"/>
      <c r="N681" s="27"/>
      <c r="O681" s="27"/>
      <c r="P681" s="27"/>
      <c r="Q681" s="27"/>
      <c r="R681" s="27"/>
      <c r="S681" s="27"/>
      <c r="T681" s="28"/>
      <c r="AT681" s="10" t="s">
        <v>99</v>
      </c>
      <c r="AU681" s="10" t="s">
        <v>49</v>
      </c>
    </row>
    <row r="682" spans="2:65" s="7" customFormat="1" ht="22.5" x14ac:dyDescent="0.2">
      <c r="B682" s="111"/>
      <c r="D682" s="108" t="s">
        <v>101</v>
      </c>
      <c r="E682" s="112" t="s">
        <v>0</v>
      </c>
      <c r="F682" s="113" t="s">
        <v>860</v>
      </c>
      <c r="H682" s="114">
        <v>20.86</v>
      </c>
      <c r="I682" s="115"/>
      <c r="L682" s="111"/>
      <c r="M682" s="116"/>
      <c r="N682" s="117"/>
      <c r="O682" s="117"/>
      <c r="P682" s="117"/>
      <c r="Q682" s="117"/>
      <c r="R682" s="117"/>
      <c r="S682" s="117"/>
      <c r="T682" s="118"/>
      <c r="AT682" s="112" t="s">
        <v>101</v>
      </c>
      <c r="AU682" s="112" t="s">
        <v>49</v>
      </c>
      <c r="AV682" s="7" t="s">
        <v>49</v>
      </c>
      <c r="AW682" s="7" t="s">
        <v>25</v>
      </c>
      <c r="AX682" s="7" t="s">
        <v>46</v>
      </c>
      <c r="AY682" s="112" t="s">
        <v>90</v>
      </c>
    </row>
    <row r="683" spans="2:65" s="7" customFormat="1" ht="22.5" x14ac:dyDescent="0.2">
      <c r="B683" s="111"/>
      <c r="D683" s="108" t="s">
        <v>101</v>
      </c>
      <c r="E683" s="112" t="s">
        <v>0</v>
      </c>
      <c r="F683" s="113" t="s">
        <v>861</v>
      </c>
      <c r="H683" s="114">
        <v>8.4</v>
      </c>
      <c r="I683" s="115"/>
      <c r="L683" s="111"/>
      <c r="M683" s="116"/>
      <c r="N683" s="117"/>
      <c r="O683" s="117"/>
      <c r="P683" s="117"/>
      <c r="Q683" s="117"/>
      <c r="R683" s="117"/>
      <c r="S683" s="117"/>
      <c r="T683" s="118"/>
      <c r="AT683" s="112" t="s">
        <v>101</v>
      </c>
      <c r="AU683" s="112" t="s">
        <v>49</v>
      </c>
      <c r="AV683" s="7" t="s">
        <v>49</v>
      </c>
      <c r="AW683" s="7" t="s">
        <v>25</v>
      </c>
      <c r="AX683" s="7" t="s">
        <v>46</v>
      </c>
      <c r="AY683" s="112" t="s">
        <v>90</v>
      </c>
    </row>
    <row r="684" spans="2:65" s="8" customFormat="1" x14ac:dyDescent="0.2">
      <c r="B684" s="119"/>
      <c r="D684" s="108" t="s">
        <v>101</v>
      </c>
      <c r="E684" s="120" t="s">
        <v>0</v>
      </c>
      <c r="F684" s="121" t="s">
        <v>155</v>
      </c>
      <c r="H684" s="122">
        <v>29.259999999999998</v>
      </c>
      <c r="I684" s="123"/>
      <c r="L684" s="119"/>
      <c r="M684" s="124"/>
      <c r="N684" s="125"/>
      <c r="O684" s="125"/>
      <c r="P684" s="125"/>
      <c r="Q684" s="125"/>
      <c r="R684" s="125"/>
      <c r="S684" s="125"/>
      <c r="T684" s="126"/>
      <c r="AT684" s="120" t="s">
        <v>101</v>
      </c>
      <c r="AU684" s="120" t="s">
        <v>49</v>
      </c>
      <c r="AV684" s="8" t="s">
        <v>97</v>
      </c>
      <c r="AW684" s="8" t="s">
        <v>25</v>
      </c>
      <c r="AX684" s="8" t="s">
        <v>47</v>
      </c>
      <c r="AY684" s="120" t="s">
        <v>90</v>
      </c>
    </row>
    <row r="685" spans="2:65" s="1" customFormat="1" ht="24" customHeight="1" x14ac:dyDescent="0.2">
      <c r="B685" s="94"/>
      <c r="C685" s="95" t="s">
        <v>862</v>
      </c>
      <c r="D685" s="95" t="s">
        <v>92</v>
      </c>
      <c r="E685" s="96" t="s">
        <v>863</v>
      </c>
      <c r="F685" s="97" t="s">
        <v>864</v>
      </c>
      <c r="G685" s="98" t="s">
        <v>454</v>
      </c>
      <c r="H685" s="99">
        <v>1</v>
      </c>
      <c r="I685" s="100"/>
      <c r="J685" s="101">
        <f>ROUND(I685*H685,2)</f>
        <v>0</v>
      </c>
      <c r="K685" s="97" t="s">
        <v>96</v>
      </c>
      <c r="L685" s="19"/>
      <c r="M685" s="102" t="s">
        <v>0</v>
      </c>
      <c r="N685" s="103" t="s">
        <v>33</v>
      </c>
      <c r="O685" s="27"/>
      <c r="P685" s="104">
        <f>O685*H685</f>
        <v>0</v>
      </c>
      <c r="Q685" s="104">
        <v>5.3499999999999997E-3</v>
      </c>
      <c r="R685" s="104">
        <f>Q685*H685</f>
        <v>5.3499999999999997E-3</v>
      </c>
      <c r="S685" s="104">
        <v>0</v>
      </c>
      <c r="T685" s="105">
        <f>S685*H685</f>
        <v>0</v>
      </c>
      <c r="AR685" s="106" t="s">
        <v>195</v>
      </c>
      <c r="AT685" s="106" t="s">
        <v>92</v>
      </c>
      <c r="AU685" s="106" t="s">
        <v>49</v>
      </c>
      <c r="AY685" s="10" t="s">
        <v>90</v>
      </c>
      <c r="BE685" s="107">
        <f>IF(N685="základní",J685,0)</f>
        <v>0</v>
      </c>
      <c r="BF685" s="107">
        <f>IF(N685="snížená",J685,0)</f>
        <v>0</v>
      </c>
      <c r="BG685" s="107">
        <f>IF(N685="zákl. přenesená",J685,0)</f>
        <v>0</v>
      </c>
      <c r="BH685" s="107">
        <f>IF(N685="sníž. přenesená",J685,0)</f>
        <v>0</v>
      </c>
      <c r="BI685" s="107">
        <f>IF(N685="nulová",J685,0)</f>
        <v>0</v>
      </c>
      <c r="BJ685" s="10" t="s">
        <v>47</v>
      </c>
      <c r="BK685" s="107">
        <f>ROUND(I685*H685,2)</f>
        <v>0</v>
      </c>
      <c r="BL685" s="10" t="s">
        <v>195</v>
      </c>
      <c r="BM685" s="106" t="s">
        <v>865</v>
      </c>
    </row>
    <row r="686" spans="2:65" s="1" customFormat="1" ht="19.5" x14ac:dyDescent="0.2">
      <c r="B686" s="19"/>
      <c r="D686" s="108" t="s">
        <v>99</v>
      </c>
      <c r="F686" s="109" t="s">
        <v>866</v>
      </c>
      <c r="I686" s="39"/>
      <c r="L686" s="19"/>
      <c r="M686" s="110"/>
      <c r="N686" s="27"/>
      <c r="O686" s="27"/>
      <c r="P686" s="27"/>
      <c r="Q686" s="27"/>
      <c r="R686" s="27"/>
      <c r="S686" s="27"/>
      <c r="T686" s="28"/>
      <c r="AT686" s="10" t="s">
        <v>99</v>
      </c>
      <c r="AU686" s="10" t="s">
        <v>49</v>
      </c>
    </row>
    <row r="687" spans="2:65" s="7" customFormat="1" ht="22.5" x14ac:dyDescent="0.2">
      <c r="B687" s="111"/>
      <c r="D687" s="108" t="s">
        <v>101</v>
      </c>
      <c r="E687" s="112" t="s">
        <v>0</v>
      </c>
      <c r="F687" s="113" t="s">
        <v>867</v>
      </c>
      <c r="H687" s="114">
        <v>1</v>
      </c>
      <c r="I687" s="115"/>
      <c r="L687" s="111"/>
      <c r="M687" s="116"/>
      <c r="N687" s="117"/>
      <c r="O687" s="117"/>
      <c r="P687" s="117"/>
      <c r="Q687" s="117"/>
      <c r="R687" s="117"/>
      <c r="S687" s="117"/>
      <c r="T687" s="118"/>
      <c r="AT687" s="112" t="s">
        <v>101</v>
      </c>
      <c r="AU687" s="112" t="s">
        <v>49</v>
      </c>
      <c r="AV687" s="7" t="s">
        <v>49</v>
      </c>
      <c r="AW687" s="7" t="s">
        <v>25</v>
      </c>
      <c r="AX687" s="7" t="s">
        <v>46</v>
      </c>
      <c r="AY687" s="112" t="s">
        <v>90</v>
      </c>
    </row>
    <row r="688" spans="2:65" s="8" customFormat="1" x14ac:dyDescent="0.2">
      <c r="B688" s="119"/>
      <c r="D688" s="108" t="s">
        <v>101</v>
      </c>
      <c r="E688" s="120" t="s">
        <v>0</v>
      </c>
      <c r="F688" s="121" t="s">
        <v>155</v>
      </c>
      <c r="H688" s="122">
        <v>1</v>
      </c>
      <c r="I688" s="123"/>
      <c r="L688" s="119"/>
      <c r="M688" s="124"/>
      <c r="N688" s="125"/>
      <c r="O688" s="125"/>
      <c r="P688" s="125"/>
      <c r="Q688" s="125"/>
      <c r="R688" s="125"/>
      <c r="S688" s="125"/>
      <c r="T688" s="126"/>
      <c r="AT688" s="120" t="s">
        <v>101</v>
      </c>
      <c r="AU688" s="120" t="s">
        <v>49</v>
      </c>
      <c r="AV688" s="8" t="s">
        <v>97</v>
      </c>
      <c r="AW688" s="8" t="s">
        <v>25</v>
      </c>
      <c r="AX688" s="8" t="s">
        <v>47</v>
      </c>
      <c r="AY688" s="120" t="s">
        <v>90</v>
      </c>
    </row>
    <row r="689" spans="2:65" s="1" customFormat="1" ht="24" customHeight="1" x14ac:dyDescent="0.2">
      <c r="B689" s="94"/>
      <c r="C689" s="95" t="s">
        <v>868</v>
      </c>
      <c r="D689" s="95" t="s">
        <v>92</v>
      </c>
      <c r="E689" s="96" t="s">
        <v>195</v>
      </c>
      <c r="F689" s="97" t="s">
        <v>869</v>
      </c>
      <c r="G689" s="98" t="s">
        <v>241</v>
      </c>
      <c r="H689" s="99">
        <v>70.650000000000006</v>
      </c>
      <c r="I689" s="100"/>
      <c r="J689" s="101">
        <f>ROUND(I689*H689,2)</f>
        <v>0</v>
      </c>
      <c r="K689" s="97" t="s">
        <v>0</v>
      </c>
      <c r="L689" s="19"/>
      <c r="M689" s="102" t="s">
        <v>0</v>
      </c>
      <c r="N689" s="103" t="s">
        <v>33</v>
      </c>
      <c r="O689" s="27"/>
      <c r="P689" s="104">
        <f>O689*H689</f>
        <v>0</v>
      </c>
      <c r="Q689" s="104">
        <v>1.72E-3</v>
      </c>
      <c r="R689" s="104">
        <f>Q689*H689</f>
        <v>0.121518</v>
      </c>
      <c r="S689" s="104">
        <v>0</v>
      </c>
      <c r="T689" s="105">
        <f>S689*H689</f>
        <v>0</v>
      </c>
      <c r="AR689" s="106" t="s">
        <v>195</v>
      </c>
      <c r="AT689" s="106" t="s">
        <v>92</v>
      </c>
      <c r="AU689" s="106" t="s">
        <v>49</v>
      </c>
      <c r="AY689" s="10" t="s">
        <v>90</v>
      </c>
      <c r="BE689" s="107">
        <f>IF(N689="základní",J689,0)</f>
        <v>0</v>
      </c>
      <c r="BF689" s="107">
        <f>IF(N689="snížená",J689,0)</f>
        <v>0</v>
      </c>
      <c r="BG689" s="107">
        <f>IF(N689="zákl. přenesená",J689,0)</f>
        <v>0</v>
      </c>
      <c r="BH689" s="107">
        <f>IF(N689="sníž. přenesená",J689,0)</f>
        <v>0</v>
      </c>
      <c r="BI689" s="107">
        <f>IF(N689="nulová",J689,0)</f>
        <v>0</v>
      </c>
      <c r="BJ689" s="10" t="s">
        <v>47</v>
      </c>
      <c r="BK689" s="107">
        <f>ROUND(I689*H689,2)</f>
        <v>0</v>
      </c>
      <c r="BL689" s="10" t="s">
        <v>195</v>
      </c>
      <c r="BM689" s="106" t="s">
        <v>870</v>
      </c>
    </row>
    <row r="690" spans="2:65" s="1" customFormat="1" ht="29.25" x14ac:dyDescent="0.2">
      <c r="B690" s="19"/>
      <c r="D690" s="108" t="s">
        <v>99</v>
      </c>
      <c r="F690" s="109" t="s">
        <v>871</v>
      </c>
      <c r="I690" s="39"/>
      <c r="L690" s="19"/>
      <c r="M690" s="110"/>
      <c r="N690" s="27"/>
      <c r="O690" s="27"/>
      <c r="P690" s="27"/>
      <c r="Q690" s="27"/>
      <c r="R690" s="27"/>
      <c r="S690" s="27"/>
      <c r="T690" s="28"/>
      <c r="AT690" s="10" t="s">
        <v>99</v>
      </c>
      <c r="AU690" s="10" t="s">
        <v>49</v>
      </c>
    </row>
    <row r="691" spans="2:65" s="7" customFormat="1" ht="22.5" x14ac:dyDescent="0.2">
      <c r="B691" s="111"/>
      <c r="D691" s="108" t="s">
        <v>101</v>
      </c>
      <c r="E691" s="112" t="s">
        <v>0</v>
      </c>
      <c r="F691" s="113" t="s">
        <v>872</v>
      </c>
      <c r="H691" s="114">
        <v>13.15</v>
      </c>
      <c r="I691" s="115"/>
      <c r="L691" s="111"/>
      <c r="M691" s="116"/>
      <c r="N691" s="117"/>
      <c r="O691" s="117"/>
      <c r="P691" s="117"/>
      <c r="Q691" s="117"/>
      <c r="R691" s="117"/>
      <c r="S691" s="117"/>
      <c r="T691" s="118"/>
      <c r="AT691" s="112" t="s">
        <v>101</v>
      </c>
      <c r="AU691" s="112" t="s">
        <v>49</v>
      </c>
      <c r="AV691" s="7" t="s">
        <v>49</v>
      </c>
      <c r="AW691" s="7" t="s">
        <v>25</v>
      </c>
      <c r="AX691" s="7" t="s">
        <v>46</v>
      </c>
      <c r="AY691" s="112" t="s">
        <v>90</v>
      </c>
    </row>
    <row r="692" spans="2:65" s="7" customFormat="1" ht="22.5" x14ac:dyDescent="0.2">
      <c r="B692" s="111"/>
      <c r="D692" s="108" t="s">
        <v>101</v>
      </c>
      <c r="E692" s="112" t="s">
        <v>0</v>
      </c>
      <c r="F692" s="113" t="s">
        <v>873</v>
      </c>
      <c r="H692" s="114">
        <v>17.600000000000001</v>
      </c>
      <c r="I692" s="115"/>
      <c r="L692" s="111"/>
      <c r="M692" s="116"/>
      <c r="N692" s="117"/>
      <c r="O692" s="117"/>
      <c r="P692" s="117"/>
      <c r="Q692" s="117"/>
      <c r="R692" s="117"/>
      <c r="S692" s="117"/>
      <c r="T692" s="118"/>
      <c r="AT692" s="112" t="s">
        <v>101</v>
      </c>
      <c r="AU692" s="112" t="s">
        <v>49</v>
      </c>
      <c r="AV692" s="7" t="s">
        <v>49</v>
      </c>
      <c r="AW692" s="7" t="s">
        <v>25</v>
      </c>
      <c r="AX692" s="7" t="s">
        <v>46</v>
      </c>
      <c r="AY692" s="112" t="s">
        <v>90</v>
      </c>
    </row>
    <row r="693" spans="2:65" s="7" customFormat="1" ht="22.5" x14ac:dyDescent="0.2">
      <c r="B693" s="111"/>
      <c r="D693" s="108" t="s">
        <v>101</v>
      </c>
      <c r="E693" s="112" t="s">
        <v>0</v>
      </c>
      <c r="F693" s="113" t="s">
        <v>874</v>
      </c>
      <c r="H693" s="114">
        <v>10</v>
      </c>
      <c r="I693" s="115"/>
      <c r="L693" s="111"/>
      <c r="M693" s="116"/>
      <c r="N693" s="117"/>
      <c r="O693" s="117"/>
      <c r="P693" s="117"/>
      <c r="Q693" s="117"/>
      <c r="R693" s="117"/>
      <c r="S693" s="117"/>
      <c r="T693" s="118"/>
      <c r="AT693" s="112" t="s">
        <v>101</v>
      </c>
      <c r="AU693" s="112" t="s">
        <v>49</v>
      </c>
      <c r="AV693" s="7" t="s">
        <v>49</v>
      </c>
      <c r="AW693" s="7" t="s">
        <v>25</v>
      </c>
      <c r="AX693" s="7" t="s">
        <v>46</v>
      </c>
      <c r="AY693" s="112" t="s">
        <v>90</v>
      </c>
    </row>
    <row r="694" spans="2:65" s="7" customFormat="1" ht="22.5" x14ac:dyDescent="0.2">
      <c r="B694" s="111"/>
      <c r="D694" s="108" t="s">
        <v>101</v>
      </c>
      <c r="E694" s="112" t="s">
        <v>0</v>
      </c>
      <c r="F694" s="113" t="s">
        <v>875</v>
      </c>
      <c r="H694" s="114">
        <v>16.2</v>
      </c>
      <c r="I694" s="115"/>
      <c r="L694" s="111"/>
      <c r="M694" s="116"/>
      <c r="N694" s="117"/>
      <c r="O694" s="117"/>
      <c r="P694" s="117"/>
      <c r="Q694" s="117"/>
      <c r="R694" s="117"/>
      <c r="S694" s="117"/>
      <c r="T694" s="118"/>
      <c r="AT694" s="112" t="s">
        <v>101</v>
      </c>
      <c r="AU694" s="112" t="s">
        <v>49</v>
      </c>
      <c r="AV694" s="7" t="s">
        <v>49</v>
      </c>
      <c r="AW694" s="7" t="s">
        <v>25</v>
      </c>
      <c r="AX694" s="7" t="s">
        <v>46</v>
      </c>
      <c r="AY694" s="112" t="s">
        <v>90</v>
      </c>
    </row>
    <row r="695" spans="2:65" s="7" customFormat="1" ht="22.5" x14ac:dyDescent="0.2">
      <c r="B695" s="111"/>
      <c r="D695" s="108" t="s">
        <v>101</v>
      </c>
      <c r="E695" s="112" t="s">
        <v>0</v>
      </c>
      <c r="F695" s="113" t="s">
        <v>876</v>
      </c>
      <c r="H695" s="114">
        <v>13.7</v>
      </c>
      <c r="I695" s="115"/>
      <c r="L695" s="111"/>
      <c r="M695" s="116"/>
      <c r="N695" s="117"/>
      <c r="O695" s="117"/>
      <c r="P695" s="117"/>
      <c r="Q695" s="117"/>
      <c r="R695" s="117"/>
      <c r="S695" s="117"/>
      <c r="T695" s="118"/>
      <c r="AT695" s="112" t="s">
        <v>101</v>
      </c>
      <c r="AU695" s="112" t="s">
        <v>49</v>
      </c>
      <c r="AV695" s="7" t="s">
        <v>49</v>
      </c>
      <c r="AW695" s="7" t="s">
        <v>25</v>
      </c>
      <c r="AX695" s="7" t="s">
        <v>46</v>
      </c>
      <c r="AY695" s="112" t="s">
        <v>90</v>
      </c>
    </row>
    <row r="696" spans="2:65" s="1" customFormat="1" ht="36" customHeight="1" x14ac:dyDescent="0.2">
      <c r="B696" s="94"/>
      <c r="C696" s="95" t="s">
        <v>877</v>
      </c>
      <c r="D696" s="95" t="s">
        <v>92</v>
      </c>
      <c r="E696" s="96" t="s">
        <v>200</v>
      </c>
      <c r="F696" s="97" t="s">
        <v>878</v>
      </c>
      <c r="G696" s="98" t="s">
        <v>454</v>
      </c>
      <c r="H696" s="99">
        <v>6</v>
      </c>
      <c r="I696" s="100"/>
      <c r="J696" s="101">
        <f>ROUND(I696*H696,2)</f>
        <v>0</v>
      </c>
      <c r="K696" s="97" t="s">
        <v>0</v>
      </c>
      <c r="L696" s="19"/>
      <c r="M696" s="102" t="s">
        <v>0</v>
      </c>
      <c r="N696" s="103" t="s">
        <v>33</v>
      </c>
      <c r="O696" s="27"/>
      <c r="P696" s="104">
        <f>O696*H696</f>
        <v>0</v>
      </c>
      <c r="Q696" s="104">
        <v>0</v>
      </c>
      <c r="R696" s="104">
        <f>Q696*H696</f>
        <v>0</v>
      </c>
      <c r="S696" s="104">
        <v>0</v>
      </c>
      <c r="T696" s="105">
        <f>S696*H696</f>
        <v>0</v>
      </c>
      <c r="AR696" s="106" t="s">
        <v>195</v>
      </c>
      <c r="AT696" s="106" t="s">
        <v>92</v>
      </c>
      <c r="AU696" s="106" t="s">
        <v>49</v>
      </c>
      <c r="AY696" s="10" t="s">
        <v>90</v>
      </c>
      <c r="BE696" s="107">
        <f>IF(N696="základní",J696,0)</f>
        <v>0</v>
      </c>
      <c r="BF696" s="107">
        <f>IF(N696="snížená",J696,0)</f>
        <v>0</v>
      </c>
      <c r="BG696" s="107">
        <f>IF(N696="zákl. přenesená",J696,0)</f>
        <v>0</v>
      </c>
      <c r="BH696" s="107">
        <f>IF(N696="sníž. přenesená",J696,0)</f>
        <v>0</v>
      </c>
      <c r="BI696" s="107">
        <f>IF(N696="nulová",J696,0)</f>
        <v>0</v>
      </c>
      <c r="BJ696" s="10" t="s">
        <v>47</v>
      </c>
      <c r="BK696" s="107">
        <f>ROUND(I696*H696,2)</f>
        <v>0</v>
      </c>
      <c r="BL696" s="10" t="s">
        <v>195</v>
      </c>
      <c r="BM696" s="106" t="s">
        <v>879</v>
      </c>
    </row>
    <row r="697" spans="2:65" s="1" customFormat="1" ht="29.25" x14ac:dyDescent="0.2">
      <c r="B697" s="19"/>
      <c r="D697" s="108" t="s">
        <v>99</v>
      </c>
      <c r="F697" s="109" t="s">
        <v>880</v>
      </c>
      <c r="I697" s="39"/>
      <c r="L697" s="19"/>
      <c r="M697" s="110"/>
      <c r="N697" s="27"/>
      <c r="O697" s="27"/>
      <c r="P697" s="27"/>
      <c r="Q697" s="27"/>
      <c r="R697" s="27"/>
      <c r="S697" s="27"/>
      <c r="T697" s="28"/>
      <c r="AT697" s="10" t="s">
        <v>99</v>
      </c>
      <c r="AU697" s="10" t="s">
        <v>49</v>
      </c>
    </row>
    <row r="698" spans="2:65" s="7" customFormat="1" x14ac:dyDescent="0.2">
      <c r="B698" s="111"/>
      <c r="D698" s="108" t="s">
        <v>101</v>
      </c>
      <c r="E698" s="112" t="s">
        <v>0</v>
      </c>
      <c r="F698" s="113" t="s">
        <v>881</v>
      </c>
      <c r="H698" s="114">
        <v>6</v>
      </c>
      <c r="I698" s="115"/>
      <c r="L698" s="111"/>
      <c r="M698" s="116"/>
      <c r="N698" s="117"/>
      <c r="O698" s="117"/>
      <c r="P698" s="117"/>
      <c r="Q698" s="117"/>
      <c r="R698" s="117"/>
      <c r="S698" s="117"/>
      <c r="T698" s="118"/>
      <c r="AT698" s="112" t="s">
        <v>101</v>
      </c>
      <c r="AU698" s="112" t="s">
        <v>49</v>
      </c>
      <c r="AV698" s="7" t="s">
        <v>49</v>
      </c>
      <c r="AW698" s="7" t="s">
        <v>25</v>
      </c>
      <c r="AX698" s="7" t="s">
        <v>46</v>
      </c>
      <c r="AY698" s="112" t="s">
        <v>90</v>
      </c>
    </row>
    <row r="699" spans="2:65" s="1" customFormat="1" ht="24" customHeight="1" x14ac:dyDescent="0.2">
      <c r="B699" s="94"/>
      <c r="C699" s="95" t="s">
        <v>882</v>
      </c>
      <c r="D699" s="95" t="s">
        <v>92</v>
      </c>
      <c r="E699" s="96" t="s">
        <v>205</v>
      </c>
      <c r="F699" s="97" t="s">
        <v>883</v>
      </c>
      <c r="G699" s="98" t="s">
        <v>241</v>
      </c>
      <c r="H699" s="99">
        <v>467.32</v>
      </c>
      <c r="I699" s="100"/>
      <c r="J699" s="101">
        <f>ROUND(I699*H699,2)</f>
        <v>0</v>
      </c>
      <c r="K699" s="97" t="s">
        <v>0</v>
      </c>
      <c r="L699" s="19"/>
      <c r="M699" s="102" t="s">
        <v>0</v>
      </c>
      <c r="N699" s="103" t="s">
        <v>33</v>
      </c>
      <c r="O699" s="27"/>
      <c r="P699" s="104">
        <f>O699*H699</f>
        <v>0</v>
      </c>
      <c r="Q699" s="104">
        <v>0</v>
      </c>
      <c r="R699" s="104">
        <f>Q699*H699</f>
        <v>0</v>
      </c>
      <c r="S699" s="104">
        <v>0</v>
      </c>
      <c r="T699" s="105">
        <f>S699*H699</f>
        <v>0</v>
      </c>
      <c r="AR699" s="106" t="s">
        <v>195</v>
      </c>
      <c r="AT699" s="106" t="s">
        <v>92</v>
      </c>
      <c r="AU699" s="106" t="s">
        <v>49</v>
      </c>
      <c r="AY699" s="10" t="s">
        <v>90</v>
      </c>
      <c r="BE699" s="107">
        <f>IF(N699="základní",J699,0)</f>
        <v>0</v>
      </c>
      <c r="BF699" s="107">
        <f>IF(N699="snížená",J699,0)</f>
        <v>0</v>
      </c>
      <c r="BG699" s="107">
        <f>IF(N699="zákl. přenesená",J699,0)</f>
        <v>0</v>
      </c>
      <c r="BH699" s="107">
        <f>IF(N699="sníž. přenesená",J699,0)</f>
        <v>0</v>
      </c>
      <c r="BI699" s="107">
        <f>IF(N699="nulová",J699,0)</f>
        <v>0</v>
      </c>
      <c r="BJ699" s="10" t="s">
        <v>47</v>
      </c>
      <c r="BK699" s="107">
        <f>ROUND(I699*H699,2)</f>
        <v>0</v>
      </c>
      <c r="BL699" s="10" t="s">
        <v>195</v>
      </c>
      <c r="BM699" s="106" t="s">
        <v>884</v>
      </c>
    </row>
    <row r="700" spans="2:65" s="1" customFormat="1" ht="39" x14ac:dyDescent="0.2">
      <c r="B700" s="19"/>
      <c r="D700" s="108" t="s">
        <v>99</v>
      </c>
      <c r="F700" s="109" t="s">
        <v>885</v>
      </c>
      <c r="I700" s="39"/>
      <c r="L700" s="19"/>
      <c r="M700" s="110"/>
      <c r="N700" s="27"/>
      <c r="O700" s="27"/>
      <c r="P700" s="27"/>
      <c r="Q700" s="27"/>
      <c r="R700" s="27"/>
      <c r="S700" s="27"/>
      <c r="T700" s="28"/>
      <c r="AT700" s="10" t="s">
        <v>99</v>
      </c>
      <c r="AU700" s="10" t="s">
        <v>49</v>
      </c>
    </row>
    <row r="701" spans="2:65" s="7" customFormat="1" ht="33.75" x14ac:dyDescent="0.2">
      <c r="B701" s="111"/>
      <c r="D701" s="108" t="s">
        <v>101</v>
      </c>
      <c r="E701" s="112" t="s">
        <v>0</v>
      </c>
      <c r="F701" s="113" t="s">
        <v>886</v>
      </c>
      <c r="H701" s="114">
        <v>467.32</v>
      </c>
      <c r="I701" s="115"/>
      <c r="L701" s="111"/>
      <c r="M701" s="116"/>
      <c r="N701" s="117"/>
      <c r="O701" s="117"/>
      <c r="P701" s="117"/>
      <c r="Q701" s="117"/>
      <c r="R701" s="117"/>
      <c r="S701" s="117"/>
      <c r="T701" s="118"/>
      <c r="AT701" s="112" t="s">
        <v>101</v>
      </c>
      <c r="AU701" s="112" t="s">
        <v>49</v>
      </c>
      <c r="AV701" s="7" t="s">
        <v>49</v>
      </c>
      <c r="AW701" s="7" t="s">
        <v>25</v>
      </c>
      <c r="AX701" s="7" t="s">
        <v>46</v>
      </c>
      <c r="AY701" s="112" t="s">
        <v>90</v>
      </c>
    </row>
    <row r="702" spans="2:65" s="1" customFormat="1" ht="24" customHeight="1" x14ac:dyDescent="0.2">
      <c r="B702" s="94"/>
      <c r="C702" s="95" t="s">
        <v>887</v>
      </c>
      <c r="D702" s="95" t="s">
        <v>92</v>
      </c>
      <c r="E702" s="96" t="s">
        <v>888</v>
      </c>
      <c r="F702" s="97" t="s">
        <v>889</v>
      </c>
      <c r="G702" s="98" t="s">
        <v>172</v>
      </c>
      <c r="H702" s="99">
        <v>2.0110000000000001</v>
      </c>
      <c r="I702" s="100"/>
      <c r="J702" s="101">
        <f>ROUND(I702*H702,2)</f>
        <v>0</v>
      </c>
      <c r="K702" s="97" t="s">
        <v>96</v>
      </c>
      <c r="L702" s="19"/>
      <c r="M702" s="102" t="s">
        <v>0</v>
      </c>
      <c r="N702" s="103" t="s">
        <v>33</v>
      </c>
      <c r="O702" s="27"/>
      <c r="P702" s="104">
        <f>O702*H702</f>
        <v>0</v>
      </c>
      <c r="Q702" s="104">
        <v>0</v>
      </c>
      <c r="R702" s="104">
        <f>Q702*H702</f>
        <v>0</v>
      </c>
      <c r="S702" s="104">
        <v>0</v>
      </c>
      <c r="T702" s="105">
        <f>S702*H702</f>
        <v>0</v>
      </c>
      <c r="AR702" s="106" t="s">
        <v>195</v>
      </c>
      <c r="AT702" s="106" t="s">
        <v>92</v>
      </c>
      <c r="AU702" s="106" t="s">
        <v>49</v>
      </c>
      <c r="AY702" s="10" t="s">
        <v>90</v>
      </c>
      <c r="BE702" s="107">
        <f>IF(N702="základní",J702,0)</f>
        <v>0</v>
      </c>
      <c r="BF702" s="107">
        <f>IF(N702="snížená",J702,0)</f>
        <v>0</v>
      </c>
      <c r="BG702" s="107">
        <f>IF(N702="zákl. přenesená",J702,0)</f>
        <v>0</v>
      </c>
      <c r="BH702" s="107">
        <f>IF(N702="sníž. přenesená",J702,0)</f>
        <v>0</v>
      </c>
      <c r="BI702" s="107">
        <f>IF(N702="nulová",J702,0)</f>
        <v>0</v>
      </c>
      <c r="BJ702" s="10" t="s">
        <v>47</v>
      </c>
      <c r="BK702" s="107">
        <f>ROUND(I702*H702,2)</f>
        <v>0</v>
      </c>
      <c r="BL702" s="10" t="s">
        <v>195</v>
      </c>
      <c r="BM702" s="106" t="s">
        <v>890</v>
      </c>
    </row>
    <row r="703" spans="2:65" s="1" customFormat="1" ht="19.5" x14ac:dyDescent="0.2">
      <c r="B703" s="19"/>
      <c r="D703" s="108" t="s">
        <v>99</v>
      </c>
      <c r="F703" s="109" t="s">
        <v>889</v>
      </c>
      <c r="I703" s="39"/>
      <c r="L703" s="19"/>
      <c r="M703" s="110"/>
      <c r="N703" s="27"/>
      <c r="O703" s="27"/>
      <c r="P703" s="27"/>
      <c r="Q703" s="27"/>
      <c r="R703" s="27"/>
      <c r="S703" s="27"/>
      <c r="T703" s="28"/>
      <c r="AT703" s="10" t="s">
        <v>99</v>
      </c>
      <c r="AU703" s="10" t="s">
        <v>49</v>
      </c>
    </row>
    <row r="704" spans="2:65" s="7" customFormat="1" x14ac:dyDescent="0.2">
      <c r="B704" s="111"/>
      <c r="D704" s="108" t="s">
        <v>101</v>
      </c>
      <c r="E704" s="112" t="s">
        <v>0</v>
      </c>
      <c r="F704" s="113" t="s">
        <v>891</v>
      </c>
      <c r="H704" s="114">
        <v>2.0110000000000001</v>
      </c>
      <c r="I704" s="115"/>
      <c r="L704" s="111"/>
      <c r="M704" s="116"/>
      <c r="N704" s="117"/>
      <c r="O704" s="117"/>
      <c r="P704" s="117"/>
      <c r="Q704" s="117"/>
      <c r="R704" s="117"/>
      <c r="S704" s="117"/>
      <c r="T704" s="118"/>
      <c r="AT704" s="112" t="s">
        <v>101</v>
      </c>
      <c r="AU704" s="112" t="s">
        <v>49</v>
      </c>
      <c r="AV704" s="7" t="s">
        <v>49</v>
      </c>
      <c r="AW704" s="7" t="s">
        <v>25</v>
      </c>
      <c r="AX704" s="7" t="s">
        <v>46</v>
      </c>
      <c r="AY704" s="112" t="s">
        <v>90</v>
      </c>
    </row>
    <row r="705" spans="2:65" s="6" customFormat="1" ht="22.9" customHeight="1" x14ac:dyDescent="0.2">
      <c r="B705" s="81"/>
      <c r="D705" s="82" t="s">
        <v>45</v>
      </c>
      <c r="E705" s="92" t="s">
        <v>892</v>
      </c>
      <c r="F705" s="92" t="s">
        <v>893</v>
      </c>
      <c r="I705" s="84"/>
      <c r="J705" s="93">
        <f>BK705</f>
        <v>0</v>
      </c>
      <c r="L705" s="81"/>
      <c r="M705" s="86"/>
      <c r="N705" s="87"/>
      <c r="O705" s="87"/>
      <c r="P705" s="88">
        <f>SUM(P706:P1477)</f>
        <v>0</v>
      </c>
      <c r="Q705" s="87"/>
      <c r="R705" s="88">
        <f>SUM(R706:R1477)</f>
        <v>0</v>
      </c>
      <c r="S705" s="87"/>
      <c r="T705" s="89">
        <f>SUM(T706:T1477)</f>
        <v>0</v>
      </c>
      <c r="AR705" s="82" t="s">
        <v>49</v>
      </c>
      <c r="AT705" s="90" t="s">
        <v>45</v>
      </c>
      <c r="AU705" s="90" t="s">
        <v>47</v>
      </c>
      <c r="AY705" s="82" t="s">
        <v>90</v>
      </c>
      <c r="BK705" s="91">
        <f>SUM(BK706:BK1477)</f>
        <v>0</v>
      </c>
    </row>
    <row r="706" spans="2:65" s="1" customFormat="1" ht="36" customHeight="1" x14ac:dyDescent="0.2">
      <c r="B706" s="94"/>
      <c r="C706" s="95" t="s">
        <v>894</v>
      </c>
      <c r="D706" s="95" t="s">
        <v>92</v>
      </c>
      <c r="E706" s="96" t="s">
        <v>212</v>
      </c>
      <c r="F706" s="97" t="s">
        <v>895</v>
      </c>
      <c r="G706" s="98" t="s">
        <v>467</v>
      </c>
      <c r="H706" s="99">
        <v>1</v>
      </c>
      <c r="I706" s="100"/>
      <c r="J706" s="101">
        <f>ROUND(I706*H706,2)</f>
        <v>0</v>
      </c>
      <c r="K706" s="97" t="s">
        <v>0</v>
      </c>
      <c r="L706" s="19"/>
      <c r="M706" s="102" t="s">
        <v>0</v>
      </c>
      <c r="N706" s="103" t="s">
        <v>33</v>
      </c>
      <c r="O706" s="27"/>
      <c r="P706" s="104">
        <f>O706*H706</f>
        <v>0</v>
      </c>
      <c r="Q706" s="104">
        <v>0</v>
      </c>
      <c r="R706" s="104">
        <f>Q706*H706</f>
        <v>0</v>
      </c>
      <c r="S706" s="104">
        <v>0</v>
      </c>
      <c r="T706" s="105">
        <f>S706*H706</f>
        <v>0</v>
      </c>
      <c r="AR706" s="106" t="s">
        <v>195</v>
      </c>
      <c r="AT706" s="106" t="s">
        <v>92</v>
      </c>
      <c r="AU706" s="106" t="s">
        <v>49</v>
      </c>
      <c r="AY706" s="10" t="s">
        <v>90</v>
      </c>
      <c r="BE706" s="107">
        <f>IF(N706="základní",J706,0)</f>
        <v>0</v>
      </c>
      <c r="BF706" s="107">
        <f>IF(N706="snížená",J706,0)</f>
        <v>0</v>
      </c>
      <c r="BG706" s="107">
        <f>IF(N706="zákl. přenesená",J706,0)</f>
        <v>0</v>
      </c>
      <c r="BH706" s="107">
        <f>IF(N706="sníž. přenesená",J706,0)</f>
        <v>0</v>
      </c>
      <c r="BI706" s="107">
        <f>IF(N706="nulová",J706,0)</f>
        <v>0</v>
      </c>
      <c r="BJ706" s="10" t="s">
        <v>47</v>
      </c>
      <c r="BK706" s="107">
        <f>ROUND(I706*H706,2)</f>
        <v>0</v>
      </c>
      <c r="BL706" s="10" t="s">
        <v>195</v>
      </c>
      <c r="BM706" s="106" t="s">
        <v>896</v>
      </c>
    </row>
    <row r="707" spans="2:65" s="1" customFormat="1" ht="19.5" x14ac:dyDescent="0.2">
      <c r="B707" s="19"/>
      <c r="D707" s="108" t="s">
        <v>99</v>
      </c>
      <c r="F707" s="109" t="s">
        <v>895</v>
      </c>
      <c r="I707" s="39"/>
      <c r="L707" s="19"/>
      <c r="M707" s="110"/>
      <c r="N707" s="27"/>
      <c r="O707" s="27"/>
      <c r="P707" s="27"/>
      <c r="Q707" s="27"/>
      <c r="R707" s="27"/>
      <c r="S707" s="27"/>
      <c r="T707" s="28"/>
      <c r="AT707" s="10" t="s">
        <v>99</v>
      </c>
      <c r="AU707" s="10" t="s">
        <v>49</v>
      </c>
    </row>
    <row r="708" spans="2:65" s="1" customFormat="1" ht="292.5" x14ac:dyDescent="0.2">
      <c r="B708" s="19"/>
      <c r="D708" s="108" t="s">
        <v>318</v>
      </c>
      <c r="F708" s="137" t="s">
        <v>897</v>
      </c>
      <c r="I708" s="39"/>
      <c r="L708" s="19"/>
      <c r="M708" s="110"/>
      <c r="N708" s="27"/>
      <c r="O708" s="27"/>
      <c r="P708" s="27"/>
      <c r="Q708" s="27"/>
      <c r="R708" s="27"/>
      <c r="S708" s="27"/>
      <c r="T708" s="28"/>
      <c r="AT708" s="10" t="s">
        <v>318</v>
      </c>
      <c r="AU708" s="10" t="s">
        <v>49</v>
      </c>
    </row>
    <row r="709" spans="2:65" s="7" customFormat="1" x14ac:dyDescent="0.2">
      <c r="B709" s="111"/>
      <c r="D709" s="108" t="s">
        <v>101</v>
      </c>
      <c r="E709" s="112" t="s">
        <v>0</v>
      </c>
      <c r="F709" s="113" t="s">
        <v>898</v>
      </c>
      <c r="H709" s="114">
        <v>1</v>
      </c>
      <c r="I709" s="115"/>
      <c r="L709" s="111"/>
      <c r="M709" s="116"/>
      <c r="N709" s="117"/>
      <c r="O709" s="117"/>
      <c r="P709" s="117"/>
      <c r="Q709" s="117"/>
      <c r="R709" s="117"/>
      <c r="S709" s="117"/>
      <c r="T709" s="118"/>
      <c r="AT709" s="112" t="s">
        <v>101</v>
      </c>
      <c r="AU709" s="112" t="s">
        <v>49</v>
      </c>
      <c r="AV709" s="7" t="s">
        <v>49</v>
      </c>
      <c r="AW709" s="7" t="s">
        <v>25</v>
      </c>
      <c r="AX709" s="7" t="s">
        <v>46</v>
      </c>
      <c r="AY709" s="112" t="s">
        <v>90</v>
      </c>
    </row>
    <row r="710" spans="2:65" s="1" customFormat="1" ht="36" customHeight="1" x14ac:dyDescent="0.2">
      <c r="B710" s="94"/>
      <c r="C710" s="95" t="s">
        <v>899</v>
      </c>
      <c r="D710" s="95" t="s">
        <v>92</v>
      </c>
      <c r="E710" s="96" t="s">
        <v>220</v>
      </c>
      <c r="F710" s="97" t="s">
        <v>900</v>
      </c>
      <c r="G710" s="98" t="s">
        <v>467</v>
      </c>
      <c r="H710" s="99">
        <v>1</v>
      </c>
      <c r="I710" s="100"/>
      <c r="J710" s="101">
        <f>ROUND(I710*H710,2)</f>
        <v>0</v>
      </c>
      <c r="K710" s="97" t="s">
        <v>0</v>
      </c>
      <c r="L710" s="19"/>
      <c r="M710" s="102" t="s">
        <v>0</v>
      </c>
      <c r="N710" s="103" t="s">
        <v>33</v>
      </c>
      <c r="O710" s="27"/>
      <c r="P710" s="104">
        <f>O710*H710</f>
        <v>0</v>
      </c>
      <c r="Q710" s="104">
        <v>0</v>
      </c>
      <c r="R710" s="104">
        <f>Q710*H710</f>
        <v>0</v>
      </c>
      <c r="S710" s="104">
        <v>0</v>
      </c>
      <c r="T710" s="105">
        <f>S710*H710</f>
        <v>0</v>
      </c>
      <c r="AR710" s="106" t="s">
        <v>195</v>
      </c>
      <c r="AT710" s="106" t="s">
        <v>92</v>
      </c>
      <c r="AU710" s="106" t="s">
        <v>49</v>
      </c>
      <c r="AY710" s="10" t="s">
        <v>90</v>
      </c>
      <c r="BE710" s="107">
        <f>IF(N710="základní",J710,0)</f>
        <v>0</v>
      </c>
      <c r="BF710" s="107">
        <f>IF(N710="snížená",J710,0)</f>
        <v>0</v>
      </c>
      <c r="BG710" s="107">
        <f>IF(N710="zákl. přenesená",J710,0)</f>
        <v>0</v>
      </c>
      <c r="BH710" s="107">
        <f>IF(N710="sníž. přenesená",J710,0)</f>
        <v>0</v>
      </c>
      <c r="BI710" s="107">
        <f>IF(N710="nulová",J710,0)</f>
        <v>0</v>
      </c>
      <c r="BJ710" s="10" t="s">
        <v>47</v>
      </c>
      <c r="BK710" s="107">
        <f>ROUND(I710*H710,2)</f>
        <v>0</v>
      </c>
      <c r="BL710" s="10" t="s">
        <v>195</v>
      </c>
      <c r="BM710" s="106" t="s">
        <v>901</v>
      </c>
    </row>
    <row r="711" spans="2:65" s="1" customFormat="1" ht="19.5" x14ac:dyDescent="0.2">
      <c r="B711" s="19"/>
      <c r="D711" s="108" t="s">
        <v>99</v>
      </c>
      <c r="F711" s="109" t="s">
        <v>900</v>
      </c>
      <c r="I711" s="39"/>
      <c r="L711" s="19"/>
      <c r="M711" s="110"/>
      <c r="N711" s="27"/>
      <c r="O711" s="27"/>
      <c r="P711" s="27"/>
      <c r="Q711" s="27"/>
      <c r="R711" s="27"/>
      <c r="S711" s="27"/>
      <c r="T711" s="28"/>
      <c r="AT711" s="10" t="s">
        <v>99</v>
      </c>
      <c r="AU711" s="10" t="s">
        <v>49</v>
      </c>
    </row>
    <row r="712" spans="2:65" s="1" customFormat="1" ht="292.5" x14ac:dyDescent="0.2">
      <c r="B712" s="19"/>
      <c r="D712" s="108" t="s">
        <v>318</v>
      </c>
      <c r="F712" s="137" t="s">
        <v>897</v>
      </c>
      <c r="I712" s="39"/>
      <c r="L712" s="19"/>
      <c r="M712" s="110"/>
      <c r="N712" s="27"/>
      <c r="O712" s="27"/>
      <c r="P712" s="27"/>
      <c r="Q712" s="27"/>
      <c r="R712" s="27"/>
      <c r="S712" s="27"/>
      <c r="T712" s="28"/>
      <c r="AT712" s="10" t="s">
        <v>318</v>
      </c>
      <c r="AU712" s="10" t="s">
        <v>49</v>
      </c>
    </row>
    <row r="713" spans="2:65" s="7" customFormat="1" x14ac:dyDescent="0.2">
      <c r="B713" s="111"/>
      <c r="D713" s="108" t="s">
        <v>101</v>
      </c>
      <c r="E713" s="112" t="s">
        <v>0</v>
      </c>
      <c r="F713" s="113" t="s">
        <v>902</v>
      </c>
      <c r="H713" s="114">
        <v>1</v>
      </c>
      <c r="I713" s="115"/>
      <c r="L713" s="111"/>
      <c r="M713" s="116"/>
      <c r="N713" s="117"/>
      <c r="O713" s="117"/>
      <c r="P713" s="117"/>
      <c r="Q713" s="117"/>
      <c r="R713" s="117"/>
      <c r="S713" s="117"/>
      <c r="T713" s="118"/>
      <c r="AT713" s="112" t="s">
        <v>101</v>
      </c>
      <c r="AU713" s="112" t="s">
        <v>49</v>
      </c>
      <c r="AV713" s="7" t="s">
        <v>49</v>
      </c>
      <c r="AW713" s="7" t="s">
        <v>25</v>
      </c>
      <c r="AX713" s="7" t="s">
        <v>46</v>
      </c>
      <c r="AY713" s="112" t="s">
        <v>90</v>
      </c>
    </row>
    <row r="714" spans="2:65" s="1" customFormat="1" ht="36" customHeight="1" x14ac:dyDescent="0.2">
      <c r="B714" s="94"/>
      <c r="C714" s="95" t="s">
        <v>903</v>
      </c>
      <c r="D714" s="95" t="s">
        <v>92</v>
      </c>
      <c r="E714" s="96" t="s">
        <v>3</v>
      </c>
      <c r="F714" s="97" t="s">
        <v>904</v>
      </c>
      <c r="G714" s="98" t="s">
        <v>467</v>
      </c>
      <c r="H714" s="99">
        <v>1</v>
      </c>
      <c r="I714" s="100"/>
      <c r="J714" s="101">
        <f>ROUND(I714*H714,2)</f>
        <v>0</v>
      </c>
      <c r="K714" s="97" t="s">
        <v>0</v>
      </c>
      <c r="L714" s="19"/>
      <c r="M714" s="102" t="s">
        <v>0</v>
      </c>
      <c r="N714" s="103" t="s">
        <v>33</v>
      </c>
      <c r="O714" s="27"/>
      <c r="P714" s="104">
        <f>O714*H714</f>
        <v>0</v>
      </c>
      <c r="Q714" s="104">
        <v>0</v>
      </c>
      <c r="R714" s="104">
        <f>Q714*H714</f>
        <v>0</v>
      </c>
      <c r="S714" s="104">
        <v>0</v>
      </c>
      <c r="T714" s="105">
        <f>S714*H714</f>
        <v>0</v>
      </c>
      <c r="AR714" s="106" t="s">
        <v>195</v>
      </c>
      <c r="AT714" s="106" t="s">
        <v>92</v>
      </c>
      <c r="AU714" s="106" t="s">
        <v>49</v>
      </c>
      <c r="AY714" s="10" t="s">
        <v>90</v>
      </c>
      <c r="BE714" s="107">
        <f>IF(N714="základní",J714,0)</f>
        <v>0</v>
      </c>
      <c r="BF714" s="107">
        <f>IF(N714="snížená",J714,0)</f>
        <v>0</v>
      </c>
      <c r="BG714" s="107">
        <f>IF(N714="zákl. přenesená",J714,0)</f>
        <v>0</v>
      </c>
      <c r="BH714" s="107">
        <f>IF(N714="sníž. přenesená",J714,0)</f>
        <v>0</v>
      </c>
      <c r="BI714" s="107">
        <f>IF(N714="nulová",J714,0)</f>
        <v>0</v>
      </c>
      <c r="BJ714" s="10" t="s">
        <v>47</v>
      </c>
      <c r="BK714" s="107">
        <f>ROUND(I714*H714,2)</f>
        <v>0</v>
      </c>
      <c r="BL714" s="10" t="s">
        <v>195</v>
      </c>
      <c r="BM714" s="106" t="s">
        <v>905</v>
      </c>
    </row>
    <row r="715" spans="2:65" s="1" customFormat="1" ht="19.5" x14ac:dyDescent="0.2">
      <c r="B715" s="19"/>
      <c r="D715" s="108" t="s">
        <v>99</v>
      </c>
      <c r="F715" s="109" t="s">
        <v>904</v>
      </c>
      <c r="I715" s="39"/>
      <c r="L715" s="19"/>
      <c r="M715" s="110"/>
      <c r="N715" s="27"/>
      <c r="O715" s="27"/>
      <c r="P715" s="27"/>
      <c r="Q715" s="27"/>
      <c r="R715" s="27"/>
      <c r="S715" s="27"/>
      <c r="T715" s="28"/>
      <c r="AT715" s="10" t="s">
        <v>99</v>
      </c>
      <c r="AU715" s="10" t="s">
        <v>49</v>
      </c>
    </row>
    <row r="716" spans="2:65" s="1" customFormat="1" ht="292.5" x14ac:dyDescent="0.2">
      <c r="B716" s="19"/>
      <c r="D716" s="108" t="s">
        <v>318</v>
      </c>
      <c r="F716" s="137" t="s">
        <v>897</v>
      </c>
      <c r="I716" s="39"/>
      <c r="L716" s="19"/>
      <c r="M716" s="110"/>
      <c r="N716" s="27"/>
      <c r="O716" s="27"/>
      <c r="P716" s="27"/>
      <c r="Q716" s="27"/>
      <c r="R716" s="27"/>
      <c r="S716" s="27"/>
      <c r="T716" s="28"/>
      <c r="AT716" s="10" t="s">
        <v>318</v>
      </c>
      <c r="AU716" s="10" t="s">
        <v>49</v>
      </c>
    </row>
    <row r="717" spans="2:65" s="7" customFormat="1" x14ac:dyDescent="0.2">
      <c r="B717" s="111"/>
      <c r="D717" s="108" t="s">
        <v>101</v>
      </c>
      <c r="E717" s="112" t="s">
        <v>0</v>
      </c>
      <c r="F717" s="113" t="s">
        <v>906</v>
      </c>
      <c r="H717" s="114">
        <v>1</v>
      </c>
      <c r="I717" s="115"/>
      <c r="L717" s="111"/>
      <c r="M717" s="116"/>
      <c r="N717" s="117"/>
      <c r="O717" s="117"/>
      <c r="P717" s="117"/>
      <c r="Q717" s="117"/>
      <c r="R717" s="117"/>
      <c r="S717" s="117"/>
      <c r="T717" s="118"/>
      <c r="AT717" s="112" t="s">
        <v>101</v>
      </c>
      <c r="AU717" s="112" t="s">
        <v>49</v>
      </c>
      <c r="AV717" s="7" t="s">
        <v>49</v>
      </c>
      <c r="AW717" s="7" t="s">
        <v>25</v>
      </c>
      <c r="AX717" s="7" t="s">
        <v>46</v>
      </c>
      <c r="AY717" s="112" t="s">
        <v>90</v>
      </c>
    </row>
    <row r="718" spans="2:65" s="1" customFormat="1" ht="36" customHeight="1" x14ac:dyDescent="0.2">
      <c r="B718" s="94"/>
      <c r="C718" s="95" t="s">
        <v>907</v>
      </c>
      <c r="D718" s="95" t="s">
        <v>92</v>
      </c>
      <c r="E718" s="96" t="s">
        <v>230</v>
      </c>
      <c r="F718" s="97" t="s">
        <v>908</v>
      </c>
      <c r="G718" s="98" t="s">
        <v>467</v>
      </c>
      <c r="H718" s="99">
        <v>1</v>
      </c>
      <c r="I718" s="100"/>
      <c r="J718" s="101">
        <f>ROUND(I718*H718,2)</f>
        <v>0</v>
      </c>
      <c r="K718" s="97" t="s">
        <v>0</v>
      </c>
      <c r="L718" s="19"/>
      <c r="M718" s="102" t="s">
        <v>0</v>
      </c>
      <c r="N718" s="103" t="s">
        <v>33</v>
      </c>
      <c r="O718" s="27"/>
      <c r="P718" s="104">
        <f>O718*H718</f>
        <v>0</v>
      </c>
      <c r="Q718" s="104">
        <v>0</v>
      </c>
      <c r="R718" s="104">
        <f>Q718*H718</f>
        <v>0</v>
      </c>
      <c r="S718" s="104">
        <v>0</v>
      </c>
      <c r="T718" s="105">
        <f>S718*H718</f>
        <v>0</v>
      </c>
      <c r="AR718" s="106" t="s">
        <v>195</v>
      </c>
      <c r="AT718" s="106" t="s">
        <v>92</v>
      </c>
      <c r="AU718" s="106" t="s">
        <v>49</v>
      </c>
      <c r="AY718" s="10" t="s">
        <v>90</v>
      </c>
      <c r="BE718" s="107">
        <f>IF(N718="základní",J718,0)</f>
        <v>0</v>
      </c>
      <c r="BF718" s="107">
        <f>IF(N718="snížená",J718,0)</f>
        <v>0</v>
      </c>
      <c r="BG718" s="107">
        <f>IF(N718="zákl. přenesená",J718,0)</f>
        <v>0</v>
      </c>
      <c r="BH718" s="107">
        <f>IF(N718="sníž. přenesená",J718,0)</f>
        <v>0</v>
      </c>
      <c r="BI718" s="107">
        <f>IF(N718="nulová",J718,0)</f>
        <v>0</v>
      </c>
      <c r="BJ718" s="10" t="s">
        <v>47</v>
      </c>
      <c r="BK718" s="107">
        <f>ROUND(I718*H718,2)</f>
        <v>0</v>
      </c>
      <c r="BL718" s="10" t="s">
        <v>195</v>
      </c>
      <c r="BM718" s="106" t="s">
        <v>909</v>
      </c>
    </row>
    <row r="719" spans="2:65" s="1" customFormat="1" ht="19.5" x14ac:dyDescent="0.2">
      <c r="B719" s="19"/>
      <c r="D719" s="108" t="s">
        <v>99</v>
      </c>
      <c r="F719" s="109" t="s">
        <v>908</v>
      </c>
      <c r="I719" s="39"/>
      <c r="L719" s="19"/>
      <c r="M719" s="110"/>
      <c r="N719" s="27"/>
      <c r="O719" s="27"/>
      <c r="P719" s="27"/>
      <c r="Q719" s="27"/>
      <c r="R719" s="27"/>
      <c r="S719" s="27"/>
      <c r="T719" s="28"/>
      <c r="AT719" s="10" t="s">
        <v>99</v>
      </c>
      <c r="AU719" s="10" t="s">
        <v>49</v>
      </c>
    </row>
    <row r="720" spans="2:65" s="1" customFormat="1" ht="292.5" x14ac:dyDescent="0.2">
      <c r="B720" s="19"/>
      <c r="D720" s="108" t="s">
        <v>318</v>
      </c>
      <c r="F720" s="137" t="s">
        <v>897</v>
      </c>
      <c r="I720" s="39"/>
      <c r="L720" s="19"/>
      <c r="M720" s="110"/>
      <c r="N720" s="27"/>
      <c r="O720" s="27"/>
      <c r="P720" s="27"/>
      <c r="Q720" s="27"/>
      <c r="R720" s="27"/>
      <c r="S720" s="27"/>
      <c r="T720" s="28"/>
      <c r="AT720" s="10" t="s">
        <v>318</v>
      </c>
      <c r="AU720" s="10" t="s">
        <v>49</v>
      </c>
    </row>
    <row r="721" spans="2:65" s="7" customFormat="1" x14ac:dyDescent="0.2">
      <c r="B721" s="111"/>
      <c r="D721" s="108" t="s">
        <v>101</v>
      </c>
      <c r="E721" s="112" t="s">
        <v>0</v>
      </c>
      <c r="F721" s="113" t="s">
        <v>910</v>
      </c>
      <c r="H721" s="114">
        <v>1</v>
      </c>
      <c r="I721" s="115"/>
      <c r="L721" s="111"/>
      <c r="M721" s="116"/>
      <c r="N721" s="117"/>
      <c r="O721" s="117"/>
      <c r="P721" s="117"/>
      <c r="Q721" s="117"/>
      <c r="R721" s="117"/>
      <c r="S721" s="117"/>
      <c r="T721" s="118"/>
      <c r="AT721" s="112" t="s">
        <v>101</v>
      </c>
      <c r="AU721" s="112" t="s">
        <v>49</v>
      </c>
      <c r="AV721" s="7" t="s">
        <v>49</v>
      </c>
      <c r="AW721" s="7" t="s">
        <v>25</v>
      </c>
      <c r="AX721" s="7" t="s">
        <v>46</v>
      </c>
      <c r="AY721" s="112" t="s">
        <v>90</v>
      </c>
    </row>
    <row r="722" spans="2:65" s="1" customFormat="1" ht="36" customHeight="1" x14ac:dyDescent="0.2">
      <c r="B722" s="94"/>
      <c r="C722" s="95" t="s">
        <v>911</v>
      </c>
      <c r="D722" s="95" t="s">
        <v>92</v>
      </c>
      <c r="E722" s="96" t="s">
        <v>238</v>
      </c>
      <c r="F722" s="97" t="s">
        <v>912</v>
      </c>
      <c r="G722" s="98" t="s">
        <v>467</v>
      </c>
      <c r="H722" s="99">
        <v>1</v>
      </c>
      <c r="I722" s="100"/>
      <c r="J722" s="101">
        <f>ROUND(I722*H722,2)</f>
        <v>0</v>
      </c>
      <c r="K722" s="97" t="s">
        <v>0</v>
      </c>
      <c r="L722" s="19"/>
      <c r="M722" s="102" t="s">
        <v>0</v>
      </c>
      <c r="N722" s="103" t="s">
        <v>33</v>
      </c>
      <c r="O722" s="27"/>
      <c r="P722" s="104">
        <f>O722*H722</f>
        <v>0</v>
      </c>
      <c r="Q722" s="104">
        <v>0</v>
      </c>
      <c r="R722" s="104">
        <f>Q722*H722</f>
        <v>0</v>
      </c>
      <c r="S722" s="104">
        <v>0</v>
      </c>
      <c r="T722" s="105">
        <f>S722*H722</f>
        <v>0</v>
      </c>
      <c r="AR722" s="106" t="s">
        <v>195</v>
      </c>
      <c r="AT722" s="106" t="s">
        <v>92</v>
      </c>
      <c r="AU722" s="106" t="s">
        <v>49</v>
      </c>
      <c r="AY722" s="10" t="s">
        <v>90</v>
      </c>
      <c r="BE722" s="107">
        <f>IF(N722="základní",J722,0)</f>
        <v>0</v>
      </c>
      <c r="BF722" s="107">
        <f>IF(N722="snížená",J722,0)</f>
        <v>0</v>
      </c>
      <c r="BG722" s="107">
        <f>IF(N722="zákl. přenesená",J722,0)</f>
        <v>0</v>
      </c>
      <c r="BH722" s="107">
        <f>IF(N722="sníž. přenesená",J722,0)</f>
        <v>0</v>
      </c>
      <c r="BI722" s="107">
        <f>IF(N722="nulová",J722,0)</f>
        <v>0</v>
      </c>
      <c r="BJ722" s="10" t="s">
        <v>47</v>
      </c>
      <c r="BK722" s="107">
        <f>ROUND(I722*H722,2)</f>
        <v>0</v>
      </c>
      <c r="BL722" s="10" t="s">
        <v>195</v>
      </c>
      <c r="BM722" s="106" t="s">
        <v>913</v>
      </c>
    </row>
    <row r="723" spans="2:65" s="1" customFormat="1" ht="19.5" x14ac:dyDescent="0.2">
      <c r="B723" s="19"/>
      <c r="D723" s="108" t="s">
        <v>99</v>
      </c>
      <c r="F723" s="109" t="s">
        <v>912</v>
      </c>
      <c r="I723" s="39"/>
      <c r="L723" s="19"/>
      <c r="M723" s="110"/>
      <c r="N723" s="27"/>
      <c r="O723" s="27"/>
      <c r="P723" s="27"/>
      <c r="Q723" s="27"/>
      <c r="R723" s="27"/>
      <c r="S723" s="27"/>
      <c r="T723" s="28"/>
      <c r="AT723" s="10" t="s">
        <v>99</v>
      </c>
      <c r="AU723" s="10" t="s">
        <v>49</v>
      </c>
    </row>
    <row r="724" spans="2:65" s="1" customFormat="1" ht="292.5" x14ac:dyDescent="0.2">
      <c r="B724" s="19"/>
      <c r="D724" s="108" t="s">
        <v>318</v>
      </c>
      <c r="F724" s="137" t="s">
        <v>897</v>
      </c>
      <c r="I724" s="39"/>
      <c r="L724" s="19"/>
      <c r="M724" s="110"/>
      <c r="N724" s="27"/>
      <c r="O724" s="27"/>
      <c r="P724" s="27"/>
      <c r="Q724" s="27"/>
      <c r="R724" s="27"/>
      <c r="S724" s="27"/>
      <c r="T724" s="28"/>
      <c r="AT724" s="10" t="s">
        <v>318</v>
      </c>
      <c r="AU724" s="10" t="s">
        <v>49</v>
      </c>
    </row>
    <row r="725" spans="2:65" s="7" customFormat="1" x14ac:dyDescent="0.2">
      <c r="B725" s="111"/>
      <c r="D725" s="108" t="s">
        <v>101</v>
      </c>
      <c r="E725" s="112" t="s">
        <v>0</v>
      </c>
      <c r="F725" s="113" t="s">
        <v>914</v>
      </c>
      <c r="H725" s="114">
        <v>1</v>
      </c>
      <c r="I725" s="115"/>
      <c r="L725" s="111"/>
      <c r="M725" s="116"/>
      <c r="N725" s="117"/>
      <c r="O725" s="117"/>
      <c r="P725" s="117"/>
      <c r="Q725" s="117"/>
      <c r="R725" s="117"/>
      <c r="S725" s="117"/>
      <c r="T725" s="118"/>
      <c r="AT725" s="112" t="s">
        <v>101</v>
      </c>
      <c r="AU725" s="112" t="s">
        <v>49</v>
      </c>
      <c r="AV725" s="7" t="s">
        <v>49</v>
      </c>
      <c r="AW725" s="7" t="s">
        <v>25</v>
      </c>
      <c r="AX725" s="7" t="s">
        <v>46</v>
      </c>
      <c r="AY725" s="112" t="s">
        <v>90</v>
      </c>
    </row>
    <row r="726" spans="2:65" s="1" customFormat="1" ht="36" customHeight="1" x14ac:dyDescent="0.2">
      <c r="B726" s="94"/>
      <c r="C726" s="95" t="s">
        <v>915</v>
      </c>
      <c r="D726" s="95" t="s">
        <v>92</v>
      </c>
      <c r="E726" s="96" t="s">
        <v>248</v>
      </c>
      <c r="F726" s="97" t="s">
        <v>916</v>
      </c>
      <c r="G726" s="98" t="s">
        <v>467</v>
      </c>
      <c r="H726" s="99">
        <v>1</v>
      </c>
      <c r="I726" s="100"/>
      <c r="J726" s="101">
        <f>ROUND(I726*H726,2)</f>
        <v>0</v>
      </c>
      <c r="K726" s="97" t="s">
        <v>0</v>
      </c>
      <c r="L726" s="19"/>
      <c r="M726" s="102" t="s">
        <v>0</v>
      </c>
      <c r="N726" s="103" t="s">
        <v>33</v>
      </c>
      <c r="O726" s="27"/>
      <c r="P726" s="104">
        <f>O726*H726</f>
        <v>0</v>
      </c>
      <c r="Q726" s="104">
        <v>0</v>
      </c>
      <c r="R726" s="104">
        <f>Q726*H726</f>
        <v>0</v>
      </c>
      <c r="S726" s="104">
        <v>0</v>
      </c>
      <c r="T726" s="105">
        <f>S726*H726</f>
        <v>0</v>
      </c>
      <c r="AR726" s="106" t="s">
        <v>195</v>
      </c>
      <c r="AT726" s="106" t="s">
        <v>92</v>
      </c>
      <c r="AU726" s="106" t="s">
        <v>49</v>
      </c>
      <c r="AY726" s="10" t="s">
        <v>90</v>
      </c>
      <c r="BE726" s="107">
        <f>IF(N726="základní",J726,0)</f>
        <v>0</v>
      </c>
      <c r="BF726" s="107">
        <f>IF(N726="snížená",J726,0)</f>
        <v>0</v>
      </c>
      <c r="BG726" s="107">
        <f>IF(N726="zákl. přenesená",J726,0)</f>
        <v>0</v>
      </c>
      <c r="BH726" s="107">
        <f>IF(N726="sníž. přenesená",J726,0)</f>
        <v>0</v>
      </c>
      <c r="BI726" s="107">
        <f>IF(N726="nulová",J726,0)</f>
        <v>0</v>
      </c>
      <c r="BJ726" s="10" t="s">
        <v>47</v>
      </c>
      <c r="BK726" s="107">
        <f>ROUND(I726*H726,2)</f>
        <v>0</v>
      </c>
      <c r="BL726" s="10" t="s">
        <v>195</v>
      </c>
      <c r="BM726" s="106" t="s">
        <v>917</v>
      </c>
    </row>
    <row r="727" spans="2:65" s="1" customFormat="1" ht="19.5" x14ac:dyDescent="0.2">
      <c r="B727" s="19"/>
      <c r="D727" s="108" t="s">
        <v>99</v>
      </c>
      <c r="F727" s="109" t="s">
        <v>916</v>
      </c>
      <c r="I727" s="39"/>
      <c r="L727" s="19"/>
      <c r="M727" s="110"/>
      <c r="N727" s="27"/>
      <c r="O727" s="27"/>
      <c r="P727" s="27"/>
      <c r="Q727" s="27"/>
      <c r="R727" s="27"/>
      <c r="S727" s="27"/>
      <c r="T727" s="28"/>
      <c r="AT727" s="10" t="s">
        <v>99</v>
      </c>
      <c r="AU727" s="10" t="s">
        <v>49</v>
      </c>
    </row>
    <row r="728" spans="2:65" s="1" customFormat="1" ht="292.5" x14ac:dyDescent="0.2">
      <c r="B728" s="19"/>
      <c r="D728" s="108" t="s">
        <v>318</v>
      </c>
      <c r="F728" s="137" t="s">
        <v>897</v>
      </c>
      <c r="I728" s="39"/>
      <c r="L728" s="19"/>
      <c r="M728" s="110"/>
      <c r="N728" s="27"/>
      <c r="O728" s="27"/>
      <c r="P728" s="27"/>
      <c r="Q728" s="27"/>
      <c r="R728" s="27"/>
      <c r="S728" s="27"/>
      <c r="T728" s="28"/>
      <c r="AT728" s="10" t="s">
        <v>318</v>
      </c>
      <c r="AU728" s="10" t="s">
        <v>49</v>
      </c>
    </row>
    <row r="729" spans="2:65" s="7" customFormat="1" x14ac:dyDescent="0.2">
      <c r="B729" s="111"/>
      <c r="D729" s="108" t="s">
        <v>101</v>
      </c>
      <c r="E729" s="112" t="s">
        <v>0</v>
      </c>
      <c r="F729" s="113" t="s">
        <v>918</v>
      </c>
      <c r="H729" s="114">
        <v>1</v>
      </c>
      <c r="I729" s="115"/>
      <c r="L729" s="111"/>
      <c r="M729" s="116"/>
      <c r="N729" s="117"/>
      <c r="O729" s="117"/>
      <c r="P729" s="117"/>
      <c r="Q729" s="117"/>
      <c r="R729" s="117"/>
      <c r="S729" s="117"/>
      <c r="T729" s="118"/>
      <c r="AT729" s="112" t="s">
        <v>101</v>
      </c>
      <c r="AU729" s="112" t="s">
        <v>49</v>
      </c>
      <c r="AV729" s="7" t="s">
        <v>49</v>
      </c>
      <c r="AW729" s="7" t="s">
        <v>25</v>
      </c>
      <c r="AX729" s="7" t="s">
        <v>46</v>
      </c>
      <c r="AY729" s="112" t="s">
        <v>90</v>
      </c>
    </row>
    <row r="730" spans="2:65" s="1" customFormat="1" ht="36" customHeight="1" x14ac:dyDescent="0.2">
      <c r="B730" s="94"/>
      <c r="C730" s="95" t="s">
        <v>919</v>
      </c>
      <c r="D730" s="95" t="s">
        <v>92</v>
      </c>
      <c r="E730" s="96" t="s">
        <v>255</v>
      </c>
      <c r="F730" s="97" t="s">
        <v>920</v>
      </c>
      <c r="G730" s="98" t="s">
        <v>467</v>
      </c>
      <c r="H730" s="99">
        <v>1</v>
      </c>
      <c r="I730" s="100"/>
      <c r="J730" s="101">
        <f>ROUND(I730*H730,2)</f>
        <v>0</v>
      </c>
      <c r="K730" s="97" t="s">
        <v>0</v>
      </c>
      <c r="L730" s="19"/>
      <c r="M730" s="102" t="s">
        <v>0</v>
      </c>
      <c r="N730" s="103" t="s">
        <v>33</v>
      </c>
      <c r="O730" s="27"/>
      <c r="P730" s="104">
        <f>O730*H730</f>
        <v>0</v>
      </c>
      <c r="Q730" s="104">
        <v>0</v>
      </c>
      <c r="R730" s="104">
        <f>Q730*H730</f>
        <v>0</v>
      </c>
      <c r="S730" s="104">
        <v>0</v>
      </c>
      <c r="T730" s="105">
        <f>S730*H730</f>
        <v>0</v>
      </c>
      <c r="AR730" s="106" t="s">
        <v>195</v>
      </c>
      <c r="AT730" s="106" t="s">
        <v>92</v>
      </c>
      <c r="AU730" s="106" t="s">
        <v>49</v>
      </c>
      <c r="AY730" s="10" t="s">
        <v>90</v>
      </c>
      <c r="BE730" s="107">
        <f>IF(N730="základní",J730,0)</f>
        <v>0</v>
      </c>
      <c r="BF730" s="107">
        <f>IF(N730="snížená",J730,0)</f>
        <v>0</v>
      </c>
      <c r="BG730" s="107">
        <f>IF(N730="zákl. přenesená",J730,0)</f>
        <v>0</v>
      </c>
      <c r="BH730" s="107">
        <f>IF(N730="sníž. přenesená",J730,0)</f>
        <v>0</v>
      </c>
      <c r="BI730" s="107">
        <f>IF(N730="nulová",J730,0)</f>
        <v>0</v>
      </c>
      <c r="BJ730" s="10" t="s">
        <v>47</v>
      </c>
      <c r="BK730" s="107">
        <f>ROUND(I730*H730,2)</f>
        <v>0</v>
      </c>
      <c r="BL730" s="10" t="s">
        <v>195</v>
      </c>
      <c r="BM730" s="106" t="s">
        <v>921</v>
      </c>
    </row>
    <row r="731" spans="2:65" s="1" customFormat="1" ht="19.5" x14ac:dyDescent="0.2">
      <c r="B731" s="19"/>
      <c r="D731" s="108" t="s">
        <v>99</v>
      </c>
      <c r="F731" s="109" t="s">
        <v>920</v>
      </c>
      <c r="I731" s="39"/>
      <c r="L731" s="19"/>
      <c r="M731" s="110"/>
      <c r="N731" s="27"/>
      <c r="O731" s="27"/>
      <c r="P731" s="27"/>
      <c r="Q731" s="27"/>
      <c r="R731" s="27"/>
      <c r="S731" s="27"/>
      <c r="T731" s="28"/>
      <c r="AT731" s="10" t="s">
        <v>99</v>
      </c>
      <c r="AU731" s="10" t="s">
        <v>49</v>
      </c>
    </row>
    <row r="732" spans="2:65" s="1" customFormat="1" ht="292.5" x14ac:dyDescent="0.2">
      <c r="B732" s="19"/>
      <c r="D732" s="108" t="s">
        <v>318</v>
      </c>
      <c r="F732" s="137" t="s">
        <v>897</v>
      </c>
      <c r="I732" s="39"/>
      <c r="L732" s="19"/>
      <c r="M732" s="110"/>
      <c r="N732" s="27"/>
      <c r="O732" s="27"/>
      <c r="P732" s="27"/>
      <c r="Q732" s="27"/>
      <c r="R732" s="27"/>
      <c r="S732" s="27"/>
      <c r="T732" s="28"/>
      <c r="AT732" s="10" t="s">
        <v>318</v>
      </c>
      <c r="AU732" s="10" t="s">
        <v>49</v>
      </c>
    </row>
    <row r="733" spans="2:65" s="7" customFormat="1" x14ac:dyDescent="0.2">
      <c r="B733" s="111"/>
      <c r="D733" s="108" t="s">
        <v>101</v>
      </c>
      <c r="E733" s="112" t="s">
        <v>0</v>
      </c>
      <c r="F733" s="113" t="s">
        <v>922</v>
      </c>
      <c r="H733" s="114">
        <v>1</v>
      </c>
      <c r="I733" s="115"/>
      <c r="L733" s="111"/>
      <c r="M733" s="116"/>
      <c r="N733" s="117"/>
      <c r="O733" s="117"/>
      <c r="P733" s="117"/>
      <c r="Q733" s="117"/>
      <c r="R733" s="117"/>
      <c r="S733" s="117"/>
      <c r="T733" s="118"/>
      <c r="AT733" s="112" t="s">
        <v>101</v>
      </c>
      <c r="AU733" s="112" t="s">
        <v>49</v>
      </c>
      <c r="AV733" s="7" t="s">
        <v>49</v>
      </c>
      <c r="AW733" s="7" t="s">
        <v>25</v>
      </c>
      <c r="AX733" s="7" t="s">
        <v>46</v>
      </c>
      <c r="AY733" s="112" t="s">
        <v>90</v>
      </c>
    </row>
    <row r="734" spans="2:65" s="1" customFormat="1" ht="36" customHeight="1" x14ac:dyDescent="0.2">
      <c r="B734" s="94"/>
      <c r="C734" s="95" t="s">
        <v>549</v>
      </c>
      <c r="D734" s="95" t="s">
        <v>92</v>
      </c>
      <c r="E734" s="96" t="s">
        <v>262</v>
      </c>
      <c r="F734" s="97" t="s">
        <v>923</v>
      </c>
      <c r="G734" s="98" t="s">
        <v>467</v>
      </c>
      <c r="H734" s="99">
        <v>1</v>
      </c>
      <c r="I734" s="100"/>
      <c r="J734" s="101">
        <f>ROUND(I734*H734,2)</f>
        <v>0</v>
      </c>
      <c r="K734" s="97" t="s">
        <v>0</v>
      </c>
      <c r="L734" s="19"/>
      <c r="M734" s="102" t="s">
        <v>0</v>
      </c>
      <c r="N734" s="103" t="s">
        <v>33</v>
      </c>
      <c r="O734" s="27"/>
      <c r="P734" s="104">
        <f>O734*H734</f>
        <v>0</v>
      </c>
      <c r="Q734" s="104">
        <v>0</v>
      </c>
      <c r="R734" s="104">
        <f>Q734*H734</f>
        <v>0</v>
      </c>
      <c r="S734" s="104">
        <v>0</v>
      </c>
      <c r="T734" s="105">
        <f>S734*H734</f>
        <v>0</v>
      </c>
      <c r="AR734" s="106" t="s">
        <v>195</v>
      </c>
      <c r="AT734" s="106" t="s">
        <v>92</v>
      </c>
      <c r="AU734" s="106" t="s">
        <v>49</v>
      </c>
      <c r="AY734" s="10" t="s">
        <v>90</v>
      </c>
      <c r="BE734" s="107">
        <f>IF(N734="základní",J734,0)</f>
        <v>0</v>
      </c>
      <c r="BF734" s="107">
        <f>IF(N734="snížená",J734,0)</f>
        <v>0</v>
      </c>
      <c r="BG734" s="107">
        <f>IF(N734="zákl. přenesená",J734,0)</f>
        <v>0</v>
      </c>
      <c r="BH734" s="107">
        <f>IF(N734="sníž. přenesená",J734,0)</f>
        <v>0</v>
      </c>
      <c r="BI734" s="107">
        <f>IF(N734="nulová",J734,0)</f>
        <v>0</v>
      </c>
      <c r="BJ734" s="10" t="s">
        <v>47</v>
      </c>
      <c r="BK734" s="107">
        <f>ROUND(I734*H734,2)</f>
        <v>0</v>
      </c>
      <c r="BL734" s="10" t="s">
        <v>195</v>
      </c>
      <c r="BM734" s="106" t="s">
        <v>924</v>
      </c>
    </row>
    <row r="735" spans="2:65" s="1" customFormat="1" ht="19.5" x14ac:dyDescent="0.2">
      <c r="B735" s="19"/>
      <c r="D735" s="108" t="s">
        <v>99</v>
      </c>
      <c r="F735" s="109" t="s">
        <v>923</v>
      </c>
      <c r="I735" s="39"/>
      <c r="L735" s="19"/>
      <c r="M735" s="110"/>
      <c r="N735" s="27"/>
      <c r="O735" s="27"/>
      <c r="P735" s="27"/>
      <c r="Q735" s="27"/>
      <c r="R735" s="27"/>
      <c r="S735" s="27"/>
      <c r="T735" s="28"/>
      <c r="AT735" s="10" t="s">
        <v>99</v>
      </c>
      <c r="AU735" s="10" t="s">
        <v>49</v>
      </c>
    </row>
    <row r="736" spans="2:65" s="1" customFormat="1" ht="292.5" x14ac:dyDescent="0.2">
      <c r="B736" s="19"/>
      <c r="D736" s="108" t="s">
        <v>318</v>
      </c>
      <c r="F736" s="137" t="s">
        <v>897</v>
      </c>
      <c r="I736" s="39"/>
      <c r="L736" s="19"/>
      <c r="M736" s="110"/>
      <c r="N736" s="27"/>
      <c r="O736" s="27"/>
      <c r="P736" s="27"/>
      <c r="Q736" s="27"/>
      <c r="R736" s="27"/>
      <c r="S736" s="27"/>
      <c r="T736" s="28"/>
      <c r="AT736" s="10" t="s">
        <v>318</v>
      </c>
      <c r="AU736" s="10" t="s">
        <v>49</v>
      </c>
    </row>
    <row r="737" spans="2:65" s="7" customFormat="1" x14ac:dyDescent="0.2">
      <c r="B737" s="111"/>
      <c r="D737" s="108" t="s">
        <v>101</v>
      </c>
      <c r="E737" s="112" t="s">
        <v>0</v>
      </c>
      <c r="F737" s="113" t="s">
        <v>925</v>
      </c>
      <c r="H737" s="114">
        <v>1</v>
      </c>
      <c r="I737" s="115"/>
      <c r="L737" s="111"/>
      <c r="M737" s="116"/>
      <c r="N737" s="117"/>
      <c r="O737" s="117"/>
      <c r="P737" s="117"/>
      <c r="Q737" s="117"/>
      <c r="R737" s="117"/>
      <c r="S737" s="117"/>
      <c r="T737" s="118"/>
      <c r="AT737" s="112" t="s">
        <v>101</v>
      </c>
      <c r="AU737" s="112" t="s">
        <v>49</v>
      </c>
      <c r="AV737" s="7" t="s">
        <v>49</v>
      </c>
      <c r="AW737" s="7" t="s">
        <v>25</v>
      </c>
      <c r="AX737" s="7" t="s">
        <v>46</v>
      </c>
      <c r="AY737" s="112" t="s">
        <v>90</v>
      </c>
    </row>
    <row r="738" spans="2:65" s="1" customFormat="1" ht="36" customHeight="1" x14ac:dyDescent="0.2">
      <c r="B738" s="94"/>
      <c r="C738" s="95" t="s">
        <v>926</v>
      </c>
      <c r="D738" s="95" t="s">
        <v>92</v>
      </c>
      <c r="E738" s="96" t="s">
        <v>270</v>
      </c>
      <c r="F738" s="97" t="s">
        <v>927</v>
      </c>
      <c r="G738" s="98" t="s">
        <v>467</v>
      </c>
      <c r="H738" s="99">
        <v>1</v>
      </c>
      <c r="I738" s="100"/>
      <c r="J738" s="101">
        <f>ROUND(I738*H738,2)</f>
        <v>0</v>
      </c>
      <c r="K738" s="97" t="s">
        <v>0</v>
      </c>
      <c r="L738" s="19"/>
      <c r="M738" s="102" t="s">
        <v>0</v>
      </c>
      <c r="N738" s="103" t="s">
        <v>33</v>
      </c>
      <c r="O738" s="27"/>
      <c r="P738" s="104">
        <f>O738*H738</f>
        <v>0</v>
      </c>
      <c r="Q738" s="104">
        <v>0</v>
      </c>
      <c r="R738" s="104">
        <f>Q738*H738</f>
        <v>0</v>
      </c>
      <c r="S738" s="104">
        <v>0</v>
      </c>
      <c r="T738" s="105">
        <f>S738*H738</f>
        <v>0</v>
      </c>
      <c r="AR738" s="106" t="s">
        <v>195</v>
      </c>
      <c r="AT738" s="106" t="s">
        <v>92</v>
      </c>
      <c r="AU738" s="106" t="s">
        <v>49</v>
      </c>
      <c r="AY738" s="10" t="s">
        <v>90</v>
      </c>
      <c r="BE738" s="107">
        <f>IF(N738="základní",J738,0)</f>
        <v>0</v>
      </c>
      <c r="BF738" s="107">
        <f>IF(N738="snížená",J738,0)</f>
        <v>0</v>
      </c>
      <c r="BG738" s="107">
        <f>IF(N738="zákl. přenesená",J738,0)</f>
        <v>0</v>
      </c>
      <c r="BH738" s="107">
        <f>IF(N738="sníž. přenesená",J738,0)</f>
        <v>0</v>
      </c>
      <c r="BI738" s="107">
        <f>IF(N738="nulová",J738,0)</f>
        <v>0</v>
      </c>
      <c r="BJ738" s="10" t="s">
        <v>47</v>
      </c>
      <c r="BK738" s="107">
        <f>ROUND(I738*H738,2)</f>
        <v>0</v>
      </c>
      <c r="BL738" s="10" t="s">
        <v>195</v>
      </c>
      <c r="BM738" s="106" t="s">
        <v>928</v>
      </c>
    </row>
    <row r="739" spans="2:65" s="1" customFormat="1" ht="19.5" x14ac:dyDescent="0.2">
      <c r="B739" s="19"/>
      <c r="D739" s="108" t="s">
        <v>99</v>
      </c>
      <c r="F739" s="109" t="s">
        <v>927</v>
      </c>
      <c r="I739" s="39"/>
      <c r="L739" s="19"/>
      <c r="M739" s="110"/>
      <c r="N739" s="27"/>
      <c r="O739" s="27"/>
      <c r="P739" s="27"/>
      <c r="Q739" s="27"/>
      <c r="R739" s="27"/>
      <c r="S739" s="27"/>
      <c r="T739" s="28"/>
      <c r="AT739" s="10" t="s">
        <v>99</v>
      </c>
      <c r="AU739" s="10" t="s">
        <v>49</v>
      </c>
    </row>
    <row r="740" spans="2:65" s="1" customFormat="1" ht="292.5" x14ac:dyDescent="0.2">
      <c r="B740" s="19"/>
      <c r="D740" s="108" t="s">
        <v>318</v>
      </c>
      <c r="F740" s="137" t="s">
        <v>897</v>
      </c>
      <c r="I740" s="39"/>
      <c r="L740" s="19"/>
      <c r="M740" s="110"/>
      <c r="N740" s="27"/>
      <c r="O740" s="27"/>
      <c r="P740" s="27"/>
      <c r="Q740" s="27"/>
      <c r="R740" s="27"/>
      <c r="S740" s="27"/>
      <c r="T740" s="28"/>
      <c r="AT740" s="10" t="s">
        <v>318</v>
      </c>
      <c r="AU740" s="10" t="s">
        <v>49</v>
      </c>
    </row>
    <row r="741" spans="2:65" s="7" customFormat="1" x14ac:dyDescent="0.2">
      <c r="B741" s="111"/>
      <c r="D741" s="108" t="s">
        <v>101</v>
      </c>
      <c r="E741" s="112" t="s">
        <v>0</v>
      </c>
      <c r="F741" s="113" t="s">
        <v>929</v>
      </c>
      <c r="H741" s="114">
        <v>1</v>
      </c>
      <c r="I741" s="115"/>
      <c r="L741" s="111"/>
      <c r="M741" s="116"/>
      <c r="N741" s="117"/>
      <c r="O741" s="117"/>
      <c r="P741" s="117"/>
      <c r="Q741" s="117"/>
      <c r="R741" s="117"/>
      <c r="S741" s="117"/>
      <c r="T741" s="118"/>
      <c r="AT741" s="112" t="s">
        <v>101</v>
      </c>
      <c r="AU741" s="112" t="s">
        <v>49</v>
      </c>
      <c r="AV741" s="7" t="s">
        <v>49</v>
      </c>
      <c r="AW741" s="7" t="s">
        <v>25</v>
      </c>
      <c r="AX741" s="7" t="s">
        <v>46</v>
      </c>
      <c r="AY741" s="112" t="s">
        <v>90</v>
      </c>
    </row>
    <row r="742" spans="2:65" s="1" customFormat="1" ht="36" customHeight="1" x14ac:dyDescent="0.2">
      <c r="B742" s="94"/>
      <c r="C742" s="95" t="s">
        <v>930</v>
      </c>
      <c r="D742" s="95" t="s">
        <v>92</v>
      </c>
      <c r="E742" s="96" t="s">
        <v>277</v>
      </c>
      <c r="F742" s="97" t="s">
        <v>931</v>
      </c>
      <c r="G742" s="98" t="s">
        <v>467</v>
      </c>
      <c r="H742" s="99">
        <v>1</v>
      </c>
      <c r="I742" s="100"/>
      <c r="J742" s="101">
        <f>ROUND(I742*H742,2)</f>
        <v>0</v>
      </c>
      <c r="K742" s="97" t="s">
        <v>0</v>
      </c>
      <c r="L742" s="19"/>
      <c r="M742" s="102" t="s">
        <v>0</v>
      </c>
      <c r="N742" s="103" t="s">
        <v>33</v>
      </c>
      <c r="O742" s="27"/>
      <c r="P742" s="104">
        <f>O742*H742</f>
        <v>0</v>
      </c>
      <c r="Q742" s="104">
        <v>0</v>
      </c>
      <c r="R742" s="104">
        <f>Q742*H742</f>
        <v>0</v>
      </c>
      <c r="S742" s="104">
        <v>0</v>
      </c>
      <c r="T742" s="105">
        <f>S742*H742</f>
        <v>0</v>
      </c>
      <c r="AR742" s="106" t="s">
        <v>195</v>
      </c>
      <c r="AT742" s="106" t="s">
        <v>92</v>
      </c>
      <c r="AU742" s="106" t="s">
        <v>49</v>
      </c>
      <c r="AY742" s="10" t="s">
        <v>90</v>
      </c>
      <c r="BE742" s="107">
        <f>IF(N742="základní",J742,0)</f>
        <v>0</v>
      </c>
      <c r="BF742" s="107">
        <f>IF(N742="snížená",J742,0)</f>
        <v>0</v>
      </c>
      <c r="BG742" s="107">
        <f>IF(N742="zákl. přenesená",J742,0)</f>
        <v>0</v>
      </c>
      <c r="BH742" s="107">
        <f>IF(N742="sníž. přenesená",J742,0)</f>
        <v>0</v>
      </c>
      <c r="BI742" s="107">
        <f>IF(N742="nulová",J742,0)</f>
        <v>0</v>
      </c>
      <c r="BJ742" s="10" t="s">
        <v>47</v>
      </c>
      <c r="BK742" s="107">
        <f>ROUND(I742*H742,2)</f>
        <v>0</v>
      </c>
      <c r="BL742" s="10" t="s">
        <v>195</v>
      </c>
      <c r="BM742" s="106" t="s">
        <v>932</v>
      </c>
    </row>
    <row r="743" spans="2:65" s="1" customFormat="1" ht="19.5" x14ac:dyDescent="0.2">
      <c r="B743" s="19"/>
      <c r="D743" s="108" t="s">
        <v>99</v>
      </c>
      <c r="F743" s="109" t="s">
        <v>931</v>
      </c>
      <c r="I743" s="39"/>
      <c r="L743" s="19"/>
      <c r="M743" s="110"/>
      <c r="N743" s="27"/>
      <c r="O743" s="27"/>
      <c r="P743" s="27"/>
      <c r="Q743" s="27"/>
      <c r="R743" s="27"/>
      <c r="S743" s="27"/>
      <c r="T743" s="28"/>
      <c r="AT743" s="10" t="s">
        <v>99</v>
      </c>
      <c r="AU743" s="10" t="s">
        <v>49</v>
      </c>
    </row>
    <row r="744" spans="2:65" s="1" customFormat="1" ht="292.5" x14ac:dyDescent="0.2">
      <c r="B744" s="19"/>
      <c r="D744" s="108" t="s">
        <v>318</v>
      </c>
      <c r="F744" s="137" t="s">
        <v>897</v>
      </c>
      <c r="I744" s="39"/>
      <c r="L744" s="19"/>
      <c r="M744" s="110"/>
      <c r="N744" s="27"/>
      <c r="O744" s="27"/>
      <c r="P744" s="27"/>
      <c r="Q744" s="27"/>
      <c r="R744" s="27"/>
      <c r="S744" s="27"/>
      <c r="T744" s="28"/>
      <c r="AT744" s="10" t="s">
        <v>318</v>
      </c>
      <c r="AU744" s="10" t="s">
        <v>49</v>
      </c>
    </row>
    <row r="745" spans="2:65" s="7" customFormat="1" x14ac:dyDescent="0.2">
      <c r="B745" s="111"/>
      <c r="D745" s="108" t="s">
        <v>101</v>
      </c>
      <c r="E745" s="112" t="s">
        <v>0</v>
      </c>
      <c r="F745" s="113" t="s">
        <v>933</v>
      </c>
      <c r="H745" s="114">
        <v>1</v>
      </c>
      <c r="I745" s="115"/>
      <c r="L745" s="111"/>
      <c r="M745" s="116"/>
      <c r="N745" s="117"/>
      <c r="O745" s="117"/>
      <c r="P745" s="117"/>
      <c r="Q745" s="117"/>
      <c r="R745" s="117"/>
      <c r="S745" s="117"/>
      <c r="T745" s="118"/>
      <c r="AT745" s="112" t="s">
        <v>101</v>
      </c>
      <c r="AU745" s="112" t="s">
        <v>49</v>
      </c>
      <c r="AV745" s="7" t="s">
        <v>49</v>
      </c>
      <c r="AW745" s="7" t="s">
        <v>25</v>
      </c>
      <c r="AX745" s="7" t="s">
        <v>46</v>
      </c>
      <c r="AY745" s="112" t="s">
        <v>90</v>
      </c>
    </row>
    <row r="746" spans="2:65" s="1" customFormat="1" ht="36" customHeight="1" x14ac:dyDescent="0.2">
      <c r="B746" s="94"/>
      <c r="C746" s="95" t="s">
        <v>934</v>
      </c>
      <c r="D746" s="95" t="s">
        <v>92</v>
      </c>
      <c r="E746" s="96" t="s">
        <v>285</v>
      </c>
      <c r="F746" s="97" t="s">
        <v>935</v>
      </c>
      <c r="G746" s="98" t="s">
        <v>467</v>
      </c>
      <c r="H746" s="99">
        <v>1</v>
      </c>
      <c r="I746" s="100"/>
      <c r="J746" s="101">
        <f>ROUND(I746*H746,2)</f>
        <v>0</v>
      </c>
      <c r="K746" s="97" t="s">
        <v>0</v>
      </c>
      <c r="L746" s="19"/>
      <c r="M746" s="102" t="s">
        <v>0</v>
      </c>
      <c r="N746" s="103" t="s">
        <v>33</v>
      </c>
      <c r="O746" s="27"/>
      <c r="P746" s="104">
        <f>O746*H746</f>
        <v>0</v>
      </c>
      <c r="Q746" s="104">
        <v>0</v>
      </c>
      <c r="R746" s="104">
        <f>Q746*H746</f>
        <v>0</v>
      </c>
      <c r="S746" s="104">
        <v>0</v>
      </c>
      <c r="T746" s="105">
        <f>S746*H746</f>
        <v>0</v>
      </c>
      <c r="AR746" s="106" t="s">
        <v>195</v>
      </c>
      <c r="AT746" s="106" t="s">
        <v>92</v>
      </c>
      <c r="AU746" s="106" t="s">
        <v>49</v>
      </c>
      <c r="AY746" s="10" t="s">
        <v>90</v>
      </c>
      <c r="BE746" s="107">
        <f>IF(N746="základní",J746,0)</f>
        <v>0</v>
      </c>
      <c r="BF746" s="107">
        <f>IF(N746="snížená",J746,0)</f>
        <v>0</v>
      </c>
      <c r="BG746" s="107">
        <f>IF(N746="zákl. přenesená",J746,0)</f>
        <v>0</v>
      </c>
      <c r="BH746" s="107">
        <f>IF(N746="sníž. přenesená",J746,0)</f>
        <v>0</v>
      </c>
      <c r="BI746" s="107">
        <f>IF(N746="nulová",J746,0)</f>
        <v>0</v>
      </c>
      <c r="BJ746" s="10" t="s">
        <v>47</v>
      </c>
      <c r="BK746" s="107">
        <f>ROUND(I746*H746,2)</f>
        <v>0</v>
      </c>
      <c r="BL746" s="10" t="s">
        <v>195</v>
      </c>
      <c r="BM746" s="106" t="s">
        <v>936</v>
      </c>
    </row>
    <row r="747" spans="2:65" s="1" customFormat="1" ht="19.5" x14ac:dyDescent="0.2">
      <c r="B747" s="19"/>
      <c r="D747" s="108" t="s">
        <v>99</v>
      </c>
      <c r="F747" s="109" t="s">
        <v>935</v>
      </c>
      <c r="I747" s="39"/>
      <c r="L747" s="19"/>
      <c r="M747" s="110"/>
      <c r="N747" s="27"/>
      <c r="O747" s="27"/>
      <c r="P747" s="27"/>
      <c r="Q747" s="27"/>
      <c r="R747" s="27"/>
      <c r="S747" s="27"/>
      <c r="T747" s="28"/>
      <c r="AT747" s="10" t="s">
        <v>99</v>
      </c>
      <c r="AU747" s="10" t="s">
        <v>49</v>
      </c>
    </row>
    <row r="748" spans="2:65" s="1" customFormat="1" ht="292.5" x14ac:dyDescent="0.2">
      <c r="B748" s="19"/>
      <c r="D748" s="108" t="s">
        <v>318</v>
      </c>
      <c r="F748" s="137" t="s">
        <v>897</v>
      </c>
      <c r="I748" s="39"/>
      <c r="L748" s="19"/>
      <c r="M748" s="110"/>
      <c r="N748" s="27"/>
      <c r="O748" s="27"/>
      <c r="P748" s="27"/>
      <c r="Q748" s="27"/>
      <c r="R748" s="27"/>
      <c r="S748" s="27"/>
      <c r="T748" s="28"/>
      <c r="AT748" s="10" t="s">
        <v>318</v>
      </c>
      <c r="AU748" s="10" t="s">
        <v>49</v>
      </c>
    </row>
    <row r="749" spans="2:65" s="7" customFormat="1" x14ac:dyDescent="0.2">
      <c r="B749" s="111"/>
      <c r="D749" s="108" t="s">
        <v>101</v>
      </c>
      <c r="E749" s="112" t="s">
        <v>0</v>
      </c>
      <c r="F749" s="113" t="s">
        <v>937</v>
      </c>
      <c r="H749" s="114">
        <v>1</v>
      </c>
      <c r="I749" s="115"/>
      <c r="L749" s="111"/>
      <c r="M749" s="116"/>
      <c r="N749" s="117"/>
      <c r="O749" s="117"/>
      <c r="P749" s="117"/>
      <c r="Q749" s="117"/>
      <c r="R749" s="117"/>
      <c r="S749" s="117"/>
      <c r="T749" s="118"/>
      <c r="AT749" s="112" t="s">
        <v>101</v>
      </c>
      <c r="AU749" s="112" t="s">
        <v>49</v>
      </c>
      <c r="AV749" s="7" t="s">
        <v>49</v>
      </c>
      <c r="AW749" s="7" t="s">
        <v>25</v>
      </c>
      <c r="AX749" s="7" t="s">
        <v>46</v>
      </c>
      <c r="AY749" s="112" t="s">
        <v>90</v>
      </c>
    </row>
    <row r="750" spans="2:65" s="1" customFormat="1" ht="36" customHeight="1" x14ac:dyDescent="0.2">
      <c r="B750" s="94"/>
      <c r="C750" s="95" t="s">
        <v>938</v>
      </c>
      <c r="D750" s="95" t="s">
        <v>92</v>
      </c>
      <c r="E750" s="96" t="s">
        <v>293</v>
      </c>
      <c r="F750" s="97" t="s">
        <v>939</v>
      </c>
      <c r="G750" s="98" t="s">
        <v>467</v>
      </c>
      <c r="H750" s="99">
        <v>1</v>
      </c>
      <c r="I750" s="100"/>
      <c r="J750" s="101">
        <f>ROUND(I750*H750,2)</f>
        <v>0</v>
      </c>
      <c r="K750" s="97" t="s">
        <v>0</v>
      </c>
      <c r="L750" s="19"/>
      <c r="M750" s="102" t="s">
        <v>0</v>
      </c>
      <c r="N750" s="103" t="s">
        <v>33</v>
      </c>
      <c r="O750" s="27"/>
      <c r="P750" s="104">
        <f>O750*H750</f>
        <v>0</v>
      </c>
      <c r="Q750" s="104">
        <v>0</v>
      </c>
      <c r="R750" s="104">
        <f>Q750*H750</f>
        <v>0</v>
      </c>
      <c r="S750" s="104">
        <v>0</v>
      </c>
      <c r="T750" s="105">
        <f>S750*H750</f>
        <v>0</v>
      </c>
      <c r="AR750" s="106" t="s">
        <v>195</v>
      </c>
      <c r="AT750" s="106" t="s">
        <v>92</v>
      </c>
      <c r="AU750" s="106" t="s">
        <v>49</v>
      </c>
      <c r="AY750" s="10" t="s">
        <v>90</v>
      </c>
      <c r="BE750" s="107">
        <f>IF(N750="základní",J750,0)</f>
        <v>0</v>
      </c>
      <c r="BF750" s="107">
        <f>IF(N750="snížená",J750,0)</f>
        <v>0</v>
      </c>
      <c r="BG750" s="107">
        <f>IF(N750="zákl. přenesená",J750,0)</f>
        <v>0</v>
      </c>
      <c r="BH750" s="107">
        <f>IF(N750="sníž. přenesená",J750,0)</f>
        <v>0</v>
      </c>
      <c r="BI750" s="107">
        <f>IF(N750="nulová",J750,0)</f>
        <v>0</v>
      </c>
      <c r="BJ750" s="10" t="s">
        <v>47</v>
      </c>
      <c r="BK750" s="107">
        <f>ROUND(I750*H750,2)</f>
        <v>0</v>
      </c>
      <c r="BL750" s="10" t="s">
        <v>195</v>
      </c>
      <c r="BM750" s="106" t="s">
        <v>940</v>
      </c>
    </row>
    <row r="751" spans="2:65" s="1" customFormat="1" ht="19.5" x14ac:dyDescent="0.2">
      <c r="B751" s="19"/>
      <c r="D751" s="108" t="s">
        <v>99</v>
      </c>
      <c r="F751" s="109" t="s">
        <v>939</v>
      </c>
      <c r="I751" s="39"/>
      <c r="L751" s="19"/>
      <c r="M751" s="110"/>
      <c r="N751" s="27"/>
      <c r="O751" s="27"/>
      <c r="P751" s="27"/>
      <c r="Q751" s="27"/>
      <c r="R751" s="27"/>
      <c r="S751" s="27"/>
      <c r="T751" s="28"/>
      <c r="AT751" s="10" t="s">
        <v>99</v>
      </c>
      <c r="AU751" s="10" t="s">
        <v>49</v>
      </c>
    </row>
    <row r="752" spans="2:65" s="1" customFormat="1" ht="292.5" x14ac:dyDescent="0.2">
      <c r="B752" s="19"/>
      <c r="D752" s="108" t="s">
        <v>318</v>
      </c>
      <c r="F752" s="137" t="s">
        <v>897</v>
      </c>
      <c r="I752" s="39"/>
      <c r="L752" s="19"/>
      <c r="M752" s="110"/>
      <c r="N752" s="27"/>
      <c r="O752" s="27"/>
      <c r="P752" s="27"/>
      <c r="Q752" s="27"/>
      <c r="R752" s="27"/>
      <c r="S752" s="27"/>
      <c r="T752" s="28"/>
      <c r="AT752" s="10" t="s">
        <v>318</v>
      </c>
      <c r="AU752" s="10" t="s">
        <v>49</v>
      </c>
    </row>
    <row r="753" spans="2:65" s="7" customFormat="1" x14ac:dyDescent="0.2">
      <c r="B753" s="111"/>
      <c r="D753" s="108" t="s">
        <v>101</v>
      </c>
      <c r="E753" s="112" t="s">
        <v>0</v>
      </c>
      <c r="F753" s="113" t="s">
        <v>941</v>
      </c>
      <c r="H753" s="114">
        <v>1</v>
      </c>
      <c r="I753" s="115"/>
      <c r="L753" s="111"/>
      <c r="M753" s="116"/>
      <c r="N753" s="117"/>
      <c r="O753" s="117"/>
      <c r="P753" s="117"/>
      <c r="Q753" s="117"/>
      <c r="R753" s="117"/>
      <c r="S753" s="117"/>
      <c r="T753" s="118"/>
      <c r="AT753" s="112" t="s">
        <v>101</v>
      </c>
      <c r="AU753" s="112" t="s">
        <v>49</v>
      </c>
      <c r="AV753" s="7" t="s">
        <v>49</v>
      </c>
      <c r="AW753" s="7" t="s">
        <v>25</v>
      </c>
      <c r="AX753" s="7" t="s">
        <v>46</v>
      </c>
      <c r="AY753" s="112" t="s">
        <v>90</v>
      </c>
    </row>
    <row r="754" spans="2:65" s="1" customFormat="1" ht="36" customHeight="1" x14ac:dyDescent="0.2">
      <c r="B754" s="94"/>
      <c r="C754" s="95" t="s">
        <v>942</v>
      </c>
      <c r="D754" s="95" t="s">
        <v>92</v>
      </c>
      <c r="E754" s="96" t="s">
        <v>300</v>
      </c>
      <c r="F754" s="97" t="s">
        <v>943</v>
      </c>
      <c r="G754" s="98" t="s">
        <v>467</v>
      </c>
      <c r="H754" s="99">
        <v>1</v>
      </c>
      <c r="I754" s="100"/>
      <c r="J754" s="101">
        <f>ROUND(I754*H754,2)</f>
        <v>0</v>
      </c>
      <c r="K754" s="97" t="s">
        <v>0</v>
      </c>
      <c r="L754" s="19"/>
      <c r="M754" s="102" t="s">
        <v>0</v>
      </c>
      <c r="N754" s="103" t="s">
        <v>33</v>
      </c>
      <c r="O754" s="27"/>
      <c r="P754" s="104">
        <f>O754*H754</f>
        <v>0</v>
      </c>
      <c r="Q754" s="104">
        <v>0</v>
      </c>
      <c r="R754" s="104">
        <f>Q754*H754</f>
        <v>0</v>
      </c>
      <c r="S754" s="104">
        <v>0</v>
      </c>
      <c r="T754" s="105">
        <f>S754*H754</f>
        <v>0</v>
      </c>
      <c r="AR754" s="106" t="s">
        <v>195</v>
      </c>
      <c r="AT754" s="106" t="s">
        <v>92</v>
      </c>
      <c r="AU754" s="106" t="s">
        <v>49</v>
      </c>
      <c r="AY754" s="10" t="s">
        <v>90</v>
      </c>
      <c r="BE754" s="107">
        <f>IF(N754="základní",J754,0)</f>
        <v>0</v>
      </c>
      <c r="BF754" s="107">
        <f>IF(N754="snížená",J754,0)</f>
        <v>0</v>
      </c>
      <c r="BG754" s="107">
        <f>IF(N754="zákl. přenesená",J754,0)</f>
        <v>0</v>
      </c>
      <c r="BH754" s="107">
        <f>IF(N754="sníž. přenesená",J754,0)</f>
        <v>0</v>
      </c>
      <c r="BI754" s="107">
        <f>IF(N754="nulová",J754,0)</f>
        <v>0</v>
      </c>
      <c r="BJ754" s="10" t="s">
        <v>47</v>
      </c>
      <c r="BK754" s="107">
        <f>ROUND(I754*H754,2)</f>
        <v>0</v>
      </c>
      <c r="BL754" s="10" t="s">
        <v>195</v>
      </c>
      <c r="BM754" s="106" t="s">
        <v>944</v>
      </c>
    </row>
    <row r="755" spans="2:65" s="1" customFormat="1" ht="19.5" x14ac:dyDescent="0.2">
      <c r="B755" s="19"/>
      <c r="D755" s="108" t="s">
        <v>99</v>
      </c>
      <c r="F755" s="109" t="s">
        <v>943</v>
      </c>
      <c r="I755" s="39"/>
      <c r="L755" s="19"/>
      <c r="M755" s="110"/>
      <c r="N755" s="27"/>
      <c r="O755" s="27"/>
      <c r="P755" s="27"/>
      <c r="Q755" s="27"/>
      <c r="R755" s="27"/>
      <c r="S755" s="27"/>
      <c r="T755" s="28"/>
      <c r="AT755" s="10" t="s">
        <v>99</v>
      </c>
      <c r="AU755" s="10" t="s">
        <v>49</v>
      </c>
    </row>
    <row r="756" spans="2:65" s="1" customFormat="1" ht="292.5" x14ac:dyDescent="0.2">
      <c r="B756" s="19"/>
      <c r="D756" s="108" t="s">
        <v>318</v>
      </c>
      <c r="F756" s="137" t="s">
        <v>897</v>
      </c>
      <c r="I756" s="39"/>
      <c r="L756" s="19"/>
      <c r="M756" s="110"/>
      <c r="N756" s="27"/>
      <c r="O756" s="27"/>
      <c r="P756" s="27"/>
      <c r="Q756" s="27"/>
      <c r="R756" s="27"/>
      <c r="S756" s="27"/>
      <c r="T756" s="28"/>
      <c r="AT756" s="10" t="s">
        <v>318</v>
      </c>
      <c r="AU756" s="10" t="s">
        <v>49</v>
      </c>
    </row>
    <row r="757" spans="2:65" s="7" customFormat="1" x14ac:dyDescent="0.2">
      <c r="B757" s="111"/>
      <c r="D757" s="108" t="s">
        <v>101</v>
      </c>
      <c r="E757" s="112" t="s">
        <v>0</v>
      </c>
      <c r="F757" s="113" t="s">
        <v>945</v>
      </c>
      <c r="H757" s="114">
        <v>1</v>
      </c>
      <c r="I757" s="115"/>
      <c r="L757" s="111"/>
      <c r="M757" s="116"/>
      <c r="N757" s="117"/>
      <c r="O757" s="117"/>
      <c r="P757" s="117"/>
      <c r="Q757" s="117"/>
      <c r="R757" s="117"/>
      <c r="S757" s="117"/>
      <c r="T757" s="118"/>
      <c r="AT757" s="112" t="s">
        <v>101</v>
      </c>
      <c r="AU757" s="112" t="s">
        <v>49</v>
      </c>
      <c r="AV757" s="7" t="s">
        <v>49</v>
      </c>
      <c r="AW757" s="7" t="s">
        <v>25</v>
      </c>
      <c r="AX757" s="7" t="s">
        <v>46</v>
      </c>
      <c r="AY757" s="112" t="s">
        <v>90</v>
      </c>
    </row>
    <row r="758" spans="2:65" s="1" customFormat="1" ht="36" customHeight="1" x14ac:dyDescent="0.2">
      <c r="B758" s="94"/>
      <c r="C758" s="95" t="s">
        <v>946</v>
      </c>
      <c r="D758" s="95" t="s">
        <v>92</v>
      </c>
      <c r="E758" s="96" t="s">
        <v>280</v>
      </c>
      <c r="F758" s="97" t="s">
        <v>947</v>
      </c>
      <c r="G758" s="98" t="s">
        <v>467</v>
      </c>
      <c r="H758" s="99">
        <v>1</v>
      </c>
      <c r="I758" s="100"/>
      <c r="J758" s="101">
        <f>ROUND(I758*H758,2)</f>
        <v>0</v>
      </c>
      <c r="K758" s="97" t="s">
        <v>0</v>
      </c>
      <c r="L758" s="19"/>
      <c r="M758" s="102" t="s">
        <v>0</v>
      </c>
      <c r="N758" s="103" t="s">
        <v>33</v>
      </c>
      <c r="O758" s="27"/>
      <c r="P758" s="104">
        <f>O758*H758</f>
        <v>0</v>
      </c>
      <c r="Q758" s="104">
        <v>0</v>
      </c>
      <c r="R758" s="104">
        <f>Q758*H758</f>
        <v>0</v>
      </c>
      <c r="S758" s="104">
        <v>0</v>
      </c>
      <c r="T758" s="105">
        <f>S758*H758</f>
        <v>0</v>
      </c>
      <c r="AR758" s="106" t="s">
        <v>195</v>
      </c>
      <c r="AT758" s="106" t="s">
        <v>92</v>
      </c>
      <c r="AU758" s="106" t="s">
        <v>49</v>
      </c>
      <c r="AY758" s="10" t="s">
        <v>90</v>
      </c>
      <c r="BE758" s="107">
        <f>IF(N758="základní",J758,0)</f>
        <v>0</v>
      </c>
      <c r="BF758" s="107">
        <f>IF(N758="snížená",J758,0)</f>
        <v>0</v>
      </c>
      <c r="BG758" s="107">
        <f>IF(N758="zákl. přenesená",J758,0)</f>
        <v>0</v>
      </c>
      <c r="BH758" s="107">
        <f>IF(N758="sníž. přenesená",J758,0)</f>
        <v>0</v>
      </c>
      <c r="BI758" s="107">
        <f>IF(N758="nulová",J758,0)</f>
        <v>0</v>
      </c>
      <c r="BJ758" s="10" t="s">
        <v>47</v>
      </c>
      <c r="BK758" s="107">
        <f>ROUND(I758*H758,2)</f>
        <v>0</v>
      </c>
      <c r="BL758" s="10" t="s">
        <v>195</v>
      </c>
      <c r="BM758" s="106" t="s">
        <v>948</v>
      </c>
    </row>
    <row r="759" spans="2:65" s="1" customFormat="1" ht="19.5" x14ac:dyDescent="0.2">
      <c r="B759" s="19"/>
      <c r="D759" s="108" t="s">
        <v>99</v>
      </c>
      <c r="F759" s="109" t="s">
        <v>947</v>
      </c>
      <c r="I759" s="39"/>
      <c r="L759" s="19"/>
      <c r="M759" s="110"/>
      <c r="N759" s="27"/>
      <c r="O759" s="27"/>
      <c r="P759" s="27"/>
      <c r="Q759" s="27"/>
      <c r="R759" s="27"/>
      <c r="S759" s="27"/>
      <c r="T759" s="28"/>
      <c r="AT759" s="10" t="s">
        <v>99</v>
      </c>
      <c r="AU759" s="10" t="s">
        <v>49</v>
      </c>
    </row>
    <row r="760" spans="2:65" s="1" customFormat="1" ht="292.5" x14ac:dyDescent="0.2">
      <c r="B760" s="19"/>
      <c r="D760" s="108" t="s">
        <v>318</v>
      </c>
      <c r="F760" s="137" t="s">
        <v>897</v>
      </c>
      <c r="I760" s="39"/>
      <c r="L760" s="19"/>
      <c r="M760" s="110"/>
      <c r="N760" s="27"/>
      <c r="O760" s="27"/>
      <c r="P760" s="27"/>
      <c r="Q760" s="27"/>
      <c r="R760" s="27"/>
      <c r="S760" s="27"/>
      <c r="T760" s="28"/>
      <c r="AT760" s="10" t="s">
        <v>318</v>
      </c>
      <c r="AU760" s="10" t="s">
        <v>49</v>
      </c>
    </row>
    <row r="761" spans="2:65" s="7" customFormat="1" x14ac:dyDescent="0.2">
      <c r="B761" s="111"/>
      <c r="D761" s="108" t="s">
        <v>101</v>
      </c>
      <c r="E761" s="112" t="s">
        <v>0</v>
      </c>
      <c r="F761" s="113" t="s">
        <v>949</v>
      </c>
      <c r="H761" s="114">
        <v>1</v>
      </c>
      <c r="I761" s="115"/>
      <c r="L761" s="111"/>
      <c r="M761" s="116"/>
      <c r="N761" s="117"/>
      <c r="O761" s="117"/>
      <c r="P761" s="117"/>
      <c r="Q761" s="117"/>
      <c r="R761" s="117"/>
      <c r="S761" s="117"/>
      <c r="T761" s="118"/>
      <c r="AT761" s="112" t="s">
        <v>101</v>
      </c>
      <c r="AU761" s="112" t="s">
        <v>49</v>
      </c>
      <c r="AV761" s="7" t="s">
        <v>49</v>
      </c>
      <c r="AW761" s="7" t="s">
        <v>25</v>
      </c>
      <c r="AX761" s="7" t="s">
        <v>46</v>
      </c>
      <c r="AY761" s="112" t="s">
        <v>90</v>
      </c>
    </row>
    <row r="762" spans="2:65" s="1" customFormat="1" ht="36" customHeight="1" x14ac:dyDescent="0.2">
      <c r="B762" s="94"/>
      <c r="C762" s="95" t="s">
        <v>950</v>
      </c>
      <c r="D762" s="95" t="s">
        <v>92</v>
      </c>
      <c r="E762" s="96" t="s">
        <v>308</v>
      </c>
      <c r="F762" s="97" t="s">
        <v>951</v>
      </c>
      <c r="G762" s="98" t="s">
        <v>467</v>
      </c>
      <c r="H762" s="99">
        <v>1</v>
      </c>
      <c r="I762" s="100"/>
      <c r="J762" s="101">
        <f>ROUND(I762*H762,2)</f>
        <v>0</v>
      </c>
      <c r="K762" s="97" t="s">
        <v>0</v>
      </c>
      <c r="L762" s="19"/>
      <c r="M762" s="102" t="s">
        <v>0</v>
      </c>
      <c r="N762" s="103" t="s">
        <v>33</v>
      </c>
      <c r="O762" s="27"/>
      <c r="P762" s="104">
        <f>O762*H762</f>
        <v>0</v>
      </c>
      <c r="Q762" s="104">
        <v>0</v>
      </c>
      <c r="R762" s="104">
        <f>Q762*H762</f>
        <v>0</v>
      </c>
      <c r="S762" s="104">
        <v>0</v>
      </c>
      <c r="T762" s="105">
        <f>S762*H762</f>
        <v>0</v>
      </c>
      <c r="AR762" s="106" t="s">
        <v>195</v>
      </c>
      <c r="AT762" s="106" t="s">
        <v>92</v>
      </c>
      <c r="AU762" s="106" t="s">
        <v>49</v>
      </c>
      <c r="AY762" s="10" t="s">
        <v>90</v>
      </c>
      <c r="BE762" s="107">
        <f>IF(N762="základní",J762,0)</f>
        <v>0</v>
      </c>
      <c r="BF762" s="107">
        <f>IF(N762="snížená",J762,0)</f>
        <v>0</v>
      </c>
      <c r="BG762" s="107">
        <f>IF(N762="zákl. přenesená",J762,0)</f>
        <v>0</v>
      </c>
      <c r="BH762" s="107">
        <f>IF(N762="sníž. přenesená",J762,0)</f>
        <v>0</v>
      </c>
      <c r="BI762" s="107">
        <f>IF(N762="nulová",J762,0)</f>
        <v>0</v>
      </c>
      <c r="BJ762" s="10" t="s">
        <v>47</v>
      </c>
      <c r="BK762" s="107">
        <f>ROUND(I762*H762,2)</f>
        <v>0</v>
      </c>
      <c r="BL762" s="10" t="s">
        <v>195</v>
      </c>
      <c r="BM762" s="106" t="s">
        <v>952</v>
      </c>
    </row>
    <row r="763" spans="2:65" s="1" customFormat="1" ht="19.5" x14ac:dyDescent="0.2">
      <c r="B763" s="19"/>
      <c r="D763" s="108" t="s">
        <v>99</v>
      </c>
      <c r="F763" s="109" t="s">
        <v>951</v>
      </c>
      <c r="I763" s="39"/>
      <c r="L763" s="19"/>
      <c r="M763" s="110"/>
      <c r="N763" s="27"/>
      <c r="O763" s="27"/>
      <c r="P763" s="27"/>
      <c r="Q763" s="27"/>
      <c r="R763" s="27"/>
      <c r="S763" s="27"/>
      <c r="T763" s="28"/>
      <c r="AT763" s="10" t="s">
        <v>99</v>
      </c>
      <c r="AU763" s="10" t="s">
        <v>49</v>
      </c>
    </row>
    <row r="764" spans="2:65" s="1" customFormat="1" ht="292.5" x14ac:dyDescent="0.2">
      <c r="B764" s="19"/>
      <c r="D764" s="108" t="s">
        <v>318</v>
      </c>
      <c r="F764" s="137" t="s">
        <v>897</v>
      </c>
      <c r="I764" s="39"/>
      <c r="L764" s="19"/>
      <c r="M764" s="110"/>
      <c r="N764" s="27"/>
      <c r="O764" s="27"/>
      <c r="P764" s="27"/>
      <c r="Q764" s="27"/>
      <c r="R764" s="27"/>
      <c r="S764" s="27"/>
      <c r="T764" s="28"/>
      <c r="AT764" s="10" t="s">
        <v>318</v>
      </c>
      <c r="AU764" s="10" t="s">
        <v>49</v>
      </c>
    </row>
    <row r="765" spans="2:65" s="7" customFormat="1" x14ac:dyDescent="0.2">
      <c r="B765" s="111"/>
      <c r="D765" s="108" t="s">
        <v>101</v>
      </c>
      <c r="E765" s="112" t="s">
        <v>0</v>
      </c>
      <c r="F765" s="113" t="s">
        <v>953</v>
      </c>
      <c r="H765" s="114">
        <v>1</v>
      </c>
      <c r="I765" s="115"/>
      <c r="L765" s="111"/>
      <c r="M765" s="116"/>
      <c r="N765" s="117"/>
      <c r="O765" s="117"/>
      <c r="P765" s="117"/>
      <c r="Q765" s="117"/>
      <c r="R765" s="117"/>
      <c r="S765" s="117"/>
      <c r="T765" s="118"/>
      <c r="AT765" s="112" t="s">
        <v>101</v>
      </c>
      <c r="AU765" s="112" t="s">
        <v>49</v>
      </c>
      <c r="AV765" s="7" t="s">
        <v>49</v>
      </c>
      <c r="AW765" s="7" t="s">
        <v>25</v>
      </c>
      <c r="AX765" s="7" t="s">
        <v>46</v>
      </c>
      <c r="AY765" s="112" t="s">
        <v>90</v>
      </c>
    </row>
    <row r="766" spans="2:65" s="1" customFormat="1" ht="36" customHeight="1" x14ac:dyDescent="0.2">
      <c r="B766" s="94"/>
      <c r="C766" s="95" t="s">
        <v>954</v>
      </c>
      <c r="D766" s="95" t="s">
        <v>92</v>
      </c>
      <c r="E766" s="96" t="s">
        <v>314</v>
      </c>
      <c r="F766" s="97" t="s">
        <v>955</v>
      </c>
      <c r="G766" s="98" t="s">
        <v>467</v>
      </c>
      <c r="H766" s="99">
        <v>1</v>
      </c>
      <c r="I766" s="100"/>
      <c r="J766" s="101">
        <f>ROUND(I766*H766,2)</f>
        <v>0</v>
      </c>
      <c r="K766" s="97" t="s">
        <v>0</v>
      </c>
      <c r="L766" s="19"/>
      <c r="M766" s="102" t="s">
        <v>0</v>
      </c>
      <c r="N766" s="103" t="s">
        <v>33</v>
      </c>
      <c r="O766" s="27"/>
      <c r="P766" s="104">
        <f>O766*H766</f>
        <v>0</v>
      </c>
      <c r="Q766" s="104">
        <v>0</v>
      </c>
      <c r="R766" s="104">
        <f>Q766*H766</f>
        <v>0</v>
      </c>
      <c r="S766" s="104">
        <v>0</v>
      </c>
      <c r="T766" s="105">
        <f>S766*H766</f>
        <v>0</v>
      </c>
      <c r="AR766" s="106" t="s">
        <v>195</v>
      </c>
      <c r="AT766" s="106" t="s">
        <v>92</v>
      </c>
      <c r="AU766" s="106" t="s">
        <v>49</v>
      </c>
      <c r="AY766" s="10" t="s">
        <v>90</v>
      </c>
      <c r="BE766" s="107">
        <f>IF(N766="základní",J766,0)</f>
        <v>0</v>
      </c>
      <c r="BF766" s="107">
        <f>IF(N766="snížená",J766,0)</f>
        <v>0</v>
      </c>
      <c r="BG766" s="107">
        <f>IF(N766="zákl. přenesená",J766,0)</f>
        <v>0</v>
      </c>
      <c r="BH766" s="107">
        <f>IF(N766="sníž. přenesená",J766,0)</f>
        <v>0</v>
      </c>
      <c r="BI766" s="107">
        <f>IF(N766="nulová",J766,0)</f>
        <v>0</v>
      </c>
      <c r="BJ766" s="10" t="s">
        <v>47</v>
      </c>
      <c r="BK766" s="107">
        <f>ROUND(I766*H766,2)</f>
        <v>0</v>
      </c>
      <c r="BL766" s="10" t="s">
        <v>195</v>
      </c>
      <c r="BM766" s="106" t="s">
        <v>956</v>
      </c>
    </row>
    <row r="767" spans="2:65" s="1" customFormat="1" ht="19.5" x14ac:dyDescent="0.2">
      <c r="B767" s="19"/>
      <c r="D767" s="108" t="s">
        <v>99</v>
      </c>
      <c r="F767" s="109" t="s">
        <v>955</v>
      </c>
      <c r="I767" s="39"/>
      <c r="L767" s="19"/>
      <c r="M767" s="110"/>
      <c r="N767" s="27"/>
      <c r="O767" s="27"/>
      <c r="P767" s="27"/>
      <c r="Q767" s="27"/>
      <c r="R767" s="27"/>
      <c r="S767" s="27"/>
      <c r="T767" s="28"/>
      <c r="AT767" s="10" t="s">
        <v>99</v>
      </c>
      <c r="AU767" s="10" t="s">
        <v>49</v>
      </c>
    </row>
    <row r="768" spans="2:65" s="1" customFormat="1" ht="292.5" x14ac:dyDescent="0.2">
      <c r="B768" s="19"/>
      <c r="D768" s="108" t="s">
        <v>318</v>
      </c>
      <c r="F768" s="137" t="s">
        <v>897</v>
      </c>
      <c r="I768" s="39"/>
      <c r="L768" s="19"/>
      <c r="M768" s="110"/>
      <c r="N768" s="27"/>
      <c r="O768" s="27"/>
      <c r="P768" s="27"/>
      <c r="Q768" s="27"/>
      <c r="R768" s="27"/>
      <c r="S768" s="27"/>
      <c r="T768" s="28"/>
      <c r="AT768" s="10" t="s">
        <v>318</v>
      </c>
      <c r="AU768" s="10" t="s">
        <v>49</v>
      </c>
    </row>
    <row r="769" spans="2:65" s="7" customFormat="1" x14ac:dyDescent="0.2">
      <c r="B769" s="111"/>
      <c r="D769" s="108" t="s">
        <v>101</v>
      </c>
      <c r="E769" s="112" t="s">
        <v>0</v>
      </c>
      <c r="F769" s="113" t="s">
        <v>957</v>
      </c>
      <c r="H769" s="114">
        <v>1</v>
      </c>
      <c r="I769" s="115"/>
      <c r="L769" s="111"/>
      <c r="M769" s="116"/>
      <c r="N769" s="117"/>
      <c r="O769" s="117"/>
      <c r="P769" s="117"/>
      <c r="Q769" s="117"/>
      <c r="R769" s="117"/>
      <c r="S769" s="117"/>
      <c r="T769" s="118"/>
      <c r="AT769" s="112" t="s">
        <v>101</v>
      </c>
      <c r="AU769" s="112" t="s">
        <v>49</v>
      </c>
      <c r="AV769" s="7" t="s">
        <v>49</v>
      </c>
      <c r="AW769" s="7" t="s">
        <v>25</v>
      </c>
      <c r="AX769" s="7" t="s">
        <v>46</v>
      </c>
      <c r="AY769" s="112" t="s">
        <v>90</v>
      </c>
    </row>
    <row r="770" spans="2:65" s="1" customFormat="1" ht="36" customHeight="1" x14ac:dyDescent="0.2">
      <c r="B770" s="94"/>
      <c r="C770" s="95" t="s">
        <v>958</v>
      </c>
      <c r="D770" s="95" t="s">
        <v>92</v>
      </c>
      <c r="E770" s="96" t="s">
        <v>336</v>
      </c>
      <c r="F770" s="97" t="s">
        <v>959</v>
      </c>
      <c r="G770" s="98" t="s">
        <v>467</v>
      </c>
      <c r="H770" s="99">
        <v>1</v>
      </c>
      <c r="I770" s="100"/>
      <c r="J770" s="101">
        <f>ROUND(I770*H770,2)</f>
        <v>0</v>
      </c>
      <c r="K770" s="97" t="s">
        <v>0</v>
      </c>
      <c r="L770" s="19"/>
      <c r="M770" s="102" t="s">
        <v>0</v>
      </c>
      <c r="N770" s="103" t="s">
        <v>33</v>
      </c>
      <c r="O770" s="27"/>
      <c r="P770" s="104">
        <f>O770*H770</f>
        <v>0</v>
      </c>
      <c r="Q770" s="104">
        <v>0</v>
      </c>
      <c r="R770" s="104">
        <f>Q770*H770</f>
        <v>0</v>
      </c>
      <c r="S770" s="104">
        <v>0</v>
      </c>
      <c r="T770" s="105">
        <f>S770*H770</f>
        <v>0</v>
      </c>
      <c r="AR770" s="106" t="s">
        <v>195</v>
      </c>
      <c r="AT770" s="106" t="s">
        <v>92</v>
      </c>
      <c r="AU770" s="106" t="s">
        <v>49</v>
      </c>
      <c r="AY770" s="10" t="s">
        <v>90</v>
      </c>
      <c r="BE770" s="107">
        <f>IF(N770="základní",J770,0)</f>
        <v>0</v>
      </c>
      <c r="BF770" s="107">
        <f>IF(N770="snížená",J770,0)</f>
        <v>0</v>
      </c>
      <c r="BG770" s="107">
        <f>IF(N770="zákl. přenesená",J770,0)</f>
        <v>0</v>
      </c>
      <c r="BH770" s="107">
        <f>IF(N770="sníž. přenesená",J770,0)</f>
        <v>0</v>
      </c>
      <c r="BI770" s="107">
        <f>IF(N770="nulová",J770,0)</f>
        <v>0</v>
      </c>
      <c r="BJ770" s="10" t="s">
        <v>47</v>
      </c>
      <c r="BK770" s="107">
        <f>ROUND(I770*H770,2)</f>
        <v>0</v>
      </c>
      <c r="BL770" s="10" t="s">
        <v>195</v>
      </c>
      <c r="BM770" s="106" t="s">
        <v>960</v>
      </c>
    </row>
    <row r="771" spans="2:65" s="1" customFormat="1" ht="19.5" x14ac:dyDescent="0.2">
      <c r="B771" s="19"/>
      <c r="D771" s="108" t="s">
        <v>99</v>
      </c>
      <c r="F771" s="109" t="s">
        <v>959</v>
      </c>
      <c r="I771" s="39"/>
      <c r="L771" s="19"/>
      <c r="M771" s="110"/>
      <c r="N771" s="27"/>
      <c r="O771" s="27"/>
      <c r="P771" s="27"/>
      <c r="Q771" s="27"/>
      <c r="R771" s="27"/>
      <c r="S771" s="27"/>
      <c r="T771" s="28"/>
      <c r="AT771" s="10" t="s">
        <v>99</v>
      </c>
      <c r="AU771" s="10" t="s">
        <v>49</v>
      </c>
    </row>
    <row r="772" spans="2:65" s="1" customFormat="1" ht="292.5" x14ac:dyDescent="0.2">
      <c r="B772" s="19"/>
      <c r="D772" s="108" t="s">
        <v>318</v>
      </c>
      <c r="F772" s="137" t="s">
        <v>897</v>
      </c>
      <c r="I772" s="39"/>
      <c r="L772" s="19"/>
      <c r="M772" s="110"/>
      <c r="N772" s="27"/>
      <c r="O772" s="27"/>
      <c r="P772" s="27"/>
      <c r="Q772" s="27"/>
      <c r="R772" s="27"/>
      <c r="S772" s="27"/>
      <c r="T772" s="28"/>
      <c r="AT772" s="10" t="s">
        <v>318</v>
      </c>
      <c r="AU772" s="10" t="s">
        <v>49</v>
      </c>
    </row>
    <row r="773" spans="2:65" s="7" customFormat="1" x14ac:dyDescent="0.2">
      <c r="B773" s="111"/>
      <c r="D773" s="108" t="s">
        <v>101</v>
      </c>
      <c r="E773" s="112" t="s">
        <v>0</v>
      </c>
      <c r="F773" s="113" t="s">
        <v>961</v>
      </c>
      <c r="H773" s="114">
        <v>1</v>
      </c>
      <c r="I773" s="115"/>
      <c r="L773" s="111"/>
      <c r="M773" s="116"/>
      <c r="N773" s="117"/>
      <c r="O773" s="117"/>
      <c r="P773" s="117"/>
      <c r="Q773" s="117"/>
      <c r="R773" s="117"/>
      <c r="S773" s="117"/>
      <c r="T773" s="118"/>
      <c r="AT773" s="112" t="s">
        <v>101</v>
      </c>
      <c r="AU773" s="112" t="s">
        <v>49</v>
      </c>
      <c r="AV773" s="7" t="s">
        <v>49</v>
      </c>
      <c r="AW773" s="7" t="s">
        <v>25</v>
      </c>
      <c r="AX773" s="7" t="s">
        <v>46</v>
      </c>
      <c r="AY773" s="112" t="s">
        <v>90</v>
      </c>
    </row>
    <row r="774" spans="2:65" s="1" customFormat="1" ht="36" customHeight="1" x14ac:dyDescent="0.2">
      <c r="B774" s="94"/>
      <c r="C774" s="95" t="s">
        <v>962</v>
      </c>
      <c r="D774" s="95" t="s">
        <v>92</v>
      </c>
      <c r="E774" s="96" t="s">
        <v>344</v>
      </c>
      <c r="F774" s="97" t="s">
        <v>963</v>
      </c>
      <c r="G774" s="98" t="s">
        <v>467</v>
      </c>
      <c r="H774" s="99">
        <v>1</v>
      </c>
      <c r="I774" s="100"/>
      <c r="J774" s="101">
        <f>ROUND(I774*H774,2)</f>
        <v>0</v>
      </c>
      <c r="K774" s="97" t="s">
        <v>0</v>
      </c>
      <c r="L774" s="19"/>
      <c r="M774" s="102" t="s">
        <v>0</v>
      </c>
      <c r="N774" s="103" t="s">
        <v>33</v>
      </c>
      <c r="O774" s="27"/>
      <c r="P774" s="104">
        <f>O774*H774</f>
        <v>0</v>
      </c>
      <c r="Q774" s="104">
        <v>0</v>
      </c>
      <c r="R774" s="104">
        <f>Q774*H774</f>
        <v>0</v>
      </c>
      <c r="S774" s="104">
        <v>0</v>
      </c>
      <c r="T774" s="105">
        <f>S774*H774</f>
        <v>0</v>
      </c>
      <c r="AR774" s="106" t="s">
        <v>195</v>
      </c>
      <c r="AT774" s="106" t="s">
        <v>92</v>
      </c>
      <c r="AU774" s="106" t="s">
        <v>49</v>
      </c>
      <c r="AY774" s="10" t="s">
        <v>90</v>
      </c>
      <c r="BE774" s="107">
        <f>IF(N774="základní",J774,0)</f>
        <v>0</v>
      </c>
      <c r="BF774" s="107">
        <f>IF(N774="snížená",J774,0)</f>
        <v>0</v>
      </c>
      <c r="BG774" s="107">
        <f>IF(N774="zákl. přenesená",J774,0)</f>
        <v>0</v>
      </c>
      <c r="BH774" s="107">
        <f>IF(N774="sníž. přenesená",J774,0)</f>
        <v>0</v>
      </c>
      <c r="BI774" s="107">
        <f>IF(N774="nulová",J774,0)</f>
        <v>0</v>
      </c>
      <c r="BJ774" s="10" t="s">
        <v>47</v>
      </c>
      <c r="BK774" s="107">
        <f>ROUND(I774*H774,2)</f>
        <v>0</v>
      </c>
      <c r="BL774" s="10" t="s">
        <v>195</v>
      </c>
      <c r="BM774" s="106" t="s">
        <v>964</v>
      </c>
    </row>
    <row r="775" spans="2:65" s="1" customFormat="1" ht="19.5" x14ac:dyDescent="0.2">
      <c r="B775" s="19"/>
      <c r="D775" s="108" t="s">
        <v>99</v>
      </c>
      <c r="F775" s="109" t="s">
        <v>963</v>
      </c>
      <c r="I775" s="39"/>
      <c r="L775" s="19"/>
      <c r="M775" s="110"/>
      <c r="N775" s="27"/>
      <c r="O775" s="27"/>
      <c r="P775" s="27"/>
      <c r="Q775" s="27"/>
      <c r="R775" s="27"/>
      <c r="S775" s="27"/>
      <c r="T775" s="28"/>
      <c r="AT775" s="10" t="s">
        <v>99</v>
      </c>
      <c r="AU775" s="10" t="s">
        <v>49</v>
      </c>
    </row>
    <row r="776" spans="2:65" s="1" customFormat="1" ht="292.5" x14ac:dyDescent="0.2">
      <c r="B776" s="19"/>
      <c r="D776" s="108" t="s">
        <v>318</v>
      </c>
      <c r="F776" s="137" t="s">
        <v>897</v>
      </c>
      <c r="I776" s="39"/>
      <c r="L776" s="19"/>
      <c r="M776" s="110"/>
      <c r="N776" s="27"/>
      <c r="O776" s="27"/>
      <c r="P776" s="27"/>
      <c r="Q776" s="27"/>
      <c r="R776" s="27"/>
      <c r="S776" s="27"/>
      <c r="T776" s="28"/>
      <c r="AT776" s="10" t="s">
        <v>318</v>
      </c>
      <c r="AU776" s="10" t="s">
        <v>49</v>
      </c>
    </row>
    <row r="777" spans="2:65" s="7" customFormat="1" x14ac:dyDescent="0.2">
      <c r="B777" s="111"/>
      <c r="D777" s="108" t="s">
        <v>101</v>
      </c>
      <c r="E777" s="112" t="s">
        <v>0</v>
      </c>
      <c r="F777" s="113" t="s">
        <v>965</v>
      </c>
      <c r="H777" s="114">
        <v>1</v>
      </c>
      <c r="I777" s="115"/>
      <c r="L777" s="111"/>
      <c r="M777" s="116"/>
      <c r="N777" s="117"/>
      <c r="O777" s="117"/>
      <c r="P777" s="117"/>
      <c r="Q777" s="117"/>
      <c r="R777" s="117"/>
      <c r="S777" s="117"/>
      <c r="T777" s="118"/>
      <c r="AT777" s="112" t="s">
        <v>101</v>
      </c>
      <c r="AU777" s="112" t="s">
        <v>49</v>
      </c>
      <c r="AV777" s="7" t="s">
        <v>49</v>
      </c>
      <c r="AW777" s="7" t="s">
        <v>25</v>
      </c>
      <c r="AX777" s="7" t="s">
        <v>46</v>
      </c>
      <c r="AY777" s="112" t="s">
        <v>90</v>
      </c>
    </row>
    <row r="778" spans="2:65" s="1" customFormat="1" ht="36" customHeight="1" x14ac:dyDescent="0.2">
      <c r="B778" s="94"/>
      <c r="C778" s="95" t="s">
        <v>966</v>
      </c>
      <c r="D778" s="95" t="s">
        <v>92</v>
      </c>
      <c r="E778" s="96" t="s">
        <v>356</v>
      </c>
      <c r="F778" s="97" t="s">
        <v>967</v>
      </c>
      <c r="G778" s="98" t="s">
        <v>467</v>
      </c>
      <c r="H778" s="99">
        <v>1</v>
      </c>
      <c r="I778" s="100"/>
      <c r="J778" s="101">
        <f>ROUND(I778*H778,2)</f>
        <v>0</v>
      </c>
      <c r="K778" s="97" t="s">
        <v>0</v>
      </c>
      <c r="L778" s="19"/>
      <c r="M778" s="102" t="s">
        <v>0</v>
      </c>
      <c r="N778" s="103" t="s">
        <v>33</v>
      </c>
      <c r="O778" s="27"/>
      <c r="P778" s="104">
        <f>O778*H778</f>
        <v>0</v>
      </c>
      <c r="Q778" s="104">
        <v>0</v>
      </c>
      <c r="R778" s="104">
        <f>Q778*H778</f>
        <v>0</v>
      </c>
      <c r="S778" s="104">
        <v>0</v>
      </c>
      <c r="T778" s="105">
        <f>S778*H778</f>
        <v>0</v>
      </c>
      <c r="AR778" s="106" t="s">
        <v>195</v>
      </c>
      <c r="AT778" s="106" t="s">
        <v>92</v>
      </c>
      <c r="AU778" s="106" t="s">
        <v>49</v>
      </c>
      <c r="AY778" s="10" t="s">
        <v>90</v>
      </c>
      <c r="BE778" s="107">
        <f>IF(N778="základní",J778,0)</f>
        <v>0</v>
      </c>
      <c r="BF778" s="107">
        <f>IF(N778="snížená",J778,0)</f>
        <v>0</v>
      </c>
      <c r="BG778" s="107">
        <f>IF(N778="zákl. přenesená",J778,0)</f>
        <v>0</v>
      </c>
      <c r="BH778" s="107">
        <f>IF(N778="sníž. přenesená",J778,0)</f>
        <v>0</v>
      </c>
      <c r="BI778" s="107">
        <f>IF(N778="nulová",J778,0)</f>
        <v>0</v>
      </c>
      <c r="BJ778" s="10" t="s">
        <v>47</v>
      </c>
      <c r="BK778" s="107">
        <f>ROUND(I778*H778,2)</f>
        <v>0</v>
      </c>
      <c r="BL778" s="10" t="s">
        <v>195</v>
      </c>
      <c r="BM778" s="106" t="s">
        <v>968</v>
      </c>
    </row>
    <row r="779" spans="2:65" s="1" customFormat="1" ht="19.5" x14ac:dyDescent="0.2">
      <c r="B779" s="19"/>
      <c r="D779" s="108" t="s">
        <v>99</v>
      </c>
      <c r="F779" s="109" t="s">
        <v>967</v>
      </c>
      <c r="I779" s="39"/>
      <c r="L779" s="19"/>
      <c r="M779" s="110"/>
      <c r="N779" s="27"/>
      <c r="O779" s="27"/>
      <c r="P779" s="27"/>
      <c r="Q779" s="27"/>
      <c r="R779" s="27"/>
      <c r="S779" s="27"/>
      <c r="T779" s="28"/>
      <c r="AT779" s="10" t="s">
        <v>99</v>
      </c>
      <c r="AU779" s="10" t="s">
        <v>49</v>
      </c>
    </row>
    <row r="780" spans="2:65" s="1" customFormat="1" ht="292.5" x14ac:dyDescent="0.2">
      <c r="B780" s="19"/>
      <c r="D780" s="108" t="s">
        <v>318</v>
      </c>
      <c r="F780" s="137" t="s">
        <v>897</v>
      </c>
      <c r="I780" s="39"/>
      <c r="L780" s="19"/>
      <c r="M780" s="110"/>
      <c r="N780" s="27"/>
      <c r="O780" s="27"/>
      <c r="P780" s="27"/>
      <c r="Q780" s="27"/>
      <c r="R780" s="27"/>
      <c r="S780" s="27"/>
      <c r="T780" s="28"/>
      <c r="AT780" s="10" t="s">
        <v>318</v>
      </c>
      <c r="AU780" s="10" t="s">
        <v>49</v>
      </c>
    </row>
    <row r="781" spans="2:65" s="7" customFormat="1" x14ac:dyDescent="0.2">
      <c r="B781" s="111"/>
      <c r="D781" s="108" t="s">
        <v>101</v>
      </c>
      <c r="E781" s="112" t="s">
        <v>0</v>
      </c>
      <c r="F781" s="113" t="s">
        <v>969</v>
      </c>
      <c r="H781" s="114">
        <v>1</v>
      </c>
      <c r="I781" s="115"/>
      <c r="L781" s="111"/>
      <c r="M781" s="116"/>
      <c r="N781" s="117"/>
      <c r="O781" s="117"/>
      <c r="P781" s="117"/>
      <c r="Q781" s="117"/>
      <c r="R781" s="117"/>
      <c r="S781" s="117"/>
      <c r="T781" s="118"/>
      <c r="AT781" s="112" t="s">
        <v>101</v>
      </c>
      <c r="AU781" s="112" t="s">
        <v>49</v>
      </c>
      <c r="AV781" s="7" t="s">
        <v>49</v>
      </c>
      <c r="AW781" s="7" t="s">
        <v>25</v>
      </c>
      <c r="AX781" s="7" t="s">
        <v>46</v>
      </c>
      <c r="AY781" s="112" t="s">
        <v>90</v>
      </c>
    </row>
    <row r="782" spans="2:65" s="1" customFormat="1" ht="36" customHeight="1" x14ac:dyDescent="0.2">
      <c r="B782" s="94"/>
      <c r="C782" s="95" t="s">
        <v>970</v>
      </c>
      <c r="D782" s="95" t="s">
        <v>92</v>
      </c>
      <c r="E782" s="96" t="s">
        <v>365</v>
      </c>
      <c r="F782" s="97" t="s">
        <v>971</v>
      </c>
      <c r="G782" s="98" t="s">
        <v>467</v>
      </c>
      <c r="H782" s="99">
        <v>1</v>
      </c>
      <c r="I782" s="100"/>
      <c r="J782" s="101">
        <f>ROUND(I782*H782,2)</f>
        <v>0</v>
      </c>
      <c r="K782" s="97" t="s">
        <v>0</v>
      </c>
      <c r="L782" s="19"/>
      <c r="M782" s="102" t="s">
        <v>0</v>
      </c>
      <c r="N782" s="103" t="s">
        <v>33</v>
      </c>
      <c r="O782" s="27"/>
      <c r="P782" s="104">
        <f>O782*H782</f>
        <v>0</v>
      </c>
      <c r="Q782" s="104">
        <v>0</v>
      </c>
      <c r="R782" s="104">
        <f>Q782*H782</f>
        <v>0</v>
      </c>
      <c r="S782" s="104">
        <v>0</v>
      </c>
      <c r="T782" s="105">
        <f>S782*H782</f>
        <v>0</v>
      </c>
      <c r="AR782" s="106" t="s">
        <v>195</v>
      </c>
      <c r="AT782" s="106" t="s">
        <v>92</v>
      </c>
      <c r="AU782" s="106" t="s">
        <v>49</v>
      </c>
      <c r="AY782" s="10" t="s">
        <v>90</v>
      </c>
      <c r="BE782" s="107">
        <f>IF(N782="základní",J782,0)</f>
        <v>0</v>
      </c>
      <c r="BF782" s="107">
        <f>IF(N782="snížená",J782,0)</f>
        <v>0</v>
      </c>
      <c r="BG782" s="107">
        <f>IF(N782="zákl. přenesená",J782,0)</f>
        <v>0</v>
      </c>
      <c r="BH782" s="107">
        <f>IF(N782="sníž. přenesená",J782,0)</f>
        <v>0</v>
      </c>
      <c r="BI782" s="107">
        <f>IF(N782="nulová",J782,0)</f>
        <v>0</v>
      </c>
      <c r="BJ782" s="10" t="s">
        <v>47</v>
      </c>
      <c r="BK782" s="107">
        <f>ROUND(I782*H782,2)</f>
        <v>0</v>
      </c>
      <c r="BL782" s="10" t="s">
        <v>195</v>
      </c>
      <c r="BM782" s="106" t="s">
        <v>972</v>
      </c>
    </row>
    <row r="783" spans="2:65" s="1" customFormat="1" ht="19.5" x14ac:dyDescent="0.2">
      <c r="B783" s="19"/>
      <c r="D783" s="108" t="s">
        <v>99</v>
      </c>
      <c r="F783" s="109" t="s">
        <v>971</v>
      </c>
      <c r="I783" s="39"/>
      <c r="L783" s="19"/>
      <c r="M783" s="110"/>
      <c r="N783" s="27"/>
      <c r="O783" s="27"/>
      <c r="P783" s="27"/>
      <c r="Q783" s="27"/>
      <c r="R783" s="27"/>
      <c r="S783" s="27"/>
      <c r="T783" s="28"/>
      <c r="AT783" s="10" t="s">
        <v>99</v>
      </c>
      <c r="AU783" s="10" t="s">
        <v>49</v>
      </c>
    </row>
    <row r="784" spans="2:65" s="1" customFormat="1" ht="292.5" x14ac:dyDescent="0.2">
      <c r="B784" s="19"/>
      <c r="D784" s="108" t="s">
        <v>318</v>
      </c>
      <c r="F784" s="137" t="s">
        <v>897</v>
      </c>
      <c r="I784" s="39"/>
      <c r="L784" s="19"/>
      <c r="M784" s="110"/>
      <c r="N784" s="27"/>
      <c r="O784" s="27"/>
      <c r="P784" s="27"/>
      <c r="Q784" s="27"/>
      <c r="R784" s="27"/>
      <c r="S784" s="27"/>
      <c r="T784" s="28"/>
      <c r="AT784" s="10" t="s">
        <v>318</v>
      </c>
      <c r="AU784" s="10" t="s">
        <v>49</v>
      </c>
    </row>
    <row r="785" spans="2:65" s="7" customFormat="1" x14ac:dyDescent="0.2">
      <c r="B785" s="111"/>
      <c r="D785" s="108" t="s">
        <v>101</v>
      </c>
      <c r="E785" s="112" t="s">
        <v>0</v>
      </c>
      <c r="F785" s="113" t="s">
        <v>973</v>
      </c>
      <c r="H785" s="114">
        <v>1</v>
      </c>
      <c r="I785" s="115"/>
      <c r="L785" s="111"/>
      <c r="M785" s="116"/>
      <c r="N785" s="117"/>
      <c r="O785" s="117"/>
      <c r="P785" s="117"/>
      <c r="Q785" s="117"/>
      <c r="R785" s="117"/>
      <c r="S785" s="117"/>
      <c r="T785" s="118"/>
      <c r="AT785" s="112" t="s">
        <v>101</v>
      </c>
      <c r="AU785" s="112" t="s">
        <v>49</v>
      </c>
      <c r="AV785" s="7" t="s">
        <v>49</v>
      </c>
      <c r="AW785" s="7" t="s">
        <v>25</v>
      </c>
      <c r="AX785" s="7" t="s">
        <v>46</v>
      </c>
      <c r="AY785" s="112" t="s">
        <v>90</v>
      </c>
    </row>
    <row r="786" spans="2:65" s="1" customFormat="1" ht="36" customHeight="1" x14ac:dyDescent="0.2">
      <c r="B786" s="94"/>
      <c r="C786" s="95" t="s">
        <v>974</v>
      </c>
      <c r="D786" s="95" t="s">
        <v>92</v>
      </c>
      <c r="E786" s="96" t="s">
        <v>376</v>
      </c>
      <c r="F786" s="97" t="s">
        <v>975</v>
      </c>
      <c r="G786" s="98" t="s">
        <v>467</v>
      </c>
      <c r="H786" s="99">
        <v>1</v>
      </c>
      <c r="I786" s="100"/>
      <c r="J786" s="101">
        <f>ROUND(I786*H786,2)</f>
        <v>0</v>
      </c>
      <c r="K786" s="97" t="s">
        <v>0</v>
      </c>
      <c r="L786" s="19"/>
      <c r="M786" s="102" t="s">
        <v>0</v>
      </c>
      <c r="N786" s="103" t="s">
        <v>33</v>
      </c>
      <c r="O786" s="27"/>
      <c r="P786" s="104">
        <f>O786*H786</f>
        <v>0</v>
      </c>
      <c r="Q786" s="104">
        <v>0</v>
      </c>
      <c r="R786" s="104">
        <f>Q786*H786</f>
        <v>0</v>
      </c>
      <c r="S786" s="104">
        <v>0</v>
      </c>
      <c r="T786" s="105">
        <f>S786*H786</f>
        <v>0</v>
      </c>
      <c r="AR786" s="106" t="s">
        <v>195</v>
      </c>
      <c r="AT786" s="106" t="s">
        <v>92</v>
      </c>
      <c r="AU786" s="106" t="s">
        <v>49</v>
      </c>
      <c r="AY786" s="10" t="s">
        <v>90</v>
      </c>
      <c r="BE786" s="107">
        <f>IF(N786="základní",J786,0)</f>
        <v>0</v>
      </c>
      <c r="BF786" s="107">
        <f>IF(N786="snížená",J786,0)</f>
        <v>0</v>
      </c>
      <c r="BG786" s="107">
        <f>IF(N786="zákl. přenesená",J786,0)</f>
        <v>0</v>
      </c>
      <c r="BH786" s="107">
        <f>IF(N786="sníž. přenesená",J786,0)</f>
        <v>0</v>
      </c>
      <c r="BI786" s="107">
        <f>IF(N786="nulová",J786,0)</f>
        <v>0</v>
      </c>
      <c r="BJ786" s="10" t="s">
        <v>47</v>
      </c>
      <c r="BK786" s="107">
        <f>ROUND(I786*H786,2)</f>
        <v>0</v>
      </c>
      <c r="BL786" s="10" t="s">
        <v>195</v>
      </c>
      <c r="BM786" s="106" t="s">
        <v>976</v>
      </c>
    </row>
    <row r="787" spans="2:65" s="1" customFormat="1" ht="19.5" x14ac:dyDescent="0.2">
      <c r="B787" s="19"/>
      <c r="D787" s="108" t="s">
        <v>99</v>
      </c>
      <c r="F787" s="109" t="s">
        <v>975</v>
      </c>
      <c r="I787" s="39"/>
      <c r="L787" s="19"/>
      <c r="M787" s="110"/>
      <c r="N787" s="27"/>
      <c r="O787" s="27"/>
      <c r="P787" s="27"/>
      <c r="Q787" s="27"/>
      <c r="R787" s="27"/>
      <c r="S787" s="27"/>
      <c r="T787" s="28"/>
      <c r="AT787" s="10" t="s">
        <v>99</v>
      </c>
      <c r="AU787" s="10" t="s">
        <v>49</v>
      </c>
    </row>
    <row r="788" spans="2:65" s="1" customFormat="1" ht="292.5" x14ac:dyDescent="0.2">
      <c r="B788" s="19"/>
      <c r="D788" s="108" t="s">
        <v>318</v>
      </c>
      <c r="F788" s="137" t="s">
        <v>897</v>
      </c>
      <c r="I788" s="39"/>
      <c r="L788" s="19"/>
      <c r="M788" s="110"/>
      <c r="N788" s="27"/>
      <c r="O788" s="27"/>
      <c r="P788" s="27"/>
      <c r="Q788" s="27"/>
      <c r="R788" s="27"/>
      <c r="S788" s="27"/>
      <c r="T788" s="28"/>
      <c r="AT788" s="10" t="s">
        <v>318</v>
      </c>
      <c r="AU788" s="10" t="s">
        <v>49</v>
      </c>
    </row>
    <row r="789" spans="2:65" s="7" customFormat="1" x14ac:dyDescent="0.2">
      <c r="B789" s="111"/>
      <c r="D789" s="108" t="s">
        <v>101</v>
      </c>
      <c r="E789" s="112" t="s">
        <v>0</v>
      </c>
      <c r="F789" s="113" t="s">
        <v>977</v>
      </c>
      <c r="H789" s="114">
        <v>1</v>
      </c>
      <c r="I789" s="115"/>
      <c r="L789" s="111"/>
      <c r="M789" s="116"/>
      <c r="N789" s="117"/>
      <c r="O789" s="117"/>
      <c r="P789" s="117"/>
      <c r="Q789" s="117"/>
      <c r="R789" s="117"/>
      <c r="S789" s="117"/>
      <c r="T789" s="118"/>
      <c r="AT789" s="112" t="s">
        <v>101</v>
      </c>
      <c r="AU789" s="112" t="s">
        <v>49</v>
      </c>
      <c r="AV789" s="7" t="s">
        <v>49</v>
      </c>
      <c r="AW789" s="7" t="s">
        <v>25</v>
      </c>
      <c r="AX789" s="7" t="s">
        <v>46</v>
      </c>
      <c r="AY789" s="112" t="s">
        <v>90</v>
      </c>
    </row>
    <row r="790" spans="2:65" s="1" customFormat="1" ht="36" customHeight="1" x14ac:dyDescent="0.2">
      <c r="B790" s="94"/>
      <c r="C790" s="95" t="s">
        <v>978</v>
      </c>
      <c r="D790" s="95" t="s">
        <v>92</v>
      </c>
      <c r="E790" s="96" t="s">
        <v>384</v>
      </c>
      <c r="F790" s="97" t="s">
        <v>979</v>
      </c>
      <c r="G790" s="98" t="s">
        <v>467</v>
      </c>
      <c r="H790" s="99">
        <v>1</v>
      </c>
      <c r="I790" s="100"/>
      <c r="J790" s="101">
        <f>ROUND(I790*H790,2)</f>
        <v>0</v>
      </c>
      <c r="K790" s="97" t="s">
        <v>0</v>
      </c>
      <c r="L790" s="19"/>
      <c r="M790" s="102" t="s">
        <v>0</v>
      </c>
      <c r="N790" s="103" t="s">
        <v>33</v>
      </c>
      <c r="O790" s="27"/>
      <c r="P790" s="104">
        <f>O790*H790</f>
        <v>0</v>
      </c>
      <c r="Q790" s="104">
        <v>0</v>
      </c>
      <c r="R790" s="104">
        <f>Q790*H790</f>
        <v>0</v>
      </c>
      <c r="S790" s="104">
        <v>0</v>
      </c>
      <c r="T790" s="105">
        <f>S790*H790</f>
        <v>0</v>
      </c>
      <c r="AR790" s="106" t="s">
        <v>195</v>
      </c>
      <c r="AT790" s="106" t="s">
        <v>92</v>
      </c>
      <c r="AU790" s="106" t="s">
        <v>49</v>
      </c>
      <c r="AY790" s="10" t="s">
        <v>90</v>
      </c>
      <c r="BE790" s="107">
        <f>IF(N790="základní",J790,0)</f>
        <v>0</v>
      </c>
      <c r="BF790" s="107">
        <f>IF(N790="snížená",J790,0)</f>
        <v>0</v>
      </c>
      <c r="BG790" s="107">
        <f>IF(N790="zákl. přenesená",J790,0)</f>
        <v>0</v>
      </c>
      <c r="BH790" s="107">
        <f>IF(N790="sníž. přenesená",J790,0)</f>
        <v>0</v>
      </c>
      <c r="BI790" s="107">
        <f>IF(N790="nulová",J790,0)</f>
        <v>0</v>
      </c>
      <c r="BJ790" s="10" t="s">
        <v>47</v>
      </c>
      <c r="BK790" s="107">
        <f>ROUND(I790*H790,2)</f>
        <v>0</v>
      </c>
      <c r="BL790" s="10" t="s">
        <v>195</v>
      </c>
      <c r="BM790" s="106" t="s">
        <v>980</v>
      </c>
    </row>
    <row r="791" spans="2:65" s="1" customFormat="1" ht="19.5" x14ac:dyDescent="0.2">
      <c r="B791" s="19"/>
      <c r="D791" s="108" t="s">
        <v>99</v>
      </c>
      <c r="F791" s="109" t="s">
        <v>979</v>
      </c>
      <c r="I791" s="39"/>
      <c r="L791" s="19"/>
      <c r="M791" s="110"/>
      <c r="N791" s="27"/>
      <c r="O791" s="27"/>
      <c r="P791" s="27"/>
      <c r="Q791" s="27"/>
      <c r="R791" s="27"/>
      <c r="S791" s="27"/>
      <c r="T791" s="28"/>
      <c r="AT791" s="10" t="s">
        <v>99</v>
      </c>
      <c r="AU791" s="10" t="s">
        <v>49</v>
      </c>
    </row>
    <row r="792" spans="2:65" s="1" customFormat="1" ht="292.5" x14ac:dyDescent="0.2">
      <c r="B792" s="19"/>
      <c r="D792" s="108" t="s">
        <v>318</v>
      </c>
      <c r="F792" s="137" t="s">
        <v>897</v>
      </c>
      <c r="I792" s="39"/>
      <c r="L792" s="19"/>
      <c r="M792" s="110"/>
      <c r="N792" s="27"/>
      <c r="O792" s="27"/>
      <c r="P792" s="27"/>
      <c r="Q792" s="27"/>
      <c r="R792" s="27"/>
      <c r="S792" s="27"/>
      <c r="T792" s="28"/>
      <c r="AT792" s="10" t="s">
        <v>318</v>
      </c>
      <c r="AU792" s="10" t="s">
        <v>49</v>
      </c>
    </row>
    <row r="793" spans="2:65" s="7" customFormat="1" x14ac:dyDescent="0.2">
      <c r="B793" s="111"/>
      <c r="D793" s="108" t="s">
        <v>101</v>
      </c>
      <c r="E793" s="112" t="s">
        <v>0</v>
      </c>
      <c r="F793" s="113" t="s">
        <v>981</v>
      </c>
      <c r="H793" s="114">
        <v>1</v>
      </c>
      <c r="I793" s="115"/>
      <c r="L793" s="111"/>
      <c r="M793" s="116"/>
      <c r="N793" s="117"/>
      <c r="O793" s="117"/>
      <c r="P793" s="117"/>
      <c r="Q793" s="117"/>
      <c r="R793" s="117"/>
      <c r="S793" s="117"/>
      <c r="T793" s="118"/>
      <c r="AT793" s="112" t="s">
        <v>101</v>
      </c>
      <c r="AU793" s="112" t="s">
        <v>49</v>
      </c>
      <c r="AV793" s="7" t="s">
        <v>49</v>
      </c>
      <c r="AW793" s="7" t="s">
        <v>25</v>
      </c>
      <c r="AX793" s="7" t="s">
        <v>46</v>
      </c>
      <c r="AY793" s="112" t="s">
        <v>90</v>
      </c>
    </row>
    <row r="794" spans="2:65" s="1" customFormat="1" ht="36" customHeight="1" x14ac:dyDescent="0.2">
      <c r="B794" s="94"/>
      <c r="C794" s="95" t="s">
        <v>982</v>
      </c>
      <c r="D794" s="95" t="s">
        <v>92</v>
      </c>
      <c r="E794" s="96" t="s">
        <v>400</v>
      </c>
      <c r="F794" s="97" t="s">
        <v>983</v>
      </c>
      <c r="G794" s="98" t="s">
        <v>467</v>
      </c>
      <c r="H794" s="99">
        <v>1</v>
      </c>
      <c r="I794" s="100"/>
      <c r="J794" s="101">
        <f>ROUND(I794*H794,2)</f>
        <v>0</v>
      </c>
      <c r="K794" s="97" t="s">
        <v>0</v>
      </c>
      <c r="L794" s="19"/>
      <c r="M794" s="102" t="s">
        <v>0</v>
      </c>
      <c r="N794" s="103" t="s">
        <v>33</v>
      </c>
      <c r="O794" s="27"/>
      <c r="P794" s="104">
        <f>O794*H794</f>
        <v>0</v>
      </c>
      <c r="Q794" s="104">
        <v>0</v>
      </c>
      <c r="R794" s="104">
        <f>Q794*H794</f>
        <v>0</v>
      </c>
      <c r="S794" s="104">
        <v>0</v>
      </c>
      <c r="T794" s="105">
        <f>S794*H794</f>
        <v>0</v>
      </c>
      <c r="AR794" s="106" t="s">
        <v>195</v>
      </c>
      <c r="AT794" s="106" t="s">
        <v>92</v>
      </c>
      <c r="AU794" s="106" t="s">
        <v>49</v>
      </c>
      <c r="AY794" s="10" t="s">
        <v>90</v>
      </c>
      <c r="BE794" s="107">
        <f>IF(N794="základní",J794,0)</f>
        <v>0</v>
      </c>
      <c r="BF794" s="107">
        <f>IF(N794="snížená",J794,0)</f>
        <v>0</v>
      </c>
      <c r="BG794" s="107">
        <f>IF(N794="zákl. přenesená",J794,0)</f>
        <v>0</v>
      </c>
      <c r="BH794" s="107">
        <f>IF(N794="sníž. přenesená",J794,0)</f>
        <v>0</v>
      </c>
      <c r="BI794" s="107">
        <f>IF(N794="nulová",J794,0)</f>
        <v>0</v>
      </c>
      <c r="BJ794" s="10" t="s">
        <v>47</v>
      </c>
      <c r="BK794" s="107">
        <f>ROUND(I794*H794,2)</f>
        <v>0</v>
      </c>
      <c r="BL794" s="10" t="s">
        <v>195</v>
      </c>
      <c r="BM794" s="106" t="s">
        <v>984</v>
      </c>
    </row>
    <row r="795" spans="2:65" s="1" customFormat="1" ht="19.5" x14ac:dyDescent="0.2">
      <c r="B795" s="19"/>
      <c r="D795" s="108" t="s">
        <v>99</v>
      </c>
      <c r="F795" s="109" t="s">
        <v>983</v>
      </c>
      <c r="I795" s="39"/>
      <c r="L795" s="19"/>
      <c r="M795" s="110"/>
      <c r="N795" s="27"/>
      <c r="O795" s="27"/>
      <c r="P795" s="27"/>
      <c r="Q795" s="27"/>
      <c r="R795" s="27"/>
      <c r="S795" s="27"/>
      <c r="T795" s="28"/>
      <c r="AT795" s="10" t="s">
        <v>99</v>
      </c>
      <c r="AU795" s="10" t="s">
        <v>49</v>
      </c>
    </row>
    <row r="796" spans="2:65" s="1" customFormat="1" ht="292.5" x14ac:dyDescent="0.2">
      <c r="B796" s="19"/>
      <c r="D796" s="108" t="s">
        <v>318</v>
      </c>
      <c r="F796" s="137" t="s">
        <v>897</v>
      </c>
      <c r="I796" s="39"/>
      <c r="L796" s="19"/>
      <c r="M796" s="110"/>
      <c r="N796" s="27"/>
      <c r="O796" s="27"/>
      <c r="P796" s="27"/>
      <c r="Q796" s="27"/>
      <c r="R796" s="27"/>
      <c r="S796" s="27"/>
      <c r="T796" s="28"/>
      <c r="AT796" s="10" t="s">
        <v>318</v>
      </c>
      <c r="AU796" s="10" t="s">
        <v>49</v>
      </c>
    </row>
    <row r="797" spans="2:65" s="7" customFormat="1" x14ac:dyDescent="0.2">
      <c r="B797" s="111"/>
      <c r="D797" s="108" t="s">
        <v>101</v>
      </c>
      <c r="E797" s="112" t="s">
        <v>0</v>
      </c>
      <c r="F797" s="113" t="s">
        <v>985</v>
      </c>
      <c r="H797" s="114">
        <v>1</v>
      </c>
      <c r="I797" s="115"/>
      <c r="L797" s="111"/>
      <c r="M797" s="116"/>
      <c r="N797" s="117"/>
      <c r="O797" s="117"/>
      <c r="P797" s="117"/>
      <c r="Q797" s="117"/>
      <c r="R797" s="117"/>
      <c r="S797" s="117"/>
      <c r="T797" s="118"/>
      <c r="AT797" s="112" t="s">
        <v>101</v>
      </c>
      <c r="AU797" s="112" t="s">
        <v>49</v>
      </c>
      <c r="AV797" s="7" t="s">
        <v>49</v>
      </c>
      <c r="AW797" s="7" t="s">
        <v>25</v>
      </c>
      <c r="AX797" s="7" t="s">
        <v>46</v>
      </c>
      <c r="AY797" s="112" t="s">
        <v>90</v>
      </c>
    </row>
    <row r="798" spans="2:65" s="1" customFormat="1" ht="36" customHeight="1" x14ac:dyDescent="0.2">
      <c r="B798" s="94"/>
      <c r="C798" s="95" t="s">
        <v>986</v>
      </c>
      <c r="D798" s="95" t="s">
        <v>92</v>
      </c>
      <c r="E798" s="96" t="s">
        <v>406</v>
      </c>
      <c r="F798" s="97" t="s">
        <v>987</v>
      </c>
      <c r="G798" s="98" t="s">
        <v>467</v>
      </c>
      <c r="H798" s="99">
        <v>1</v>
      </c>
      <c r="I798" s="100"/>
      <c r="J798" s="101">
        <f>ROUND(I798*H798,2)</f>
        <v>0</v>
      </c>
      <c r="K798" s="97" t="s">
        <v>0</v>
      </c>
      <c r="L798" s="19"/>
      <c r="M798" s="102" t="s">
        <v>0</v>
      </c>
      <c r="N798" s="103" t="s">
        <v>33</v>
      </c>
      <c r="O798" s="27"/>
      <c r="P798" s="104">
        <f>O798*H798</f>
        <v>0</v>
      </c>
      <c r="Q798" s="104">
        <v>0</v>
      </c>
      <c r="R798" s="104">
        <f>Q798*H798</f>
        <v>0</v>
      </c>
      <c r="S798" s="104">
        <v>0</v>
      </c>
      <c r="T798" s="105">
        <f>S798*H798</f>
        <v>0</v>
      </c>
      <c r="AR798" s="106" t="s">
        <v>195</v>
      </c>
      <c r="AT798" s="106" t="s">
        <v>92</v>
      </c>
      <c r="AU798" s="106" t="s">
        <v>49</v>
      </c>
      <c r="AY798" s="10" t="s">
        <v>90</v>
      </c>
      <c r="BE798" s="107">
        <f>IF(N798="základní",J798,0)</f>
        <v>0</v>
      </c>
      <c r="BF798" s="107">
        <f>IF(N798="snížená",J798,0)</f>
        <v>0</v>
      </c>
      <c r="BG798" s="107">
        <f>IF(N798="zákl. přenesená",J798,0)</f>
        <v>0</v>
      </c>
      <c r="BH798" s="107">
        <f>IF(N798="sníž. přenesená",J798,0)</f>
        <v>0</v>
      </c>
      <c r="BI798" s="107">
        <f>IF(N798="nulová",J798,0)</f>
        <v>0</v>
      </c>
      <c r="BJ798" s="10" t="s">
        <v>47</v>
      </c>
      <c r="BK798" s="107">
        <f>ROUND(I798*H798,2)</f>
        <v>0</v>
      </c>
      <c r="BL798" s="10" t="s">
        <v>195</v>
      </c>
      <c r="BM798" s="106" t="s">
        <v>988</v>
      </c>
    </row>
    <row r="799" spans="2:65" s="1" customFormat="1" ht="19.5" x14ac:dyDescent="0.2">
      <c r="B799" s="19"/>
      <c r="D799" s="108" t="s">
        <v>99</v>
      </c>
      <c r="F799" s="109" t="s">
        <v>987</v>
      </c>
      <c r="I799" s="39"/>
      <c r="L799" s="19"/>
      <c r="M799" s="110"/>
      <c r="N799" s="27"/>
      <c r="O799" s="27"/>
      <c r="P799" s="27"/>
      <c r="Q799" s="27"/>
      <c r="R799" s="27"/>
      <c r="S799" s="27"/>
      <c r="T799" s="28"/>
      <c r="AT799" s="10" t="s">
        <v>99</v>
      </c>
      <c r="AU799" s="10" t="s">
        <v>49</v>
      </c>
    </row>
    <row r="800" spans="2:65" s="1" customFormat="1" ht="292.5" x14ac:dyDescent="0.2">
      <c r="B800" s="19"/>
      <c r="D800" s="108" t="s">
        <v>318</v>
      </c>
      <c r="F800" s="137" t="s">
        <v>897</v>
      </c>
      <c r="I800" s="39"/>
      <c r="L800" s="19"/>
      <c r="M800" s="110"/>
      <c r="N800" s="27"/>
      <c r="O800" s="27"/>
      <c r="P800" s="27"/>
      <c r="Q800" s="27"/>
      <c r="R800" s="27"/>
      <c r="S800" s="27"/>
      <c r="T800" s="28"/>
      <c r="AT800" s="10" t="s">
        <v>318</v>
      </c>
      <c r="AU800" s="10" t="s">
        <v>49</v>
      </c>
    </row>
    <row r="801" spans="2:65" s="7" customFormat="1" x14ac:dyDescent="0.2">
      <c r="B801" s="111"/>
      <c r="D801" s="108" t="s">
        <v>101</v>
      </c>
      <c r="E801" s="112" t="s">
        <v>0</v>
      </c>
      <c r="F801" s="113" t="s">
        <v>989</v>
      </c>
      <c r="H801" s="114">
        <v>1</v>
      </c>
      <c r="I801" s="115"/>
      <c r="L801" s="111"/>
      <c r="M801" s="116"/>
      <c r="N801" s="117"/>
      <c r="O801" s="117"/>
      <c r="P801" s="117"/>
      <c r="Q801" s="117"/>
      <c r="R801" s="117"/>
      <c r="S801" s="117"/>
      <c r="T801" s="118"/>
      <c r="AT801" s="112" t="s">
        <v>101</v>
      </c>
      <c r="AU801" s="112" t="s">
        <v>49</v>
      </c>
      <c r="AV801" s="7" t="s">
        <v>49</v>
      </c>
      <c r="AW801" s="7" t="s">
        <v>25</v>
      </c>
      <c r="AX801" s="7" t="s">
        <v>46</v>
      </c>
      <c r="AY801" s="112" t="s">
        <v>90</v>
      </c>
    </row>
    <row r="802" spans="2:65" s="1" customFormat="1" ht="36" customHeight="1" x14ac:dyDescent="0.2">
      <c r="B802" s="94"/>
      <c r="C802" s="95" t="s">
        <v>990</v>
      </c>
      <c r="D802" s="95" t="s">
        <v>92</v>
      </c>
      <c r="E802" s="96" t="s">
        <v>414</v>
      </c>
      <c r="F802" s="97" t="s">
        <v>991</v>
      </c>
      <c r="G802" s="98" t="s">
        <v>467</v>
      </c>
      <c r="H802" s="99">
        <v>1</v>
      </c>
      <c r="I802" s="100"/>
      <c r="J802" s="101">
        <f>ROUND(I802*H802,2)</f>
        <v>0</v>
      </c>
      <c r="K802" s="97" t="s">
        <v>0</v>
      </c>
      <c r="L802" s="19"/>
      <c r="M802" s="102" t="s">
        <v>0</v>
      </c>
      <c r="N802" s="103" t="s">
        <v>33</v>
      </c>
      <c r="O802" s="27"/>
      <c r="P802" s="104">
        <f>O802*H802</f>
        <v>0</v>
      </c>
      <c r="Q802" s="104">
        <v>0</v>
      </c>
      <c r="R802" s="104">
        <f>Q802*H802</f>
        <v>0</v>
      </c>
      <c r="S802" s="104">
        <v>0</v>
      </c>
      <c r="T802" s="105">
        <f>S802*H802</f>
        <v>0</v>
      </c>
      <c r="AR802" s="106" t="s">
        <v>195</v>
      </c>
      <c r="AT802" s="106" t="s">
        <v>92</v>
      </c>
      <c r="AU802" s="106" t="s">
        <v>49</v>
      </c>
      <c r="AY802" s="10" t="s">
        <v>90</v>
      </c>
      <c r="BE802" s="107">
        <f>IF(N802="základní",J802,0)</f>
        <v>0</v>
      </c>
      <c r="BF802" s="107">
        <f>IF(N802="snížená",J802,0)</f>
        <v>0</v>
      </c>
      <c r="BG802" s="107">
        <f>IF(N802="zákl. přenesená",J802,0)</f>
        <v>0</v>
      </c>
      <c r="BH802" s="107">
        <f>IF(N802="sníž. přenesená",J802,0)</f>
        <v>0</v>
      </c>
      <c r="BI802" s="107">
        <f>IF(N802="nulová",J802,0)</f>
        <v>0</v>
      </c>
      <c r="BJ802" s="10" t="s">
        <v>47</v>
      </c>
      <c r="BK802" s="107">
        <f>ROUND(I802*H802,2)</f>
        <v>0</v>
      </c>
      <c r="BL802" s="10" t="s">
        <v>195</v>
      </c>
      <c r="BM802" s="106" t="s">
        <v>992</v>
      </c>
    </row>
    <row r="803" spans="2:65" s="1" customFormat="1" ht="19.5" x14ac:dyDescent="0.2">
      <c r="B803" s="19"/>
      <c r="D803" s="108" t="s">
        <v>99</v>
      </c>
      <c r="F803" s="109" t="s">
        <v>991</v>
      </c>
      <c r="I803" s="39"/>
      <c r="L803" s="19"/>
      <c r="M803" s="110"/>
      <c r="N803" s="27"/>
      <c r="O803" s="27"/>
      <c r="P803" s="27"/>
      <c r="Q803" s="27"/>
      <c r="R803" s="27"/>
      <c r="S803" s="27"/>
      <c r="T803" s="28"/>
      <c r="AT803" s="10" t="s">
        <v>99</v>
      </c>
      <c r="AU803" s="10" t="s">
        <v>49</v>
      </c>
    </row>
    <row r="804" spans="2:65" s="1" customFormat="1" ht="292.5" x14ac:dyDescent="0.2">
      <c r="B804" s="19"/>
      <c r="D804" s="108" t="s">
        <v>318</v>
      </c>
      <c r="F804" s="137" t="s">
        <v>897</v>
      </c>
      <c r="I804" s="39"/>
      <c r="L804" s="19"/>
      <c r="M804" s="110"/>
      <c r="N804" s="27"/>
      <c r="O804" s="27"/>
      <c r="P804" s="27"/>
      <c r="Q804" s="27"/>
      <c r="R804" s="27"/>
      <c r="S804" s="27"/>
      <c r="T804" s="28"/>
      <c r="AT804" s="10" t="s">
        <v>318</v>
      </c>
      <c r="AU804" s="10" t="s">
        <v>49</v>
      </c>
    </row>
    <row r="805" spans="2:65" s="7" customFormat="1" x14ac:dyDescent="0.2">
      <c r="B805" s="111"/>
      <c r="D805" s="108" t="s">
        <v>101</v>
      </c>
      <c r="E805" s="112" t="s">
        <v>0</v>
      </c>
      <c r="F805" s="113" t="s">
        <v>993</v>
      </c>
      <c r="H805" s="114">
        <v>1</v>
      </c>
      <c r="I805" s="115"/>
      <c r="L805" s="111"/>
      <c r="M805" s="116"/>
      <c r="N805" s="117"/>
      <c r="O805" s="117"/>
      <c r="P805" s="117"/>
      <c r="Q805" s="117"/>
      <c r="R805" s="117"/>
      <c r="S805" s="117"/>
      <c r="T805" s="118"/>
      <c r="AT805" s="112" t="s">
        <v>101</v>
      </c>
      <c r="AU805" s="112" t="s">
        <v>49</v>
      </c>
      <c r="AV805" s="7" t="s">
        <v>49</v>
      </c>
      <c r="AW805" s="7" t="s">
        <v>25</v>
      </c>
      <c r="AX805" s="7" t="s">
        <v>46</v>
      </c>
      <c r="AY805" s="112" t="s">
        <v>90</v>
      </c>
    </row>
    <row r="806" spans="2:65" s="1" customFormat="1" ht="36" customHeight="1" x14ac:dyDescent="0.2">
      <c r="B806" s="94"/>
      <c r="C806" s="95" t="s">
        <v>994</v>
      </c>
      <c r="D806" s="95" t="s">
        <v>92</v>
      </c>
      <c r="E806" s="96" t="s">
        <v>426</v>
      </c>
      <c r="F806" s="97" t="s">
        <v>995</v>
      </c>
      <c r="G806" s="98" t="s">
        <v>467</v>
      </c>
      <c r="H806" s="99">
        <v>1</v>
      </c>
      <c r="I806" s="100"/>
      <c r="J806" s="101">
        <f>ROUND(I806*H806,2)</f>
        <v>0</v>
      </c>
      <c r="K806" s="97" t="s">
        <v>0</v>
      </c>
      <c r="L806" s="19"/>
      <c r="M806" s="102" t="s">
        <v>0</v>
      </c>
      <c r="N806" s="103" t="s">
        <v>33</v>
      </c>
      <c r="O806" s="27"/>
      <c r="P806" s="104">
        <f>O806*H806</f>
        <v>0</v>
      </c>
      <c r="Q806" s="104">
        <v>0</v>
      </c>
      <c r="R806" s="104">
        <f>Q806*H806</f>
        <v>0</v>
      </c>
      <c r="S806" s="104">
        <v>0</v>
      </c>
      <c r="T806" s="105">
        <f>S806*H806</f>
        <v>0</v>
      </c>
      <c r="AR806" s="106" t="s">
        <v>195</v>
      </c>
      <c r="AT806" s="106" t="s">
        <v>92</v>
      </c>
      <c r="AU806" s="106" t="s">
        <v>49</v>
      </c>
      <c r="AY806" s="10" t="s">
        <v>90</v>
      </c>
      <c r="BE806" s="107">
        <f>IF(N806="základní",J806,0)</f>
        <v>0</v>
      </c>
      <c r="BF806" s="107">
        <f>IF(N806="snížená",J806,0)</f>
        <v>0</v>
      </c>
      <c r="BG806" s="107">
        <f>IF(N806="zákl. přenesená",J806,0)</f>
        <v>0</v>
      </c>
      <c r="BH806" s="107">
        <f>IF(N806="sníž. přenesená",J806,0)</f>
        <v>0</v>
      </c>
      <c r="BI806" s="107">
        <f>IF(N806="nulová",J806,0)</f>
        <v>0</v>
      </c>
      <c r="BJ806" s="10" t="s">
        <v>47</v>
      </c>
      <c r="BK806" s="107">
        <f>ROUND(I806*H806,2)</f>
        <v>0</v>
      </c>
      <c r="BL806" s="10" t="s">
        <v>195</v>
      </c>
      <c r="BM806" s="106" t="s">
        <v>996</v>
      </c>
    </row>
    <row r="807" spans="2:65" s="1" customFormat="1" ht="19.5" x14ac:dyDescent="0.2">
      <c r="B807" s="19"/>
      <c r="D807" s="108" t="s">
        <v>99</v>
      </c>
      <c r="F807" s="109" t="s">
        <v>995</v>
      </c>
      <c r="I807" s="39"/>
      <c r="L807" s="19"/>
      <c r="M807" s="110"/>
      <c r="N807" s="27"/>
      <c r="O807" s="27"/>
      <c r="P807" s="27"/>
      <c r="Q807" s="27"/>
      <c r="R807" s="27"/>
      <c r="S807" s="27"/>
      <c r="T807" s="28"/>
      <c r="AT807" s="10" t="s">
        <v>99</v>
      </c>
      <c r="AU807" s="10" t="s">
        <v>49</v>
      </c>
    </row>
    <row r="808" spans="2:65" s="1" customFormat="1" ht="292.5" x14ac:dyDescent="0.2">
      <c r="B808" s="19"/>
      <c r="D808" s="108" t="s">
        <v>318</v>
      </c>
      <c r="F808" s="137" t="s">
        <v>897</v>
      </c>
      <c r="I808" s="39"/>
      <c r="L808" s="19"/>
      <c r="M808" s="110"/>
      <c r="N808" s="27"/>
      <c r="O808" s="27"/>
      <c r="P808" s="27"/>
      <c r="Q808" s="27"/>
      <c r="R808" s="27"/>
      <c r="S808" s="27"/>
      <c r="T808" s="28"/>
      <c r="AT808" s="10" t="s">
        <v>318</v>
      </c>
      <c r="AU808" s="10" t="s">
        <v>49</v>
      </c>
    </row>
    <row r="809" spans="2:65" s="7" customFormat="1" x14ac:dyDescent="0.2">
      <c r="B809" s="111"/>
      <c r="D809" s="108" t="s">
        <v>101</v>
      </c>
      <c r="E809" s="112" t="s">
        <v>0</v>
      </c>
      <c r="F809" s="113" t="s">
        <v>997</v>
      </c>
      <c r="H809" s="114">
        <v>1</v>
      </c>
      <c r="I809" s="115"/>
      <c r="L809" s="111"/>
      <c r="M809" s="116"/>
      <c r="N809" s="117"/>
      <c r="O809" s="117"/>
      <c r="P809" s="117"/>
      <c r="Q809" s="117"/>
      <c r="R809" s="117"/>
      <c r="S809" s="117"/>
      <c r="T809" s="118"/>
      <c r="AT809" s="112" t="s">
        <v>101</v>
      </c>
      <c r="AU809" s="112" t="s">
        <v>49</v>
      </c>
      <c r="AV809" s="7" t="s">
        <v>49</v>
      </c>
      <c r="AW809" s="7" t="s">
        <v>25</v>
      </c>
      <c r="AX809" s="7" t="s">
        <v>46</v>
      </c>
      <c r="AY809" s="112" t="s">
        <v>90</v>
      </c>
    </row>
    <row r="810" spans="2:65" s="1" customFormat="1" ht="36" customHeight="1" x14ac:dyDescent="0.2">
      <c r="B810" s="94"/>
      <c r="C810" s="95" t="s">
        <v>998</v>
      </c>
      <c r="D810" s="95" t="s">
        <v>92</v>
      </c>
      <c r="E810" s="96" t="s">
        <v>432</v>
      </c>
      <c r="F810" s="97" t="s">
        <v>999</v>
      </c>
      <c r="G810" s="98" t="s">
        <v>467</v>
      </c>
      <c r="H810" s="99">
        <v>1</v>
      </c>
      <c r="I810" s="100"/>
      <c r="J810" s="101">
        <f>ROUND(I810*H810,2)</f>
        <v>0</v>
      </c>
      <c r="K810" s="97" t="s">
        <v>0</v>
      </c>
      <c r="L810" s="19"/>
      <c r="M810" s="102" t="s">
        <v>0</v>
      </c>
      <c r="N810" s="103" t="s">
        <v>33</v>
      </c>
      <c r="O810" s="27"/>
      <c r="P810" s="104">
        <f>O810*H810</f>
        <v>0</v>
      </c>
      <c r="Q810" s="104">
        <v>0</v>
      </c>
      <c r="R810" s="104">
        <f>Q810*H810</f>
        <v>0</v>
      </c>
      <c r="S810" s="104">
        <v>0</v>
      </c>
      <c r="T810" s="105">
        <f>S810*H810</f>
        <v>0</v>
      </c>
      <c r="AR810" s="106" t="s">
        <v>195</v>
      </c>
      <c r="AT810" s="106" t="s">
        <v>92</v>
      </c>
      <c r="AU810" s="106" t="s">
        <v>49</v>
      </c>
      <c r="AY810" s="10" t="s">
        <v>90</v>
      </c>
      <c r="BE810" s="107">
        <f>IF(N810="základní",J810,0)</f>
        <v>0</v>
      </c>
      <c r="BF810" s="107">
        <f>IF(N810="snížená",J810,0)</f>
        <v>0</v>
      </c>
      <c r="BG810" s="107">
        <f>IF(N810="zákl. přenesená",J810,0)</f>
        <v>0</v>
      </c>
      <c r="BH810" s="107">
        <f>IF(N810="sníž. přenesená",J810,0)</f>
        <v>0</v>
      </c>
      <c r="BI810" s="107">
        <f>IF(N810="nulová",J810,0)</f>
        <v>0</v>
      </c>
      <c r="BJ810" s="10" t="s">
        <v>47</v>
      </c>
      <c r="BK810" s="107">
        <f>ROUND(I810*H810,2)</f>
        <v>0</v>
      </c>
      <c r="BL810" s="10" t="s">
        <v>195</v>
      </c>
      <c r="BM810" s="106" t="s">
        <v>1000</v>
      </c>
    </row>
    <row r="811" spans="2:65" s="1" customFormat="1" ht="19.5" x14ac:dyDescent="0.2">
      <c r="B811" s="19"/>
      <c r="D811" s="108" t="s">
        <v>99</v>
      </c>
      <c r="F811" s="109" t="s">
        <v>999</v>
      </c>
      <c r="I811" s="39"/>
      <c r="L811" s="19"/>
      <c r="M811" s="110"/>
      <c r="N811" s="27"/>
      <c r="O811" s="27"/>
      <c r="P811" s="27"/>
      <c r="Q811" s="27"/>
      <c r="R811" s="27"/>
      <c r="S811" s="27"/>
      <c r="T811" s="28"/>
      <c r="AT811" s="10" t="s">
        <v>99</v>
      </c>
      <c r="AU811" s="10" t="s">
        <v>49</v>
      </c>
    </row>
    <row r="812" spans="2:65" s="1" customFormat="1" ht="292.5" x14ac:dyDescent="0.2">
      <c r="B812" s="19"/>
      <c r="D812" s="108" t="s">
        <v>318</v>
      </c>
      <c r="F812" s="137" t="s">
        <v>897</v>
      </c>
      <c r="I812" s="39"/>
      <c r="L812" s="19"/>
      <c r="M812" s="110"/>
      <c r="N812" s="27"/>
      <c r="O812" s="27"/>
      <c r="P812" s="27"/>
      <c r="Q812" s="27"/>
      <c r="R812" s="27"/>
      <c r="S812" s="27"/>
      <c r="T812" s="28"/>
      <c r="AT812" s="10" t="s">
        <v>318</v>
      </c>
      <c r="AU812" s="10" t="s">
        <v>49</v>
      </c>
    </row>
    <row r="813" spans="2:65" s="7" customFormat="1" x14ac:dyDescent="0.2">
      <c r="B813" s="111"/>
      <c r="D813" s="108" t="s">
        <v>101</v>
      </c>
      <c r="E813" s="112" t="s">
        <v>0</v>
      </c>
      <c r="F813" s="113" t="s">
        <v>1001</v>
      </c>
      <c r="H813" s="114">
        <v>1</v>
      </c>
      <c r="I813" s="115"/>
      <c r="L813" s="111"/>
      <c r="M813" s="116"/>
      <c r="N813" s="117"/>
      <c r="O813" s="117"/>
      <c r="P813" s="117"/>
      <c r="Q813" s="117"/>
      <c r="R813" s="117"/>
      <c r="S813" s="117"/>
      <c r="T813" s="118"/>
      <c r="AT813" s="112" t="s">
        <v>101</v>
      </c>
      <c r="AU813" s="112" t="s">
        <v>49</v>
      </c>
      <c r="AV813" s="7" t="s">
        <v>49</v>
      </c>
      <c r="AW813" s="7" t="s">
        <v>25</v>
      </c>
      <c r="AX813" s="7" t="s">
        <v>46</v>
      </c>
      <c r="AY813" s="112" t="s">
        <v>90</v>
      </c>
    </row>
    <row r="814" spans="2:65" s="1" customFormat="1" ht="36" customHeight="1" x14ac:dyDescent="0.2">
      <c r="B814" s="94"/>
      <c r="C814" s="95" t="s">
        <v>1002</v>
      </c>
      <c r="D814" s="95" t="s">
        <v>92</v>
      </c>
      <c r="E814" s="96" t="s">
        <v>438</v>
      </c>
      <c r="F814" s="97" t="s">
        <v>1003</v>
      </c>
      <c r="G814" s="98" t="s">
        <v>467</v>
      </c>
      <c r="H814" s="99">
        <v>1</v>
      </c>
      <c r="I814" s="100"/>
      <c r="J814" s="101">
        <f>ROUND(I814*H814,2)</f>
        <v>0</v>
      </c>
      <c r="K814" s="97" t="s">
        <v>0</v>
      </c>
      <c r="L814" s="19"/>
      <c r="M814" s="102" t="s">
        <v>0</v>
      </c>
      <c r="N814" s="103" t="s">
        <v>33</v>
      </c>
      <c r="O814" s="27"/>
      <c r="P814" s="104">
        <f>O814*H814</f>
        <v>0</v>
      </c>
      <c r="Q814" s="104">
        <v>0</v>
      </c>
      <c r="R814" s="104">
        <f>Q814*H814</f>
        <v>0</v>
      </c>
      <c r="S814" s="104">
        <v>0</v>
      </c>
      <c r="T814" s="105">
        <f>S814*H814</f>
        <v>0</v>
      </c>
      <c r="AR814" s="106" t="s">
        <v>195</v>
      </c>
      <c r="AT814" s="106" t="s">
        <v>92</v>
      </c>
      <c r="AU814" s="106" t="s">
        <v>49</v>
      </c>
      <c r="AY814" s="10" t="s">
        <v>90</v>
      </c>
      <c r="BE814" s="107">
        <f>IF(N814="základní",J814,0)</f>
        <v>0</v>
      </c>
      <c r="BF814" s="107">
        <f>IF(N814="snížená",J814,0)</f>
        <v>0</v>
      </c>
      <c r="BG814" s="107">
        <f>IF(N814="zákl. přenesená",J814,0)</f>
        <v>0</v>
      </c>
      <c r="BH814" s="107">
        <f>IF(N814="sníž. přenesená",J814,0)</f>
        <v>0</v>
      </c>
      <c r="BI814" s="107">
        <f>IF(N814="nulová",J814,0)</f>
        <v>0</v>
      </c>
      <c r="BJ814" s="10" t="s">
        <v>47</v>
      </c>
      <c r="BK814" s="107">
        <f>ROUND(I814*H814,2)</f>
        <v>0</v>
      </c>
      <c r="BL814" s="10" t="s">
        <v>195</v>
      </c>
      <c r="BM814" s="106" t="s">
        <v>1004</v>
      </c>
    </row>
    <row r="815" spans="2:65" s="1" customFormat="1" ht="19.5" x14ac:dyDescent="0.2">
      <c r="B815" s="19"/>
      <c r="D815" s="108" t="s">
        <v>99</v>
      </c>
      <c r="F815" s="109" t="s">
        <v>1003</v>
      </c>
      <c r="I815" s="39"/>
      <c r="L815" s="19"/>
      <c r="M815" s="110"/>
      <c r="N815" s="27"/>
      <c r="O815" s="27"/>
      <c r="P815" s="27"/>
      <c r="Q815" s="27"/>
      <c r="R815" s="27"/>
      <c r="S815" s="27"/>
      <c r="T815" s="28"/>
      <c r="AT815" s="10" t="s">
        <v>99</v>
      </c>
      <c r="AU815" s="10" t="s">
        <v>49</v>
      </c>
    </row>
    <row r="816" spans="2:65" s="1" customFormat="1" ht="292.5" x14ac:dyDescent="0.2">
      <c r="B816" s="19"/>
      <c r="D816" s="108" t="s">
        <v>318</v>
      </c>
      <c r="F816" s="137" t="s">
        <v>897</v>
      </c>
      <c r="I816" s="39"/>
      <c r="L816" s="19"/>
      <c r="M816" s="110"/>
      <c r="N816" s="27"/>
      <c r="O816" s="27"/>
      <c r="P816" s="27"/>
      <c r="Q816" s="27"/>
      <c r="R816" s="27"/>
      <c r="S816" s="27"/>
      <c r="T816" s="28"/>
      <c r="AT816" s="10" t="s">
        <v>318</v>
      </c>
      <c r="AU816" s="10" t="s">
        <v>49</v>
      </c>
    </row>
    <row r="817" spans="2:65" s="7" customFormat="1" x14ac:dyDescent="0.2">
      <c r="B817" s="111"/>
      <c r="D817" s="108" t="s">
        <v>101</v>
      </c>
      <c r="E817" s="112" t="s">
        <v>0</v>
      </c>
      <c r="F817" s="113" t="s">
        <v>1005</v>
      </c>
      <c r="H817" s="114">
        <v>1</v>
      </c>
      <c r="I817" s="115"/>
      <c r="L817" s="111"/>
      <c r="M817" s="116"/>
      <c r="N817" s="117"/>
      <c r="O817" s="117"/>
      <c r="P817" s="117"/>
      <c r="Q817" s="117"/>
      <c r="R817" s="117"/>
      <c r="S817" s="117"/>
      <c r="T817" s="118"/>
      <c r="AT817" s="112" t="s">
        <v>101</v>
      </c>
      <c r="AU817" s="112" t="s">
        <v>49</v>
      </c>
      <c r="AV817" s="7" t="s">
        <v>49</v>
      </c>
      <c r="AW817" s="7" t="s">
        <v>25</v>
      </c>
      <c r="AX817" s="7" t="s">
        <v>46</v>
      </c>
      <c r="AY817" s="112" t="s">
        <v>90</v>
      </c>
    </row>
    <row r="818" spans="2:65" s="1" customFormat="1" ht="36" customHeight="1" x14ac:dyDescent="0.2">
      <c r="B818" s="94"/>
      <c r="C818" s="95" t="s">
        <v>1006</v>
      </c>
      <c r="D818" s="95" t="s">
        <v>92</v>
      </c>
      <c r="E818" s="96" t="s">
        <v>452</v>
      </c>
      <c r="F818" s="97" t="s">
        <v>1007</v>
      </c>
      <c r="G818" s="98" t="s">
        <v>467</v>
      </c>
      <c r="H818" s="99">
        <v>1</v>
      </c>
      <c r="I818" s="100"/>
      <c r="J818" s="101">
        <f>ROUND(I818*H818,2)</f>
        <v>0</v>
      </c>
      <c r="K818" s="97" t="s">
        <v>0</v>
      </c>
      <c r="L818" s="19"/>
      <c r="M818" s="102" t="s">
        <v>0</v>
      </c>
      <c r="N818" s="103" t="s">
        <v>33</v>
      </c>
      <c r="O818" s="27"/>
      <c r="P818" s="104">
        <f>O818*H818</f>
        <v>0</v>
      </c>
      <c r="Q818" s="104">
        <v>0</v>
      </c>
      <c r="R818" s="104">
        <f>Q818*H818</f>
        <v>0</v>
      </c>
      <c r="S818" s="104">
        <v>0</v>
      </c>
      <c r="T818" s="105">
        <f>S818*H818</f>
        <v>0</v>
      </c>
      <c r="AR818" s="106" t="s">
        <v>195</v>
      </c>
      <c r="AT818" s="106" t="s">
        <v>92</v>
      </c>
      <c r="AU818" s="106" t="s">
        <v>49</v>
      </c>
      <c r="AY818" s="10" t="s">
        <v>90</v>
      </c>
      <c r="BE818" s="107">
        <f>IF(N818="základní",J818,0)</f>
        <v>0</v>
      </c>
      <c r="BF818" s="107">
        <f>IF(N818="snížená",J818,0)</f>
        <v>0</v>
      </c>
      <c r="BG818" s="107">
        <f>IF(N818="zákl. přenesená",J818,0)</f>
        <v>0</v>
      </c>
      <c r="BH818" s="107">
        <f>IF(N818="sníž. přenesená",J818,0)</f>
        <v>0</v>
      </c>
      <c r="BI818" s="107">
        <f>IF(N818="nulová",J818,0)</f>
        <v>0</v>
      </c>
      <c r="BJ818" s="10" t="s">
        <v>47</v>
      </c>
      <c r="BK818" s="107">
        <f>ROUND(I818*H818,2)</f>
        <v>0</v>
      </c>
      <c r="BL818" s="10" t="s">
        <v>195</v>
      </c>
      <c r="BM818" s="106" t="s">
        <v>1008</v>
      </c>
    </row>
    <row r="819" spans="2:65" s="1" customFormat="1" ht="19.5" x14ac:dyDescent="0.2">
      <c r="B819" s="19"/>
      <c r="D819" s="108" t="s">
        <v>99</v>
      </c>
      <c r="F819" s="109" t="s">
        <v>1007</v>
      </c>
      <c r="I819" s="39"/>
      <c r="L819" s="19"/>
      <c r="M819" s="110"/>
      <c r="N819" s="27"/>
      <c r="O819" s="27"/>
      <c r="P819" s="27"/>
      <c r="Q819" s="27"/>
      <c r="R819" s="27"/>
      <c r="S819" s="27"/>
      <c r="T819" s="28"/>
      <c r="AT819" s="10" t="s">
        <v>99</v>
      </c>
      <c r="AU819" s="10" t="s">
        <v>49</v>
      </c>
    </row>
    <row r="820" spans="2:65" s="1" customFormat="1" ht="292.5" x14ac:dyDescent="0.2">
      <c r="B820" s="19"/>
      <c r="D820" s="108" t="s">
        <v>318</v>
      </c>
      <c r="F820" s="137" t="s">
        <v>897</v>
      </c>
      <c r="I820" s="39"/>
      <c r="L820" s="19"/>
      <c r="M820" s="110"/>
      <c r="N820" s="27"/>
      <c r="O820" s="27"/>
      <c r="P820" s="27"/>
      <c r="Q820" s="27"/>
      <c r="R820" s="27"/>
      <c r="S820" s="27"/>
      <c r="T820" s="28"/>
      <c r="AT820" s="10" t="s">
        <v>318</v>
      </c>
      <c r="AU820" s="10" t="s">
        <v>49</v>
      </c>
    </row>
    <row r="821" spans="2:65" s="7" customFormat="1" x14ac:dyDescent="0.2">
      <c r="B821" s="111"/>
      <c r="D821" s="108" t="s">
        <v>101</v>
      </c>
      <c r="E821" s="112" t="s">
        <v>0</v>
      </c>
      <c r="F821" s="113" t="s">
        <v>1009</v>
      </c>
      <c r="H821" s="114">
        <v>1</v>
      </c>
      <c r="I821" s="115"/>
      <c r="L821" s="111"/>
      <c r="M821" s="116"/>
      <c r="N821" s="117"/>
      <c r="O821" s="117"/>
      <c r="P821" s="117"/>
      <c r="Q821" s="117"/>
      <c r="R821" s="117"/>
      <c r="S821" s="117"/>
      <c r="T821" s="118"/>
      <c r="AT821" s="112" t="s">
        <v>101</v>
      </c>
      <c r="AU821" s="112" t="s">
        <v>49</v>
      </c>
      <c r="AV821" s="7" t="s">
        <v>49</v>
      </c>
      <c r="AW821" s="7" t="s">
        <v>25</v>
      </c>
      <c r="AX821" s="7" t="s">
        <v>46</v>
      </c>
      <c r="AY821" s="112" t="s">
        <v>90</v>
      </c>
    </row>
    <row r="822" spans="2:65" s="1" customFormat="1" ht="36" customHeight="1" x14ac:dyDescent="0.2">
      <c r="B822" s="94"/>
      <c r="C822" s="95" t="s">
        <v>1010</v>
      </c>
      <c r="D822" s="95" t="s">
        <v>92</v>
      </c>
      <c r="E822" s="96" t="s">
        <v>458</v>
      </c>
      <c r="F822" s="97" t="s">
        <v>1011</v>
      </c>
      <c r="G822" s="98" t="s">
        <v>467</v>
      </c>
      <c r="H822" s="99">
        <v>1</v>
      </c>
      <c r="I822" s="100"/>
      <c r="J822" s="101">
        <f>ROUND(I822*H822,2)</f>
        <v>0</v>
      </c>
      <c r="K822" s="97" t="s">
        <v>0</v>
      </c>
      <c r="L822" s="19"/>
      <c r="M822" s="102" t="s">
        <v>0</v>
      </c>
      <c r="N822" s="103" t="s">
        <v>33</v>
      </c>
      <c r="O822" s="27"/>
      <c r="P822" s="104">
        <f>O822*H822</f>
        <v>0</v>
      </c>
      <c r="Q822" s="104">
        <v>0</v>
      </c>
      <c r="R822" s="104">
        <f>Q822*H822</f>
        <v>0</v>
      </c>
      <c r="S822" s="104">
        <v>0</v>
      </c>
      <c r="T822" s="105">
        <f>S822*H822</f>
        <v>0</v>
      </c>
      <c r="AR822" s="106" t="s">
        <v>195</v>
      </c>
      <c r="AT822" s="106" t="s">
        <v>92</v>
      </c>
      <c r="AU822" s="106" t="s">
        <v>49</v>
      </c>
      <c r="AY822" s="10" t="s">
        <v>90</v>
      </c>
      <c r="BE822" s="107">
        <f>IF(N822="základní",J822,0)</f>
        <v>0</v>
      </c>
      <c r="BF822" s="107">
        <f>IF(N822="snížená",J822,0)</f>
        <v>0</v>
      </c>
      <c r="BG822" s="107">
        <f>IF(N822="zákl. přenesená",J822,0)</f>
        <v>0</v>
      </c>
      <c r="BH822" s="107">
        <f>IF(N822="sníž. přenesená",J822,0)</f>
        <v>0</v>
      </c>
      <c r="BI822" s="107">
        <f>IF(N822="nulová",J822,0)</f>
        <v>0</v>
      </c>
      <c r="BJ822" s="10" t="s">
        <v>47</v>
      </c>
      <c r="BK822" s="107">
        <f>ROUND(I822*H822,2)</f>
        <v>0</v>
      </c>
      <c r="BL822" s="10" t="s">
        <v>195</v>
      </c>
      <c r="BM822" s="106" t="s">
        <v>1012</v>
      </c>
    </row>
    <row r="823" spans="2:65" s="1" customFormat="1" ht="19.5" x14ac:dyDescent="0.2">
      <c r="B823" s="19"/>
      <c r="D823" s="108" t="s">
        <v>99</v>
      </c>
      <c r="F823" s="109" t="s">
        <v>1011</v>
      </c>
      <c r="I823" s="39"/>
      <c r="L823" s="19"/>
      <c r="M823" s="110"/>
      <c r="N823" s="27"/>
      <c r="O823" s="27"/>
      <c r="P823" s="27"/>
      <c r="Q823" s="27"/>
      <c r="R823" s="27"/>
      <c r="S823" s="27"/>
      <c r="T823" s="28"/>
      <c r="AT823" s="10" t="s">
        <v>99</v>
      </c>
      <c r="AU823" s="10" t="s">
        <v>49</v>
      </c>
    </row>
    <row r="824" spans="2:65" s="1" customFormat="1" ht="292.5" x14ac:dyDescent="0.2">
      <c r="B824" s="19"/>
      <c r="D824" s="108" t="s">
        <v>318</v>
      </c>
      <c r="F824" s="137" t="s">
        <v>897</v>
      </c>
      <c r="I824" s="39"/>
      <c r="L824" s="19"/>
      <c r="M824" s="110"/>
      <c r="N824" s="27"/>
      <c r="O824" s="27"/>
      <c r="P824" s="27"/>
      <c r="Q824" s="27"/>
      <c r="R824" s="27"/>
      <c r="S824" s="27"/>
      <c r="T824" s="28"/>
      <c r="AT824" s="10" t="s">
        <v>318</v>
      </c>
      <c r="AU824" s="10" t="s">
        <v>49</v>
      </c>
    </row>
    <row r="825" spans="2:65" s="7" customFormat="1" x14ac:dyDescent="0.2">
      <c r="B825" s="111"/>
      <c r="D825" s="108" t="s">
        <v>101</v>
      </c>
      <c r="E825" s="112" t="s">
        <v>0</v>
      </c>
      <c r="F825" s="113" t="s">
        <v>1013</v>
      </c>
      <c r="H825" s="114">
        <v>1</v>
      </c>
      <c r="I825" s="115"/>
      <c r="L825" s="111"/>
      <c r="M825" s="116"/>
      <c r="N825" s="117"/>
      <c r="O825" s="117"/>
      <c r="P825" s="117"/>
      <c r="Q825" s="117"/>
      <c r="R825" s="117"/>
      <c r="S825" s="117"/>
      <c r="T825" s="118"/>
      <c r="AT825" s="112" t="s">
        <v>101</v>
      </c>
      <c r="AU825" s="112" t="s">
        <v>49</v>
      </c>
      <c r="AV825" s="7" t="s">
        <v>49</v>
      </c>
      <c r="AW825" s="7" t="s">
        <v>25</v>
      </c>
      <c r="AX825" s="7" t="s">
        <v>46</v>
      </c>
      <c r="AY825" s="112" t="s">
        <v>90</v>
      </c>
    </row>
    <row r="826" spans="2:65" s="1" customFormat="1" ht="36" customHeight="1" x14ac:dyDescent="0.2">
      <c r="B826" s="94"/>
      <c r="C826" s="95" t="s">
        <v>1014</v>
      </c>
      <c r="D826" s="95" t="s">
        <v>92</v>
      </c>
      <c r="E826" s="96" t="s">
        <v>465</v>
      </c>
      <c r="F826" s="97" t="s">
        <v>1015</v>
      </c>
      <c r="G826" s="98" t="s">
        <v>467</v>
      </c>
      <c r="H826" s="99">
        <v>1</v>
      </c>
      <c r="I826" s="100"/>
      <c r="J826" s="101">
        <f>ROUND(I826*H826,2)</f>
        <v>0</v>
      </c>
      <c r="K826" s="97" t="s">
        <v>0</v>
      </c>
      <c r="L826" s="19"/>
      <c r="M826" s="102" t="s">
        <v>0</v>
      </c>
      <c r="N826" s="103" t="s">
        <v>33</v>
      </c>
      <c r="O826" s="27"/>
      <c r="P826" s="104">
        <f>O826*H826</f>
        <v>0</v>
      </c>
      <c r="Q826" s="104">
        <v>0</v>
      </c>
      <c r="R826" s="104">
        <f>Q826*H826</f>
        <v>0</v>
      </c>
      <c r="S826" s="104">
        <v>0</v>
      </c>
      <c r="T826" s="105">
        <f>S826*H826</f>
        <v>0</v>
      </c>
      <c r="AR826" s="106" t="s">
        <v>195</v>
      </c>
      <c r="AT826" s="106" t="s">
        <v>92</v>
      </c>
      <c r="AU826" s="106" t="s">
        <v>49</v>
      </c>
      <c r="AY826" s="10" t="s">
        <v>90</v>
      </c>
      <c r="BE826" s="107">
        <f>IF(N826="základní",J826,0)</f>
        <v>0</v>
      </c>
      <c r="BF826" s="107">
        <f>IF(N826="snížená",J826,0)</f>
        <v>0</v>
      </c>
      <c r="BG826" s="107">
        <f>IF(N826="zákl. přenesená",J826,0)</f>
        <v>0</v>
      </c>
      <c r="BH826" s="107">
        <f>IF(N826="sníž. přenesená",J826,0)</f>
        <v>0</v>
      </c>
      <c r="BI826" s="107">
        <f>IF(N826="nulová",J826,0)</f>
        <v>0</v>
      </c>
      <c r="BJ826" s="10" t="s">
        <v>47</v>
      </c>
      <c r="BK826" s="107">
        <f>ROUND(I826*H826,2)</f>
        <v>0</v>
      </c>
      <c r="BL826" s="10" t="s">
        <v>195</v>
      </c>
      <c r="BM826" s="106" t="s">
        <v>1016</v>
      </c>
    </row>
    <row r="827" spans="2:65" s="1" customFormat="1" ht="19.5" x14ac:dyDescent="0.2">
      <c r="B827" s="19"/>
      <c r="D827" s="108" t="s">
        <v>99</v>
      </c>
      <c r="F827" s="109" t="s">
        <v>1015</v>
      </c>
      <c r="I827" s="39"/>
      <c r="L827" s="19"/>
      <c r="M827" s="110"/>
      <c r="N827" s="27"/>
      <c r="O827" s="27"/>
      <c r="P827" s="27"/>
      <c r="Q827" s="27"/>
      <c r="R827" s="27"/>
      <c r="S827" s="27"/>
      <c r="T827" s="28"/>
      <c r="AT827" s="10" t="s">
        <v>99</v>
      </c>
      <c r="AU827" s="10" t="s">
        <v>49</v>
      </c>
    </row>
    <row r="828" spans="2:65" s="1" customFormat="1" ht="292.5" x14ac:dyDescent="0.2">
      <c r="B828" s="19"/>
      <c r="D828" s="108" t="s">
        <v>318</v>
      </c>
      <c r="F828" s="137" t="s">
        <v>897</v>
      </c>
      <c r="I828" s="39"/>
      <c r="L828" s="19"/>
      <c r="M828" s="110"/>
      <c r="N828" s="27"/>
      <c r="O828" s="27"/>
      <c r="P828" s="27"/>
      <c r="Q828" s="27"/>
      <c r="R828" s="27"/>
      <c r="S828" s="27"/>
      <c r="T828" s="28"/>
      <c r="AT828" s="10" t="s">
        <v>318</v>
      </c>
      <c r="AU828" s="10" t="s">
        <v>49</v>
      </c>
    </row>
    <row r="829" spans="2:65" s="7" customFormat="1" x14ac:dyDescent="0.2">
      <c r="B829" s="111"/>
      <c r="D829" s="108" t="s">
        <v>101</v>
      </c>
      <c r="E829" s="112" t="s">
        <v>0</v>
      </c>
      <c r="F829" s="113" t="s">
        <v>1017</v>
      </c>
      <c r="H829" s="114">
        <v>1</v>
      </c>
      <c r="I829" s="115"/>
      <c r="L829" s="111"/>
      <c r="M829" s="116"/>
      <c r="N829" s="117"/>
      <c r="O829" s="117"/>
      <c r="P829" s="117"/>
      <c r="Q829" s="117"/>
      <c r="R829" s="117"/>
      <c r="S829" s="117"/>
      <c r="T829" s="118"/>
      <c r="AT829" s="112" t="s">
        <v>101</v>
      </c>
      <c r="AU829" s="112" t="s">
        <v>49</v>
      </c>
      <c r="AV829" s="7" t="s">
        <v>49</v>
      </c>
      <c r="AW829" s="7" t="s">
        <v>25</v>
      </c>
      <c r="AX829" s="7" t="s">
        <v>46</v>
      </c>
      <c r="AY829" s="112" t="s">
        <v>90</v>
      </c>
    </row>
    <row r="830" spans="2:65" s="1" customFormat="1" ht="36" customHeight="1" x14ac:dyDescent="0.2">
      <c r="B830" s="94"/>
      <c r="C830" s="95" t="s">
        <v>1018</v>
      </c>
      <c r="D830" s="95" t="s">
        <v>92</v>
      </c>
      <c r="E830" s="96" t="s">
        <v>471</v>
      </c>
      <c r="F830" s="97" t="s">
        <v>1019</v>
      </c>
      <c r="G830" s="98" t="s">
        <v>467</v>
      </c>
      <c r="H830" s="99">
        <v>1</v>
      </c>
      <c r="I830" s="100"/>
      <c r="J830" s="101">
        <f>ROUND(I830*H830,2)</f>
        <v>0</v>
      </c>
      <c r="K830" s="97" t="s">
        <v>0</v>
      </c>
      <c r="L830" s="19"/>
      <c r="M830" s="102" t="s">
        <v>0</v>
      </c>
      <c r="N830" s="103" t="s">
        <v>33</v>
      </c>
      <c r="O830" s="27"/>
      <c r="P830" s="104">
        <f>O830*H830</f>
        <v>0</v>
      </c>
      <c r="Q830" s="104">
        <v>0</v>
      </c>
      <c r="R830" s="104">
        <f>Q830*H830</f>
        <v>0</v>
      </c>
      <c r="S830" s="104">
        <v>0</v>
      </c>
      <c r="T830" s="105">
        <f>S830*H830</f>
        <v>0</v>
      </c>
      <c r="AR830" s="106" t="s">
        <v>195</v>
      </c>
      <c r="AT830" s="106" t="s">
        <v>92</v>
      </c>
      <c r="AU830" s="106" t="s">
        <v>49</v>
      </c>
      <c r="AY830" s="10" t="s">
        <v>90</v>
      </c>
      <c r="BE830" s="107">
        <f>IF(N830="základní",J830,0)</f>
        <v>0</v>
      </c>
      <c r="BF830" s="107">
        <f>IF(N830="snížená",J830,0)</f>
        <v>0</v>
      </c>
      <c r="BG830" s="107">
        <f>IF(N830="zákl. přenesená",J830,0)</f>
        <v>0</v>
      </c>
      <c r="BH830" s="107">
        <f>IF(N830="sníž. přenesená",J830,0)</f>
        <v>0</v>
      </c>
      <c r="BI830" s="107">
        <f>IF(N830="nulová",J830,0)</f>
        <v>0</v>
      </c>
      <c r="BJ830" s="10" t="s">
        <v>47</v>
      </c>
      <c r="BK830" s="107">
        <f>ROUND(I830*H830,2)</f>
        <v>0</v>
      </c>
      <c r="BL830" s="10" t="s">
        <v>195</v>
      </c>
      <c r="BM830" s="106" t="s">
        <v>1020</v>
      </c>
    </row>
    <row r="831" spans="2:65" s="1" customFormat="1" ht="19.5" x14ac:dyDescent="0.2">
      <c r="B831" s="19"/>
      <c r="D831" s="108" t="s">
        <v>99</v>
      </c>
      <c r="F831" s="109" t="s">
        <v>1019</v>
      </c>
      <c r="I831" s="39"/>
      <c r="L831" s="19"/>
      <c r="M831" s="110"/>
      <c r="N831" s="27"/>
      <c r="O831" s="27"/>
      <c r="P831" s="27"/>
      <c r="Q831" s="27"/>
      <c r="R831" s="27"/>
      <c r="S831" s="27"/>
      <c r="T831" s="28"/>
      <c r="AT831" s="10" t="s">
        <v>99</v>
      </c>
      <c r="AU831" s="10" t="s">
        <v>49</v>
      </c>
    </row>
    <row r="832" spans="2:65" s="1" customFormat="1" ht="292.5" x14ac:dyDescent="0.2">
      <c r="B832" s="19"/>
      <c r="D832" s="108" t="s">
        <v>318</v>
      </c>
      <c r="F832" s="137" t="s">
        <v>897</v>
      </c>
      <c r="I832" s="39"/>
      <c r="L832" s="19"/>
      <c r="M832" s="110"/>
      <c r="N832" s="27"/>
      <c r="O832" s="27"/>
      <c r="P832" s="27"/>
      <c r="Q832" s="27"/>
      <c r="R832" s="27"/>
      <c r="S832" s="27"/>
      <c r="T832" s="28"/>
      <c r="AT832" s="10" t="s">
        <v>318</v>
      </c>
      <c r="AU832" s="10" t="s">
        <v>49</v>
      </c>
    </row>
    <row r="833" spans="2:65" s="7" customFormat="1" x14ac:dyDescent="0.2">
      <c r="B833" s="111"/>
      <c r="D833" s="108" t="s">
        <v>101</v>
      </c>
      <c r="E833" s="112" t="s">
        <v>0</v>
      </c>
      <c r="F833" s="113" t="s">
        <v>1021</v>
      </c>
      <c r="H833" s="114">
        <v>1</v>
      </c>
      <c r="I833" s="115"/>
      <c r="L833" s="111"/>
      <c r="M833" s="116"/>
      <c r="N833" s="117"/>
      <c r="O833" s="117"/>
      <c r="P833" s="117"/>
      <c r="Q833" s="117"/>
      <c r="R833" s="117"/>
      <c r="S833" s="117"/>
      <c r="T833" s="118"/>
      <c r="AT833" s="112" t="s">
        <v>101</v>
      </c>
      <c r="AU833" s="112" t="s">
        <v>49</v>
      </c>
      <c r="AV833" s="7" t="s">
        <v>49</v>
      </c>
      <c r="AW833" s="7" t="s">
        <v>25</v>
      </c>
      <c r="AX833" s="7" t="s">
        <v>46</v>
      </c>
      <c r="AY833" s="112" t="s">
        <v>90</v>
      </c>
    </row>
    <row r="834" spans="2:65" s="1" customFormat="1" ht="36" customHeight="1" x14ac:dyDescent="0.2">
      <c r="B834" s="94"/>
      <c r="C834" s="95" t="s">
        <v>1022</v>
      </c>
      <c r="D834" s="95" t="s">
        <v>92</v>
      </c>
      <c r="E834" s="96" t="s">
        <v>476</v>
      </c>
      <c r="F834" s="97" t="s">
        <v>1023</v>
      </c>
      <c r="G834" s="98" t="s">
        <v>467</v>
      </c>
      <c r="H834" s="99">
        <v>1</v>
      </c>
      <c r="I834" s="100"/>
      <c r="J834" s="101">
        <f>ROUND(I834*H834,2)</f>
        <v>0</v>
      </c>
      <c r="K834" s="97" t="s">
        <v>0</v>
      </c>
      <c r="L834" s="19"/>
      <c r="M834" s="102" t="s">
        <v>0</v>
      </c>
      <c r="N834" s="103" t="s">
        <v>33</v>
      </c>
      <c r="O834" s="27"/>
      <c r="P834" s="104">
        <f>O834*H834</f>
        <v>0</v>
      </c>
      <c r="Q834" s="104">
        <v>0</v>
      </c>
      <c r="R834" s="104">
        <f>Q834*H834</f>
        <v>0</v>
      </c>
      <c r="S834" s="104">
        <v>0</v>
      </c>
      <c r="T834" s="105">
        <f>S834*H834</f>
        <v>0</v>
      </c>
      <c r="AR834" s="106" t="s">
        <v>195</v>
      </c>
      <c r="AT834" s="106" t="s">
        <v>92</v>
      </c>
      <c r="AU834" s="106" t="s">
        <v>49</v>
      </c>
      <c r="AY834" s="10" t="s">
        <v>90</v>
      </c>
      <c r="BE834" s="107">
        <f>IF(N834="základní",J834,0)</f>
        <v>0</v>
      </c>
      <c r="BF834" s="107">
        <f>IF(N834="snížená",J834,0)</f>
        <v>0</v>
      </c>
      <c r="BG834" s="107">
        <f>IF(N834="zákl. přenesená",J834,0)</f>
        <v>0</v>
      </c>
      <c r="BH834" s="107">
        <f>IF(N834="sníž. přenesená",J834,0)</f>
        <v>0</v>
      </c>
      <c r="BI834" s="107">
        <f>IF(N834="nulová",J834,0)</f>
        <v>0</v>
      </c>
      <c r="BJ834" s="10" t="s">
        <v>47</v>
      </c>
      <c r="BK834" s="107">
        <f>ROUND(I834*H834,2)</f>
        <v>0</v>
      </c>
      <c r="BL834" s="10" t="s">
        <v>195</v>
      </c>
      <c r="BM834" s="106" t="s">
        <v>1024</v>
      </c>
    </row>
    <row r="835" spans="2:65" s="1" customFormat="1" ht="19.5" x14ac:dyDescent="0.2">
      <c r="B835" s="19"/>
      <c r="D835" s="108" t="s">
        <v>99</v>
      </c>
      <c r="F835" s="109" t="s">
        <v>1023</v>
      </c>
      <c r="I835" s="39"/>
      <c r="L835" s="19"/>
      <c r="M835" s="110"/>
      <c r="N835" s="27"/>
      <c r="O835" s="27"/>
      <c r="P835" s="27"/>
      <c r="Q835" s="27"/>
      <c r="R835" s="27"/>
      <c r="S835" s="27"/>
      <c r="T835" s="28"/>
      <c r="AT835" s="10" t="s">
        <v>99</v>
      </c>
      <c r="AU835" s="10" t="s">
        <v>49</v>
      </c>
    </row>
    <row r="836" spans="2:65" s="1" customFormat="1" ht="292.5" x14ac:dyDescent="0.2">
      <c r="B836" s="19"/>
      <c r="D836" s="108" t="s">
        <v>318</v>
      </c>
      <c r="F836" s="137" t="s">
        <v>897</v>
      </c>
      <c r="I836" s="39"/>
      <c r="L836" s="19"/>
      <c r="M836" s="110"/>
      <c r="N836" s="27"/>
      <c r="O836" s="27"/>
      <c r="P836" s="27"/>
      <c r="Q836" s="27"/>
      <c r="R836" s="27"/>
      <c r="S836" s="27"/>
      <c r="T836" s="28"/>
      <c r="AT836" s="10" t="s">
        <v>318</v>
      </c>
      <c r="AU836" s="10" t="s">
        <v>49</v>
      </c>
    </row>
    <row r="837" spans="2:65" s="7" customFormat="1" x14ac:dyDescent="0.2">
      <c r="B837" s="111"/>
      <c r="D837" s="108" t="s">
        <v>101</v>
      </c>
      <c r="E837" s="112" t="s">
        <v>0</v>
      </c>
      <c r="F837" s="113" t="s">
        <v>1025</v>
      </c>
      <c r="H837" s="114">
        <v>1</v>
      </c>
      <c r="I837" s="115"/>
      <c r="L837" s="111"/>
      <c r="M837" s="116"/>
      <c r="N837" s="117"/>
      <c r="O837" s="117"/>
      <c r="P837" s="117"/>
      <c r="Q837" s="117"/>
      <c r="R837" s="117"/>
      <c r="S837" s="117"/>
      <c r="T837" s="118"/>
      <c r="AT837" s="112" t="s">
        <v>101</v>
      </c>
      <c r="AU837" s="112" t="s">
        <v>49</v>
      </c>
      <c r="AV837" s="7" t="s">
        <v>49</v>
      </c>
      <c r="AW837" s="7" t="s">
        <v>25</v>
      </c>
      <c r="AX837" s="7" t="s">
        <v>46</v>
      </c>
      <c r="AY837" s="112" t="s">
        <v>90</v>
      </c>
    </row>
    <row r="838" spans="2:65" s="1" customFormat="1" ht="36" customHeight="1" x14ac:dyDescent="0.2">
      <c r="B838" s="94"/>
      <c r="C838" s="95" t="s">
        <v>1026</v>
      </c>
      <c r="D838" s="95" t="s">
        <v>92</v>
      </c>
      <c r="E838" s="96" t="s">
        <v>482</v>
      </c>
      <c r="F838" s="97" t="s">
        <v>1027</v>
      </c>
      <c r="G838" s="98" t="s">
        <v>467</v>
      </c>
      <c r="H838" s="99">
        <v>1</v>
      </c>
      <c r="I838" s="100"/>
      <c r="J838" s="101">
        <f>ROUND(I838*H838,2)</f>
        <v>0</v>
      </c>
      <c r="K838" s="97" t="s">
        <v>0</v>
      </c>
      <c r="L838" s="19"/>
      <c r="M838" s="102" t="s">
        <v>0</v>
      </c>
      <c r="N838" s="103" t="s">
        <v>33</v>
      </c>
      <c r="O838" s="27"/>
      <c r="P838" s="104">
        <f>O838*H838</f>
        <v>0</v>
      </c>
      <c r="Q838" s="104">
        <v>0</v>
      </c>
      <c r="R838" s="104">
        <f>Q838*H838</f>
        <v>0</v>
      </c>
      <c r="S838" s="104">
        <v>0</v>
      </c>
      <c r="T838" s="105">
        <f>S838*H838</f>
        <v>0</v>
      </c>
      <c r="AR838" s="106" t="s">
        <v>195</v>
      </c>
      <c r="AT838" s="106" t="s">
        <v>92</v>
      </c>
      <c r="AU838" s="106" t="s">
        <v>49</v>
      </c>
      <c r="AY838" s="10" t="s">
        <v>90</v>
      </c>
      <c r="BE838" s="107">
        <f>IF(N838="základní",J838,0)</f>
        <v>0</v>
      </c>
      <c r="BF838" s="107">
        <f>IF(N838="snížená",J838,0)</f>
        <v>0</v>
      </c>
      <c r="BG838" s="107">
        <f>IF(N838="zákl. přenesená",J838,0)</f>
        <v>0</v>
      </c>
      <c r="BH838" s="107">
        <f>IF(N838="sníž. přenesená",J838,0)</f>
        <v>0</v>
      </c>
      <c r="BI838" s="107">
        <f>IF(N838="nulová",J838,0)</f>
        <v>0</v>
      </c>
      <c r="BJ838" s="10" t="s">
        <v>47</v>
      </c>
      <c r="BK838" s="107">
        <f>ROUND(I838*H838,2)</f>
        <v>0</v>
      </c>
      <c r="BL838" s="10" t="s">
        <v>195</v>
      </c>
      <c r="BM838" s="106" t="s">
        <v>1028</v>
      </c>
    </row>
    <row r="839" spans="2:65" s="1" customFormat="1" ht="19.5" x14ac:dyDescent="0.2">
      <c r="B839" s="19"/>
      <c r="D839" s="108" t="s">
        <v>99</v>
      </c>
      <c r="F839" s="109" t="s">
        <v>1027</v>
      </c>
      <c r="I839" s="39"/>
      <c r="L839" s="19"/>
      <c r="M839" s="110"/>
      <c r="N839" s="27"/>
      <c r="O839" s="27"/>
      <c r="P839" s="27"/>
      <c r="Q839" s="27"/>
      <c r="R839" s="27"/>
      <c r="S839" s="27"/>
      <c r="T839" s="28"/>
      <c r="AT839" s="10" t="s">
        <v>99</v>
      </c>
      <c r="AU839" s="10" t="s">
        <v>49</v>
      </c>
    </row>
    <row r="840" spans="2:65" s="1" customFormat="1" ht="292.5" x14ac:dyDescent="0.2">
      <c r="B840" s="19"/>
      <c r="D840" s="108" t="s">
        <v>318</v>
      </c>
      <c r="F840" s="137" t="s">
        <v>897</v>
      </c>
      <c r="I840" s="39"/>
      <c r="L840" s="19"/>
      <c r="M840" s="110"/>
      <c r="N840" s="27"/>
      <c r="O840" s="27"/>
      <c r="P840" s="27"/>
      <c r="Q840" s="27"/>
      <c r="R840" s="27"/>
      <c r="S840" s="27"/>
      <c r="T840" s="28"/>
      <c r="AT840" s="10" t="s">
        <v>318</v>
      </c>
      <c r="AU840" s="10" t="s">
        <v>49</v>
      </c>
    </row>
    <row r="841" spans="2:65" s="7" customFormat="1" x14ac:dyDescent="0.2">
      <c r="B841" s="111"/>
      <c r="D841" s="108" t="s">
        <v>101</v>
      </c>
      <c r="E841" s="112" t="s">
        <v>0</v>
      </c>
      <c r="F841" s="113" t="s">
        <v>1029</v>
      </c>
      <c r="H841" s="114">
        <v>1</v>
      </c>
      <c r="I841" s="115"/>
      <c r="L841" s="111"/>
      <c r="M841" s="116"/>
      <c r="N841" s="117"/>
      <c r="O841" s="117"/>
      <c r="P841" s="117"/>
      <c r="Q841" s="117"/>
      <c r="R841" s="117"/>
      <c r="S841" s="117"/>
      <c r="T841" s="118"/>
      <c r="AT841" s="112" t="s">
        <v>101</v>
      </c>
      <c r="AU841" s="112" t="s">
        <v>49</v>
      </c>
      <c r="AV841" s="7" t="s">
        <v>49</v>
      </c>
      <c r="AW841" s="7" t="s">
        <v>25</v>
      </c>
      <c r="AX841" s="7" t="s">
        <v>46</v>
      </c>
      <c r="AY841" s="112" t="s">
        <v>90</v>
      </c>
    </row>
    <row r="842" spans="2:65" s="1" customFormat="1" ht="36" customHeight="1" x14ac:dyDescent="0.2">
      <c r="B842" s="94"/>
      <c r="C842" s="95" t="s">
        <v>1030</v>
      </c>
      <c r="D842" s="95" t="s">
        <v>92</v>
      </c>
      <c r="E842" s="96" t="s">
        <v>6</v>
      </c>
      <c r="F842" s="97" t="s">
        <v>1031</v>
      </c>
      <c r="G842" s="98" t="s">
        <v>467</v>
      </c>
      <c r="H842" s="99">
        <v>1</v>
      </c>
      <c r="I842" s="100"/>
      <c r="J842" s="101">
        <f>ROUND(I842*H842,2)</f>
        <v>0</v>
      </c>
      <c r="K842" s="97" t="s">
        <v>0</v>
      </c>
      <c r="L842" s="19"/>
      <c r="M842" s="102" t="s">
        <v>0</v>
      </c>
      <c r="N842" s="103" t="s">
        <v>33</v>
      </c>
      <c r="O842" s="27"/>
      <c r="P842" s="104">
        <f>O842*H842</f>
        <v>0</v>
      </c>
      <c r="Q842" s="104">
        <v>0</v>
      </c>
      <c r="R842" s="104">
        <f>Q842*H842</f>
        <v>0</v>
      </c>
      <c r="S842" s="104">
        <v>0</v>
      </c>
      <c r="T842" s="105">
        <f>S842*H842</f>
        <v>0</v>
      </c>
      <c r="AR842" s="106" t="s">
        <v>195</v>
      </c>
      <c r="AT842" s="106" t="s">
        <v>92</v>
      </c>
      <c r="AU842" s="106" t="s">
        <v>49</v>
      </c>
      <c r="AY842" s="10" t="s">
        <v>90</v>
      </c>
      <c r="BE842" s="107">
        <f>IF(N842="základní",J842,0)</f>
        <v>0</v>
      </c>
      <c r="BF842" s="107">
        <f>IF(N842="snížená",J842,0)</f>
        <v>0</v>
      </c>
      <c r="BG842" s="107">
        <f>IF(N842="zákl. přenesená",J842,0)</f>
        <v>0</v>
      </c>
      <c r="BH842" s="107">
        <f>IF(N842="sníž. přenesená",J842,0)</f>
        <v>0</v>
      </c>
      <c r="BI842" s="107">
        <f>IF(N842="nulová",J842,0)</f>
        <v>0</v>
      </c>
      <c r="BJ842" s="10" t="s">
        <v>47</v>
      </c>
      <c r="BK842" s="107">
        <f>ROUND(I842*H842,2)</f>
        <v>0</v>
      </c>
      <c r="BL842" s="10" t="s">
        <v>195</v>
      </c>
      <c r="BM842" s="106" t="s">
        <v>1032</v>
      </c>
    </row>
    <row r="843" spans="2:65" s="1" customFormat="1" ht="19.5" x14ac:dyDescent="0.2">
      <c r="B843" s="19"/>
      <c r="D843" s="108" t="s">
        <v>99</v>
      </c>
      <c r="F843" s="109" t="s">
        <v>1031</v>
      </c>
      <c r="I843" s="39"/>
      <c r="L843" s="19"/>
      <c r="M843" s="110"/>
      <c r="N843" s="27"/>
      <c r="O843" s="27"/>
      <c r="P843" s="27"/>
      <c r="Q843" s="27"/>
      <c r="R843" s="27"/>
      <c r="S843" s="27"/>
      <c r="T843" s="28"/>
      <c r="AT843" s="10" t="s">
        <v>99</v>
      </c>
      <c r="AU843" s="10" t="s">
        <v>49</v>
      </c>
    </row>
    <row r="844" spans="2:65" s="1" customFormat="1" ht="292.5" x14ac:dyDescent="0.2">
      <c r="B844" s="19"/>
      <c r="D844" s="108" t="s">
        <v>318</v>
      </c>
      <c r="F844" s="137" t="s">
        <v>897</v>
      </c>
      <c r="I844" s="39"/>
      <c r="L844" s="19"/>
      <c r="M844" s="110"/>
      <c r="N844" s="27"/>
      <c r="O844" s="27"/>
      <c r="P844" s="27"/>
      <c r="Q844" s="27"/>
      <c r="R844" s="27"/>
      <c r="S844" s="27"/>
      <c r="T844" s="28"/>
      <c r="AT844" s="10" t="s">
        <v>318</v>
      </c>
      <c r="AU844" s="10" t="s">
        <v>49</v>
      </c>
    </row>
    <row r="845" spans="2:65" s="7" customFormat="1" x14ac:dyDescent="0.2">
      <c r="B845" s="111"/>
      <c r="D845" s="108" t="s">
        <v>101</v>
      </c>
      <c r="E845" s="112" t="s">
        <v>0</v>
      </c>
      <c r="F845" s="113" t="s">
        <v>1033</v>
      </c>
      <c r="H845" s="114">
        <v>1</v>
      </c>
      <c r="I845" s="115"/>
      <c r="L845" s="111"/>
      <c r="M845" s="116"/>
      <c r="N845" s="117"/>
      <c r="O845" s="117"/>
      <c r="P845" s="117"/>
      <c r="Q845" s="117"/>
      <c r="R845" s="117"/>
      <c r="S845" s="117"/>
      <c r="T845" s="118"/>
      <c r="AT845" s="112" t="s">
        <v>101</v>
      </c>
      <c r="AU845" s="112" t="s">
        <v>49</v>
      </c>
      <c r="AV845" s="7" t="s">
        <v>49</v>
      </c>
      <c r="AW845" s="7" t="s">
        <v>25</v>
      </c>
      <c r="AX845" s="7" t="s">
        <v>46</v>
      </c>
      <c r="AY845" s="112" t="s">
        <v>90</v>
      </c>
    </row>
    <row r="846" spans="2:65" s="1" customFormat="1" ht="36" customHeight="1" x14ac:dyDescent="0.2">
      <c r="B846" s="94"/>
      <c r="C846" s="95" t="s">
        <v>1034</v>
      </c>
      <c r="D846" s="95" t="s">
        <v>92</v>
      </c>
      <c r="E846" s="96" t="s">
        <v>497</v>
      </c>
      <c r="F846" s="97" t="s">
        <v>1035</v>
      </c>
      <c r="G846" s="98" t="s">
        <v>467</v>
      </c>
      <c r="H846" s="99">
        <v>1</v>
      </c>
      <c r="I846" s="100"/>
      <c r="J846" s="101">
        <f>ROUND(I846*H846,2)</f>
        <v>0</v>
      </c>
      <c r="K846" s="97" t="s">
        <v>0</v>
      </c>
      <c r="L846" s="19"/>
      <c r="M846" s="102" t="s">
        <v>0</v>
      </c>
      <c r="N846" s="103" t="s">
        <v>33</v>
      </c>
      <c r="O846" s="27"/>
      <c r="P846" s="104">
        <f>O846*H846</f>
        <v>0</v>
      </c>
      <c r="Q846" s="104">
        <v>0</v>
      </c>
      <c r="R846" s="104">
        <f>Q846*H846</f>
        <v>0</v>
      </c>
      <c r="S846" s="104">
        <v>0</v>
      </c>
      <c r="T846" s="105">
        <f>S846*H846</f>
        <v>0</v>
      </c>
      <c r="AR846" s="106" t="s">
        <v>195</v>
      </c>
      <c r="AT846" s="106" t="s">
        <v>92</v>
      </c>
      <c r="AU846" s="106" t="s">
        <v>49</v>
      </c>
      <c r="AY846" s="10" t="s">
        <v>90</v>
      </c>
      <c r="BE846" s="107">
        <f>IF(N846="základní",J846,0)</f>
        <v>0</v>
      </c>
      <c r="BF846" s="107">
        <f>IF(N846="snížená",J846,0)</f>
        <v>0</v>
      </c>
      <c r="BG846" s="107">
        <f>IF(N846="zákl. přenesená",J846,0)</f>
        <v>0</v>
      </c>
      <c r="BH846" s="107">
        <f>IF(N846="sníž. přenesená",J846,0)</f>
        <v>0</v>
      </c>
      <c r="BI846" s="107">
        <f>IF(N846="nulová",J846,0)</f>
        <v>0</v>
      </c>
      <c r="BJ846" s="10" t="s">
        <v>47</v>
      </c>
      <c r="BK846" s="107">
        <f>ROUND(I846*H846,2)</f>
        <v>0</v>
      </c>
      <c r="BL846" s="10" t="s">
        <v>195</v>
      </c>
      <c r="BM846" s="106" t="s">
        <v>1036</v>
      </c>
    </row>
    <row r="847" spans="2:65" s="1" customFormat="1" ht="19.5" x14ac:dyDescent="0.2">
      <c r="B847" s="19"/>
      <c r="D847" s="108" t="s">
        <v>99</v>
      </c>
      <c r="F847" s="109" t="s">
        <v>1035</v>
      </c>
      <c r="I847" s="39"/>
      <c r="L847" s="19"/>
      <c r="M847" s="110"/>
      <c r="N847" s="27"/>
      <c r="O847" s="27"/>
      <c r="P847" s="27"/>
      <c r="Q847" s="27"/>
      <c r="R847" s="27"/>
      <c r="S847" s="27"/>
      <c r="T847" s="28"/>
      <c r="AT847" s="10" t="s">
        <v>99</v>
      </c>
      <c r="AU847" s="10" t="s">
        <v>49</v>
      </c>
    </row>
    <row r="848" spans="2:65" s="1" customFormat="1" ht="292.5" x14ac:dyDescent="0.2">
      <c r="B848" s="19"/>
      <c r="D848" s="108" t="s">
        <v>318</v>
      </c>
      <c r="F848" s="137" t="s">
        <v>897</v>
      </c>
      <c r="I848" s="39"/>
      <c r="L848" s="19"/>
      <c r="M848" s="110"/>
      <c r="N848" s="27"/>
      <c r="O848" s="27"/>
      <c r="P848" s="27"/>
      <c r="Q848" s="27"/>
      <c r="R848" s="27"/>
      <c r="S848" s="27"/>
      <c r="T848" s="28"/>
      <c r="AT848" s="10" t="s">
        <v>318</v>
      </c>
      <c r="AU848" s="10" t="s">
        <v>49</v>
      </c>
    </row>
    <row r="849" spans="2:65" s="7" customFormat="1" x14ac:dyDescent="0.2">
      <c r="B849" s="111"/>
      <c r="D849" s="108" t="s">
        <v>101</v>
      </c>
      <c r="E849" s="112" t="s">
        <v>0</v>
      </c>
      <c r="F849" s="113" t="s">
        <v>1037</v>
      </c>
      <c r="H849" s="114">
        <v>1</v>
      </c>
      <c r="I849" s="115"/>
      <c r="L849" s="111"/>
      <c r="M849" s="116"/>
      <c r="N849" s="117"/>
      <c r="O849" s="117"/>
      <c r="P849" s="117"/>
      <c r="Q849" s="117"/>
      <c r="R849" s="117"/>
      <c r="S849" s="117"/>
      <c r="T849" s="118"/>
      <c r="AT849" s="112" t="s">
        <v>101</v>
      </c>
      <c r="AU849" s="112" t="s">
        <v>49</v>
      </c>
      <c r="AV849" s="7" t="s">
        <v>49</v>
      </c>
      <c r="AW849" s="7" t="s">
        <v>25</v>
      </c>
      <c r="AX849" s="7" t="s">
        <v>46</v>
      </c>
      <c r="AY849" s="112" t="s">
        <v>90</v>
      </c>
    </row>
    <row r="850" spans="2:65" s="1" customFormat="1" ht="36" customHeight="1" x14ac:dyDescent="0.2">
      <c r="B850" s="94"/>
      <c r="C850" s="95" t="s">
        <v>1038</v>
      </c>
      <c r="D850" s="95" t="s">
        <v>92</v>
      </c>
      <c r="E850" s="96" t="s">
        <v>502</v>
      </c>
      <c r="F850" s="97" t="s">
        <v>1039</v>
      </c>
      <c r="G850" s="98" t="s">
        <v>467</v>
      </c>
      <c r="H850" s="99">
        <v>1</v>
      </c>
      <c r="I850" s="100"/>
      <c r="J850" s="101">
        <f>ROUND(I850*H850,2)</f>
        <v>0</v>
      </c>
      <c r="K850" s="97" t="s">
        <v>0</v>
      </c>
      <c r="L850" s="19"/>
      <c r="M850" s="102" t="s">
        <v>0</v>
      </c>
      <c r="N850" s="103" t="s">
        <v>33</v>
      </c>
      <c r="O850" s="27"/>
      <c r="P850" s="104">
        <f>O850*H850</f>
        <v>0</v>
      </c>
      <c r="Q850" s="104">
        <v>0</v>
      </c>
      <c r="R850" s="104">
        <f>Q850*H850</f>
        <v>0</v>
      </c>
      <c r="S850" s="104">
        <v>0</v>
      </c>
      <c r="T850" s="105">
        <f>S850*H850</f>
        <v>0</v>
      </c>
      <c r="AR850" s="106" t="s">
        <v>195</v>
      </c>
      <c r="AT850" s="106" t="s">
        <v>92</v>
      </c>
      <c r="AU850" s="106" t="s">
        <v>49</v>
      </c>
      <c r="AY850" s="10" t="s">
        <v>90</v>
      </c>
      <c r="BE850" s="107">
        <f>IF(N850="základní",J850,0)</f>
        <v>0</v>
      </c>
      <c r="BF850" s="107">
        <f>IF(N850="snížená",J850,0)</f>
        <v>0</v>
      </c>
      <c r="BG850" s="107">
        <f>IF(N850="zákl. přenesená",J850,0)</f>
        <v>0</v>
      </c>
      <c r="BH850" s="107">
        <f>IF(N850="sníž. přenesená",J850,0)</f>
        <v>0</v>
      </c>
      <c r="BI850" s="107">
        <f>IF(N850="nulová",J850,0)</f>
        <v>0</v>
      </c>
      <c r="BJ850" s="10" t="s">
        <v>47</v>
      </c>
      <c r="BK850" s="107">
        <f>ROUND(I850*H850,2)</f>
        <v>0</v>
      </c>
      <c r="BL850" s="10" t="s">
        <v>195</v>
      </c>
      <c r="BM850" s="106" t="s">
        <v>1040</v>
      </c>
    </row>
    <row r="851" spans="2:65" s="1" customFormat="1" ht="19.5" x14ac:dyDescent="0.2">
      <c r="B851" s="19"/>
      <c r="D851" s="108" t="s">
        <v>99</v>
      </c>
      <c r="F851" s="109" t="s">
        <v>1039</v>
      </c>
      <c r="I851" s="39"/>
      <c r="L851" s="19"/>
      <c r="M851" s="110"/>
      <c r="N851" s="27"/>
      <c r="O851" s="27"/>
      <c r="P851" s="27"/>
      <c r="Q851" s="27"/>
      <c r="R851" s="27"/>
      <c r="S851" s="27"/>
      <c r="T851" s="28"/>
      <c r="AT851" s="10" t="s">
        <v>99</v>
      </c>
      <c r="AU851" s="10" t="s">
        <v>49</v>
      </c>
    </row>
    <row r="852" spans="2:65" s="1" customFormat="1" ht="292.5" x14ac:dyDescent="0.2">
      <c r="B852" s="19"/>
      <c r="D852" s="108" t="s">
        <v>318</v>
      </c>
      <c r="F852" s="137" t="s">
        <v>897</v>
      </c>
      <c r="I852" s="39"/>
      <c r="L852" s="19"/>
      <c r="M852" s="110"/>
      <c r="N852" s="27"/>
      <c r="O852" s="27"/>
      <c r="P852" s="27"/>
      <c r="Q852" s="27"/>
      <c r="R852" s="27"/>
      <c r="S852" s="27"/>
      <c r="T852" s="28"/>
      <c r="AT852" s="10" t="s">
        <v>318</v>
      </c>
      <c r="AU852" s="10" t="s">
        <v>49</v>
      </c>
    </row>
    <row r="853" spans="2:65" s="7" customFormat="1" x14ac:dyDescent="0.2">
      <c r="B853" s="111"/>
      <c r="D853" s="108" t="s">
        <v>101</v>
      </c>
      <c r="E853" s="112" t="s">
        <v>0</v>
      </c>
      <c r="F853" s="113" t="s">
        <v>1041</v>
      </c>
      <c r="H853" s="114">
        <v>1</v>
      </c>
      <c r="I853" s="115"/>
      <c r="L853" s="111"/>
      <c r="M853" s="116"/>
      <c r="N853" s="117"/>
      <c r="O853" s="117"/>
      <c r="P853" s="117"/>
      <c r="Q853" s="117"/>
      <c r="R853" s="117"/>
      <c r="S853" s="117"/>
      <c r="T853" s="118"/>
      <c r="AT853" s="112" t="s">
        <v>101</v>
      </c>
      <c r="AU853" s="112" t="s">
        <v>49</v>
      </c>
      <c r="AV853" s="7" t="s">
        <v>49</v>
      </c>
      <c r="AW853" s="7" t="s">
        <v>25</v>
      </c>
      <c r="AX853" s="7" t="s">
        <v>46</v>
      </c>
      <c r="AY853" s="112" t="s">
        <v>90</v>
      </c>
    </row>
    <row r="854" spans="2:65" s="1" customFormat="1" ht="36" customHeight="1" x14ac:dyDescent="0.2">
      <c r="B854" s="94"/>
      <c r="C854" s="95" t="s">
        <v>1042</v>
      </c>
      <c r="D854" s="95" t="s">
        <v>92</v>
      </c>
      <c r="E854" s="96" t="s">
        <v>507</v>
      </c>
      <c r="F854" s="97" t="s">
        <v>1043</v>
      </c>
      <c r="G854" s="98" t="s">
        <v>467</v>
      </c>
      <c r="H854" s="99">
        <v>1</v>
      </c>
      <c r="I854" s="100"/>
      <c r="J854" s="101">
        <f>ROUND(I854*H854,2)</f>
        <v>0</v>
      </c>
      <c r="K854" s="97" t="s">
        <v>0</v>
      </c>
      <c r="L854" s="19"/>
      <c r="M854" s="102" t="s">
        <v>0</v>
      </c>
      <c r="N854" s="103" t="s">
        <v>33</v>
      </c>
      <c r="O854" s="27"/>
      <c r="P854" s="104">
        <f>O854*H854</f>
        <v>0</v>
      </c>
      <c r="Q854" s="104">
        <v>0</v>
      </c>
      <c r="R854" s="104">
        <f>Q854*H854</f>
        <v>0</v>
      </c>
      <c r="S854" s="104">
        <v>0</v>
      </c>
      <c r="T854" s="105">
        <f>S854*H854</f>
        <v>0</v>
      </c>
      <c r="AR854" s="106" t="s">
        <v>195</v>
      </c>
      <c r="AT854" s="106" t="s">
        <v>92</v>
      </c>
      <c r="AU854" s="106" t="s">
        <v>49</v>
      </c>
      <c r="AY854" s="10" t="s">
        <v>90</v>
      </c>
      <c r="BE854" s="107">
        <f>IF(N854="základní",J854,0)</f>
        <v>0</v>
      </c>
      <c r="BF854" s="107">
        <f>IF(N854="snížená",J854,0)</f>
        <v>0</v>
      </c>
      <c r="BG854" s="107">
        <f>IF(N854="zákl. přenesená",J854,0)</f>
        <v>0</v>
      </c>
      <c r="BH854" s="107">
        <f>IF(N854="sníž. přenesená",J854,0)</f>
        <v>0</v>
      </c>
      <c r="BI854" s="107">
        <f>IF(N854="nulová",J854,0)</f>
        <v>0</v>
      </c>
      <c r="BJ854" s="10" t="s">
        <v>47</v>
      </c>
      <c r="BK854" s="107">
        <f>ROUND(I854*H854,2)</f>
        <v>0</v>
      </c>
      <c r="BL854" s="10" t="s">
        <v>195</v>
      </c>
      <c r="BM854" s="106" t="s">
        <v>1044</v>
      </c>
    </row>
    <row r="855" spans="2:65" s="1" customFormat="1" ht="19.5" x14ac:dyDescent="0.2">
      <c r="B855" s="19"/>
      <c r="D855" s="108" t="s">
        <v>99</v>
      </c>
      <c r="F855" s="109" t="s">
        <v>1043</v>
      </c>
      <c r="I855" s="39"/>
      <c r="L855" s="19"/>
      <c r="M855" s="110"/>
      <c r="N855" s="27"/>
      <c r="O855" s="27"/>
      <c r="P855" s="27"/>
      <c r="Q855" s="27"/>
      <c r="R855" s="27"/>
      <c r="S855" s="27"/>
      <c r="T855" s="28"/>
      <c r="AT855" s="10" t="s">
        <v>99</v>
      </c>
      <c r="AU855" s="10" t="s">
        <v>49</v>
      </c>
    </row>
    <row r="856" spans="2:65" s="1" customFormat="1" ht="292.5" x14ac:dyDescent="0.2">
      <c r="B856" s="19"/>
      <c r="D856" s="108" t="s">
        <v>318</v>
      </c>
      <c r="F856" s="137" t="s">
        <v>897</v>
      </c>
      <c r="I856" s="39"/>
      <c r="L856" s="19"/>
      <c r="M856" s="110"/>
      <c r="N856" s="27"/>
      <c r="O856" s="27"/>
      <c r="P856" s="27"/>
      <c r="Q856" s="27"/>
      <c r="R856" s="27"/>
      <c r="S856" s="27"/>
      <c r="T856" s="28"/>
      <c r="AT856" s="10" t="s">
        <v>318</v>
      </c>
      <c r="AU856" s="10" t="s">
        <v>49</v>
      </c>
    </row>
    <row r="857" spans="2:65" s="7" customFormat="1" x14ac:dyDescent="0.2">
      <c r="B857" s="111"/>
      <c r="D857" s="108" t="s">
        <v>101</v>
      </c>
      <c r="E857" s="112" t="s">
        <v>0</v>
      </c>
      <c r="F857" s="113" t="s">
        <v>1045</v>
      </c>
      <c r="H857" s="114">
        <v>1</v>
      </c>
      <c r="I857" s="115"/>
      <c r="L857" s="111"/>
      <c r="M857" s="116"/>
      <c r="N857" s="117"/>
      <c r="O857" s="117"/>
      <c r="P857" s="117"/>
      <c r="Q857" s="117"/>
      <c r="R857" s="117"/>
      <c r="S857" s="117"/>
      <c r="T857" s="118"/>
      <c r="AT857" s="112" t="s">
        <v>101</v>
      </c>
      <c r="AU857" s="112" t="s">
        <v>49</v>
      </c>
      <c r="AV857" s="7" t="s">
        <v>49</v>
      </c>
      <c r="AW857" s="7" t="s">
        <v>25</v>
      </c>
      <c r="AX857" s="7" t="s">
        <v>46</v>
      </c>
      <c r="AY857" s="112" t="s">
        <v>90</v>
      </c>
    </row>
    <row r="858" spans="2:65" s="1" customFormat="1" ht="36" customHeight="1" x14ac:dyDescent="0.2">
      <c r="B858" s="94"/>
      <c r="C858" s="95" t="s">
        <v>1046</v>
      </c>
      <c r="D858" s="95" t="s">
        <v>92</v>
      </c>
      <c r="E858" s="96" t="s">
        <v>512</v>
      </c>
      <c r="F858" s="97" t="s">
        <v>1047</v>
      </c>
      <c r="G858" s="98" t="s">
        <v>467</v>
      </c>
      <c r="H858" s="99">
        <v>1</v>
      </c>
      <c r="I858" s="100"/>
      <c r="J858" s="101">
        <f>ROUND(I858*H858,2)</f>
        <v>0</v>
      </c>
      <c r="K858" s="97" t="s">
        <v>0</v>
      </c>
      <c r="L858" s="19"/>
      <c r="M858" s="102" t="s">
        <v>0</v>
      </c>
      <c r="N858" s="103" t="s">
        <v>33</v>
      </c>
      <c r="O858" s="27"/>
      <c r="P858" s="104">
        <f>O858*H858</f>
        <v>0</v>
      </c>
      <c r="Q858" s="104">
        <v>0</v>
      </c>
      <c r="R858" s="104">
        <f>Q858*H858</f>
        <v>0</v>
      </c>
      <c r="S858" s="104">
        <v>0</v>
      </c>
      <c r="T858" s="105">
        <f>S858*H858</f>
        <v>0</v>
      </c>
      <c r="AR858" s="106" t="s">
        <v>195</v>
      </c>
      <c r="AT858" s="106" t="s">
        <v>92</v>
      </c>
      <c r="AU858" s="106" t="s">
        <v>49</v>
      </c>
      <c r="AY858" s="10" t="s">
        <v>90</v>
      </c>
      <c r="BE858" s="107">
        <f>IF(N858="základní",J858,0)</f>
        <v>0</v>
      </c>
      <c r="BF858" s="107">
        <f>IF(N858="snížená",J858,0)</f>
        <v>0</v>
      </c>
      <c r="BG858" s="107">
        <f>IF(N858="zákl. přenesená",J858,0)</f>
        <v>0</v>
      </c>
      <c r="BH858" s="107">
        <f>IF(N858="sníž. přenesená",J858,0)</f>
        <v>0</v>
      </c>
      <c r="BI858" s="107">
        <f>IF(N858="nulová",J858,0)</f>
        <v>0</v>
      </c>
      <c r="BJ858" s="10" t="s">
        <v>47</v>
      </c>
      <c r="BK858" s="107">
        <f>ROUND(I858*H858,2)</f>
        <v>0</v>
      </c>
      <c r="BL858" s="10" t="s">
        <v>195</v>
      </c>
      <c r="BM858" s="106" t="s">
        <v>1048</v>
      </c>
    </row>
    <row r="859" spans="2:65" s="1" customFormat="1" ht="19.5" x14ac:dyDescent="0.2">
      <c r="B859" s="19"/>
      <c r="D859" s="108" t="s">
        <v>99</v>
      </c>
      <c r="F859" s="109" t="s">
        <v>1047</v>
      </c>
      <c r="I859" s="39"/>
      <c r="L859" s="19"/>
      <c r="M859" s="110"/>
      <c r="N859" s="27"/>
      <c r="O859" s="27"/>
      <c r="P859" s="27"/>
      <c r="Q859" s="27"/>
      <c r="R859" s="27"/>
      <c r="S859" s="27"/>
      <c r="T859" s="28"/>
      <c r="AT859" s="10" t="s">
        <v>99</v>
      </c>
      <c r="AU859" s="10" t="s">
        <v>49</v>
      </c>
    </row>
    <row r="860" spans="2:65" s="1" customFormat="1" ht="292.5" x14ac:dyDescent="0.2">
      <c r="B860" s="19"/>
      <c r="D860" s="108" t="s">
        <v>318</v>
      </c>
      <c r="F860" s="137" t="s">
        <v>897</v>
      </c>
      <c r="I860" s="39"/>
      <c r="L860" s="19"/>
      <c r="M860" s="110"/>
      <c r="N860" s="27"/>
      <c r="O860" s="27"/>
      <c r="P860" s="27"/>
      <c r="Q860" s="27"/>
      <c r="R860" s="27"/>
      <c r="S860" s="27"/>
      <c r="T860" s="28"/>
      <c r="AT860" s="10" t="s">
        <v>318</v>
      </c>
      <c r="AU860" s="10" t="s">
        <v>49</v>
      </c>
    </row>
    <row r="861" spans="2:65" s="7" customFormat="1" x14ac:dyDescent="0.2">
      <c r="B861" s="111"/>
      <c r="D861" s="108" t="s">
        <v>101</v>
      </c>
      <c r="E861" s="112" t="s">
        <v>0</v>
      </c>
      <c r="F861" s="113" t="s">
        <v>1049</v>
      </c>
      <c r="H861" s="114">
        <v>1</v>
      </c>
      <c r="I861" s="115"/>
      <c r="L861" s="111"/>
      <c r="M861" s="116"/>
      <c r="N861" s="117"/>
      <c r="O861" s="117"/>
      <c r="P861" s="117"/>
      <c r="Q861" s="117"/>
      <c r="R861" s="117"/>
      <c r="S861" s="117"/>
      <c r="T861" s="118"/>
      <c r="AT861" s="112" t="s">
        <v>101</v>
      </c>
      <c r="AU861" s="112" t="s">
        <v>49</v>
      </c>
      <c r="AV861" s="7" t="s">
        <v>49</v>
      </c>
      <c r="AW861" s="7" t="s">
        <v>25</v>
      </c>
      <c r="AX861" s="7" t="s">
        <v>46</v>
      </c>
      <c r="AY861" s="112" t="s">
        <v>90</v>
      </c>
    </row>
    <row r="862" spans="2:65" s="1" customFormat="1" ht="36" customHeight="1" x14ac:dyDescent="0.2">
      <c r="B862" s="94"/>
      <c r="C862" s="95" t="s">
        <v>1050</v>
      </c>
      <c r="D862" s="95" t="s">
        <v>92</v>
      </c>
      <c r="E862" s="96" t="s">
        <v>517</v>
      </c>
      <c r="F862" s="97" t="s">
        <v>1051</v>
      </c>
      <c r="G862" s="98" t="s">
        <v>467</v>
      </c>
      <c r="H862" s="99">
        <v>1</v>
      </c>
      <c r="I862" s="100"/>
      <c r="J862" s="101">
        <f>ROUND(I862*H862,2)</f>
        <v>0</v>
      </c>
      <c r="K862" s="97" t="s">
        <v>0</v>
      </c>
      <c r="L862" s="19"/>
      <c r="M862" s="102" t="s">
        <v>0</v>
      </c>
      <c r="N862" s="103" t="s">
        <v>33</v>
      </c>
      <c r="O862" s="27"/>
      <c r="P862" s="104">
        <f>O862*H862</f>
        <v>0</v>
      </c>
      <c r="Q862" s="104">
        <v>0</v>
      </c>
      <c r="R862" s="104">
        <f>Q862*H862</f>
        <v>0</v>
      </c>
      <c r="S862" s="104">
        <v>0</v>
      </c>
      <c r="T862" s="105">
        <f>S862*H862</f>
        <v>0</v>
      </c>
      <c r="AR862" s="106" t="s">
        <v>195</v>
      </c>
      <c r="AT862" s="106" t="s">
        <v>92</v>
      </c>
      <c r="AU862" s="106" t="s">
        <v>49</v>
      </c>
      <c r="AY862" s="10" t="s">
        <v>90</v>
      </c>
      <c r="BE862" s="107">
        <f>IF(N862="základní",J862,0)</f>
        <v>0</v>
      </c>
      <c r="BF862" s="107">
        <f>IF(N862="snížená",J862,0)</f>
        <v>0</v>
      </c>
      <c r="BG862" s="107">
        <f>IF(N862="zákl. přenesená",J862,0)</f>
        <v>0</v>
      </c>
      <c r="BH862" s="107">
        <f>IF(N862="sníž. přenesená",J862,0)</f>
        <v>0</v>
      </c>
      <c r="BI862" s="107">
        <f>IF(N862="nulová",J862,0)</f>
        <v>0</v>
      </c>
      <c r="BJ862" s="10" t="s">
        <v>47</v>
      </c>
      <c r="BK862" s="107">
        <f>ROUND(I862*H862,2)</f>
        <v>0</v>
      </c>
      <c r="BL862" s="10" t="s">
        <v>195</v>
      </c>
      <c r="BM862" s="106" t="s">
        <v>1052</v>
      </c>
    </row>
    <row r="863" spans="2:65" s="1" customFormat="1" ht="19.5" x14ac:dyDescent="0.2">
      <c r="B863" s="19"/>
      <c r="D863" s="108" t="s">
        <v>99</v>
      </c>
      <c r="F863" s="109" t="s">
        <v>1051</v>
      </c>
      <c r="I863" s="39"/>
      <c r="L863" s="19"/>
      <c r="M863" s="110"/>
      <c r="N863" s="27"/>
      <c r="O863" s="27"/>
      <c r="P863" s="27"/>
      <c r="Q863" s="27"/>
      <c r="R863" s="27"/>
      <c r="S863" s="27"/>
      <c r="T863" s="28"/>
      <c r="AT863" s="10" t="s">
        <v>99</v>
      </c>
      <c r="AU863" s="10" t="s">
        <v>49</v>
      </c>
    </row>
    <row r="864" spans="2:65" s="1" customFormat="1" ht="292.5" x14ac:dyDescent="0.2">
      <c r="B864" s="19"/>
      <c r="D864" s="108" t="s">
        <v>318</v>
      </c>
      <c r="F864" s="137" t="s">
        <v>897</v>
      </c>
      <c r="I864" s="39"/>
      <c r="L864" s="19"/>
      <c r="M864" s="110"/>
      <c r="N864" s="27"/>
      <c r="O864" s="27"/>
      <c r="P864" s="27"/>
      <c r="Q864" s="27"/>
      <c r="R864" s="27"/>
      <c r="S864" s="27"/>
      <c r="T864" s="28"/>
      <c r="AT864" s="10" t="s">
        <v>318</v>
      </c>
      <c r="AU864" s="10" t="s">
        <v>49</v>
      </c>
    </row>
    <row r="865" spans="2:65" s="7" customFormat="1" x14ac:dyDescent="0.2">
      <c r="B865" s="111"/>
      <c r="D865" s="108" t="s">
        <v>101</v>
      </c>
      <c r="E865" s="112" t="s">
        <v>0</v>
      </c>
      <c r="F865" s="113" t="s">
        <v>1053</v>
      </c>
      <c r="H865" s="114">
        <v>1</v>
      </c>
      <c r="I865" s="115"/>
      <c r="L865" s="111"/>
      <c r="M865" s="116"/>
      <c r="N865" s="117"/>
      <c r="O865" s="117"/>
      <c r="P865" s="117"/>
      <c r="Q865" s="117"/>
      <c r="R865" s="117"/>
      <c r="S865" s="117"/>
      <c r="T865" s="118"/>
      <c r="AT865" s="112" t="s">
        <v>101</v>
      </c>
      <c r="AU865" s="112" t="s">
        <v>49</v>
      </c>
      <c r="AV865" s="7" t="s">
        <v>49</v>
      </c>
      <c r="AW865" s="7" t="s">
        <v>25</v>
      </c>
      <c r="AX865" s="7" t="s">
        <v>46</v>
      </c>
      <c r="AY865" s="112" t="s">
        <v>90</v>
      </c>
    </row>
    <row r="866" spans="2:65" s="1" customFormat="1" ht="36" customHeight="1" x14ac:dyDescent="0.2">
      <c r="B866" s="94"/>
      <c r="C866" s="95" t="s">
        <v>1054</v>
      </c>
      <c r="D866" s="95" t="s">
        <v>92</v>
      </c>
      <c r="E866" s="96" t="s">
        <v>523</v>
      </c>
      <c r="F866" s="97" t="s">
        <v>1055</v>
      </c>
      <c r="G866" s="98" t="s">
        <v>467</v>
      </c>
      <c r="H866" s="99">
        <v>1</v>
      </c>
      <c r="I866" s="100"/>
      <c r="J866" s="101">
        <f>ROUND(I866*H866,2)</f>
        <v>0</v>
      </c>
      <c r="K866" s="97" t="s">
        <v>0</v>
      </c>
      <c r="L866" s="19"/>
      <c r="M866" s="102" t="s">
        <v>0</v>
      </c>
      <c r="N866" s="103" t="s">
        <v>33</v>
      </c>
      <c r="O866" s="27"/>
      <c r="P866" s="104">
        <f>O866*H866</f>
        <v>0</v>
      </c>
      <c r="Q866" s="104">
        <v>0</v>
      </c>
      <c r="R866" s="104">
        <f>Q866*H866</f>
        <v>0</v>
      </c>
      <c r="S866" s="104">
        <v>0</v>
      </c>
      <c r="T866" s="105">
        <f>S866*H866</f>
        <v>0</v>
      </c>
      <c r="AR866" s="106" t="s">
        <v>195</v>
      </c>
      <c r="AT866" s="106" t="s">
        <v>92</v>
      </c>
      <c r="AU866" s="106" t="s">
        <v>49</v>
      </c>
      <c r="AY866" s="10" t="s">
        <v>90</v>
      </c>
      <c r="BE866" s="107">
        <f>IF(N866="základní",J866,0)</f>
        <v>0</v>
      </c>
      <c r="BF866" s="107">
        <f>IF(N866="snížená",J866,0)</f>
        <v>0</v>
      </c>
      <c r="BG866" s="107">
        <f>IF(N866="zákl. přenesená",J866,0)</f>
        <v>0</v>
      </c>
      <c r="BH866" s="107">
        <f>IF(N866="sníž. přenesená",J866,0)</f>
        <v>0</v>
      </c>
      <c r="BI866" s="107">
        <f>IF(N866="nulová",J866,0)</f>
        <v>0</v>
      </c>
      <c r="BJ866" s="10" t="s">
        <v>47</v>
      </c>
      <c r="BK866" s="107">
        <f>ROUND(I866*H866,2)</f>
        <v>0</v>
      </c>
      <c r="BL866" s="10" t="s">
        <v>195</v>
      </c>
      <c r="BM866" s="106" t="s">
        <v>1056</v>
      </c>
    </row>
    <row r="867" spans="2:65" s="1" customFormat="1" ht="19.5" x14ac:dyDescent="0.2">
      <c r="B867" s="19"/>
      <c r="D867" s="108" t="s">
        <v>99</v>
      </c>
      <c r="F867" s="109" t="s">
        <v>1055</v>
      </c>
      <c r="I867" s="39"/>
      <c r="L867" s="19"/>
      <c r="M867" s="110"/>
      <c r="N867" s="27"/>
      <c r="O867" s="27"/>
      <c r="P867" s="27"/>
      <c r="Q867" s="27"/>
      <c r="R867" s="27"/>
      <c r="S867" s="27"/>
      <c r="T867" s="28"/>
      <c r="AT867" s="10" t="s">
        <v>99</v>
      </c>
      <c r="AU867" s="10" t="s">
        <v>49</v>
      </c>
    </row>
    <row r="868" spans="2:65" s="1" customFormat="1" ht="292.5" x14ac:dyDescent="0.2">
      <c r="B868" s="19"/>
      <c r="D868" s="108" t="s">
        <v>318</v>
      </c>
      <c r="F868" s="137" t="s">
        <v>897</v>
      </c>
      <c r="I868" s="39"/>
      <c r="L868" s="19"/>
      <c r="M868" s="110"/>
      <c r="N868" s="27"/>
      <c r="O868" s="27"/>
      <c r="P868" s="27"/>
      <c r="Q868" s="27"/>
      <c r="R868" s="27"/>
      <c r="S868" s="27"/>
      <c r="T868" s="28"/>
      <c r="AT868" s="10" t="s">
        <v>318</v>
      </c>
      <c r="AU868" s="10" t="s">
        <v>49</v>
      </c>
    </row>
    <row r="869" spans="2:65" s="7" customFormat="1" x14ac:dyDescent="0.2">
      <c r="B869" s="111"/>
      <c r="D869" s="108" t="s">
        <v>101</v>
      </c>
      <c r="E869" s="112" t="s">
        <v>0</v>
      </c>
      <c r="F869" s="113" t="s">
        <v>1057</v>
      </c>
      <c r="H869" s="114">
        <v>1</v>
      </c>
      <c r="I869" s="115"/>
      <c r="L869" s="111"/>
      <c r="M869" s="116"/>
      <c r="N869" s="117"/>
      <c r="O869" s="117"/>
      <c r="P869" s="117"/>
      <c r="Q869" s="117"/>
      <c r="R869" s="117"/>
      <c r="S869" s="117"/>
      <c r="T869" s="118"/>
      <c r="AT869" s="112" t="s">
        <v>101</v>
      </c>
      <c r="AU869" s="112" t="s">
        <v>49</v>
      </c>
      <c r="AV869" s="7" t="s">
        <v>49</v>
      </c>
      <c r="AW869" s="7" t="s">
        <v>25</v>
      </c>
      <c r="AX869" s="7" t="s">
        <v>46</v>
      </c>
      <c r="AY869" s="112" t="s">
        <v>90</v>
      </c>
    </row>
    <row r="870" spans="2:65" s="1" customFormat="1" ht="36" customHeight="1" x14ac:dyDescent="0.2">
      <c r="B870" s="94"/>
      <c r="C870" s="95" t="s">
        <v>1058</v>
      </c>
      <c r="D870" s="95" t="s">
        <v>92</v>
      </c>
      <c r="E870" s="96" t="s">
        <v>529</v>
      </c>
      <c r="F870" s="97" t="s">
        <v>1059</v>
      </c>
      <c r="G870" s="98" t="s">
        <v>467</v>
      </c>
      <c r="H870" s="99">
        <v>1</v>
      </c>
      <c r="I870" s="100"/>
      <c r="J870" s="101">
        <f>ROUND(I870*H870,2)</f>
        <v>0</v>
      </c>
      <c r="K870" s="97" t="s">
        <v>0</v>
      </c>
      <c r="L870" s="19"/>
      <c r="M870" s="102" t="s">
        <v>0</v>
      </c>
      <c r="N870" s="103" t="s">
        <v>33</v>
      </c>
      <c r="O870" s="27"/>
      <c r="P870" s="104">
        <f>O870*H870</f>
        <v>0</v>
      </c>
      <c r="Q870" s="104">
        <v>0</v>
      </c>
      <c r="R870" s="104">
        <f>Q870*H870</f>
        <v>0</v>
      </c>
      <c r="S870" s="104">
        <v>0</v>
      </c>
      <c r="T870" s="105">
        <f>S870*H870</f>
        <v>0</v>
      </c>
      <c r="AR870" s="106" t="s">
        <v>195</v>
      </c>
      <c r="AT870" s="106" t="s">
        <v>92</v>
      </c>
      <c r="AU870" s="106" t="s">
        <v>49</v>
      </c>
      <c r="AY870" s="10" t="s">
        <v>90</v>
      </c>
      <c r="BE870" s="107">
        <f>IF(N870="základní",J870,0)</f>
        <v>0</v>
      </c>
      <c r="BF870" s="107">
        <f>IF(N870="snížená",J870,0)</f>
        <v>0</v>
      </c>
      <c r="BG870" s="107">
        <f>IF(N870="zákl. přenesená",J870,0)</f>
        <v>0</v>
      </c>
      <c r="BH870" s="107">
        <f>IF(N870="sníž. přenesená",J870,0)</f>
        <v>0</v>
      </c>
      <c r="BI870" s="107">
        <f>IF(N870="nulová",J870,0)</f>
        <v>0</v>
      </c>
      <c r="BJ870" s="10" t="s">
        <v>47</v>
      </c>
      <c r="BK870" s="107">
        <f>ROUND(I870*H870,2)</f>
        <v>0</v>
      </c>
      <c r="BL870" s="10" t="s">
        <v>195</v>
      </c>
      <c r="BM870" s="106" t="s">
        <v>1060</v>
      </c>
    </row>
    <row r="871" spans="2:65" s="1" customFormat="1" ht="19.5" x14ac:dyDescent="0.2">
      <c r="B871" s="19"/>
      <c r="D871" s="108" t="s">
        <v>99</v>
      </c>
      <c r="F871" s="109" t="s">
        <v>1059</v>
      </c>
      <c r="I871" s="39"/>
      <c r="L871" s="19"/>
      <c r="M871" s="110"/>
      <c r="N871" s="27"/>
      <c r="O871" s="27"/>
      <c r="P871" s="27"/>
      <c r="Q871" s="27"/>
      <c r="R871" s="27"/>
      <c r="S871" s="27"/>
      <c r="T871" s="28"/>
      <c r="AT871" s="10" t="s">
        <v>99</v>
      </c>
      <c r="AU871" s="10" t="s">
        <v>49</v>
      </c>
    </row>
    <row r="872" spans="2:65" s="1" customFormat="1" ht="292.5" x14ac:dyDescent="0.2">
      <c r="B872" s="19"/>
      <c r="D872" s="108" t="s">
        <v>318</v>
      </c>
      <c r="F872" s="137" t="s">
        <v>897</v>
      </c>
      <c r="I872" s="39"/>
      <c r="L872" s="19"/>
      <c r="M872" s="110"/>
      <c r="N872" s="27"/>
      <c r="O872" s="27"/>
      <c r="P872" s="27"/>
      <c r="Q872" s="27"/>
      <c r="R872" s="27"/>
      <c r="S872" s="27"/>
      <c r="T872" s="28"/>
      <c r="AT872" s="10" t="s">
        <v>318</v>
      </c>
      <c r="AU872" s="10" t="s">
        <v>49</v>
      </c>
    </row>
    <row r="873" spans="2:65" s="7" customFormat="1" x14ac:dyDescent="0.2">
      <c r="B873" s="111"/>
      <c r="D873" s="108" t="s">
        <v>101</v>
      </c>
      <c r="E873" s="112" t="s">
        <v>0</v>
      </c>
      <c r="F873" s="113" t="s">
        <v>1061</v>
      </c>
      <c r="H873" s="114">
        <v>1</v>
      </c>
      <c r="I873" s="115"/>
      <c r="L873" s="111"/>
      <c r="M873" s="116"/>
      <c r="N873" s="117"/>
      <c r="O873" s="117"/>
      <c r="P873" s="117"/>
      <c r="Q873" s="117"/>
      <c r="R873" s="117"/>
      <c r="S873" s="117"/>
      <c r="T873" s="118"/>
      <c r="AT873" s="112" t="s">
        <v>101</v>
      </c>
      <c r="AU873" s="112" t="s">
        <v>49</v>
      </c>
      <c r="AV873" s="7" t="s">
        <v>49</v>
      </c>
      <c r="AW873" s="7" t="s">
        <v>25</v>
      </c>
      <c r="AX873" s="7" t="s">
        <v>46</v>
      </c>
      <c r="AY873" s="112" t="s">
        <v>90</v>
      </c>
    </row>
    <row r="874" spans="2:65" s="1" customFormat="1" ht="36" customHeight="1" x14ac:dyDescent="0.2">
      <c r="B874" s="94"/>
      <c r="C874" s="95" t="s">
        <v>1062</v>
      </c>
      <c r="D874" s="95" t="s">
        <v>92</v>
      </c>
      <c r="E874" s="96" t="s">
        <v>535</v>
      </c>
      <c r="F874" s="97" t="s">
        <v>1063</v>
      </c>
      <c r="G874" s="98" t="s">
        <v>467</v>
      </c>
      <c r="H874" s="99">
        <v>1</v>
      </c>
      <c r="I874" s="100"/>
      <c r="J874" s="101">
        <f>ROUND(I874*H874,2)</f>
        <v>0</v>
      </c>
      <c r="K874" s="97" t="s">
        <v>0</v>
      </c>
      <c r="L874" s="19"/>
      <c r="M874" s="102" t="s">
        <v>0</v>
      </c>
      <c r="N874" s="103" t="s">
        <v>33</v>
      </c>
      <c r="O874" s="27"/>
      <c r="P874" s="104">
        <f>O874*H874</f>
        <v>0</v>
      </c>
      <c r="Q874" s="104">
        <v>0</v>
      </c>
      <c r="R874" s="104">
        <f>Q874*H874</f>
        <v>0</v>
      </c>
      <c r="S874" s="104">
        <v>0</v>
      </c>
      <c r="T874" s="105">
        <f>S874*H874</f>
        <v>0</v>
      </c>
      <c r="AR874" s="106" t="s">
        <v>195</v>
      </c>
      <c r="AT874" s="106" t="s">
        <v>92</v>
      </c>
      <c r="AU874" s="106" t="s">
        <v>49</v>
      </c>
      <c r="AY874" s="10" t="s">
        <v>90</v>
      </c>
      <c r="BE874" s="107">
        <f>IF(N874="základní",J874,0)</f>
        <v>0</v>
      </c>
      <c r="BF874" s="107">
        <f>IF(N874="snížená",J874,0)</f>
        <v>0</v>
      </c>
      <c r="BG874" s="107">
        <f>IF(N874="zákl. přenesená",J874,0)</f>
        <v>0</v>
      </c>
      <c r="BH874" s="107">
        <f>IF(N874="sníž. přenesená",J874,0)</f>
        <v>0</v>
      </c>
      <c r="BI874" s="107">
        <f>IF(N874="nulová",J874,0)</f>
        <v>0</v>
      </c>
      <c r="BJ874" s="10" t="s">
        <v>47</v>
      </c>
      <c r="BK874" s="107">
        <f>ROUND(I874*H874,2)</f>
        <v>0</v>
      </c>
      <c r="BL874" s="10" t="s">
        <v>195</v>
      </c>
      <c r="BM874" s="106" t="s">
        <v>1064</v>
      </c>
    </row>
    <row r="875" spans="2:65" s="1" customFormat="1" ht="19.5" x14ac:dyDescent="0.2">
      <c r="B875" s="19"/>
      <c r="D875" s="108" t="s">
        <v>99</v>
      </c>
      <c r="F875" s="109" t="s">
        <v>1063</v>
      </c>
      <c r="I875" s="39"/>
      <c r="L875" s="19"/>
      <c r="M875" s="110"/>
      <c r="N875" s="27"/>
      <c r="O875" s="27"/>
      <c r="P875" s="27"/>
      <c r="Q875" s="27"/>
      <c r="R875" s="27"/>
      <c r="S875" s="27"/>
      <c r="T875" s="28"/>
      <c r="AT875" s="10" t="s">
        <v>99</v>
      </c>
      <c r="AU875" s="10" t="s">
        <v>49</v>
      </c>
    </row>
    <row r="876" spans="2:65" s="1" customFormat="1" ht="292.5" x14ac:dyDescent="0.2">
      <c r="B876" s="19"/>
      <c r="D876" s="108" t="s">
        <v>318</v>
      </c>
      <c r="F876" s="137" t="s">
        <v>897</v>
      </c>
      <c r="I876" s="39"/>
      <c r="L876" s="19"/>
      <c r="M876" s="110"/>
      <c r="N876" s="27"/>
      <c r="O876" s="27"/>
      <c r="P876" s="27"/>
      <c r="Q876" s="27"/>
      <c r="R876" s="27"/>
      <c r="S876" s="27"/>
      <c r="T876" s="28"/>
      <c r="AT876" s="10" t="s">
        <v>318</v>
      </c>
      <c r="AU876" s="10" t="s">
        <v>49</v>
      </c>
    </row>
    <row r="877" spans="2:65" s="7" customFormat="1" x14ac:dyDescent="0.2">
      <c r="B877" s="111"/>
      <c r="D877" s="108" t="s">
        <v>101</v>
      </c>
      <c r="E877" s="112" t="s">
        <v>0</v>
      </c>
      <c r="F877" s="113" t="s">
        <v>1065</v>
      </c>
      <c r="H877" s="114">
        <v>1</v>
      </c>
      <c r="I877" s="115"/>
      <c r="L877" s="111"/>
      <c r="M877" s="116"/>
      <c r="N877" s="117"/>
      <c r="O877" s="117"/>
      <c r="P877" s="117"/>
      <c r="Q877" s="117"/>
      <c r="R877" s="117"/>
      <c r="S877" s="117"/>
      <c r="T877" s="118"/>
      <c r="AT877" s="112" t="s">
        <v>101</v>
      </c>
      <c r="AU877" s="112" t="s">
        <v>49</v>
      </c>
      <c r="AV877" s="7" t="s">
        <v>49</v>
      </c>
      <c r="AW877" s="7" t="s">
        <v>25</v>
      </c>
      <c r="AX877" s="7" t="s">
        <v>46</v>
      </c>
      <c r="AY877" s="112" t="s">
        <v>90</v>
      </c>
    </row>
    <row r="878" spans="2:65" s="1" customFormat="1" ht="36" customHeight="1" x14ac:dyDescent="0.2">
      <c r="B878" s="94"/>
      <c r="C878" s="95" t="s">
        <v>1066</v>
      </c>
      <c r="D878" s="95" t="s">
        <v>92</v>
      </c>
      <c r="E878" s="96" t="s">
        <v>540</v>
      </c>
      <c r="F878" s="97" t="s">
        <v>1067</v>
      </c>
      <c r="G878" s="98" t="s">
        <v>467</v>
      </c>
      <c r="H878" s="99">
        <v>1</v>
      </c>
      <c r="I878" s="100"/>
      <c r="J878" s="101">
        <f>ROUND(I878*H878,2)</f>
        <v>0</v>
      </c>
      <c r="K878" s="97" t="s">
        <v>0</v>
      </c>
      <c r="L878" s="19"/>
      <c r="M878" s="102" t="s">
        <v>0</v>
      </c>
      <c r="N878" s="103" t="s">
        <v>33</v>
      </c>
      <c r="O878" s="27"/>
      <c r="P878" s="104">
        <f>O878*H878</f>
        <v>0</v>
      </c>
      <c r="Q878" s="104">
        <v>0</v>
      </c>
      <c r="R878" s="104">
        <f>Q878*H878</f>
        <v>0</v>
      </c>
      <c r="S878" s="104">
        <v>0</v>
      </c>
      <c r="T878" s="105">
        <f>S878*H878</f>
        <v>0</v>
      </c>
      <c r="AR878" s="106" t="s">
        <v>195</v>
      </c>
      <c r="AT878" s="106" t="s">
        <v>92</v>
      </c>
      <c r="AU878" s="106" t="s">
        <v>49</v>
      </c>
      <c r="AY878" s="10" t="s">
        <v>90</v>
      </c>
      <c r="BE878" s="107">
        <f>IF(N878="základní",J878,0)</f>
        <v>0</v>
      </c>
      <c r="BF878" s="107">
        <f>IF(N878="snížená",J878,0)</f>
        <v>0</v>
      </c>
      <c r="BG878" s="107">
        <f>IF(N878="zákl. přenesená",J878,0)</f>
        <v>0</v>
      </c>
      <c r="BH878" s="107">
        <f>IF(N878="sníž. přenesená",J878,0)</f>
        <v>0</v>
      </c>
      <c r="BI878" s="107">
        <f>IF(N878="nulová",J878,0)</f>
        <v>0</v>
      </c>
      <c r="BJ878" s="10" t="s">
        <v>47</v>
      </c>
      <c r="BK878" s="107">
        <f>ROUND(I878*H878,2)</f>
        <v>0</v>
      </c>
      <c r="BL878" s="10" t="s">
        <v>195</v>
      </c>
      <c r="BM878" s="106" t="s">
        <v>1068</v>
      </c>
    </row>
    <row r="879" spans="2:65" s="1" customFormat="1" ht="19.5" x14ac:dyDescent="0.2">
      <c r="B879" s="19"/>
      <c r="D879" s="108" t="s">
        <v>99</v>
      </c>
      <c r="F879" s="109" t="s">
        <v>1067</v>
      </c>
      <c r="I879" s="39"/>
      <c r="L879" s="19"/>
      <c r="M879" s="110"/>
      <c r="N879" s="27"/>
      <c r="O879" s="27"/>
      <c r="P879" s="27"/>
      <c r="Q879" s="27"/>
      <c r="R879" s="27"/>
      <c r="S879" s="27"/>
      <c r="T879" s="28"/>
      <c r="AT879" s="10" t="s">
        <v>99</v>
      </c>
      <c r="AU879" s="10" t="s">
        <v>49</v>
      </c>
    </row>
    <row r="880" spans="2:65" s="1" customFormat="1" ht="292.5" x14ac:dyDescent="0.2">
      <c r="B880" s="19"/>
      <c r="D880" s="108" t="s">
        <v>318</v>
      </c>
      <c r="F880" s="137" t="s">
        <v>897</v>
      </c>
      <c r="I880" s="39"/>
      <c r="L880" s="19"/>
      <c r="M880" s="110"/>
      <c r="N880" s="27"/>
      <c r="O880" s="27"/>
      <c r="P880" s="27"/>
      <c r="Q880" s="27"/>
      <c r="R880" s="27"/>
      <c r="S880" s="27"/>
      <c r="T880" s="28"/>
      <c r="AT880" s="10" t="s">
        <v>318</v>
      </c>
      <c r="AU880" s="10" t="s">
        <v>49</v>
      </c>
    </row>
    <row r="881" spans="2:65" s="7" customFormat="1" x14ac:dyDescent="0.2">
      <c r="B881" s="111"/>
      <c r="D881" s="108" t="s">
        <v>101</v>
      </c>
      <c r="E881" s="112" t="s">
        <v>0</v>
      </c>
      <c r="F881" s="113" t="s">
        <v>1069</v>
      </c>
      <c r="H881" s="114">
        <v>1</v>
      </c>
      <c r="I881" s="115"/>
      <c r="L881" s="111"/>
      <c r="M881" s="116"/>
      <c r="N881" s="117"/>
      <c r="O881" s="117"/>
      <c r="P881" s="117"/>
      <c r="Q881" s="117"/>
      <c r="R881" s="117"/>
      <c r="S881" s="117"/>
      <c r="T881" s="118"/>
      <c r="AT881" s="112" t="s">
        <v>101</v>
      </c>
      <c r="AU881" s="112" t="s">
        <v>49</v>
      </c>
      <c r="AV881" s="7" t="s">
        <v>49</v>
      </c>
      <c r="AW881" s="7" t="s">
        <v>25</v>
      </c>
      <c r="AX881" s="7" t="s">
        <v>46</v>
      </c>
      <c r="AY881" s="112" t="s">
        <v>90</v>
      </c>
    </row>
    <row r="882" spans="2:65" s="1" customFormat="1" ht="36" customHeight="1" x14ac:dyDescent="0.2">
      <c r="B882" s="94"/>
      <c r="C882" s="95" t="s">
        <v>1070</v>
      </c>
      <c r="D882" s="95" t="s">
        <v>92</v>
      </c>
      <c r="E882" s="96" t="s">
        <v>551</v>
      </c>
      <c r="F882" s="97" t="s">
        <v>1071</v>
      </c>
      <c r="G882" s="98" t="s">
        <v>467</v>
      </c>
      <c r="H882" s="99">
        <v>1</v>
      </c>
      <c r="I882" s="100"/>
      <c r="J882" s="101">
        <f>ROUND(I882*H882,2)</f>
        <v>0</v>
      </c>
      <c r="K882" s="97" t="s">
        <v>0</v>
      </c>
      <c r="L882" s="19"/>
      <c r="M882" s="102" t="s">
        <v>0</v>
      </c>
      <c r="N882" s="103" t="s">
        <v>33</v>
      </c>
      <c r="O882" s="27"/>
      <c r="P882" s="104">
        <f>O882*H882</f>
        <v>0</v>
      </c>
      <c r="Q882" s="104">
        <v>0</v>
      </c>
      <c r="R882" s="104">
        <f>Q882*H882</f>
        <v>0</v>
      </c>
      <c r="S882" s="104">
        <v>0</v>
      </c>
      <c r="T882" s="105">
        <f>S882*H882</f>
        <v>0</v>
      </c>
      <c r="AR882" s="106" t="s">
        <v>195</v>
      </c>
      <c r="AT882" s="106" t="s">
        <v>92</v>
      </c>
      <c r="AU882" s="106" t="s">
        <v>49</v>
      </c>
      <c r="AY882" s="10" t="s">
        <v>90</v>
      </c>
      <c r="BE882" s="107">
        <f>IF(N882="základní",J882,0)</f>
        <v>0</v>
      </c>
      <c r="BF882" s="107">
        <f>IF(N882="snížená",J882,0)</f>
        <v>0</v>
      </c>
      <c r="BG882" s="107">
        <f>IF(N882="zákl. přenesená",J882,0)</f>
        <v>0</v>
      </c>
      <c r="BH882" s="107">
        <f>IF(N882="sníž. přenesená",J882,0)</f>
        <v>0</v>
      </c>
      <c r="BI882" s="107">
        <f>IF(N882="nulová",J882,0)</f>
        <v>0</v>
      </c>
      <c r="BJ882" s="10" t="s">
        <v>47</v>
      </c>
      <c r="BK882" s="107">
        <f>ROUND(I882*H882,2)</f>
        <v>0</v>
      </c>
      <c r="BL882" s="10" t="s">
        <v>195</v>
      </c>
      <c r="BM882" s="106" t="s">
        <v>1072</v>
      </c>
    </row>
    <row r="883" spans="2:65" s="1" customFormat="1" ht="19.5" x14ac:dyDescent="0.2">
      <c r="B883" s="19"/>
      <c r="D883" s="108" t="s">
        <v>99</v>
      </c>
      <c r="F883" s="109" t="s">
        <v>1071</v>
      </c>
      <c r="I883" s="39"/>
      <c r="L883" s="19"/>
      <c r="M883" s="110"/>
      <c r="N883" s="27"/>
      <c r="O883" s="27"/>
      <c r="P883" s="27"/>
      <c r="Q883" s="27"/>
      <c r="R883" s="27"/>
      <c r="S883" s="27"/>
      <c r="T883" s="28"/>
      <c r="AT883" s="10" t="s">
        <v>99</v>
      </c>
      <c r="AU883" s="10" t="s">
        <v>49</v>
      </c>
    </row>
    <row r="884" spans="2:65" s="1" customFormat="1" ht="292.5" x14ac:dyDescent="0.2">
      <c r="B884" s="19"/>
      <c r="D884" s="108" t="s">
        <v>318</v>
      </c>
      <c r="F884" s="137" t="s">
        <v>897</v>
      </c>
      <c r="I884" s="39"/>
      <c r="L884" s="19"/>
      <c r="M884" s="110"/>
      <c r="N884" s="27"/>
      <c r="O884" s="27"/>
      <c r="P884" s="27"/>
      <c r="Q884" s="27"/>
      <c r="R884" s="27"/>
      <c r="S884" s="27"/>
      <c r="T884" s="28"/>
      <c r="AT884" s="10" t="s">
        <v>318</v>
      </c>
      <c r="AU884" s="10" t="s">
        <v>49</v>
      </c>
    </row>
    <row r="885" spans="2:65" s="7" customFormat="1" x14ac:dyDescent="0.2">
      <c r="B885" s="111"/>
      <c r="D885" s="108" t="s">
        <v>101</v>
      </c>
      <c r="E885" s="112" t="s">
        <v>0</v>
      </c>
      <c r="F885" s="113" t="s">
        <v>1073</v>
      </c>
      <c r="H885" s="114">
        <v>1</v>
      </c>
      <c r="I885" s="115"/>
      <c r="L885" s="111"/>
      <c r="M885" s="116"/>
      <c r="N885" s="117"/>
      <c r="O885" s="117"/>
      <c r="P885" s="117"/>
      <c r="Q885" s="117"/>
      <c r="R885" s="117"/>
      <c r="S885" s="117"/>
      <c r="T885" s="118"/>
      <c r="AT885" s="112" t="s">
        <v>101</v>
      </c>
      <c r="AU885" s="112" t="s">
        <v>49</v>
      </c>
      <c r="AV885" s="7" t="s">
        <v>49</v>
      </c>
      <c r="AW885" s="7" t="s">
        <v>25</v>
      </c>
      <c r="AX885" s="7" t="s">
        <v>46</v>
      </c>
      <c r="AY885" s="112" t="s">
        <v>90</v>
      </c>
    </row>
    <row r="886" spans="2:65" s="1" customFormat="1" ht="36" customHeight="1" x14ac:dyDescent="0.2">
      <c r="B886" s="94"/>
      <c r="C886" s="95" t="s">
        <v>1074</v>
      </c>
      <c r="D886" s="95" t="s">
        <v>92</v>
      </c>
      <c r="E886" s="96" t="s">
        <v>558</v>
      </c>
      <c r="F886" s="97" t="s">
        <v>1075</v>
      </c>
      <c r="G886" s="98" t="s">
        <v>467</v>
      </c>
      <c r="H886" s="99">
        <v>1</v>
      </c>
      <c r="I886" s="100"/>
      <c r="J886" s="101">
        <f>ROUND(I886*H886,2)</f>
        <v>0</v>
      </c>
      <c r="K886" s="97" t="s">
        <v>0</v>
      </c>
      <c r="L886" s="19"/>
      <c r="M886" s="102" t="s">
        <v>0</v>
      </c>
      <c r="N886" s="103" t="s">
        <v>33</v>
      </c>
      <c r="O886" s="27"/>
      <c r="P886" s="104">
        <f>O886*H886</f>
        <v>0</v>
      </c>
      <c r="Q886" s="104">
        <v>0</v>
      </c>
      <c r="R886" s="104">
        <f>Q886*H886</f>
        <v>0</v>
      </c>
      <c r="S886" s="104">
        <v>0</v>
      </c>
      <c r="T886" s="105">
        <f>S886*H886</f>
        <v>0</v>
      </c>
      <c r="AR886" s="106" t="s">
        <v>195</v>
      </c>
      <c r="AT886" s="106" t="s">
        <v>92</v>
      </c>
      <c r="AU886" s="106" t="s">
        <v>49</v>
      </c>
      <c r="AY886" s="10" t="s">
        <v>90</v>
      </c>
      <c r="BE886" s="107">
        <f>IF(N886="základní",J886,0)</f>
        <v>0</v>
      </c>
      <c r="BF886" s="107">
        <f>IF(N886="snížená",J886,0)</f>
        <v>0</v>
      </c>
      <c r="BG886" s="107">
        <f>IF(N886="zákl. přenesená",J886,0)</f>
        <v>0</v>
      </c>
      <c r="BH886" s="107">
        <f>IF(N886="sníž. přenesená",J886,0)</f>
        <v>0</v>
      </c>
      <c r="BI886" s="107">
        <f>IF(N886="nulová",J886,0)</f>
        <v>0</v>
      </c>
      <c r="BJ886" s="10" t="s">
        <v>47</v>
      </c>
      <c r="BK886" s="107">
        <f>ROUND(I886*H886,2)</f>
        <v>0</v>
      </c>
      <c r="BL886" s="10" t="s">
        <v>195</v>
      </c>
      <c r="BM886" s="106" t="s">
        <v>1076</v>
      </c>
    </row>
    <row r="887" spans="2:65" s="1" customFormat="1" ht="19.5" x14ac:dyDescent="0.2">
      <c r="B887" s="19"/>
      <c r="D887" s="108" t="s">
        <v>99</v>
      </c>
      <c r="F887" s="109" t="s">
        <v>1075</v>
      </c>
      <c r="I887" s="39"/>
      <c r="L887" s="19"/>
      <c r="M887" s="110"/>
      <c r="N887" s="27"/>
      <c r="O887" s="27"/>
      <c r="P887" s="27"/>
      <c r="Q887" s="27"/>
      <c r="R887" s="27"/>
      <c r="S887" s="27"/>
      <c r="T887" s="28"/>
      <c r="AT887" s="10" t="s">
        <v>99</v>
      </c>
      <c r="AU887" s="10" t="s">
        <v>49</v>
      </c>
    </row>
    <row r="888" spans="2:65" s="1" customFormat="1" ht="292.5" x14ac:dyDescent="0.2">
      <c r="B888" s="19"/>
      <c r="D888" s="108" t="s">
        <v>318</v>
      </c>
      <c r="F888" s="137" t="s">
        <v>897</v>
      </c>
      <c r="I888" s="39"/>
      <c r="L888" s="19"/>
      <c r="M888" s="110"/>
      <c r="N888" s="27"/>
      <c r="O888" s="27"/>
      <c r="P888" s="27"/>
      <c r="Q888" s="27"/>
      <c r="R888" s="27"/>
      <c r="S888" s="27"/>
      <c r="T888" s="28"/>
      <c r="AT888" s="10" t="s">
        <v>318</v>
      </c>
      <c r="AU888" s="10" t="s">
        <v>49</v>
      </c>
    </row>
    <row r="889" spans="2:65" s="7" customFormat="1" x14ac:dyDescent="0.2">
      <c r="B889" s="111"/>
      <c r="D889" s="108" t="s">
        <v>101</v>
      </c>
      <c r="E889" s="112" t="s">
        <v>0</v>
      </c>
      <c r="F889" s="113" t="s">
        <v>684</v>
      </c>
      <c r="H889" s="114">
        <v>1</v>
      </c>
      <c r="I889" s="115"/>
      <c r="L889" s="111"/>
      <c r="M889" s="116"/>
      <c r="N889" s="117"/>
      <c r="O889" s="117"/>
      <c r="P889" s="117"/>
      <c r="Q889" s="117"/>
      <c r="R889" s="117"/>
      <c r="S889" s="117"/>
      <c r="T889" s="118"/>
      <c r="AT889" s="112" t="s">
        <v>101</v>
      </c>
      <c r="AU889" s="112" t="s">
        <v>49</v>
      </c>
      <c r="AV889" s="7" t="s">
        <v>49</v>
      </c>
      <c r="AW889" s="7" t="s">
        <v>25</v>
      </c>
      <c r="AX889" s="7" t="s">
        <v>46</v>
      </c>
      <c r="AY889" s="112" t="s">
        <v>90</v>
      </c>
    </row>
    <row r="890" spans="2:65" s="1" customFormat="1" ht="36" customHeight="1" x14ac:dyDescent="0.2">
      <c r="B890" s="94"/>
      <c r="C890" s="95" t="s">
        <v>1077</v>
      </c>
      <c r="D890" s="95" t="s">
        <v>92</v>
      </c>
      <c r="E890" s="96" t="s">
        <v>564</v>
      </c>
      <c r="F890" s="97" t="s">
        <v>1078</v>
      </c>
      <c r="G890" s="98" t="s">
        <v>467</v>
      </c>
      <c r="H890" s="99">
        <v>1</v>
      </c>
      <c r="I890" s="100"/>
      <c r="J890" s="101">
        <f>ROUND(I890*H890,2)</f>
        <v>0</v>
      </c>
      <c r="K890" s="97" t="s">
        <v>0</v>
      </c>
      <c r="L890" s="19"/>
      <c r="M890" s="102" t="s">
        <v>0</v>
      </c>
      <c r="N890" s="103" t="s">
        <v>33</v>
      </c>
      <c r="O890" s="27"/>
      <c r="P890" s="104">
        <f>O890*H890</f>
        <v>0</v>
      </c>
      <c r="Q890" s="104">
        <v>0</v>
      </c>
      <c r="R890" s="104">
        <f>Q890*H890</f>
        <v>0</v>
      </c>
      <c r="S890" s="104">
        <v>0</v>
      </c>
      <c r="T890" s="105">
        <f>S890*H890</f>
        <v>0</v>
      </c>
      <c r="AR890" s="106" t="s">
        <v>195</v>
      </c>
      <c r="AT890" s="106" t="s">
        <v>92</v>
      </c>
      <c r="AU890" s="106" t="s">
        <v>49</v>
      </c>
      <c r="AY890" s="10" t="s">
        <v>90</v>
      </c>
      <c r="BE890" s="107">
        <f>IF(N890="základní",J890,0)</f>
        <v>0</v>
      </c>
      <c r="BF890" s="107">
        <f>IF(N890="snížená",J890,0)</f>
        <v>0</v>
      </c>
      <c r="BG890" s="107">
        <f>IF(N890="zákl. přenesená",J890,0)</f>
        <v>0</v>
      </c>
      <c r="BH890" s="107">
        <f>IF(N890="sníž. přenesená",J890,0)</f>
        <v>0</v>
      </c>
      <c r="BI890" s="107">
        <f>IF(N890="nulová",J890,0)</f>
        <v>0</v>
      </c>
      <c r="BJ890" s="10" t="s">
        <v>47</v>
      </c>
      <c r="BK890" s="107">
        <f>ROUND(I890*H890,2)</f>
        <v>0</v>
      </c>
      <c r="BL890" s="10" t="s">
        <v>195</v>
      </c>
      <c r="BM890" s="106" t="s">
        <v>1079</v>
      </c>
    </row>
    <row r="891" spans="2:65" s="1" customFormat="1" ht="19.5" x14ac:dyDescent="0.2">
      <c r="B891" s="19"/>
      <c r="D891" s="108" t="s">
        <v>99</v>
      </c>
      <c r="F891" s="109" t="s">
        <v>1078</v>
      </c>
      <c r="I891" s="39"/>
      <c r="L891" s="19"/>
      <c r="M891" s="110"/>
      <c r="N891" s="27"/>
      <c r="O891" s="27"/>
      <c r="P891" s="27"/>
      <c r="Q891" s="27"/>
      <c r="R891" s="27"/>
      <c r="S891" s="27"/>
      <c r="T891" s="28"/>
      <c r="AT891" s="10" t="s">
        <v>99</v>
      </c>
      <c r="AU891" s="10" t="s">
        <v>49</v>
      </c>
    </row>
    <row r="892" spans="2:65" s="1" customFormat="1" ht="292.5" x14ac:dyDescent="0.2">
      <c r="B892" s="19"/>
      <c r="D892" s="108" t="s">
        <v>318</v>
      </c>
      <c r="F892" s="137" t="s">
        <v>897</v>
      </c>
      <c r="I892" s="39"/>
      <c r="L892" s="19"/>
      <c r="M892" s="110"/>
      <c r="N892" s="27"/>
      <c r="O892" s="27"/>
      <c r="P892" s="27"/>
      <c r="Q892" s="27"/>
      <c r="R892" s="27"/>
      <c r="S892" s="27"/>
      <c r="T892" s="28"/>
      <c r="AT892" s="10" t="s">
        <v>318</v>
      </c>
      <c r="AU892" s="10" t="s">
        <v>49</v>
      </c>
    </row>
    <row r="893" spans="2:65" s="7" customFormat="1" x14ac:dyDescent="0.2">
      <c r="B893" s="111"/>
      <c r="D893" s="108" t="s">
        <v>101</v>
      </c>
      <c r="E893" s="112" t="s">
        <v>0</v>
      </c>
      <c r="F893" s="113" t="s">
        <v>685</v>
      </c>
      <c r="H893" s="114">
        <v>1</v>
      </c>
      <c r="I893" s="115"/>
      <c r="L893" s="111"/>
      <c r="M893" s="116"/>
      <c r="N893" s="117"/>
      <c r="O893" s="117"/>
      <c r="P893" s="117"/>
      <c r="Q893" s="117"/>
      <c r="R893" s="117"/>
      <c r="S893" s="117"/>
      <c r="T893" s="118"/>
      <c r="AT893" s="112" t="s">
        <v>101</v>
      </c>
      <c r="AU893" s="112" t="s">
        <v>49</v>
      </c>
      <c r="AV893" s="7" t="s">
        <v>49</v>
      </c>
      <c r="AW893" s="7" t="s">
        <v>25</v>
      </c>
      <c r="AX893" s="7" t="s">
        <v>46</v>
      </c>
      <c r="AY893" s="112" t="s">
        <v>90</v>
      </c>
    </row>
    <row r="894" spans="2:65" s="1" customFormat="1" ht="36" customHeight="1" x14ac:dyDescent="0.2">
      <c r="B894" s="94"/>
      <c r="C894" s="95" t="s">
        <v>1080</v>
      </c>
      <c r="D894" s="95" t="s">
        <v>92</v>
      </c>
      <c r="E894" s="96" t="s">
        <v>570</v>
      </c>
      <c r="F894" s="97" t="s">
        <v>1081</v>
      </c>
      <c r="G894" s="98" t="s">
        <v>467</v>
      </c>
      <c r="H894" s="99">
        <v>1</v>
      </c>
      <c r="I894" s="100"/>
      <c r="J894" s="101">
        <f>ROUND(I894*H894,2)</f>
        <v>0</v>
      </c>
      <c r="K894" s="97" t="s">
        <v>0</v>
      </c>
      <c r="L894" s="19"/>
      <c r="M894" s="102" t="s">
        <v>0</v>
      </c>
      <c r="N894" s="103" t="s">
        <v>33</v>
      </c>
      <c r="O894" s="27"/>
      <c r="P894" s="104">
        <f>O894*H894</f>
        <v>0</v>
      </c>
      <c r="Q894" s="104">
        <v>0</v>
      </c>
      <c r="R894" s="104">
        <f>Q894*H894</f>
        <v>0</v>
      </c>
      <c r="S894" s="104">
        <v>0</v>
      </c>
      <c r="T894" s="105">
        <f>S894*H894</f>
        <v>0</v>
      </c>
      <c r="AR894" s="106" t="s">
        <v>195</v>
      </c>
      <c r="AT894" s="106" t="s">
        <v>92</v>
      </c>
      <c r="AU894" s="106" t="s">
        <v>49</v>
      </c>
      <c r="AY894" s="10" t="s">
        <v>90</v>
      </c>
      <c r="BE894" s="107">
        <f>IF(N894="základní",J894,0)</f>
        <v>0</v>
      </c>
      <c r="BF894" s="107">
        <f>IF(N894="snížená",J894,0)</f>
        <v>0</v>
      </c>
      <c r="BG894" s="107">
        <f>IF(N894="zákl. přenesená",J894,0)</f>
        <v>0</v>
      </c>
      <c r="BH894" s="107">
        <f>IF(N894="sníž. přenesená",J894,0)</f>
        <v>0</v>
      </c>
      <c r="BI894" s="107">
        <f>IF(N894="nulová",J894,0)</f>
        <v>0</v>
      </c>
      <c r="BJ894" s="10" t="s">
        <v>47</v>
      </c>
      <c r="BK894" s="107">
        <f>ROUND(I894*H894,2)</f>
        <v>0</v>
      </c>
      <c r="BL894" s="10" t="s">
        <v>195</v>
      </c>
      <c r="BM894" s="106" t="s">
        <v>1082</v>
      </c>
    </row>
    <row r="895" spans="2:65" s="1" customFormat="1" ht="19.5" x14ac:dyDescent="0.2">
      <c r="B895" s="19"/>
      <c r="D895" s="108" t="s">
        <v>99</v>
      </c>
      <c r="F895" s="109" t="s">
        <v>1081</v>
      </c>
      <c r="I895" s="39"/>
      <c r="L895" s="19"/>
      <c r="M895" s="110"/>
      <c r="N895" s="27"/>
      <c r="O895" s="27"/>
      <c r="P895" s="27"/>
      <c r="Q895" s="27"/>
      <c r="R895" s="27"/>
      <c r="S895" s="27"/>
      <c r="T895" s="28"/>
      <c r="AT895" s="10" t="s">
        <v>99</v>
      </c>
      <c r="AU895" s="10" t="s">
        <v>49</v>
      </c>
    </row>
    <row r="896" spans="2:65" s="1" customFormat="1" ht="292.5" x14ac:dyDescent="0.2">
      <c r="B896" s="19"/>
      <c r="D896" s="108" t="s">
        <v>318</v>
      </c>
      <c r="F896" s="137" t="s">
        <v>897</v>
      </c>
      <c r="I896" s="39"/>
      <c r="L896" s="19"/>
      <c r="M896" s="110"/>
      <c r="N896" s="27"/>
      <c r="O896" s="27"/>
      <c r="P896" s="27"/>
      <c r="Q896" s="27"/>
      <c r="R896" s="27"/>
      <c r="S896" s="27"/>
      <c r="T896" s="28"/>
      <c r="AT896" s="10" t="s">
        <v>318</v>
      </c>
      <c r="AU896" s="10" t="s">
        <v>49</v>
      </c>
    </row>
    <row r="897" spans="2:65" s="7" customFormat="1" x14ac:dyDescent="0.2">
      <c r="B897" s="111"/>
      <c r="D897" s="108" t="s">
        <v>101</v>
      </c>
      <c r="E897" s="112" t="s">
        <v>0</v>
      </c>
      <c r="F897" s="113" t="s">
        <v>1083</v>
      </c>
      <c r="H897" s="114">
        <v>1</v>
      </c>
      <c r="I897" s="115"/>
      <c r="L897" s="111"/>
      <c r="M897" s="116"/>
      <c r="N897" s="117"/>
      <c r="O897" s="117"/>
      <c r="P897" s="117"/>
      <c r="Q897" s="117"/>
      <c r="R897" s="117"/>
      <c r="S897" s="117"/>
      <c r="T897" s="118"/>
      <c r="AT897" s="112" t="s">
        <v>101</v>
      </c>
      <c r="AU897" s="112" t="s">
        <v>49</v>
      </c>
      <c r="AV897" s="7" t="s">
        <v>49</v>
      </c>
      <c r="AW897" s="7" t="s">
        <v>25</v>
      </c>
      <c r="AX897" s="7" t="s">
        <v>46</v>
      </c>
      <c r="AY897" s="112" t="s">
        <v>90</v>
      </c>
    </row>
    <row r="898" spans="2:65" s="1" customFormat="1" ht="36" customHeight="1" x14ac:dyDescent="0.2">
      <c r="B898" s="94"/>
      <c r="C898" s="95" t="s">
        <v>1084</v>
      </c>
      <c r="D898" s="95" t="s">
        <v>92</v>
      </c>
      <c r="E898" s="96" t="s">
        <v>576</v>
      </c>
      <c r="F898" s="97" t="s">
        <v>1085</v>
      </c>
      <c r="G898" s="98" t="s">
        <v>467</v>
      </c>
      <c r="H898" s="99">
        <v>1</v>
      </c>
      <c r="I898" s="100"/>
      <c r="J898" s="101">
        <f>ROUND(I898*H898,2)</f>
        <v>0</v>
      </c>
      <c r="K898" s="97" t="s">
        <v>0</v>
      </c>
      <c r="L898" s="19"/>
      <c r="M898" s="102" t="s">
        <v>0</v>
      </c>
      <c r="N898" s="103" t="s">
        <v>33</v>
      </c>
      <c r="O898" s="27"/>
      <c r="P898" s="104">
        <f>O898*H898</f>
        <v>0</v>
      </c>
      <c r="Q898" s="104">
        <v>0</v>
      </c>
      <c r="R898" s="104">
        <f>Q898*H898</f>
        <v>0</v>
      </c>
      <c r="S898" s="104">
        <v>0</v>
      </c>
      <c r="T898" s="105">
        <f>S898*H898</f>
        <v>0</v>
      </c>
      <c r="AR898" s="106" t="s">
        <v>195</v>
      </c>
      <c r="AT898" s="106" t="s">
        <v>92</v>
      </c>
      <c r="AU898" s="106" t="s">
        <v>49</v>
      </c>
      <c r="AY898" s="10" t="s">
        <v>90</v>
      </c>
      <c r="BE898" s="107">
        <f>IF(N898="základní",J898,0)</f>
        <v>0</v>
      </c>
      <c r="BF898" s="107">
        <f>IF(N898="snížená",J898,0)</f>
        <v>0</v>
      </c>
      <c r="BG898" s="107">
        <f>IF(N898="zákl. přenesená",J898,0)</f>
        <v>0</v>
      </c>
      <c r="BH898" s="107">
        <f>IF(N898="sníž. přenesená",J898,0)</f>
        <v>0</v>
      </c>
      <c r="BI898" s="107">
        <f>IF(N898="nulová",J898,0)</f>
        <v>0</v>
      </c>
      <c r="BJ898" s="10" t="s">
        <v>47</v>
      </c>
      <c r="BK898" s="107">
        <f>ROUND(I898*H898,2)</f>
        <v>0</v>
      </c>
      <c r="BL898" s="10" t="s">
        <v>195</v>
      </c>
      <c r="BM898" s="106" t="s">
        <v>1086</v>
      </c>
    </row>
    <row r="899" spans="2:65" s="1" customFormat="1" ht="19.5" x14ac:dyDescent="0.2">
      <c r="B899" s="19"/>
      <c r="D899" s="108" t="s">
        <v>99</v>
      </c>
      <c r="F899" s="109" t="s">
        <v>1085</v>
      </c>
      <c r="I899" s="39"/>
      <c r="L899" s="19"/>
      <c r="M899" s="110"/>
      <c r="N899" s="27"/>
      <c r="O899" s="27"/>
      <c r="P899" s="27"/>
      <c r="Q899" s="27"/>
      <c r="R899" s="27"/>
      <c r="S899" s="27"/>
      <c r="T899" s="28"/>
      <c r="AT899" s="10" t="s">
        <v>99</v>
      </c>
      <c r="AU899" s="10" t="s">
        <v>49</v>
      </c>
    </row>
    <row r="900" spans="2:65" s="1" customFormat="1" ht="292.5" x14ac:dyDescent="0.2">
      <c r="B900" s="19"/>
      <c r="D900" s="108" t="s">
        <v>318</v>
      </c>
      <c r="F900" s="137" t="s">
        <v>897</v>
      </c>
      <c r="I900" s="39"/>
      <c r="L900" s="19"/>
      <c r="M900" s="110"/>
      <c r="N900" s="27"/>
      <c r="O900" s="27"/>
      <c r="P900" s="27"/>
      <c r="Q900" s="27"/>
      <c r="R900" s="27"/>
      <c r="S900" s="27"/>
      <c r="T900" s="28"/>
      <c r="AT900" s="10" t="s">
        <v>318</v>
      </c>
      <c r="AU900" s="10" t="s">
        <v>49</v>
      </c>
    </row>
    <row r="901" spans="2:65" s="7" customFormat="1" x14ac:dyDescent="0.2">
      <c r="B901" s="111"/>
      <c r="D901" s="108" t="s">
        <v>101</v>
      </c>
      <c r="E901" s="112" t="s">
        <v>0</v>
      </c>
      <c r="F901" s="113" t="s">
        <v>1087</v>
      </c>
      <c r="H901" s="114">
        <v>1</v>
      </c>
      <c r="I901" s="115"/>
      <c r="L901" s="111"/>
      <c r="M901" s="116"/>
      <c r="N901" s="117"/>
      <c r="O901" s="117"/>
      <c r="P901" s="117"/>
      <c r="Q901" s="117"/>
      <c r="R901" s="117"/>
      <c r="S901" s="117"/>
      <c r="T901" s="118"/>
      <c r="AT901" s="112" t="s">
        <v>101</v>
      </c>
      <c r="AU901" s="112" t="s">
        <v>49</v>
      </c>
      <c r="AV901" s="7" t="s">
        <v>49</v>
      </c>
      <c r="AW901" s="7" t="s">
        <v>25</v>
      </c>
      <c r="AX901" s="7" t="s">
        <v>46</v>
      </c>
      <c r="AY901" s="112" t="s">
        <v>90</v>
      </c>
    </row>
    <row r="902" spans="2:65" s="1" customFormat="1" ht="36" customHeight="1" x14ac:dyDescent="0.2">
      <c r="B902" s="94"/>
      <c r="C902" s="95" t="s">
        <v>1088</v>
      </c>
      <c r="D902" s="95" t="s">
        <v>92</v>
      </c>
      <c r="E902" s="96" t="s">
        <v>581</v>
      </c>
      <c r="F902" s="97" t="s">
        <v>1089</v>
      </c>
      <c r="G902" s="98" t="s">
        <v>467</v>
      </c>
      <c r="H902" s="99">
        <v>1</v>
      </c>
      <c r="I902" s="100"/>
      <c r="J902" s="101">
        <f>ROUND(I902*H902,2)</f>
        <v>0</v>
      </c>
      <c r="K902" s="97" t="s">
        <v>0</v>
      </c>
      <c r="L902" s="19"/>
      <c r="M902" s="102" t="s">
        <v>0</v>
      </c>
      <c r="N902" s="103" t="s">
        <v>33</v>
      </c>
      <c r="O902" s="27"/>
      <c r="P902" s="104">
        <f>O902*H902</f>
        <v>0</v>
      </c>
      <c r="Q902" s="104">
        <v>0</v>
      </c>
      <c r="R902" s="104">
        <f>Q902*H902</f>
        <v>0</v>
      </c>
      <c r="S902" s="104">
        <v>0</v>
      </c>
      <c r="T902" s="105">
        <f>S902*H902</f>
        <v>0</v>
      </c>
      <c r="AR902" s="106" t="s">
        <v>195</v>
      </c>
      <c r="AT902" s="106" t="s">
        <v>92</v>
      </c>
      <c r="AU902" s="106" t="s">
        <v>49</v>
      </c>
      <c r="AY902" s="10" t="s">
        <v>90</v>
      </c>
      <c r="BE902" s="107">
        <f>IF(N902="základní",J902,0)</f>
        <v>0</v>
      </c>
      <c r="BF902" s="107">
        <f>IF(N902="snížená",J902,0)</f>
        <v>0</v>
      </c>
      <c r="BG902" s="107">
        <f>IF(N902="zákl. přenesená",J902,0)</f>
        <v>0</v>
      </c>
      <c r="BH902" s="107">
        <f>IF(N902="sníž. přenesená",J902,0)</f>
        <v>0</v>
      </c>
      <c r="BI902" s="107">
        <f>IF(N902="nulová",J902,0)</f>
        <v>0</v>
      </c>
      <c r="BJ902" s="10" t="s">
        <v>47</v>
      </c>
      <c r="BK902" s="107">
        <f>ROUND(I902*H902,2)</f>
        <v>0</v>
      </c>
      <c r="BL902" s="10" t="s">
        <v>195</v>
      </c>
      <c r="BM902" s="106" t="s">
        <v>1090</v>
      </c>
    </row>
    <row r="903" spans="2:65" s="1" customFormat="1" ht="19.5" x14ac:dyDescent="0.2">
      <c r="B903" s="19"/>
      <c r="D903" s="108" t="s">
        <v>99</v>
      </c>
      <c r="F903" s="109" t="s">
        <v>1089</v>
      </c>
      <c r="I903" s="39"/>
      <c r="L903" s="19"/>
      <c r="M903" s="110"/>
      <c r="N903" s="27"/>
      <c r="O903" s="27"/>
      <c r="P903" s="27"/>
      <c r="Q903" s="27"/>
      <c r="R903" s="27"/>
      <c r="S903" s="27"/>
      <c r="T903" s="28"/>
      <c r="AT903" s="10" t="s">
        <v>99</v>
      </c>
      <c r="AU903" s="10" t="s">
        <v>49</v>
      </c>
    </row>
    <row r="904" spans="2:65" s="1" customFormat="1" ht="292.5" x14ac:dyDescent="0.2">
      <c r="B904" s="19"/>
      <c r="D904" s="108" t="s">
        <v>318</v>
      </c>
      <c r="F904" s="137" t="s">
        <v>897</v>
      </c>
      <c r="I904" s="39"/>
      <c r="L904" s="19"/>
      <c r="M904" s="110"/>
      <c r="N904" s="27"/>
      <c r="O904" s="27"/>
      <c r="P904" s="27"/>
      <c r="Q904" s="27"/>
      <c r="R904" s="27"/>
      <c r="S904" s="27"/>
      <c r="T904" s="28"/>
      <c r="AT904" s="10" t="s">
        <v>318</v>
      </c>
      <c r="AU904" s="10" t="s">
        <v>49</v>
      </c>
    </row>
    <row r="905" spans="2:65" s="7" customFormat="1" x14ac:dyDescent="0.2">
      <c r="B905" s="111"/>
      <c r="D905" s="108" t="s">
        <v>101</v>
      </c>
      <c r="E905" s="112" t="s">
        <v>0</v>
      </c>
      <c r="F905" s="113" t="s">
        <v>1091</v>
      </c>
      <c r="H905" s="114">
        <v>1</v>
      </c>
      <c r="I905" s="115"/>
      <c r="L905" s="111"/>
      <c r="M905" s="116"/>
      <c r="N905" s="117"/>
      <c r="O905" s="117"/>
      <c r="P905" s="117"/>
      <c r="Q905" s="117"/>
      <c r="R905" s="117"/>
      <c r="S905" s="117"/>
      <c r="T905" s="118"/>
      <c r="AT905" s="112" t="s">
        <v>101</v>
      </c>
      <c r="AU905" s="112" t="s">
        <v>49</v>
      </c>
      <c r="AV905" s="7" t="s">
        <v>49</v>
      </c>
      <c r="AW905" s="7" t="s">
        <v>25</v>
      </c>
      <c r="AX905" s="7" t="s">
        <v>46</v>
      </c>
      <c r="AY905" s="112" t="s">
        <v>90</v>
      </c>
    </row>
    <row r="906" spans="2:65" s="1" customFormat="1" ht="36" customHeight="1" x14ac:dyDescent="0.2">
      <c r="B906" s="94"/>
      <c r="C906" s="95" t="s">
        <v>1092</v>
      </c>
      <c r="D906" s="95" t="s">
        <v>92</v>
      </c>
      <c r="E906" s="96" t="s">
        <v>586</v>
      </c>
      <c r="F906" s="97" t="s">
        <v>1093</v>
      </c>
      <c r="G906" s="98" t="s">
        <v>467</v>
      </c>
      <c r="H906" s="99">
        <v>1</v>
      </c>
      <c r="I906" s="100"/>
      <c r="J906" s="101">
        <f>ROUND(I906*H906,2)</f>
        <v>0</v>
      </c>
      <c r="K906" s="97" t="s">
        <v>0</v>
      </c>
      <c r="L906" s="19"/>
      <c r="M906" s="102" t="s">
        <v>0</v>
      </c>
      <c r="N906" s="103" t="s">
        <v>33</v>
      </c>
      <c r="O906" s="27"/>
      <c r="P906" s="104">
        <f>O906*H906</f>
        <v>0</v>
      </c>
      <c r="Q906" s="104">
        <v>0</v>
      </c>
      <c r="R906" s="104">
        <f>Q906*H906</f>
        <v>0</v>
      </c>
      <c r="S906" s="104">
        <v>0</v>
      </c>
      <c r="T906" s="105">
        <f>S906*H906</f>
        <v>0</v>
      </c>
      <c r="AR906" s="106" t="s">
        <v>195</v>
      </c>
      <c r="AT906" s="106" t="s">
        <v>92</v>
      </c>
      <c r="AU906" s="106" t="s">
        <v>49</v>
      </c>
      <c r="AY906" s="10" t="s">
        <v>90</v>
      </c>
      <c r="BE906" s="107">
        <f>IF(N906="základní",J906,0)</f>
        <v>0</v>
      </c>
      <c r="BF906" s="107">
        <f>IF(N906="snížená",J906,0)</f>
        <v>0</v>
      </c>
      <c r="BG906" s="107">
        <f>IF(N906="zákl. přenesená",J906,0)</f>
        <v>0</v>
      </c>
      <c r="BH906" s="107">
        <f>IF(N906="sníž. přenesená",J906,0)</f>
        <v>0</v>
      </c>
      <c r="BI906" s="107">
        <f>IF(N906="nulová",J906,0)</f>
        <v>0</v>
      </c>
      <c r="BJ906" s="10" t="s">
        <v>47</v>
      </c>
      <c r="BK906" s="107">
        <f>ROUND(I906*H906,2)</f>
        <v>0</v>
      </c>
      <c r="BL906" s="10" t="s">
        <v>195</v>
      </c>
      <c r="BM906" s="106" t="s">
        <v>1094</v>
      </c>
    </row>
    <row r="907" spans="2:65" s="1" customFormat="1" ht="19.5" x14ac:dyDescent="0.2">
      <c r="B907" s="19"/>
      <c r="D907" s="108" t="s">
        <v>99</v>
      </c>
      <c r="F907" s="109" t="s">
        <v>1093</v>
      </c>
      <c r="I907" s="39"/>
      <c r="L907" s="19"/>
      <c r="M907" s="110"/>
      <c r="N907" s="27"/>
      <c r="O907" s="27"/>
      <c r="P907" s="27"/>
      <c r="Q907" s="27"/>
      <c r="R907" s="27"/>
      <c r="S907" s="27"/>
      <c r="T907" s="28"/>
      <c r="AT907" s="10" t="s">
        <v>99</v>
      </c>
      <c r="AU907" s="10" t="s">
        <v>49</v>
      </c>
    </row>
    <row r="908" spans="2:65" s="1" customFormat="1" ht="292.5" x14ac:dyDescent="0.2">
      <c r="B908" s="19"/>
      <c r="D908" s="108" t="s">
        <v>318</v>
      </c>
      <c r="F908" s="137" t="s">
        <v>897</v>
      </c>
      <c r="I908" s="39"/>
      <c r="L908" s="19"/>
      <c r="M908" s="110"/>
      <c r="N908" s="27"/>
      <c r="O908" s="27"/>
      <c r="P908" s="27"/>
      <c r="Q908" s="27"/>
      <c r="R908" s="27"/>
      <c r="S908" s="27"/>
      <c r="T908" s="28"/>
      <c r="AT908" s="10" t="s">
        <v>318</v>
      </c>
      <c r="AU908" s="10" t="s">
        <v>49</v>
      </c>
    </row>
    <row r="909" spans="2:65" s="7" customFormat="1" x14ac:dyDescent="0.2">
      <c r="B909" s="111"/>
      <c r="D909" s="108" t="s">
        <v>101</v>
      </c>
      <c r="E909" s="112" t="s">
        <v>0</v>
      </c>
      <c r="F909" s="113" t="s">
        <v>1095</v>
      </c>
      <c r="H909" s="114">
        <v>1</v>
      </c>
      <c r="I909" s="115"/>
      <c r="L909" s="111"/>
      <c r="M909" s="116"/>
      <c r="N909" s="117"/>
      <c r="O909" s="117"/>
      <c r="P909" s="117"/>
      <c r="Q909" s="117"/>
      <c r="R909" s="117"/>
      <c r="S909" s="117"/>
      <c r="T909" s="118"/>
      <c r="AT909" s="112" t="s">
        <v>101</v>
      </c>
      <c r="AU909" s="112" t="s">
        <v>49</v>
      </c>
      <c r="AV909" s="7" t="s">
        <v>49</v>
      </c>
      <c r="AW909" s="7" t="s">
        <v>25</v>
      </c>
      <c r="AX909" s="7" t="s">
        <v>46</v>
      </c>
      <c r="AY909" s="112" t="s">
        <v>90</v>
      </c>
    </row>
    <row r="910" spans="2:65" s="1" customFormat="1" ht="36" customHeight="1" x14ac:dyDescent="0.2">
      <c r="B910" s="94"/>
      <c r="C910" s="95" t="s">
        <v>1096</v>
      </c>
      <c r="D910" s="95" t="s">
        <v>92</v>
      </c>
      <c r="E910" s="96" t="s">
        <v>591</v>
      </c>
      <c r="F910" s="97" t="s">
        <v>1097</v>
      </c>
      <c r="G910" s="98" t="s">
        <v>467</v>
      </c>
      <c r="H910" s="99">
        <v>1</v>
      </c>
      <c r="I910" s="100"/>
      <c r="J910" s="101">
        <f>ROUND(I910*H910,2)</f>
        <v>0</v>
      </c>
      <c r="K910" s="97" t="s">
        <v>0</v>
      </c>
      <c r="L910" s="19"/>
      <c r="M910" s="102" t="s">
        <v>0</v>
      </c>
      <c r="N910" s="103" t="s">
        <v>33</v>
      </c>
      <c r="O910" s="27"/>
      <c r="P910" s="104">
        <f>O910*H910</f>
        <v>0</v>
      </c>
      <c r="Q910" s="104">
        <v>0</v>
      </c>
      <c r="R910" s="104">
        <f>Q910*H910</f>
        <v>0</v>
      </c>
      <c r="S910" s="104">
        <v>0</v>
      </c>
      <c r="T910" s="105">
        <f>S910*H910</f>
        <v>0</v>
      </c>
      <c r="AR910" s="106" t="s">
        <v>195</v>
      </c>
      <c r="AT910" s="106" t="s">
        <v>92</v>
      </c>
      <c r="AU910" s="106" t="s">
        <v>49</v>
      </c>
      <c r="AY910" s="10" t="s">
        <v>90</v>
      </c>
      <c r="BE910" s="107">
        <f>IF(N910="základní",J910,0)</f>
        <v>0</v>
      </c>
      <c r="BF910" s="107">
        <f>IF(N910="snížená",J910,0)</f>
        <v>0</v>
      </c>
      <c r="BG910" s="107">
        <f>IF(N910="zákl. přenesená",J910,0)</f>
        <v>0</v>
      </c>
      <c r="BH910" s="107">
        <f>IF(N910="sníž. přenesená",J910,0)</f>
        <v>0</v>
      </c>
      <c r="BI910" s="107">
        <f>IF(N910="nulová",J910,0)</f>
        <v>0</v>
      </c>
      <c r="BJ910" s="10" t="s">
        <v>47</v>
      </c>
      <c r="BK910" s="107">
        <f>ROUND(I910*H910,2)</f>
        <v>0</v>
      </c>
      <c r="BL910" s="10" t="s">
        <v>195</v>
      </c>
      <c r="BM910" s="106" t="s">
        <v>1098</v>
      </c>
    </row>
    <row r="911" spans="2:65" s="1" customFormat="1" ht="19.5" x14ac:dyDescent="0.2">
      <c r="B911" s="19"/>
      <c r="D911" s="108" t="s">
        <v>99</v>
      </c>
      <c r="F911" s="109" t="s">
        <v>1097</v>
      </c>
      <c r="I911" s="39"/>
      <c r="L911" s="19"/>
      <c r="M911" s="110"/>
      <c r="N911" s="27"/>
      <c r="O911" s="27"/>
      <c r="P911" s="27"/>
      <c r="Q911" s="27"/>
      <c r="R911" s="27"/>
      <c r="S911" s="27"/>
      <c r="T911" s="28"/>
      <c r="AT911" s="10" t="s">
        <v>99</v>
      </c>
      <c r="AU911" s="10" t="s">
        <v>49</v>
      </c>
    </row>
    <row r="912" spans="2:65" s="1" customFormat="1" ht="292.5" x14ac:dyDescent="0.2">
      <c r="B912" s="19"/>
      <c r="D912" s="108" t="s">
        <v>318</v>
      </c>
      <c r="F912" s="137" t="s">
        <v>897</v>
      </c>
      <c r="I912" s="39"/>
      <c r="L912" s="19"/>
      <c r="M912" s="110"/>
      <c r="N912" s="27"/>
      <c r="O912" s="27"/>
      <c r="P912" s="27"/>
      <c r="Q912" s="27"/>
      <c r="R912" s="27"/>
      <c r="S912" s="27"/>
      <c r="T912" s="28"/>
      <c r="AT912" s="10" t="s">
        <v>318</v>
      </c>
      <c r="AU912" s="10" t="s">
        <v>49</v>
      </c>
    </row>
    <row r="913" spans="2:65" s="7" customFormat="1" x14ac:dyDescent="0.2">
      <c r="B913" s="111"/>
      <c r="D913" s="108" t="s">
        <v>101</v>
      </c>
      <c r="E913" s="112" t="s">
        <v>0</v>
      </c>
      <c r="F913" s="113" t="s">
        <v>1099</v>
      </c>
      <c r="H913" s="114">
        <v>1</v>
      </c>
      <c r="I913" s="115"/>
      <c r="L913" s="111"/>
      <c r="M913" s="116"/>
      <c r="N913" s="117"/>
      <c r="O913" s="117"/>
      <c r="P913" s="117"/>
      <c r="Q913" s="117"/>
      <c r="R913" s="117"/>
      <c r="S913" s="117"/>
      <c r="T913" s="118"/>
      <c r="AT913" s="112" t="s">
        <v>101</v>
      </c>
      <c r="AU913" s="112" t="s">
        <v>49</v>
      </c>
      <c r="AV913" s="7" t="s">
        <v>49</v>
      </c>
      <c r="AW913" s="7" t="s">
        <v>25</v>
      </c>
      <c r="AX913" s="7" t="s">
        <v>46</v>
      </c>
      <c r="AY913" s="112" t="s">
        <v>90</v>
      </c>
    </row>
    <row r="914" spans="2:65" s="1" customFormat="1" ht="36" customHeight="1" x14ac:dyDescent="0.2">
      <c r="B914" s="94"/>
      <c r="C914" s="95" t="s">
        <v>1100</v>
      </c>
      <c r="D914" s="95" t="s">
        <v>92</v>
      </c>
      <c r="E914" s="96" t="s">
        <v>598</v>
      </c>
      <c r="F914" s="97" t="s">
        <v>1101</v>
      </c>
      <c r="G914" s="98" t="s">
        <v>467</v>
      </c>
      <c r="H914" s="99">
        <v>1</v>
      </c>
      <c r="I914" s="100"/>
      <c r="J914" s="101">
        <f>ROUND(I914*H914,2)</f>
        <v>0</v>
      </c>
      <c r="K914" s="97" t="s">
        <v>0</v>
      </c>
      <c r="L914" s="19"/>
      <c r="M914" s="102" t="s">
        <v>0</v>
      </c>
      <c r="N914" s="103" t="s">
        <v>33</v>
      </c>
      <c r="O914" s="27"/>
      <c r="P914" s="104">
        <f>O914*H914</f>
        <v>0</v>
      </c>
      <c r="Q914" s="104">
        <v>0</v>
      </c>
      <c r="R914" s="104">
        <f>Q914*H914</f>
        <v>0</v>
      </c>
      <c r="S914" s="104">
        <v>0</v>
      </c>
      <c r="T914" s="105">
        <f>S914*H914</f>
        <v>0</v>
      </c>
      <c r="AR914" s="106" t="s">
        <v>195</v>
      </c>
      <c r="AT914" s="106" t="s">
        <v>92</v>
      </c>
      <c r="AU914" s="106" t="s">
        <v>49</v>
      </c>
      <c r="AY914" s="10" t="s">
        <v>90</v>
      </c>
      <c r="BE914" s="107">
        <f>IF(N914="základní",J914,0)</f>
        <v>0</v>
      </c>
      <c r="BF914" s="107">
        <f>IF(N914="snížená",J914,0)</f>
        <v>0</v>
      </c>
      <c r="BG914" s="107">
        <f>IF(N914="zákl. přenesená",J914,0)</f>
        <v>0</v>
      </c>
      <c r="BH914" s="107">
        <f>IF(N914="sníž. přenesená",J914,0)</f>
        <v>0</v>
      </c>
      <c r="BI914" s="107">
        <f>IF(N914="nulová",J914,0)</f>
        <v>0</v>
      </c>
      <c r="BJ914" s="10" t="s">
        <v>47</v>
      </c>
      <c r="BK914" s="107">
        <f>ROUND(I914*H914,2)</f>
        <v>0</v>
      </c>
      <c r="BL914" s="10" t="s">
        <v>195</v>
      </c>
      <c r="BM914" s="106" t="s">
        <v>1102</v>
      </c>
    </row>
    <row r="915" spans="2:65" s="1" customFormat="1" ht="19.5" x14ac:dyDescent="0.2">
      <c r="B915" s="19"/>
      <c r="D915" s="108" t="s">
        <v>99</v>
      </c>
      <c r="F915" s="109" t="s">
        <v>1101</v>
      </c>
      <c r="I915" s="39"/>
      <c r="L915" s="19"/>
      <c r="M915" s="110"/>
      <c r="N915" s="27"/>
      <c r="O915" s="27"/>
      <c r="P915" s="27"/>
      <c r="Q915" s="27"/>
      <c r="R915" s="27"/>
      <c r="S915" s="27"/>
      <c r="T915" s="28"/>
      <c r="AT915" s="10" t="s">
        <v>99</v>
      </c>
      <c r="AU915" s="10" t="s">
        <v>49</v>
      </c>
    </row>
    <row r="916" spans="2:65" s="1" customFormat="1" ht="292.5" x14ac:dyDescent="0.2">
      <c r="B916" s="19"/>
      <c r="D916" s="108" t="s">
        <v>318</v>
      </c>
      <c r="F916" s="137" t="s">
        <v>897</v>
      </c>
      <c r="I916" s="39"/>
      <c r="L916" s="19"/>
      <c r="M916" s="110"/>
      <c r="N916" s="27"/>
      <c r="O916" s="27"/>
      <c r="P916" s="27"/>
      <c r="Q916" s="27"/>
      <c r="R916" s="27"/>
      <c r="S916" s="27"/>
      <c r="T916" s="28"/>
      <c r="AT916" s="10" t="s">
        <v>318</v>
      </c>
      <c r="AU916" s="10" t="s">
        <v>49</v>
      </c>
    </row>
    <row r="917" spans="2:65" s="7" customFormat="1" x14ac:dyDescent="0.2">
      <c r="B917" s="111"/>
      <c r="D917" s="108" t="s">
        <v>101</v>
      </c>
      <c r="E917" s="112" t="s">
        <v>0</v>
      </c>
      <c r="F917" s="113" t="s">
        <v>1103</v>
      </c>
      <c r="H917" s="114">
        <v>1</v>
      </c>
      <c r="I917" s="115"/>
      <c r="L917" s="111"/>
      <c r="M917" s="116"/>
      <c r="N917" s="117"/>
      <c r="O917" s="117"/>
      <c r="P917" s="117"/>
      <c r="Q917" s="117"/>
      <c r="R917" s="117"/>
      <c r="S917" s="117"/>
      <c r="T917" s="118"/>
      <c r="AT917" s="112" t="s">
        <v>101</v>
      </c>
      <c r="AU917" s="112" t="s">
        <v>49</v>
      </c>
      <c r="AV917" s="7" t="s">
        <v>49</v>
      </c>
      <c r="AW917" s="7" t="s">
        <v>25</v>
      </c>
      <c r="AX917" s="7" t="s">
        <v>46</v>
      </c>
      <c r="AY917" s="112" t="s">
        <v>90</v>
      </c>
    </row>
    <row r="918" spans="2:65" s="1" customFormat="1" ht="36" customHeight="1" x14ac:dyDescent="0.2">
      <c r="B918" s="94"/>
      <c r="C918" s="95" t="s">
        <v>1104</v>
      </c>
      <c r="D918" s="95" t="s">
        <v>92</v>
      </c>
      <c r="E918" s="96" t="s">
        <v>608</v>
      </c>
      <c r="F918" s="97" t="s">
        <v>1105</v>
      </c>
      <c r="G918" s="98" t="s">
        <v>467</v>
      </c>
      <c r="H918" s="99">
        <v>1</v>
      </c>
      <c r="I918" s="100"/>
      <c r="J918" s="101">
        <f>ROUND(I918*H918,2)</f>
        <v>0</v>
      </c>
      <c r="K918" s="97" t="s">
        <v>0</v>
      </c>
      <c r="L918" s="19"/>
      <c r="M918" s="102" t="s">
        <v>0</v>
      </c>
      <c r="N918" s="103" t="s">
        <v>33</v>
      </c>
      <c r="O918" s="27"/>
      <c r="P918" s="104">
        <f>O918*H918</f>
        <v>0</v>
      </c>
      <c r="Q918" s="104">
        <v>0</v>
      </c>
      <c r="R918" s="104">
        <f>Q918*H918</f>
        <v>0</v>
      </c>
      <c r="S918" s="104">
        <v>0</v>
      </c>
      <c r="T918" s="105">
        <f>S918*H918</f>
        <v>0</v>
      </c>
      <c r="AR918" s="106" t="s">
        <v>195</v>
      </c>
      <c r="AT918" s="106" t="s">
        <v>92</v>
      </c>
      <c r="AU918" s="106" t="s">
        <v>49</v>
      </c>
      <c r="AY918" s="10" t="s">
        <v>90</v>
      </c>
      <c r="BE918" s="107">
        <f>IF(N918="základní",J918,0)</f>
        <v>0</v>
      </c>
      <c r="BF918" s="107">
        <f>IF(N918="snížená",J918,0)</f>
        <v>0</v>
      </c>
      <c r="BG918" s="107">
        <f>IF(N918="zákl. přenesená",J918,0)</f>
        <v>0</v>
      </c>
      <c r="BH918" s="107">
        <f>IF(N918="sníž. přenesená",J918,0)</f>
        <v>0</v>
      </c>
      <c r="BI918" s="107">
        <f>IF(N918="nulová",J918,0)</f>
        <v>0</v>
      </c>
      <c r="BJ918" s="10" t="s">
        <v>47</v>
      </c>
      <c r="BK918" s="107">
        <f>ROUND(I918*H918,2)</f>
        <v>0</v>
      </c>
      <c r="BL918" s="10" t="s">
        <v>195</v>
      </c>
      <c r="BM918" s="106" t="s">
        <v>1106</v>
      </c>
    </row>
    <row r="919" spans="2:65" s="1" customFormat="1" ht="19.5" x14ac:dyDescent="0.2">
      <c r="B919" s="19"/>
      <c r="D919" s="108" t="s">
        <v>99</v>
      </c>
      <c r="F919" s="109" t="s">
        <v>1105</v>
      </c>
      <c r="I919" s="39"/>
      <c r="L919" s="19"/>
      <c r="M919" s="110"/>
      <c r="N919" s="27"/>
      <c r="O919" s="27"/>
      <c r="P919" s="27"/>
      <c r="Q919" s="27"/>
      <c r="R919" s="27"/>
      <c r="S919" s="27"/>
      <c r="T919" s="28"/>
      <c r="AT919" s="10" t="s">
        <v>99</v>
      </c>
      <c r="AU919" s="10" t="s">
        <v>49</v>
      </c>
    </row>
    <row r="920" spans="2:65" s="1" customFormat="1" ht="292.5" x14ac:dyDescent="0.2">
      <c r="B920" s="19"/>
      <c r="D920" s="108" t="s">
        <v>318</v>
      </c>
      <c r="F920" s="137" t="s">
        <v>897</v>
      </c>
      <c r="I920" s="39"/>
      <c r="L920" s="19"/>
      <c r="M920" s="110"/>
      <c r="N920" s="27"/>
      <c r="O920" s="27"/>
      <c r="P920" s="27"/>
      <c r="Q920" s="27"/>
      <c r="R920" s="27"/>
      <c r="S920" s="27"/>
      <c r="T920" s="28"/>
      <c r="AT920" s="10" t="s">
        <v>318</v>
      </c>
      <c r="AU920" s="10" t="s">
        <v>49</v>
      </c>
    </row>
    <row r="921" spans="2:65" s="7" customFormat="1" x14ac:dyDescent="0.2">
      <c r="B921" s="111"/>
      <c r="D921" s="108" t="s">
        <v>101</v>
      </c>
      <c r="E921" s="112" t="s">
        <v>0</v>
      </c>
      <c r="F921" s="113" t="s">
        <v>1107</v>
      </c>
      <c r="H921" s="114">
        <v>1</v>
      </c>
      <c r="I921" s="115"/>
      <c r="L921" s="111"/>
      <c r="M921" s="116"/>
      <c r="N921" s="117"/>
      <c r="O921" s="117"/>
      <c r="P921" s="117"/>
      <c r="Q921" s="117"/>
      <c r="R921" s="117"/>
      <c r="S921" s="117"/>
      <c r="T921" s="118"/>
      <c r="AT921" s="112" t="s">
        <v>101</v>
      </c>
      <c r="AU921" s="112" t="s">
        <v>49</v>
      </c>
      <c r="AV921" s="7" t="s">
        <v>49</v>
      </c>
      <c r="AW921" s="7" t="s">
        <v>25</v>
      </c>
      <c r="AX921" s="7" t="s">
        <v>46</v>
      </c>
      <c r="AY921" s="112" t="s">
        <v>90</v>
      </c>
    </row>
    <row r="922" spans="2:65" s="1" customFormat="1" ht="36" customHeight="1" x14ac:dyDescent="0.2">
      <c r="B922" s="94"/>
      <c r="C922" s="95" t="s">
        <v>1108</v>
      </c>
      <c r="D922" s="95" t="s">
        <v>92</v>
      </c>
      <c r="E922" s="96" t="s">
        <v>614</v>
      </c>
      <c r="F922" s="97" t="s">
        <v>1109</v>
      </c>
      <c r="G922" s="98" t="s">
        <v>467</v>
      </c>
      <c r="H922" s="99">
        <v>1</v>
      </c>
      <c r="I922" s="100"/>
      <c r="J922" s="101">
        <f>ROUND(I922*H922,2)</f>
        <v>0</v>
      </c>
      <c r="K922" s="97" t="s">
        <v>0</v>
      </c>
      <c r="L922" s="19"/>
      <c r="M922" s="102" t="s">
        <v>0</v>
      </c>
      <c r="N922" s="103" t="s">
        <v>33</v>
      </c>
      <c r="O922" s="27"/>
      <c r="P922" s="104">
        <f>O922*H922</f>
        <v>0</v>
      </c>
      <c r="Q922" s="104">
        <v>0</v>
      </c>
      <c r="R922" s="104">
        <f>Q922*H922</f>
        <v>0</v>
      </c>
      <c r="S922" s="104">
        <v>0</v>
      </c>
      <c r="T922" s="105">
        <f>S922*H922</f>
        <v>0</v>
      </c>
      <c r="AR922" s="106" t="s">
        <v>195</v>
      </c>
      <c r="AT922" s="106" t="s">
        <v>92</v>
      </c>
      <c r="AU922" s="106" t="s">
        <v>49</v>
      </c>
      <c r="AY922" s="10" t="s">
        <v>90</v>
      </c>
      <c r="BE922" s="107">
        <f>IF(N922="základní",J922,0)</f>
        <v>0</v>
      </c>
      <c r="BF922" s="107">
        <f>IF(N922="snížená",J922,0)</f>
        <v>0</v>
      </c>
      <c r="BG922" s="107">
        <f>IF(N922="zákl. přenesená",J922,0)</f>
        <v>0</v>
      </c>
      <c r="BH922" s="107">
        <f>IF(N922="sníž. přenesená",J922,0)</f>
        <v>0</v>
      </c>
      <c r="BI922" s="107">
        <f>IF(N922="nulová",J922,0)</f>
        <v>0</v>
      </c>
      <c r="BJ922" s="10" t="s">
        <v>47</v>
      </c>
      <c r="BK922" s="107">
        <f>ROUND(I922*H922,2)</f>
        <v>0</v>
      </c>
      <c r="BL922" s="10" t="s">
        <v>195</v>
      </c>
      <c r="BM922" s="106" t="s">
        <v>1110</v>
      </c>
    </row>
    <row r="923" spans="2:65" s="1" customFormat="1" ht="19.5" x14ac:dyDescent="0.2">
      <c r="B923" s="19"/>
      <c r="D923" s="108" t="s">
        <v>99</v>
      </c>
      <c r="F923" s="109" t="s">
        <v>1109</v>
      </c>
      <c r="I923" s="39"/>
      <c r="L923" s="19"/>
      <c r="M923" s="110"/>
      <c r="N923" s="27"/>
      <c r="O923" s="27"/>
      <c r="P923" s="27"/>
      <c r="Q923" s="27"/>
      <c r="R923" s="27"/>
      <c r="S923" s="27"/>
      <c r="T923" s="28"/>
      <c r="AT923" s="10" t="s">
        <v>99</v>
      </c>
      <c r="AU923" s="10" t="s">
        <v>49</v>
      </c>
    </row>
    <row r="924" spans="2:65" s="1" customFormat="1" ht="292.5" x14ac:dyDescent="0.2">
      <c r="B924" s="19"/>
      <c r="D924" s="108" t="s">
        <v>318</v>
      </c>
      <c r="F924" s="137" t="s">
        <v>897</v>
      </c>
      <c r="I924" s="39"/>
      <c r="L924" s="19"/>
      <c r="M924" s="110"/>
      <c r="N924" s="27"/>
      <c r="O924" s="27"/>
      <c r="P924" s="27"/>
      <c r="Q924" s="27"/>
      <c r="R924" s="27"/>
      <c r="S924" s="27"/>
      <c r="T924" s="28"/>
      <c r="AT924" s="10" t="s">
        <v>318</v>
      </c>
      <c r="AU924" s="10" t="s">
        <v>49</v>
      </c>
    </row>
    <row r="925" spans="2:65" s="7" customFormat="1" x14ac:dyDescent="0.2">
      <c r="B925" s="111"/>
      <c r="D925" s="108" t="s">
        <v>101</v>
      </c>
      <c r="E925" s="112" t="s">
        <v>0</v>
      </c>
      <c r="F925" s="113" t="s">
        <v>1111</v>
      </c>
      <c r="H925" s="114">
        <v>1</v>
      </c>
      <c r="I925" s="115"/>
      <c r="L925" s="111"/>
      <c r="M925" s="116"/>
      <c r="N925" s="117"/>
      <c r="O925" s="117"/>
      <c r="P925" s="117"/>
      <c r="Q925" s="117"/>
      <c r="R925" s="117"/>
      <c r="S925" s="117"/>
      <c r="T925" s="118"/>
      <c r="AT925" s="112" t="s">
        <v>101</v>
      </c>
      <c r="AU925" s="112" t="s">
        <v>49</v>
      </c>
      <c r="AV925" s="7" t="s">
        <v>49</v>
      </c>
      <c r="AW925" s="7" t="s">
        <v>25</v>
      </c>
      <c r="AX925" s="7" t="s">
        <v>46</v>
      </c>
      <c r="AY925" s="112" t="s">
        <v>90</v>
      </c>
    </row>
    <row r="926" spans="2:65" s="1" customFormat="1" ht="36" customHeight="1" x14ac:dyDescent="0.2">
      <c r="B926" s="94"/>
      <c r="C926" s="95" t="s">
        <v>1112</v>
      </c>
      <c r="D926" s="95" t="s">
        <v>92</v>
      </c>
      <c r="E926" s="96" t="s">
        <v>623</v>
      </c>
      <c r="F926" s="97" t="s">
        <v>1113</v>
      </c>
      <c r="G926" s="98" t="s">
        <v>467</v>
      </c>
      <c r="H926" s="99">
        <v>1</v>
      </c>
      <c r="I926" s="100"/>
      <c r="J926" s="101">
        <f>ROUND(I926*H926,2)</f>
        <v>0</v>
      </c>
      <c r="K926" s="97" t="s">
        <v>0</v>
      </c>
      <c r="L926" s="19"/>
      <c r="M926" s="102" t="s">
        <v>0</v>
      </c>
      <c r="N926" s="103" t="s">
        <v>33</v>
      </c>
      <c r="O926" s="27"/>
      <c r="P926" s="104">
        <f>O926*H926</f>
        <v>0</v>
      </c>
      <c r="Q926" s="104">
        <v>0</v>
      </c>
      <c r="R926" s="104">
        <f>Q926*H926</f>
        <v>0</v>
      </c>
      <c r="S926" s="104">
        <v>0</v>
      </c>
      <c r="T926" s="105">
        <f>S926*H926</f>
        <v>0</v>
      </c>
      <c r="AR926" s="106" t="s">
        <v>195</v>
      </c>
      <c r="AT926" s="106" t="s">
        <v>92</v>
      </c>
      <c r="AU926" s="106" t="s">
        <v>49</v>
      </c>
      <c r="AY926" s="10" t="s">
        <v>90</v>
      </c>
      <c r="BE926" s="107">
        <f>IF(N926="základní",J926,0)</f>
        <v>0</v>
      </c>
      <c r="BF926" s="107">
        <f>IF(N926="snížená",J926,0)</f>
        <v>0</v>
      </c>
      <c r="BG926" s="107">
        <f>IF(N926="zákl. přenesená",J926,0)</f>
        <v>0</v>
      </c>
      <c r="BH926" s="107">
        <f>IF(N926="sníž. přenesená",J926,0)</f>
        <v>0</v>
      </c>
      <c r="BI926" s="107">
        <f>IF(N926="nulová",J926,0)</f>
        <v>0</v>
      </c>
      <c r="BJ926" s="10" t="s">
        <v>47</v>
      </c>
      <c r="BK926" s="107">
        <f>ROUND(I926*H926,2)</f>
        <v>0</v>
      </c>
      <c r="BL926" s="10" t="s">
        <v>195</v>
      </c>
      <c r="BM926" s="106" t="s">
        <v>1114</v>
      </c>
    </row>
    <row r="927" spans="2:65" s="1" customFormat="1" ht="19.5" x14ac:dyDescent="0.2">
      <c r="B927" s="19"/>
      <c r="D927" s="108" t="s">
        <v>99</v>
      </c>
      <c r="F927" s="109" t="s">
        <v>1113</v>
      </c>
      <c r="I927" s="39"/>
      <c r="L927" s="19"/>
      <c r="M927" s="110"/>
      <c r="N927" s="27"/>
      <c r="O927" s="27"/>
      <c r="P927" s="27"/>
      <c r="Q927" s="27"/>
      <c r="R927" s="27"/>
      <c r="S927" s="27"/>
      <c r="T927" s="28"/>
      <c r="AT927" s="10" t="s">
        <v>99</v>
      </c>
      <c r="AU927" s="10" t="s">
        <v>49</v>
      </c>
    </row>
    <row r="928" spans="2:65" s="1" customFormat="1" ht="292.5" x14ac:dyDescent="0.2">
      <c r="B928" s="19"/>
      <c r="D928" s="108" t="s">
        <v>318</v>
      </c>
      <c r="F928" s="137" t="s">
        <v>897</v>
      </c>
      <c r="I928" s="39"/>
      <c r="L928" s="19"/>
      <c r="M928" s="110"/>
      <c r="N928" s="27"/>
      <c r="O928" s="27"/>
      <c r="P928" s="27"/>
      <c r="Q928" s="27"/>
      <c r="R928" s="27"/>
      <c r="S928" s="27"/>
      <c r="T928" s="28"/>
      <c r="AT928" s="10" t="s">
        <v>318</v>
      </c>
      <c r="AU928" s="10" t="s">
        <v>49</v>
      </c>
    </row>
    <row r="929" spans="2:65" s="7" customFormat="1" x14ac:dyDescent="0.2">
      <c r="B929" s="111"/>
      <c r="D929" s="108" t="s">
        <v>101</v>
      </c>
      <c r="E929" s="112" t="s">
        <v>0</v>
      </c>
      <c r="F929" s="113" t="s">
        <v>1115</v>
      </c>
      <c r="H929" s="114">
        <v>1</v>
      </c>
      <c r="I929" s="115"/>
      <c r="L929" s="111"/>
      <c r="M929" s="116"/>
      <c r="N929" s="117"/>
      <c r="O929" s="117"/>
      <c r="P929" s="117"/>
      <c r="Q929" s="117"/>
      <c r="R929" s="117"/>
      <c r="S929" s="117"/>
      <c r="T929" s="118"/>
      <c r="AT929" s="112" t="s">
        <v>101</v>
      </c>
      <c r="AU929" s="112" t="s">
        <v>49</v>
      </c>
      <c r="AV929" s="7" t="s">
        <v>49</v>
      </c>
      <c r="AW929" s="7" t="s">
        <v>25</v>
      </c>
      <c r="AX929" s="7" t="s">
        <v>46</v>
      </c>
      <c r="AY929" s="112" t="s">
        <v>90</v>
      </c>
    </row>
    <row r="930" spans="2:65" s="1" customFormat="1" ht="36" customHeight="1" x14ac:dyDescent="0.2">
      <c r="B930" s="94"/>
      <c r="C930" s="95" t="s">
        <v>1116</v>
      </c>
      <c r="D930" s="95" t="s">
        <v>92</v>
      </c>
      <c r="E930" s="96" t="s">
        <v>631</v>
      </c>
      <c r="F930" s="97" t="s">
        <v>1117</v>
      </c>
      <c r="G930" s="98" t="s">
        <v>467</v>
      </c>
      <c r="H930" s="99">
        <v>1</v>
      </c>
      <c r="I930" s="100"/>
      <c r="J930" s="101">
        <f>ROUND(I930*H930,2)</f>
        <v>0</v>
      </c>
      <c r="K930" s="97" t="s">
        <v>0</v>
      </c>
      <c r="L930" s="19"/>
      <c r="M930" s="102" t="s">
        <v>0</v>
      </c>
      <c r="N930" s="103" t="s">
        <v>33</v>
      </c>
      <c r="O930" s="27"/>
      <c r="P930" s="104">
        <f>O930*H930</f>
        <v>0</v>
      </c>
      <c r="Q930" s="104">
        <v>0</v>
      </c>
      <c r="R930" s="104">
        <f>Q930*H930</f>
        <v>0</v>
      </c>
      <c r="S930" s="104">
        <v>0</v>
      </c>
      <c r="T930" s="105">
        <f>S930*H930</f>
        <v>0</v>
      </c>
      <c r="AR930" s="106" t="s">
        <v>195</v>
      </c>
      <c r="AT930" s="106" t="s">
        <v>92</v>
      </c>
      <c r="AU930" s="106" t="s">
        <v>49</v>
      </c>
      <c r="AY930" s="10" t="s">
        <v>90</v>
      </c>
      <c r="BE930" s="107">
        <f>IF(N930="základní",J930,0)</f>
        <v>0</v>
      </c>
      <c r="BF930" s="107">
        <f>IF(N930="snížená",J930,0)</f>
        <v>0</v>
      </c>
      <c r="BG930" s="107">
        <f>IF(N930="zákl. přenesená",J930,0)</f>
        <v>0</v>
      </c>
      <c r="BH930" s="107">
        <f>IF(N930="sníž. přenesená",J930,0)</f>
        <v>0</v>
      </c>
      <c r="BI930" s="107">
        <f>IF(N930="nulová",J930,0)</f>
        <v>0</v>
      </c>
      <c r="BJ930" s="10" t="s">
        <v>47</v>
      </c>
      <c r="BK930" s="107">
        <f>ROUND(I930*H930,2)</f>
        <v>0</v>
      </c>
      <c r="BL930" s="10" t="s">
        <v>195</v>
      </c>
      <c r="BM930" s="106" t="s">
        <v>1118</v>
      </c>
    </row>
    <row r="931" spans="2:65" s="1" customFormat="1" ht="19.5" x14ac:dyDescent="0.2">
      <c r="B931" s="19"/>
      <c r="D931" s="108" t="s">
        <v>99</v>
      </c>
      <c r="F931" s="109" t="s">
        <v>1117</v>
      </c>
      <c r="I931" s="39"/>
      <c r="L931" s="19"/>
      <c r="M931" s="110"/>
      <c r="N931" s="27"/>
      <c r="O931" s="27"/>
      <c r="P931" s="27"/>
      <c r="Q931" s="27"/>
      <c r="R931" s="27"/>
      <c r="S931" s="27"/>
      <c r="T931" s="28"/>
      <c r="AT931" s="10" t="s">
        <v>99</v>
      </c>
      <c r="AU931" s="10" t="s">
        <v>49</v>
      </c>
    </row>
    <row r="932" spans="2:65" s="1" customFormat="1" ht="292.5" x14ac:dyDescent="0.2">
      <c r="B932" s="19"/>
      <c r="D932" s="108" t="s">
        <v>318</v>
      </c>
      <c r="F932" s="137" t="s">
        <v>897</v>
      </c>
      <c r="I932" s="39"/>
      <c r="L932" s="19"/>
      <c r="M932" s="110"/>
      <c r="N932" s="27"/>
      <c r="O932" s="27"/>
      <c r="P932" s="27"/>
      <c r="Q932" s="27"/>
      <c r="R932" s="27"/>
      <c r="S932" s="27"/>
      <c r="T932" s="28"/>
      <c r="AT932" s="10" t="s">
        <v>318</v>
      </c>
      <c r="AU932" s="10" t="s">
        <v>49</v>
      </c>
    </row>
    <row r="933" spans="2:65" s="7" customFormat="1" x14ac:dyDescent="0.2">
      <c r="B933" s="111"/>
      <c r="D933" s="108" t="s">
        <v>101</v>
      </c>
      <c r="E933" s="112" t="s">
        <v>0</v>
      </c>
      <c r="F933" s="113" t="s">
        <v>1119</v>
      </c>
      <c r="H933" s="114">
        <v>1</v>
      </c>
      <c r="I933" s="115"/>
      <c r="L933" s="111"/>
      <c r="M933" s="116"/>
      <c r="N933" s="117"/>
      <c r="O933" s="117"/>
      <c r="P933" s="117"/>
      <c r="Q933" s="117"/>
      <c r="R933" s="117"/>
      <c r="S933" s="117"/>
      <c r="T933" s="118"/>
      <c r="AT933" s="112" t="s">
        <v>101</v>
      </c>
      <c r="AU933" s="112" t="s">
        <v>49</v>
      </c>
      <c r="AV933" s="7" t="s">
        <v>49</v>
      </c>
      <c r="AW933" s="7" t="s">
        <v>25</v>
      </c>
      <c r="AX933" s="7" t="s">
        <v>46</v>
      </c>
      <c r="AY933" s="112" t="s">
        <v>90</v>
      </c>
    </row>
    <row r="934" spans="2:65" s="1" customFormat="1" ht="36" customHeight="1" x14ac:dyDescent="0.2">
      <c r="B934" s="94"/>
      <c r="C934" s="95" t="s">
        <v>1120</v>
      </c>
      <c r="D934" s="95" t="s">
        <v>92</v>
      </c>
      <c r="E934" s="96" t="s">
        <v>636</v>
      </c>
      <c r="F934" s="97" t="s">
        <v>1121</v>
      </c>
      <c r="G934" s="98" t="s">
        <v>467</v>
      </c>
      <c r="H934" s="99">
        <v>1</v>
      </c>
      <c r="I934" s="100"/>
      <c r="J934" s="101">
        <f>ROUND(I934*H934,2)</f>
        <v>0</v>
      </c>
      <c r="K934" s="97" t="s">
        <v>0</v>
      </c>
      <c r="L934" s="19"/>
      <c r="M934" s="102" t="s">
        <v>0</v>
      </c>
      <c r="N934" s="103" t="s">
        <v>33</v>
      </c>
      <c r="O934" s="27"/>
      <c r="P934" s="104">
        <f>O934*H934</f>
        <v>0</v>
      </c>
      <c r="Q934" s="104">
        <v>0</v>
      </c>
      <c r="R934" s="104">
        <f>Q934*H934</f>
        <v>0</v>
      </c>
      <c r="S934" s="104">
        <v>0</v>
      </c>
      <c r="T934" s="105">
        <f>S934*H934</f>
        <v>0</v>
      </c>
      <c r="AR934" s="106" t="s">
        <v>195</v>
      </c>
      <c r="AT934" s="106" t="s">
        <v>92</v>
      </c>
      <c r="AU934" s="106" t="s">
        <v>49</v>
      </c>
      <c r="AY934" s="10" t="s">
        <v>90</v>
      </c>
      <c r="BE934" s="107">
        <f>IF(N934="základní",J934,0)</f>
        <v>0</v>
      </c>
      <c r="BF934" s="107">
        <f>IF(N934="snížená",J934,0)</f>
        <v>0</v>
      </c>
      <c r="BG934" s="107">
        <f>IF(N934="zákl. přenesená",J934,0)</f>
        <v>0</v>
      </c>
      <c r="BH934" s="107">
        <f>IF(N934="sníž. přenesená",J934,0)</f>
        <v>0</v>
      </c>
      <c r="BI934" s="107">
        <f>IF(N934="nulová",J934,0)</f>
        <v>0</v>
      </c>
      <c r="BJ934" s="10" t="s">
        <v>47</v>
      </c>
      <c r="BK934" s="107">
        <f>ROUND(I934*H934,2)</f>
        <v>0</v>
      </c>
      <c r="BL934" s="10" t="s">
        <v>195</v>
      </c>
      <c r="BM934" s="106" t="s">
        <v>1122</v>
      </c>
    </row>
    <row r="935" spans="2:65" s="1" customFormat="1" ht="19.5" x14ac:dyDescent="0.2">
      <c r="B935" s="19"/>
      <c r="D935" s="108" t="s">
        <v>99</v>
      </c>
      <c r="F935" s="109" t="s">
        <v>1121</v>
      </c>
      <c r="I935" s="39"/>
      <c r="L935" s="19"/>
      <c r="M935" s="110"/>
      <c r="N935" s="27"/>
      <c r="O935" s="27"/>
      <c r="P935" s="27"/>
      <c r="Q935" s="27"/>
      <c r="R935" s="27"/>
      <c r="S935" s="27"/>
      <c r="T935" s="28"/>
      <c r="AT935" s="10" t="s">
        <v>99</v>
      </c>
      <c r="AU935" s="10" t="s">
        <v>49</v>
      </c>
    </row>
    <row r="936" spans="2:65" s="1" customFormat="1" ht="292.5" x14ac:dyDescent="0.2">
      <c r="B936" s="19"/>
      <c r="D936" s="108" t="s">
        <v>318</v>
      </c>
      <c r="F936" s="137" t="s">
        <v>897</v>
      </c>
      <c r="I936" s="39"/>
      <c r="L936" s="19"/>
      <c r="M936" s="110"/>
      <c r="N936" s="27"/>
      <c r="O936" s="27"/>
      <c r="P936" s="27"/>
      <c r="Q936" s="27"/>
      <c r="R936" s="27"/>
      <c r="S936" s="27"/>
      <c r="T936" s="28"/>
      <c r="AT936" s="10" t="s">
        <v>318</v>
      </c>
      <c r="AU936" s="10" t="s">
        <v>49</v>
      </c>
    </row>
    <row r="937" spans="2:65" s="7" customFormat="1" x14ac:dyDescent="0.2">
      <c r="B937" s="111"/>
      <c r="D937" s="108" t="s">
        <v>101</v>
      </c>
      <c r="E937" s="112" t="s">
        <v>0</v>
      </c>
      <c r="F937" s="113" t="s">
        <v>1123</v>
      </c>
      <c r="H937" s="114">
        <v>1</v>
      </c>
      <c r="I937" s="115"/>
      <c r="L937" s="111"/>
      <c r="M937" s="116"/>
      <c r="N937" s="117"/>
      <c r="O937" s="117"/>
      <c r="P937" s="117"/>
      <c r="Q937" s="117"/>
      <c r="R937" s="117"/>
      <c r="S937" s="117"/>
      <c r="T937" s="118"/>
      <c r="AT937" s="112" t="s">
        <v>101</v>
      </c>
      <c r="AU937" s="112" t="s">
        <v>49</v>
      </c>
      <c r="AV937" s="7" t="s">
        <v>49</v>
      </c>
      <c r="AW937" s="7" t="s">
        <v>25</v>
      </c>
      <c r="AX937" s="7" t="s">
        <v>46</v>
      </c>
      <c r="AY937" s="112" t="s">
        <v>90</v>
      </c>
    </row>
    <row r="938" spans="2:65" s="1" customFormat="1" ht="36" customHeight="1" x14ac:dyDescent="0.2">
      <c r="B938" s="94"/>
      <c r="C938" s="95" t="s">
        <v>1124</v>
      </c>
      <c r="D938" s="95" t="s">
        <v>92</v>
      </c>
      <c r="E938" s="96" t="s">
        <v>644</v>
      </c>
      <c r="F938" s="97" t="s">
        <v>1125</v>
      </c>
      <c r="G938" s="98" t="s">
        <v>467</v>
      </c>
      <c r="H938" s="99">
        <v>1</v>
      </c>
      <c r="I938" s="100"/>
      <c r="J938" s="101">
        <f>ROUND(I938*H938,2)</f>
        <v>0</v>
      </c>
      <c r="K938" s="97" t="s">
        <v>0</v>
      </c>
      <c r="L938" s="19"/>
      <c r="M938" s="102" t="s">
        <v>0</v>
      </c>
      <c r="N938" s="103" t="s">
        <v>33</v>
      </c>
      <c r="O938" s="27"/>
      <c r="P938" s="104">
        <f>O938*H938</f>
        <v>0</v>
      </c>
      <c r="Q938" s="104">
        <v>0</v>
      </c>
      <c r="R938" s="104">
        <f>Q938*H938</f>
        <v>0</v>
      </c>
      <c r="S938" s="104">
        <v>0</v>
      </c>
      <c r="T938" s="105">
        <f>S938*H938</f>
        <v>0</v>
      </c>
      <c r="AR938" s="106" t="s">
        <v>195</v>
      </c>
      <c r="AT938" s="106" t="s">
        <v>92</v>
      </c>
      <c r="AU938" s="106" t="s">
        <v>49</v>
      </c>
      <c r="AY938" s="10" t="s">
        <v>90</v>
      </c>
      <c r="BE938" s="107">
        <f>IF(N938="základní",J938,0)</f>
        <v>0</v>
      </c>
      <c r="BF938" s="107">
        <f>IF(N938="snížená",J938,0)</f>
        <v>0</v>
      </c>
      <c r="BG938" s="107">
        <f>IF(N938="zákl. přenesená",J938,0)</f>
        <v>0</v>
      </c>
      <c r="BH938" s="107">
        <f>IF(N938="sníž. přenesená",J938,0)</f>
        <v>0</v>
      </c>
      <c r="BI938" s="107">
        <f>IF(N938="nulová",J938,0)</f>
        <v>0</v>
      </c>
      <c r="BJ938" s="10" t="s">
        <v>47</v>
      </c>
      <c r="BK938" s="107">
        <f>ROUND(I938*H938,2)</f>
        <v>0</v>
      </c>
      <c r="BL938" s="10" t="s">
        <v>195</v>
      </c>
      <c r="BM938" s="106" t="s">
        <v>1126</v>
      </c>
    </row>
    <row r="939" spans="2:65" s="1" customFormat="1" ht="19.5" x14ac:dyDescent="0.2">
      <c r="B939" s="19"/>
      <c r="D939" s="108" t="s">
        <v>99</v>
      </c>
      <c r="F939" s="109" t="s">
        <v>1125</v>
      </c>
      <c r="I939" s="39"/>
      <c r="L939" s="19"/>
      <c r="M939" s="110"/>
      <c r="N939" s="27"/>
      <c r="O939" s="27"/>
      <c r="P939" s="27"/>
      <c r="Q939" s="27"/>
      <c r="R939" s="27"/>
      <c r="S939" s="27"/>
      <c r="T939" s="28"/>
      <c r="AT939" s="10" t="s">
        <v>99</v>
      </c>
      <c r="AU939" s="10" t="s">
        <v>49</v>
      </c>
    </row>
    <row r="940" spans="2:65" s="1" customFormat="1" ht="292.5" x14ac:dyDescent="0.2">
      <c r="B940" s="19"/>
      <c r="D940" s="108" t="s">
        <v>318</v>
      </c>
      <c r="F940" s="137" t="s">
        <v>897</v>
      </c>
      <c r="I940" s="39"/>
      <c r="L940" s="19"/>
      <c r="M940" s="110"/>
      <c r="N940" s="27"/>
      <c r="O940" s="27"/>
      <c r="P940" s="27"/>
      <c r="Q940" s="27"/>
      <c r="R940" s="27"/>
      <c r="S940" s="27"/>
      <c r="T940" s="28"/>
      <c r="AT940" s="10" t="s">
        <v>318</v>
      </c>
      <c r="AU940" s="10" t="s">
        <v>49</v>
      </c>
    </row>
    <row r="941" spans="2:65" s="7" customFormat="1" x14ac:dyDescent="0.2">
      <c r="B941" s="111"/>
      <c r="D941" s="108" t="s">
        <v>101</v>
      </c>
      <c r="E941" s="112" t="s">
        <v>0</v>
      </c>
      <c r="F941" s="113" t="s">
        <v>1127</v>
      </c>
      <c r="H941" s="114">
        <v>1</v>
      </c>
      <c r="I941" s="115"/>
      <c r="L941" s="111"/>
      <c r="M941" s="116"/>
      <c r="N941" s="117"/>
      <c r="O941" s="117"/>
      <c r="P941" s="117"/>
      <c r="Q941" s="117"/>
      <c r="R941" s="117"/>
      <c r="S941" s="117"/>
      <c r="T941" s="118"/>
      <c r="AT941" s="112" t="s">
        <v>101</v>
      </c>
      <c r="AU941" s="112" t="s">
        <v>49</v>
      </c>
      <c r="AV941" s="7" t="s">
        <v>49</v>
      </c>
      <c r="AW941" s="7" t="s">
        <v>25</v>
      </c>
      <c r="AX941" s="7" t="s">
        <v>46</v>
      </c>
      <c r="AY941" s="112" t="s">
        <v>90</v>
      </c>
    </row>
    <row r="942" spans="2:65" s="1" customFormat="1" ht="36" customHeight="1" x14ac:dyDescent="0.2">
      <c r="B942" s="94"/>
      <c r="C942" s="95" t="s">
        <v>1128</v>
      </c>
      <c r="D942" s="95" t="s">
        <v>92</v>
      </c>
      <c r="E942" s="96" t="s">
        <v>654</v>
      </c>
      <c r="F942" s="97" t="s">
        <v>1129</v>
      </c>
      <c r="G942" s="98" t="s">
        <v>467</v>
      </c>
      <c r="H942" s="99">
        <v>1</v>
      </c>
      <c r="I942" s="100"/>
      <c r="J942" s="101">
        <f>ROUND(I942*H942,2)</f>
        <v>0</v>
      </c>
      <c r="K942" s="97" t="s">
        <v>0</v>
      </c>
      <c r="L942" s="19"/>
      <c r="M942" s="102" t="s">
        <v>0</v>
      </c>
      <c r="N942" s="103" t="s">
        <v>33</v>
      </c>
      <c r="O942" s="27"/>
      <c r="P942" s="104">
        <f>O942*H942</f>
        <v>0</v>
      </c>
      <c r="Q942" s="104">
        <v>0</v>
      </c>
      <c r="R942" s="104">
        <f>Q942*H942</f>
        <v>0</v>
      </c>
      <c r="S942" s="104">
        <v>0</v>
      </c>
      <c r="T942" s="105">
        <f>S942*H942</f>
        <v>0</v>
      </c>
      <c r="AR942" s="106" t="s">
        <v>195</v>
      </c>
      <c r="AT942" s="106" t="s">
        <v>92</v>
      </c>
      <c r="AU942" s="106" t="s">
        <v>49</v>
      </c>
      <c r="AY942" s="10" t="s">
        <v>90</v>
      </c>
      <c r="BE942" s="107">
        <f>IF(N942="základní",J942,0)</f>
        <v>0</v>
      </c>
      <c r="BF942" s="107">
        <f>IF(N942="snížená",J942,0)</f>
        <v>0</v>
      </c>
      <c r="BG942" s="107">
        <f>IF(N942="zákl. přenesená",J942,0)</f>
        <v>0</v>
      </c>
      <c r="BH942" s="107">
        <f>IF(N942="sníž. přenesená",J942,0)</f>
        <v>0</v>
      </c>
      <c r="BI942" s="107">
        <f>IF(N942="nulová",J942,0)</f>
        <v>0</v>
      </c>
      <c r="BJ942" s="10" t="s">
        <v>47</v>
      </c>
      <c r="BK942" s="107">
        <f>ROUND(I942*H942,2)</f>
        <v>0</v>
      </c>
      <c r="BL942" s="10" t="s">
        <v>195</v>
      </c>
      <c r="BM942" s="106" t="s">
        <v>1130</v>
      </c>
    </row>
    <row r="943" spans="2:65" s="1" customFormat="1" ht="19.5" x14ac:dyDescent="0.2">
      <c r="B943" s="19"/>
      <c r="D943" s="108" t="s">
        <v>99</v>
      </c>
      <c r="F943" s="109" t="s">
        <v>1129</v>
      </c>
      <c r="I943" s="39"/>
      <c r="L943" s="19"/>
      <c r="M943" s="110"/>
      <c r="N943" s="27"/>
      <c r="O943" s="27"/>
      <c r="P943" s="27"/>
      <c r="Q943" s="27"/>
      <c r="R943" s="27"/>
      <c r="S943" s="27"/>
      <c r="T943" s="28"/>
      <c r="AT943" s="10" t="s">
        <v>99</v>
      </c>
      <c r="AU943" s="10" t="s">
        <v>49</v>
      </c>
    </row>
    <row r="944" spans="2:65" s="1" customFormat="1" ht="292.5" x14ac:dyDescent="0.2">
      <c r="B944" s="19"/>
      <c r="D944" s="108" t="s">
        <v>318</v>
      </c>
      <c r="F944" s="137" t="s">
        <v>897</v>
      </c>
      <c r="I944" s="39"/>
      <c r="L944" s="19"/>
      <c r="M944" s="110"/>
      <c r="N944" s="27"/>
      <c r="O944" s="27"/>
      <c r="P944" s="27"/>
      <c r="Q944" s="27"/>
      <c r="R944" s="27"/>
      <c r="S944" s="27"/>
      <c r="T944" s="28"/>
      <c r="AT944" s="10" t="s">
        <v>318</v>
      </c>
      <c r="AU944" s="10" t="s">
        <v>49</v>
      </c>
    </row>
    <row r="945" spans="2:65" s="7" customFormat="1" x14ac:dyDescent="0.2">
      <c r="B945" s="111"/>
      <c r="D945" s="108" t="s">
        <v>101</v>
      </c>
      <c r="E945" s="112" t="s">
        <v>0</v>
      </c>
      <c r="F945" s="113" t="s">
        <v>1131</v>
      </c>
      <c r="H945" s="114">
        <v>1</v>
      </c>
      <c r="I945" s="115"/>
      <c r="L945" s="111"/>
      <c r="M945" s="116"/>
      <c r="N945" s="117"/>
      <c r="O945" s="117"/>
      <c r="P945" s="117"/>
      <c r="Q945" s="117"/>
      <c r="R945" s="117"/>
      <c r="S945" s="117"/>
      <c r="T945" s="118"/>
      <c r="AT945" s="112" t="s">
        <v>101</v>
      </c>
      <c r="AU945" s="112" t="s">
        <v>49</v>
      </c>
      <c r="AV945" s="7" t="s">
        <v>49</v>
      </c>
      <c r="AW945" s="7" t="s">
        <v>25</v>
      </c>
      <c r="AX945" s="7" t="s">
        <v>46</v>
      </c>
      <c r="AY945" s="112" t="s">
        <v>90</v>
      </c>
    </row>
    <row r="946" spans="2:65" s="1" customFormat="1" ht="36" customHeight="1" x14ac:dyDescent="0.2">
      <c r="B946" s="94"/>
      <c r="C946" s="95" t="s">
        <v>1132</v>
      </c>
      <c r="D946" s="95" t="s">
        <v>92</v>
      </c>
      <c r="E946" s="96" t="s">
        <v>665</v>
      </c>
      <c r="F946" s="97" t="s">
        <v>1133</v>
      </c>
      <c r="G946" s="98" t="s">
        <v>467</v>
      </c>
      <c r="H946" s="99">
        <v>1</v>
      </c>
      <c r="I946" s="100"/>
      <c r="J946" s="101">
        <f>ROUND(I946*H946,2)</f>
        <v>0</v>
      </c>
      <c r="K946" s="97" t="s">
        <v>0</v>
      </c>
      <c r="L946" s="19"/>
      <c r="M946" s="102" t="s">
        <v>0</v>
      </c>
      <c r="N946" s="103" t="s">
        <v>33</v>
      </c>
      <c r="O946" s="27"/>
      <c r="P946" s="104">
        <f>O946*H946</f>
        <v>0</v>
      </c>
      <c r="Q946" s="104">
        <v>0</v>
      </c>
      <c r="R946" s="104">
        <f>Q946*H946</f>
        <v>0</v>
      </c>
      <c r="S946" s="104">
        <v>0</v>
      </c>
      <c r="T946" s="105">
        <f>S946*H946</f>
        <v>0</v>
      </c>
      <c r="AR946" s="106" t="s">
        <v>195</v>
      </c>
      <c r="AT946" s="106" t="s">
        <v>92</v>
      </c>
      <c r="AU946" s="106" t="s">
        <v>49</v>
      </c>
      <c r="AY946" s="10" t="s">
        <v>90</v>
      </c>
      <c r="BE946" s="107">
        <f>IF(N946="základní",J946,0)</f>
        <v>0</v>
      </c>
      <c r="BF946" s="107">
        <f>IF(N946="snížená",J946,0)</f>
        <v>0</v>
      </c>
      <c r="BG946" s="107">
        <f>IF(N946="zákl. přenesená",J946,0)</f>
        <v>0</v>
      </c>
      <c r="BH946" s="107">
        <f>IF(N946="sníž. přenesená",J946,0)</f>
        <v>0</v>
      </c>
      <c r="BI946" s="107">
        <f>IF(N946="nulová",J946,0)</f>
        <v>0</v>
      </c>
      <c r="BJ946" s="10" t="s">
        <v>47</v>
      </c>
      <c r="BK946" s="107">
        <f>ROUND(I946*H946,2)</f>
        <v>0</v>
      </c>
      <c r="BL946" s="10" t="s">
        <v>195</v>
      </c>
      <c r="BM946" s="106" t="s">
        <v>1134</v>
      </c>
    </row>
    <row r="947" spans="2:65" s="1" customFormat="1" ht="19.5" x14ac:dyDescent="0.2">
      <c r="B947" s="19"/>
      <c r="D947" s="108" t="s">
        <v>99</v>
      </c>
      <c r="F947" s="109" t="s">
        <v>1133</v>
      </c>
      <c r="I947" s="39"/>
      <c r="L947" s="19"/>
      <c r="M947" s="110"/>
      <c r="N947" s="27"/>
      <c r="O947" s="27"/>
      <c r="P947" s="27"/>
      <c r="Q947" s="27"/>
      <c r="R947" s="27"/>
      <c r="S947" s="27"/>
      <c r="T947" s="28"/>
      <c r="AT947" s="10" t="s">
        <v>99</v>
      </c>
      <c r="AU947" s="10" t="s">
        <v>49</v>
      </c>
    </row>
    <row r="948" spans="2:65" s="1" customFormat="1" ht="292.5" x14ac:dyDescent="0.2">
      <c r="B948" s="19"/>
      <c r="D948" s="108" t="s">
        <v>318</v>
      </c>
      <c r="F948" s="137" t="s">
        <v>897</v>
      </c>
      <c r="I948" s="39"/>
      <c r="L948" s="19"/>
      <c r="M948" s="110"/>
      <c r="N948" s="27"/>
      <c r="O948" s="27"/>
      <c r="P948" s="27"/>
      <c r="Q948" s="27"/>
      <c r="R948" s="27"/>
      <c r="S948" s="27"/>
      <c r="T948" s="28"/>
      <c r="AT948" s="10" t="s">
        <v>318</v>
      </c>
      <c r="AU948" s="10" t="s">
        <v>49</v>
      </c>
    </row>
    <row r="949" spans="2:65" s="7" customFormat="1" x14ac:dyDescent="0.2">
      <c r="B949" s="111"/>
      <c r="D949" s="108" t="s">
        <v>101</v>
      </c>
      <c r="E949" s="112" t="s">
        <v>0</v>
      </c>
      <c r="F949" s="113" t="s">
        <v>1135</v>
      </c>
      <c r="H949" s="114">
        <v>1</v>
      </c>
      <c r="I949" s="115"/>
      <c r="L949" s="111"/>
      <c r="M949" s="116"/>
      <c r="N949" s="117"/>
      <c r="O949" s="117"/>
      <c r="P949" s="117"/>
      <c r="Q949" s="117"/>
      <c r="R949" s="117"/>
      <c r="S949" s="117"/>
      <c r="T949" s="118"/>
      <c r="AT949" s="112" t="s">
        <v>101</v>
      </c>
      <c r="AU949" s="112" t="s">
        <v>49</v>
      </c>
      <c r="AV949" s="7" t="s">
        <v>49</v>
      </c>
      <c r="AW949" s="7" t="s">
        <v>25</v>
      </c>
      <c r="AX949" s="7" t="s">
        <v>46</v>
      </c>
      <c r="AY949" s="112" t="s">
        <v>90</v>
      </c>
    </row>
    <row r="950" spans="2:65" s="1" customFormat="1" ht="36" customHeight="1" x14ac:dyDescent="0.2">
      <c r="B950" s="94"/>
      <c r="C950" s="95" t="s">
        <v>1136</v>
      </c>
      <c r="D950" s="95" t="s">
        <v>92</v>
      </c>
      <c r="E950" s="96" t="s">
        <v>679</v>
      </c>
      <c r="F950" s="97" t="s">
        <v>1137</v>
      </c>
      <c r="G950" s="98" t="s">
        <v>467</v>
      </c>
      <c r="H950" s="99">
        <v>1</v>
      </c>
      <c r="I950" s="100"/>
      <c r="J950" s="101">
        <f>ROUND(I950*H950,2)</f>
        <v>0</v>
      </c>
      <c r="K950" s="97" t="s">
        <v>0</v>
      </c>
      <c r="L950" s="19"/>
      <c r="M950" s="102" t="s">
        <v>0</v>
      </c>
      <c r="N950" s="103" t="s">
        <v>33</v>
      </c>
      <c r="O950" s="27"/>
      <c r="P950" s="104">
        <f>O950*H950</f>
        <v>0</v>
      </c>
      <c r="Q950" s="104">
        <v>0</v>
      </c>
      <c r="R950" s="104">
        <f>Q950*H950</f>
        <v>0</v>
      </c>
      <c r="S950" s="104">
        <v>0</v>
      </c>
      <c r="T950" s="105">
        <f>S950*H950</f>
        <v>0</v>
      </c>
      <c r="AR950" s="106" t="s">
        <v>195</v>
      </c>
      <c r="AT950" s="106" t="s">
        <v>92</v>
      </c>
      <c r="AU950" s="106" t="s">
        <v>49</v>
      </c>
      <c r="AY950" s="10" t="s">
        <v>90</v>
      </c>
      <c r="BE950" s="107">
        <f>IF(N950="základní",J950,0)</f>
        <v>0</v>
      </c>
      <c r="BF950" s="107">
        <f>IF(N950="snížená",J950,0)</f>
        <v>0</v>
      </c>
      <c r="BG950" s="107">
        <f>IF(N950="zákl. přenesená",J950,0)</f>
        <v>0</v>
      </c>
      <c r="BH950" s="107">
        <f>IF(N950="sníž. přenesená",J950,0)</f>
        <v>0</v>
      </c>
      <c r="BI950" s="107">
        <f>IF(N950="nulová",J950,0)</f>
        <v>0</v>
      </c>
      <c r="BJ950" s="10" t="s">
        <v>47</v>
      </c>
      <c r="BK950" s="107">
        <f>ROUND(I950*H950,2)</f>
        <v>0</v>
      </c>
      <c r="BL950" s="10" t="s">
        <v>195</v>
      </c>
      <c r="BM950" s="106" t="s">
        <v>1138</v>
      </c>
    </row>
    <row r="951" spans="2:65" s="1" customFormat="1" ht="19.5" x14ac:dyDescent="0.2">
      <c r="B951" s="19"/>
      <c r="D951" s="108" t="s">
        <v>99</v>
      </c>
      <c r="F951" s="109" t="s">
        <v>1137</v>
      </c>
      <c r="I951" s="39"/>
      <c r="L951" s="19"/>
      <c r="M951" s="110"/>
      <c r="N951" s="27"/>
      <c r="O951" s="27"/>
      <c r="P951" s="27"/>
      <c r="Q951" s="27"/>
      <c r="R951" s="27"/>
      <c r="S951" s="27"/>
      <c r="T951" s="28"/>
      <c r="AT951" s="10" t="s">
        <v>99</v>
      </c>
      <c r="AU951" s="10" t="s">
        <v>49</v>
      </c>
    </row>
    <row r="952" spans="2:65" s="1" customFormat="1" ht="292.5" x14ac:dyDescent="0.2">
      <c r="B952" s="19"/>
      <c r="D952" s="108" t="s">
        <v>318</v>
      </c>
      <c r="F952" s="137" t="s">
        <v>897</v>
      </c>
      <c r="I952" s="39"/>
      <c r="L952" s="19"/>
      <c r="M952" s="110"/>
      <c r="N952" s="27"/>
      <c r="O952" s="27"/>
      <c r="P952" s="27"/>
      <c r="Q952" s="27"/>
      <c r="R952" s="27"/>
      <c r="S952" s="27"/>
      <c r="T952" s="28"/>
      <c r="AT952" s="10" t="s">
        <v>318</v>
      </c>
      <c r="AU952" s="10" t="s">
        <v>49</v>
      </c>
    </row>
    <row r="953" spans="2:65" s="7" customFormat="1" x14ac:dyDescent="0.2">
      <c r="B953" s="111"/>
      <c r="D953" s="108" t="s">
        <v>101</v>
      </c>
      <c r="E953" s="112" t="s">
        <v>0</v>
      </c>
      <c r="F953" s="113" t="s">
        <v>1139</v>
      </c>
      <c r="H953" s="114">
        <v>1</v>
      </c>
      <c r="I953" s="115"/>
      <c r="L953" s="111"/>
      <c r="M953" s="116"/>
      <c r="N953" s="117"/>
      <c r="O953" s="117"/>
      <c r="P953" s="117"/>
      <c r="Q953" s="117"/>
      <c r="R953" s="117"/>
      <c r="S953" s="117"/>
      <c r="T953" s="118"/>
      <c r="AT953" s="112" t="s">
        <v>101</v>
      </c>
      <c r="AU953" s="112" t="s">
        <v>49</v>
      </c>
      <c r="AV953" s="7" t="s">
        <v>49</v>
      </c>
      <c r="AW953" s="7" t="s">
        <v>25</v>
      </c>
      <c r="AX953" s="7" t="s">
        <v>46</v>
      </c>
      <c r="AY953" s="112" t="s">
        <v>90</v>
      </c>
    </row>
    <row r="954" spans="2:65" s="1" customFormat="1" ht="36" customHeight="1" x14ac:dyDescent="0.2">
      <c r="B954" s="94"/>
      <c r="C954" s="95" t="s">
        <v>1140</v>
      </c>
      <c r="D954" s="95" t="s">
        <v>92</v>
      </c>
      <c r="E954" s="96" t="s">
        <v>701</v>
      </c>
      <c r="F954" s="97" t="s">
        <v>1141</v>
      </c>
      <c r="G954" s="98" t="s">
        <v>467</v>
      </c>
      <c r="H954" s="99">
        <v>1</v>
      </c>
      <c r="I954" s="100"/>
      <c r="J954" s="101">
        <f>ROUND(I954*H954,2)</f>
        <v>0</v>
      </c>
      <c r="K954" s="97" t="s">
        <v>0</v>
      </c>
      <c r="L954" s="19"/>
      <c r="M954" s="102" t="s">
        <v>0</v>
      </c>
      <c r="N954" s="103" t="s">
        <v>33</v>
      </c>
      <c r="O954" s="27"/>
      <c r="P954" s="104">
        <f>O954*H954</f>
        <v>0</v>
      </c>
      <c r="Q954" s="104">
        <v>0</v>
      </c>
      <c r="R954" s="104">
        <f>Q954*H954</f>
        <v>0</v>
      </c>
      <c r="S954" s="104">
        <v>0</v>
      </c>
      <c r="T954" s="105">
        <f>S954*H954</f>
        <v>0</v>
      </c>
      <c r="AR954" s="106" t="s">
        <v>195</v>
      </c>
      <c r="AT954" s="106" t="s">
        <v>92</v>
      </c>
      <c r="AU954" s="106" t="s">
        <v>49</v>
      </c>
      <c r="AY954" s="10" t="s">
        <v>90</v>
      </c>
      <c r="BE954" s="107">
        <f>IF(N954="základní",J954,0)</f>
        <v>0</v>
      </c>
      <c r="BF954" s="107">
        <f>IF(N954="snížená",J954,0)</f>
        <v>0</v>
      </c>
      <c r="BG954" s="107">
        <f>IF(N954="zákl. přenesená",J954,0)</f>
        <v>0</v>
      </c>
      <c r="BH954" s="107">
        <f>IF(N954="sníž. přenesená",J954,0)</f>
        <v>0</v>
      </c>
      <c r="BI954" s="107">
        <f>IF(N954="nulová",J954,0)</f>
        <v>0</v>
      </c>
      <c r="BJ954" s="10" t="s">
        <v>47</v>
      </c>
      <c r="BK954" s="107">
        <f>ROUND(I954*H954,2)</f>
        <v>0</v>
      </c>
      <c r="BL954" s="10" t="s">
        <v>195</v>
      </c>
      <c r="BM954" s="106" t="s">
        <v>1142</v>
      </c>
    </row>
    <row r="955" spans="2:65" s="1" customFormat="1" ht="19.5" x14ac:dyDescent="0.2">
      <c r="B955" s="19"/>
      <c r="D955" s="108" t="s">
        <v>99</v>
      </c>
      <c r="F955" s="109" t="s">
        <v>1141</v>
      </c>
      <c r="I955" s="39"/>
      <c r="L955" s="19"/>
      <c r="M955" s="110"/>
      <c r="N955" s="27"/>
      <c r="O955" s="27"/>
      <c r="P955" s="27"/>
      <c r="Q955" s="27"/>
      <c r="R955" s="27"/>
      <c r="S955" s="27"/>
      <c r="T955" s="28"/>
      <c r="AT955" s="10" t="s">
        <v>99</v>
      </c>
      <c r="AU955" s="10" t="s">
        <v>49</v>
      </c>
    </row>
    <row r="956" spans="2:65" s="1" customFormat="1" ht="292.5" x14ac:dyDescent="0.2">
      <c r="B956" s="19"/>
      <c r="D956" s="108" t="s">
        <v>318</v>
      </c>
      <c r="F956" s="137" t="s">
        <v>897</v>
      </c>
      <c r="I956" s="39"/>
      <c r="L956" s="19"/>
      <c r="M956" s="110"/>
      <c r="N956" s="27"/>
      <c r="O956" s="27"/>
      <c r="P956" s="27"/>
      <c r="Q956" s="27"/>
      <c r="R956" s="27"/>
      <c r="S956" s="27"/>
      <c r="T956" s="28"/>
      <c r="AT956" s="10" t="s">
        <v>318</v>
      </c>
      <c r="AU956" s="10" t="s">
        <v>49</v>
      </c>
    </row>
    <row r="957" spans="2:65" s="7" customFormat="1" x14ac:dyDescent="0.2">
      <c r="B957" s="111"/>
      <c r="D957" s="108" t="s">
        <v>101</v>
      </c>
      <c r="E957" s="112" t="s">
        <v>0</v>
      </c>
      <c r="F957" s="113" t="s">
        <v>1143</v>
      </c>
      <c r="H957" s="114">
        <v>1</v>
      </c>
      <c r="I957" s="115"/>
      <c r="L957" s="111"/>
      <c r="M957" s="116"/>
      <c r="N957" s="117"/>
      <c r="O957" s="117"/>
      <c r="P957" s="117"/>
      <c r="Q957" s="117"/>
      <c r="R957" s="117"/>
      <c r="S957" s="117"/>
      <c r="T957" s="118"/>
      <c r="AT957" s="112" t="s">
        <v>101</v>
      </c>
      <c r="AU957" s="112" t="s">
        <v>49</v>
      </c>
      <c r="AV957" s="7" t="s">
        <v>49</v>
      </c>
      <c r="AW957" s="7" t="s">
        <v>25</v>
      </c>
      <c r="AX957" s="7" t="s">
        <v>46</v>
      </c>
      <c r="AY957" s="112" t="s">
        <v>90</v>
      </c>
    </row>
    <row r="958" spans="2:65" s="1" customFormat="1" ht="36" customHeight="1" x14ac:dyDescent="0.2">
      <c r="B958" s="94"/>
      <c r="C958" s="95" t="s">
        <v>1144</v>
      </c>
      <c r="D958" s="95" t="s">
        <v>92</v>
      </c>
      <c r="E958" s="96" t="s">
        <v>774</v>
      </c>
      <c r="F958" s="97" t="s">
        <v>1145</v>
      </c>
      <c r="G958" s="98" t="s">
        <v>467</v>
      </c>
      <c r="H958" s="99">
        <v>1</v>
      </c>
      <c r="I958" s="100"/>
      <c r="J958" s="101">
        <f>ROUND(I958*H958,2)</f>
        <v>0</v>
      </c>
      <c r="K958" s="97" t="s">
        <v>0</v>
      </c>
      <c r="L958" s="19"/>
      <c r="M958" s="102" t="s">
        <v>0</v>
      </c>
      <c r="N958" s="103" t="s">
        <v>33</v>
      </c>
      <c r="O958" s="27"/>
      <c r="P958" s="104">
        <f>O958*H958</f>
        <v>0</v>
      </c>
      <c r="Q958" s="104">
        <v>0</v>
      </c>
      <c r="R958" s="104">
        <f>Q958*H958</f>
        <v>0</v>
      </c>
      <c r="S958" s="104">
        <v>0</v>
      </c>
      <c r="T958" s="105">
        <f>S958*H958</f>
        <v>0</v>
      </c>
      <c r="AR958" s="106" t="s">
        <v>195</v>
      </c>
      <c r="AT958" s="106" t="s">
        <v>92</v>
      </c>
      <c r="AU958" s="106" t="s">
        <v>49</v>
      </c>
      <c r="AY958" s="10" t="s">
        <v>90</v>
      </c>
      <c r="BE958" s="107">
        <f>IF(N958="základní",J958,0)</f>
        <v>0</v>
      </c>
      <c r="BF958" s="107">
        <f>IF(N958="snížená",J958,0)</f>
        <v>0</v>
      </c>
      <c r="BG958" s="107">
        <f>IF(N958="zákl. přenesená",J958,0)</f>
        <v>0</v>
      </c>
      <c r="BH958" s="107">
        <f>IF(N958="sníž. přenesená",J958,0)</f>
        <v>0</v>
      </c>
      <c r="BI958" s="107">
        <f>IF(N958="nulová",J958,0)</f>
        <v>0</v>
      </c>
      <c r="BJ958" s="10" t="s">
        <v>47</v>
      </c>
      <c r="BK958" s="107">
        <f>ROUND(I958*H958,2)</f>
        <v>0</v>
      </c>
      <c r="BL958" s="10" t="s">
        <v>195</v>
      </c>
      <c r="BM958" s="106" t="s">
        <v>1146</v>
      </c>
    </row>
    <row r="959" spans="2:65" s="1" customFormat="1" ht="19.5" x14ac:dyDescent="0.2">
      <c r="B959" s="19"/>
      <c r="D959" s="108" t="s">
        <v>99</v>
      </c>
      <c r="F959" s="109" t="s">
        <v>1145</v>
      </c>
      <c r="I959" s="39"/>
      <c r="L959" s="19"/>
      <c r="M959" s="110"/>
      <c r="N959" s="27"/>
      <c r="O959" s="27"/>
      <c r="P959" s="27"/>
      <c r="Q959" s="27"/>
      <c r="R959" s="27"/>
      <c r="S959" s="27"/>
      <c r="T959" s="28"/>
      <c r="AT959" s="10" t="s">
        <v>99</v>
      </c>
      <c r="AU959" s="10" t="s">
        <v>49</v>
      </c>
    </row>
    <row r="960" spans="2:65" s="1" customFormat="1" ht="292.5" x14ac:dyDescent="0.2">
      <c r="B960" s="19"/>
      <c r="D960" s="108" t="s">
        <v>318</v>
      </c>
      <c r="F960" s="137" t="s">
        <v>897</v>
      </c>
      <c r="I960" s="39"/>
      <c r="L960" s="19"/>
      <c r="M960" s="110"/>
      <c r="N960" s="27"/>
      <c r="O960" s="27"/>
      <c r="P960" s="27"/>
      <c r="Q960" s="27"/>
      <c r="R960" s="27"/>
      <c r="S960" s="27"/>
      <c r="T960" s="28"/>
      <c r="AT960" s="10" t="s">
        <v>318</v>
      </c>
      <c r="AU960" s="10" t="s">
        <v>49</v>
      </c>
    </row>
    <row r="961" spans="2:65" s="7" customFormat="1" x14ac:dyDescent="0.2">
      <c r="B961" s="111"/>
      <c r="D961" s="108" t="s">
        <v>101</v>
      </c>
      <c r="E961" s="112" t="s">
        <v>0</v>
      </c>
      <c r="F961" s="113" t="s">
        <v>1147</v>
      </c>
      <c r="H961" s="114">
        <v>1</v>
      </c>
      <c r="I961" s="115"/>
      <c r="L961" s="111"/>
      <c r="M961" s="116"/>
      <c r="N961" s="117"/>
      <c r="O961" s="117"/>
      <c r="P961" s="117"/>
      <c r="Q961" s="117"/>
      <c r="R961" s="117"/>
      <c r="S961" s="117"/>
      <c r="T961" s="118"/>
      <c r="AT961" s="112" t="s">
        <v>101</v>
      </c>
      <c r="AU961" s="112" t="s">
        <v>49</v>
      </c>
      <c r="AV961" s="7" t="s">
        <v>49</v>
      </c>
      <c r="AW961" s="7" t="s">
        <v>25</v>
      </c>
      <c r="AX961" s="7" t="s">
        <v>46</v>
      </c>
      <c r="AY961" s="112" t="s">
        <v>90</v>
      </c>
    </row>
    <row r="962" spans="2:65" s="1" customFormat="1" ht="36" customHeight="1" x14ac:dyDescent="0.2">
      <c r="B962" s="94"/>
      <c r="C962" s="95" t="s">
        <v>1148</v>
      </c>
      <c r="D962" s="95" t="s">
        <v>92</v>
      </c>
      <c r="E962" s="96" t="s">
        <v>826</v>
      </c>
      <c r="F962" s="97" t="s">
        <v>1149</v>
      </c>
      <c r="G962" s="98" t="s">
        <v>467</v>
      </c>
      <c r="H962" s="99">
        <v>1</v>
      </c>
      <c r="I962" s="100"/>
      <c r="J962" s="101">
        <f>ROUND(I962*H962,2)</f>
        <v>0</v>
      </c>
      <c r="K962" s="97" t="s">
        <v>0</v>
      </c>
      <c r="L962" s="19"/>
      <c r="M962" s="102" t="s">
        <v>0</v>
      </c>
      <c r="N962" s="103" t="s">
        <v>33</v>
      </c>
      <c r="O962" s="27"/>
      <c r="P962" s="104">
        <f>O962*H962</f>
        <v>0</v>
      </c>
      <c r="Q962" s="104">
        <v>0</v>
      </c>
      <c r="R962" s="104">
        <f>Q962*H962</f>
        <v>0</v>
      </c>
      <c r="S962" s="104">
        <v>0</v>
      </c>
      <c r="T962" s="105">
        <f>S962*H962</f>
        <v>0</v>
      </c>
      <c r="AR962" s="106" t="s">
        <v>195</v>
      </c>
      <c r="AT962" s="106" t="s">
        <v>92</v>
      </c>
      <c r="AU962" s="106" t="s">
        <v>49</v>
      </c>
      <c r="AY962" s="10" t="s">
        <v>90</v>
      </c>
      <c r="BE962" s="107">
        <f>IF(N962="základní",J962,0)</f>
        <v>0</v>
      </c>
      <c r="BF962" s="107">
        <f>IF(N962="snížená",J962,0)</f>
        <v>0</v>
      </c>
      <c r="BG962" s="107">
        <f>IF(N962="zákl. přenesená",J962,0)</f>
        <v>0</v>
      </c>
      <c r="BH962" s="107">
        <f>IF(N962="sníž. přenesená",J962,0)</f>
        <v>0</v>
      </c>
      <c r="BI962" s="107">
        <f>IF(N962="nulová",J962,0)</f>
        <v>0</v>
      </c>
      <c r="BJ962" s="10" t="s">
        <v>47</v>
      </c>
      <c r="BK962" s="107">
        <f>ROUND(I962*H962,2)</f>
        <v>0</v>
      </c>
      <c r="BL962" s="10" t="s">
        <v>195</v>
      </c>
      <c r="BM962" s="106" t="s">
        <v>1150</v>
      </c>
    </row>
    <row r="963" spans="2:65" s="1" customFormat="1" ht="19.5" x14ac:dyDescent="0.2">
      <c r="B963" s="19"/>
      <c r="D963" s="108" t="s">
        <v>99</v>
      </c>
      <c r="F963" s="109" t="s">
        <v>1149</v>
      </c>
      <c r="I963" s="39"/>
      <c r="L963" s="19"/>
      <c r="M963" s="110"/>
      <c r="N963" s="27"/>
      <c r="O963" s="27"/>
      <c r="P963" s="27"/>
      <c r="Q963" s="27"/>
      <c r="R963" s="27"/>
      <c r="S963" s="27"/>
      <c r="T963" s="28"/>
      <c r="AT963" s="10" t="s">
        <v>99</v>
      </c>
      <c r="AU963" s="10" t="s">
        <v>49</v>
      </c>
    </row>
    <row r="964" spans="2:65" s="1" customFormat="1" ht="292.5" x14ac:dyDescent="0.2">
      <c r="B964" s="19"/>
      <c r="D964" s="108" t="s">
        <v>318</v>
      </c>
      <c r="F964" s="137" t="s">
        <v>897</v>
      </c>
      <c r="I964" s="39"/>
      <c r="L964" s="19"/>
      <c r="M964" s="110"/>
      <c r="N964" s="27"/>
      <c r="O964" s="27"/>
      <c r="P964" s="27"/>
      <c r="Q964" s="27"/>
      <c r="R964" s="27"/>
      <c r="S964" s="27"/>
      <c r="T964" s="28"/>
      <c r="AT964" s="10" t="s">
        <v>318</v>
      </c>
      <c r="AU964" s="10" t="s">
        <v>49</v>
      </c>
    </row>
    <row r="965" spans="2:65" s="7" customFormat="1" x14ac:dyDescent="0.2">
      <c r="B965" s="111"/>
      <c r="D965" s="108" t="s">
        <v>101</v>
      </c>
      <c r="E965" s="112" t="s">
        <v>0</v>
      </c>
      <c r="F965" s="113" t="s">
        <v>1151</v>
      </c>
      <c r="H965" s="114">
        <v>1</v>
      </c>
      <c r="I965" s="115"/>
      <c r="L965" s="111"/>
      <c r="M965" s="116"/>
      <c r="N965" s="117"/>
      <c r="O965" s="117"/>
      <c r="P965" s="117"/>
      <c r="Q965" s="117"/>
      <c r="R965" s="117"/>
      <c r="S965" s="117"/>
      <c r="T965" s="118"/>
      <c r="AT965" s="112" t="s">
        <v>101</v>
      </c>
      <c r="AU965" s="112" t="s">
        <v>49</v>
      </c>
      <c r="AV965" s="7" t="s">
        <v>49</v>
      </c>
      <c r="AW965" s="7" t="s">
        <v>25</v>
      </c>
      <c r="AX965" s="7" t="s">
        <v>46</v>
      </c>
      <c r="AY965" s="112" t="s">
        <v>90</v>
      </c>
    </row>
    <row r="966" spans="2:65" s="1" customFormat="1" ht="36" customHeight="1" x14ac:dyDescent="0.2">
      <c r="B966" s="94"/>
      <c r="C966" s="95" t="s">
        <v>1152</v>
      </c>
      <c r="D966" s="95" t="s">
        <v>92</v>
      </c>
      <c r="E966" s="96" t="s">
        <v>837</v>
      </c>
      <c r="F966" s="97" t="s">
        <v>1153</v>
      </c>
      <c r="G966" s="98" t="s">
        <v>467</v>
      </c>
      <c r="H966" s="99">
        <v>1</v>
      </c>
      <c r="I966" s="100"/>
      <c r="J966" s="101">
        <f>ROUND(I966*H966,2)</f>
        <v>0</v>
      </c>
      <c r="K966" s="97" t="s">
        <v>0</v>
      </c>
      <c r="L966" s="19"/>
      <c r="M966" s="102" t="s">
        <v>0</v>
      </c>
      <c r="N966" s="103" t="s">
        <v>33</v>
      </c>
      <c r="O966" s="27"/>
      <c r="P966" s="104">
        <f>O966*H966</f>
        <v>0</v>
      </c>
      <c r="Q966" s="104">
        <v>0</v>
      </c>
      <c r="R966" s="104">
        <f>Q966*H966</f>
        <v>0</v>
      </c>
      <c r="S966" s="104">
        <v>0</v>
      </c>
      <c r="T966" s="105">
        <f>S966*H966</f>
        <v>0</v>
      </c>
      <c r="AR966" s="106" t="s">
        <v>195</v>
      </c>
      <c r="AT966" s="106" t="s">
        <v>92</v>
      </c>
      <c r="AU966" s="106" t="s">
        <v>49</v>
      </c>
      <c r="AY966" s="10" t="s">
        <v>90</v>
      </c>
      <c r="BE966" s="107">
        <f>IF(N966="základní",J966,0)</f>
        <v>0</v>
      </c>
      <c r="BF966" s="107">
        <f>IF(N966="snížená",J966,0)</f>
        <v>0</v>
      </c>
      <c r="BG966" s="107">
        <f>IF(N966="zákl. přenesená",J966,0)</f>
        <v>0</v>
      </c>
      <c r="BH966" s="107">
        <f>IF(N966="sníž. přenesená",J966,0)</f>
        <v>0</v>
      </c>
      <c r="BI966" s="107">
        <f>IF(N966="nulová",J966,0)</f>
        <v>0</v>
      </c>
      <c r="BJ966" s="10" t="s">
        <v>47</v>
      </c>
      <c r="BK966" s="107">
        <f>ROUND(I966*H966,2)</f>
        <v>0</v>
      </c>
      <c r="BL966" s="10" t="s">
        <v>195</v>
      </c>
      <c r="BM966" s="106" t="s">
        <v>1154</v>
      </c>
    </row>
    <row r="967" spans="2:65" s="1" customFormat="1" ht="19.5" x14ac:dyDescent="0.2">
      <c r="B967" s="19"/>
      <c r="D967" s="108" t="s">
        <v>99</v>
      </c>
      <c r="F967" s="109" t="s">
        <v>1153</v>
      </c>
      <c r="I967" s="39"/>
      <c r="L967" s="19"/>
      <c r="M967" s="110"/>
      <c r="N967" s="27"/>
      <c r="O967" s="27"/>
      <c r="P967" s="27"/>
      <c r="Q967" s="27"/>
      <c r="R967" s="27"/>
      <c r="S967" s="27"/>
      <c r="T967" s="28"/>
      <c r="AT967" s="10" t="s">
        <v>99</v>
      </c>
      <c r="AU967" s="10" t="s">
        <v>49</v>
      </c>
    </row>
    <row r="968" spans="2:65" s="1" customFormat="1" ht="292.5" x14ac:dyDescent="0.2">
      <c r="B968" s="19"/>
      <c r="D968" s="108" t="s">
        <v>318</v>
      </c>
      <c r="F968" s="137" t="s">
        <v>897</v>
      </c>
      <c r="I968" s="39"/>
      <c r="L968" s="19"/>
      <c r="M968" s="110"/>
      <c r="N968" s="27"/>
      <c r="O968" s="27"/>
      <c r="P968" s="27"/>
      <c r="Q968" s="27"/>
      <c r="R968" s="27"/>
      <c r="S968" s="27"/>
      <c r="T968" s="28"/>
      <c r="AT968" s="10" t="s">
        <v>318</v>
      </c>
      <c r="AU968" s="10" t="s">
        <v>49</v>
      </c>
    </row>
    <row r="969" spans="2:65" s="7" customFormat="1" x14ac:dyDescent="0.2">
      <c r="B969" s="111"/>
      <c r="D969" s="108" t="s">
        <v>101</v>
      </c>
      <c r="E969" s="112" t="s">
        <v>0</v>
      </c>
      <c r="F969" s="113" t="s">
        <v>1155</v>
      </c>
      <c r="H969" s="114">
        <v>1</v>
      </c>
      <c r="I969" s="115"/>
      <c r="L969" s="111"/>
      <c r="M969" s="116"/>
      <c r="N969" s="117"/>
      <c r="O969" s="117"/>
      <c r="P969" s="117"/>
      <c r="Q969" s="117"/>
      <c r="R969" s="117"/>
      <c r="S969" s="117"/>
      <c r="T969" s="118"/>
      <c r="AT969" s="112" t="s">
        <v>101</v>
      </c>
      <c r="AU969" s="112" t="s">
        <v>49</v>
      </c>
      <c r="AV969" s="7" t="s">
        <v>49</v>
      </c>
      <c r="AW969" s="7" t="s">
        <v>25</v>
      </c>
      <c r="AX969" s="7" t="s">
        <v>46</v>
      </c>
      <c r="AY969" s="112" t="s">
        <v>90</v>
      </c>
    </row>
    <row r="970" spans="2:65" s="1" customFormat="1" ht="36" customHeight="1" x14ac:dyDescent="0.2">
      <c r="B970" s="94"/>
      <c r="C970" s="95" t="s">
        <v>1156</v>
      </c>
      <c r="D970" s="95" t="s">
        <v>92</v>
      </c>
      <c r="E970" s="96" t="s">
        <v>849</v>
      </c>
      <c r="F970" s="97" t="s">
        <v>1157</v>
      </c>
      <c r="G970" s="98" t="s">
        <v>467</v>
      </c>
      <c r="H970" s="99">
        <v>1</v>
      </c>
      <c r="I970" s="100"/>
      <c r="J970" s="101">
        <f>ROUND(I970*H970,2)</f>
        <v>0</v>
      </c>
      <c r="K970" s="97" t="s">
        <v>0</v>
      </c>
      <c r="L970" s="19"/>
      <c r="M970" s="102" t="s">
        <v>0</v>
      </c>
      <c r="N970" s="103" t="s">
        <v>33</v>
      </c>
      <c r="O970" s="27"/>
      <c r="P970" s="104">
        <f>O970*H970</f>
        <v>0</v>
      </c>
      <c r="Q970" s="104">
        <v>0</v>
      </c>
      <c r="R970" s="104">
        <f>Q970*H970</f>
        <v>0</v>
      </c>
      <c r="S970" s="104">
        <v>0</v>
      </c>
      <c r="T970" s="105">
        <f>S970*H970</f>
        <v>0</v>
      </c>
      <c r="AR970" s="106" t="s">
        <v>195</v>
      </c>
      <c r="AT970" s="106" t="s">
        <v>92</v>
      </c>
      <c r="AU970" s="106" t="s">
        <v>49</v>
      </c>
      <c r="AY970" s="10" t="s">
        <v>90</v>
      </c>
      <c r="BE970" s="107">
        <f>IF(N970="základní",J970,0)</f>
        <v>0</v>
      </c>
      <c r="BF970" s="107">
        <f>IF(N970="snížená",J970,0)</f>
        <v>0</v>
      </c>
      <c r="BG970" s="107">
        <f>IF(N970="zákl. přenesená",J970,0)</f>
        <v>0</v>
      </c>
      <c r="BH970" s="107">
        <f>IF(N970="sníž. přenesená",J970,0)</f>
        <v>0</v>
      </c>
      <c r="BI970" s="107">
        <f>IF(N970="nulová",J970,0)</f>
        <v>0</v>
      </c>
      <c r="BJ970" s="10" t="s">
        <v>47</v>
      </c>
      <c r="BK970" s="107">
        <f>ROUND(I970*H970,2)</f>
        <v>0</v>
      </c>
      <c r="BL970" s="10" t="s">
        <v>195</v>
      </c>
      <c r="BM970" s="106" t="s">
        <v>1158</v>
      </c>
    </row>
    <row r="971" spans="2:65" s="1" customFormat="1" ht="19.5" x14ac:dyDescent="0.2">
      <c r="B971" s="19"/>
      <c r="D971" s="108" t="s">
        <v>99</v>
      </c>
      <c r="F971" s="109" t="s">
        <v>1157</v>
      </c>
      <c r="I971" s="39"/>
      <c r="L971" s="19"/>
      <c r="M971" s="110"/>
      <c r="N971" s="27"/>
      <c r="O971" s="27"/>
      <c r="P971" s="27"/>
      <c r="Q971" s="27"/>
      <c r="R971" s="27"/>
      <c r="S971" s="27"/>
      <c r="T971" s="28"/>
      <c r="AT971" s="10" t="s">
        <v>99</v>
      </c>
      <c r="AU971" s="10" t="s">
        <v>49</v>
      </c>
    </row>
    <row r="972" spans="2:65" s="1" customFormat="1" ht="292.5" x14ac:dyDescent="0.2">
      <c r="B972" s="19"/>
      <c r="D972" s="108" t="s">
        <v>318</v>
      </c>
      <c r="F972" s="137" t="s">
        <v>897</v>
      </c>
      <c r="I972" s="39"/>
      <c r="L972" s="19"/>
      <c r="M972" s="110"/>
      <c r="N972" s="27"/>
      <c r="O972" s="27"/>
      <c r="P972" s="27"/>
      <c r="Q972" s="27"/>
      <c r="R972" s="27"/>
      <c r="S972" s="27"/>
      <c r="T972" s="28"/>
      <c r="AT972" s="10" t="s">
        <v>318</v>
      </c>
      <c r="AU972" s="10" t="s">
        <v>49</v>
      </c>
    </row>
    <row r="973" spans="2:65" s="7" customFormat="1" x14ac:dyDescent="0.2">
      <c r="B973" s="111"/>
      <c r="D973" s="108" t="s">
        <v>101</v>
      </c>
      <c r="E973" s="112" t="s">
        <v>0</v>
      </c>
      <c r="F973" s="113" t="s">
        <v>1159</v>
      </c>
      <c r="H973" s="114">
        <v>1</v>
      </c>
      <c r="I973" s="115"/>
      <c r="L973" s="111"/>
      <c r="M973" s="116"/>
      <c r="N973" s="117"/>
      <c r="O973" s="117"/>
      <c r="P973" s="117"/>
      <c r="Q973" s="117"/>
      <c r="R973" s="117"/>
      <c r="S973" s="117"/>
      <c r="T973" s="118"/>
      <c r="AT973" s="112" t="s">
        <v>101</v>
      </c>
      <c r="AU973" s="112" t="s">
        <v>49</v>
      </c>
      <c r="AV973" s="7" t="s">
        <v>49</v>
      </c>
      <c r="AW973" s="7" t="s">
        <v>25</v>
      </c>
      <c r="AX973" s="7" t="s">
        <v>46</v>
      </c>
      <c r="AY973" s="112" t="s">
        <v>90</v>
      </c>
    </row>
    <row r="974" spans="2:65" s="1" customFormat="1" ht="36" customHeight="1" x14ac:dyDescent="0.2">
      <c r="B974" s="94"/>
      <c r="C974" s="95" t="s">
        <v>1160</v>
      </c>
      <c r="D974" s="95" t="s">
        <v>92</v>
      </c>
      <c r="E974" s="96" t="s">
        <v>855</v>
      </c>
      <c r="F974" s="97" t="s">
        <v>1161</v>
      </c>
      <c r="G974" s="98" t="s">
        <v>467</v>
      </c>
      <c r="H974" s="99">
        <v>1</v>
      </c>
      <c r="I974" s="100"/>
      <c r="J974" s="101">
        <f>ROUND(I974*H974,2)</f>
        <v>0</v>
      </c>
      <c r="K974" s="97" t="s">
        <v>0</v>
      </c>
      <c r="L974" s="19"/>
      <c r="M974" s="102" t="s">
        <v>0</v>
      </c>
      <c r="N974" s="103" t="s">
        <v>33</v>
      </c>
      <c r="O974" s="27"/>
      <c r="P974" s="104">
        <f>O974*H974</f>
        <v>0</v>
      </c>
      <c r="Q974" s="104">
        <v>0</v>
      </c>
      <c r="R974" s="104">
        <f>Q974*H974</f>
        <v>0</v>
      </c>
      <c r="S974" s="104">
        <v>0</v>
      </c>
      <c r="T974" s="105">
        <f>S974*H974</f>
        <v>0</v>
      </c>
      <c r="AR974" s="106" t="s">
        <v>195</v>
      </c>
      <c r="AT974" s="106" t="s">
        <v>92</v>
      </c>
      <c r="AU974" s="106" t="s">
        <v>49</v>
      </c>
      <c r="AY974" s="10" t="s">
        <v>90</v>
      </c>
      <c r="BE974" s="107">
        <f>IF(N974="základní",J974,0)</f>
        <v>0</v>
      </c>
      <c r="BF974" s="107">
        <f>IF(N974="snížená",J974,0)</f>
        <v>0</v>
      </c>
      <c r="BG974" s="107">
        <f>IF(N974="zákl. přenesená",J974,0)</f>
        <v>0</v>
      </c>
      <c r="BH974" s="107">
        <f>IF(N974="sníž. přenesená",J974,0)</f>
        <v>0</v>
      </c>
      <c r="BI974" s="107">
        <f>IF(N974="nulová",J974,0)</f>
        <v>0</v>
      </c>
      <c r="BJ974" s="10" t="s">
        <v>47</v>
      </c>
      <c r="BK974" s="107">
        <f>ROUND(I974*H974,2)</f>
        <v>0</v>
      </c>
      <c r="BL974" s="10" t="s">
        <v>195</v>
      </c>
      <c r="BM974" s="106" t="s">
        <v>1162</v>
      </c>
    </row>
    <row r="975" spans="2:65" s="1" customFormat="1" ht="19.5" x14ac:dyDescent="0.2">
      <c r="B975" s="19"/>
      <c r="D975" s="108" t="s">
        <v>99</v>
      </c>
      <c r="F975" s="109" t="s">
        <v>1161</v>
      </c>
      <c r="I975" s="39"/>
      <c r="L975" s="19"/>
      <c r="M975" s="110"/>
      <c r="N975" s="27"/>
      <c r="O975" s="27"/>
      <c r="P975" s="27"/>
      <c r="Q975" s="27"/>
      <c r="R975" s="27"/>
      <c r="S975" s="27"/>
      <c r="T975" s="28"/>
      <c r="AT975" s="10" t="s">
        <v>99</v>
      </c>
      <c r="AU975" s="10" t="s">
        <v>49</v>
      </c>
    </row>
    <row r="976" spans="2:65" s="1" customFormat="1" ht="292.5" x14ac:dyDescent="0.2">
      <c r="B976" s="19"/>
      <c r="D976" s="108" t="s">
        <v>318</v>
      </c>
      <c r="F976" s="137" t="s">
        <v>897</v>
      </c>
      <c r="I976" s="39"/>
      <c r="L976" s="19"/>
      <c r="M976" s="110"/>
      <c r="N976" s="27"/>
      <c r="O976" s="27"/>
      <c r="P976" s="27"/>
      <c r="Q976" s="27"/>
      <c r="R976" s="27"/>
      <c r="S976" s="27"/>
      <c r="T976" s="28"/>
      <c r="AT976" s="10" t="s">
        <v>318</v>
      </c>
      <c r="AU976" s="10" t="s">
        <v>49</v>
      </c>
    </row>
    <row r="977" spans="2:65" s="7" customFormat="1" x14ac:dyDescent="0.2">
      <c r="B977" s="111"/>
      <c r="D977" s="108" t="s">
        <v>101</v>
      </c>
      <c r="E977" s="112" t="s">
        <v>0</v>
      </c>
      <c r="F977" s="113" t="s">
        <v>1163</v>
      </c>
      <c r="H977" s="114">
        <v>1</v>
      </c>
      <c r="I977" s="115"/>
      <c r="L977" s="111"/>
      <c r="M977" s="116"/>
      <c r="N977" s="117"/>
      <c r="O977" s="117"/>
      <c r="P977" s="117"/>
      <c r="Q977" s="117"/>
      <c r="R977" s="117"/>
      <c r="S977" s="117"/>
      <c r="T977" s="118"/>
      <c r="AT977" s="112" t="s">
        <v>101</v>
      </c>
      <c r="AU977" s="112" t="s">
        <v>49</v>
      </c>
      <c r="AV977" s="7" t="s">
        <v>49</v>
      </c>
      <c r="AW977" s="7" t="s">
        <v>25</v>
      </c>
      <c r="AX977" s="7" t="s">
        <v>46</v>
      </c>
      <c r="AY977" s="112" t="s">
        <v>90</v>
      </c>
    </row>
    <row r="978" spans="2:65" s="1" customFormat="1" ht="36" customHeight="1" x14ac:dyDescent="0.2">
      <c r="B978" s="94"/>
      <c r="C978" s="95" t="s">
        <v>1164</v>
      </c>
      <c r="D978" s="95" t="s">
        <v>92</v>
      </c>
      <c r="E978" s="96" t="s">
        <v>862</v>
      </c>
      <c r="F978" s="97" t="s">
        <v>1165</v>
      </c>
      <c r="G978" s="98" t="s">
        <v>467</v>
      </c>
      <c r="H978" s="99">
        <v>1</v>
      </c>
      <c r="I978" s="100"/>
      <c r="J978" s="101">
        <f>ROUND(I978*H978,2)</f>
        <v>0</v>
      </c>
      <c r="K978" s="97" t="s">
        <v>0</v>
      </c>
      <c r="L978" s="19"/>
      <c r="M978" s="102" t="s">
        <v>0</v>
      </c>
      <c r="N978" s="103" t="s">
        <v>33</v>
      </c>
      <c r="O978" s="27"/>
      <c r="P978" s="104">
        <f>O978*H978</f>
        <v>0</v>
      </c>
      <c r="Q978" s="104">
        <v>0</v>
      </c>
      <c r="R978" s="104">
        <f>Q978*H978</f>
        <v>0</v>
      </c>
      <c r="S978" s="104">
        <v>0</v>
      </c>
      <c r="T978" s="105">
        <f>S978*H978</f>
        <v>0</v>
      </c>
      <c r="AR978" s="106" t="s">
        <v>195</v>
      </c>
      <c r="AT978" s="106" t="s">
        <v>92</v>
      </c>
      <c r="AU978" s="106" t="s">
        <v>49</v>
      </c>
      <c r="AY978" s="10" t="s">
        <v>90</v>
      </c>
      <c r="BE978" s="107">
        <f>IF(N978="základní",J978,0)</f>
        <v>0</v>
      </c>
      <c r="BF978" s="107">
        <f>IF(N978="snížená",J978,0)</f>
        <v>0</v>
      </c>
      <c r="BG978" s="107">
        <f>IF(N978="zákl. přenesená",J978,0)</f>
        <v>0</v>
      </c>
      <c r="BH978" s="107">
        <f>IF(N978="sníž. přenesená",J978,0)</f>
        <v>0</v>
      </c>
      <c r="BI978" s="107">
        <f>IF(N978="nulová",J978,0)</f>
        <v>0</v>
      </c>
      <c r="BJ978" s="10" t="s">
        <v>47</v>
      </c>
      <c r="BK978" s="107">
        <f>ROUND(I978*H978,2)</f>
        <v>0</v>
      </c>
      <c r="BL978" s="10" t="s">
        <v>195</v>
      </c>
      <c r="BM978" s="106" t="s">
        <v>1166</v>
      </c>
    </row>
    <row r="979" spans="2:65" s="1" customFormat="1" ht="19.5" x14ac:dyDescent="0.2">
      <c r="B979" s="19"/>
      <c r="D979" s="108" t="s">
        <v>99</v>
      </c>
      <c r="F979" s="109" t="s">
        <v>1165</v>
      </c>
      <c r="I979" s="39"/>
      <c r="L979" s="19"/>
      <c r="M979" s="110"/>
      <c r="N979" s="27"/>
      <c r="O979" s="27"/>
      <c r="P979" s="27"/>
      <c r="Q979" s="27"/>
      <c r="R979" s="27"/>
      <c r="S979" s="27"/>
      <c r="T979" s="28"/>
      <c r="AT979" s="10" t="s">
        <v>99</v>
      </c>
      <c r="AU979" s="10" t="s">
        <v>49</v>
      </c>
    </row>
    <row r="980" spans="2:65" s="1" customFormat="1" ht="292.5" x14ac:dyDescent="0.2">
      <c r="B980" s="19"/>
      <c r="D980" s="108" t="s">
        <v>318</v>
      </c>
      <c r="F980" s="137" t="s">
        <v>897</v>
      </c>
      <c r="I980" s="39"/>
      <c r="L980" s="19"/>
      <c r="M980" s="110"/>
      <c r="N980" s="27"/>
      <c r="O980" s="27"/>
      <c r="P980" s="27"/>
      <c r="Q980" s="27"/>
      <c r="R980" s="27"/>
      <c r="S980" s="27"/>
      <c r="T980" s="28"/>
      <c r="AT980" s="10" t="s">
        <v>318</v>
      </c>
      <c r="AU980" s="10" t="s">
        <v>49</v>
      </c>
    </row>
    <row r="981" spans="2:65" s="7" customFormat="1" x14ac:dyDescent="0.2">
      <c r="B981" s="111"/>
      <c r="D981" s="108" t="s">
        <v>101</v>
      </c>
      <c r="E981" s="112" t="s">
        <v>0</v>
      </c>
      <c r="F981" s="113" t="s">
        <v>1167</v>
      </c>
      <c r="H981" s="114">
        <v>1</v>
      </c>
      <c r="I981" s="115"/>
      <c r="L981" s="111"/>
      <c r="M981" s="116"/>
      <c r="N981" s="117"/>
      <c r="O981" s="117"/>
      <c r="P981" s="117"/>
      <c r="Q981" s="117"/>
      <c r="R981" s="117"/>
      <c r="S981" s="117"/>
      <c r="T981" s="118"/>
      <c r="AT981" s="112" t="s">
        <v>101</v>
      </c>
      <c r="AU981" s="112" t="s">
        <v>49</v>
      </c>
      <c r="AV981" s="7" t="s">
        <v>49</v>
      </c>
      <c r="AW981" s="7" t="s">
        <v>25</v>
      </c>
      <c r="AX981" s="7" t="s">
        <v>46</v>
      </c>
      <c r="AY981" s="112" t="s">
        <v>90</v>
      </c>
    </row>
    <row r="982" spans="2:65" s="1" customFormat="1" ht="36" customHeight="1" x14ac:dyDescent="0.2">
      <c r="B982" s="94"/>
      <c r="C982" s="95" t="s">
        <v>1168</v>
      </c>
      <c r="D982" s="95" t="s">
        <v>92</v>
      </c>
      <c r="E982" s="96" t="s">
        <v>868</v>
      </c>
      <c r="F982" s="97" t="s">
        <v>1169</v>
      </c>
      <c r="G982" s="98" t="s">
        <v>467</v>
      </c>
      <c r="H982" s="99">
        <v>1</v>
      </c>
      <c r="I982" s="100"/>
      <c r="J982" s="101">
        <f>ROUND(I982*H982,2)</f>
        <v>0</v>
      </c>
      <c r="K982" s="97" t="s">
        <v>0</v>
      </c>
      <c r="L982" s="19"/>
      <c r="M982" s="102" t="s">
        <v>0</v>
      </c>
      <c r="N982" s="103" t="s">
        <v>33</v>
      </c>
      <c r="O982" s="27"/>
      <c r="P982" s="104">
        <f>O982*H982</f>
        <v>0</v>
      </c>
      <c r="Q982" s="104">
        <v>0</v>
      </c>
      <c r="R982" s="104">
        <f>Q982*H982</f>
        <v>0</v>
      </c>
      <c r="S982" s="104">
        <v>0</v>
      </c>
      <c r="T982" s="105">
        <f>S982*H982</f>
        <v>0</v>
      </c>
      <c r="AR982" s="106" t="s">
        <v>195</v>
      </c>
      <c r="AT982" s="106" t="s">
        <v>92</v>
      </c>
      <c r="AU982" s="106" t="s">
        <v>49</v>
      </c>
      <c r="AY982" s="10" t="s">
        <v>90</v>
      </c>
      <c r="BE982" s="107">
        <f>IF(N982="základní",J982,0)</f>
        <v>0</v>
      </c>
      <c r="BF982" s="107">
        <f>IF(N982="snížená",J982,0)</f>
        <v>0</v>
      </c>
      <c r="BG982" s="107">
        <f>IF(N982="zákl. přenesená",J982,0)</f>
        <v>0</v>
      </c>
      <c r="BH982" s="107">
        <f>IF(N982="sníž. přenesená",J982,0)</f>
        <v>0</v>
      </c>
      <c r="BI982" s="107">
        <f>IF(N982="nulová",J982,0)</f>
        <v>0</v>
      </c>
      <c r="BJ982" s="10" t="s">
        <v>47</v>
      </c>
      <c r="BK982" s="107">
        <f>ROUND(I982*H982,2)</f>
        <v>0</v>
      </c>
      <c r="BL982" s="10" t="s">
        <v>195</v>
      </c>
      <c r="BM982" s="106" t="s">
        <v>1170</v>
      </c>
    </row>
    <row r="983" spans="2:65" s="1" customFormat="1" ht="19.5" x14ac:dyDescent="0.2">
      <c r="B983" s="19"/>
      <c r="D983" s="108" t="s">
        <v>99</v>
      </c>
      <c r="F983" s="109" t="s">
        <v>1169</v>
      </c>
      <c r="I983" s="39"/>
      <c r="L983" s="19"/>
      <c r="M983" s="110"/>
      <c r="N983" s="27"/>
      <c r="O983" s="27"/>
      <c r="P983" s="27"/>
      <c r="Q983" s="27"/>
      <c r="R983" s="27"/>
      <c r="S983" s="27"/>
      <c r="T983" s="28"/>
      <c r="AT983" s="10" t="s">
        <v>99</v>
      </c>
      <c r="AU983" s="10" t="s">
        <v>49</v>
      </c>
    </row>
    <row r="984" spans="2:65" s="1" customFormat="1" ht="292.5" x14ac:dyDescent="0.2">
      <c r="B984" s="19"/>
      <c r="D984" s="108" t="s">
        <v>318</v>
      </c>
      <c r="F984" s="137" t="s">
        <v>897</v>
      </c>
      <c r="I984" s="39"/>
      <c r="L984" s="19"/>
      <c r="M984" s="110"/>
      <c r="N984" s="27"/>
      <c r="O984" s="27"/>
      <c r="P984" s="27"/>
      <c r="Q984" s="27"/>
      <c r="R984" s="27"/>
      <c r="S984" s="27"/>
      <c r="T984" s="28"/>
      <c r="AT984" s="10" t="s">
        <v>318</v>
      </c>
      <c r="AU984" s="10" t="s">
        <v>49</v>
      </c>
    </row>
    <row r="985" spans="2:65" s="7" customFormat="1" x14ac:dyDescent="0.2">
      <c r="B985" s="111"/>
      <c r="D985" s="108" t="s">
        <v>101</v>
      </c>
      <c r="E985" s="112" t="s">
        <v>0</v>
      </c>
      <c r="F985" s="113" t="s">
        <v>1171</v>
      </c>
      <c r="H985" s="114">
        <v>1</v>
      </c>
      <c r="I985" s="115"/>
      <c r="L985" s="111"/>
      <c r="M985" s="116"/>
      <c r="N985" s="117"/>
      <c r="O985" s="117"/>
      <c r="P985" s="117"/>
      <c r="Q985" s="117"/>
      <c r="R985" s="117"/>
      <c r="S985" s="117"/>
      <c r="T985" s="118"/>
      <c r="AT985" s="112" t="s">
        <v>101</v>
      </c>
      <c r="AU985" s="112" t="s">
        <v>49</v>
      </c>
      <c r="AV985" s="7" t="s">
        <v>49</v>
      </c>
      <c r="AW985" s="7" t="s">
        <v>25</v>
      </c>
      <c r="AX985" s="7" t="s">
        <v>46</v>
      </c>
      <c r="AY985" s="112" t="s">
        <v>90</v>
      </c>
    </row>
    <row r="986" spans="2:65" s="1" customFormat="1" ht="36" customHeight="1" x14ac:dyDescent="0.2">
      <c r="B986" s="94"/>
      <c r="C986" s="95" t="s">
        <v>1172</v>
      </c>
      <c r="D986" s="95" t="s">
        <v>92</v>
      </c>
      <c r="E986" s="96" t="s">
        <v>877</v>
      </c>
      <c r="F986" s="97" t="s">
        <v>1173</v>
      </c>
      <c r="G986" s="98" t="s">
        <v>467</v>
      </c>
      <c r="H986" s="99">
        <v>1</v>
      </c>
      <c r="I986" s="100"/>
      <c r="J986" s="101">
        <f>ROUND(I986*H986,2)</f>
        <v>0</v>
      </c>
      <c r="K986" s="97" t="s">
        <v>0</v>
      </c>
      <c r="L986" s="19"/>
      <c r="M986" s="102" t="s">
        <v>0</v>
      </c>
      <c r="N986" s="103" t="s">
        <v>33</v>
      </c>
      <c r="O986" s="27"/>
      <c r="P986" s="104">
        <f>O986*H986</f>
        <v>0</v>
      </c>
      <c r="Q986" s="104">
        <v>0</v>
      </c>
      <c r="R986" s="104">
        <f>Q986*H986</f>
        <v>0</v>
      </c>
      <c r="S986" s="104">
        <v>0</v>
      </c>
      <c r="T986" s="105">
        <f>S986*H986</f>
        <v>0</v>
      </c>
      <c r="AR986" s="106" t="s">
        <v>195</v>
      </c>
      <c r="AT986" s="106" t="s">
        <v>92</v>
      </c>
      <c r="AU986" s="106" t="s">
        <v>49</v>
      </c>
      <c r="AY986" s="10" t="s">
        <v>90</v>
      </c>
      <c r="BE986" s="107">
        <f>IF(N986="základní",J986,0)</f>
        <v>0</v>
      </c>
      <c r="BF986" s="107">
        <f>IF(N986="snížená",J986,0)</f>
        <v>0</v>
      </c>
      <c r="BG986" s="107">
        <f>IF(N986="zákl. přenesená",J986,0)</f>
        <v>0</v>
      </c>
      <c r="BH986" s="107">
        <f>IF(N986="sníž. přenesená",J986,0)</f>
        <v>0</v>
      </c>
      <c r="BI986" s="107">
        <f>IF(N986="nulová",J986,0)</f>
        <v>0</v>
      </c>
      <c r="BJ986" s="10" t="s">
        <v>47</v>
      </c>
      <c r="BK986" s="107">
        <f>ROUND(I986*H986,2)</f>
        <v>0</v>
      </c>
      <c r="BL986" s="10" t="s">
        <v>195</v>
      </c>
      <c r="BM986" s="106" t="s">
        <v>1174</v>
      </c>
    </row>
    <row r="987" spans="2:65" s="1" customFormat="1" ht="19.5" x14ac:dyDescent="0.2">
      <c r="B987" s="19"/>
      <c r="D987" s="108" t="s">
        <v>99</v>
      </c>
      <c r="F987" s="109" t="s">
        <v>1173</v>
      </c>
      <c r="I987" s="39"/>
      <c r="L987" s="19"/>
      <c r="M987" s="110"/>
      <c r="N987" s="27"/>
      <c r="O987" s="27"/>
      <c r="P987" s="27"/>
      <c r="Q987" s="27"/>
      <c r="R987" s="27"/>
      <c r="S987" s="27"/>
      <c r="T987" s="28"/>
      <c r="AT987" s="10" t="s">
        <v>99</v>
      </c>
      <c r="AU987" s="10" t="s">
        <v>49</v>
      </c>
    </row>
    <row r="988" spans="2:65" s="1" customFormat="1" ht="292.5" x14ac:dyDescent="0.2">
      <c r="B988" s="19"/>
      <c r="D988" s="108" t="s">
        <v>318</v>
      </c>
      <c r="F988" s="137" t="s">
        <v>897</v>
      </c>
      <c r="I988" s="39"/>
      <c r="L988" s="19"/>
      <c r="M988" s="110"/>
      <c r="N988" s="27"/>
      <c r="O988" s="27"/>
      <c r="P988" s="27"/>
      <c r="Q988" s="27"/>
      <c r="R988" s="27"/>
      <c r="S988" s="27"/>
      <c r="T988" s="28"/>
      <c r="AT988" s="10" t="s">
        <v>318</v>
      </c>
      <c r="AU988" s="10" t="s">
        <v>49</v>
      </c>
    </row>
    <row r="989" spans="2:65" s="7" customFormat="1" x14ac:dyDescent="0.2">
      <c r="B989" s="111"/>
      <c r="D989" s="108" t="s">
        <v>101</v>
      </c>
      <c r="E989" s="112" t="s">
        <v>0</v>
      </c>
      <c r="F989" s="113" t="s">
        <v>1175</v>
      </c>
      <c r="H989" s="114">
        <v>1</v>
      </c>
      <c r="I989" s="115"/>
      <c r="L989" s="111"/>
      <c r="M989" s="116"/>
      <c r="N989" s="117"/>
      <c r="O989" s="117"/>
      <c r="P989" s="117"/>
      <c r="Q989" s="117"/>
      <c r="R989" s="117"/>
      <c r="S989" s="117"/>
      <c r="T989" s="118"/>
      <c r="AT989" s="112" t="s">
        <v>101</v>
      </c>
      <c r="AU989" s="112" t="s">
        <v>49</v>
      </c>
      <c r="AV989" s="7" t="s">
        <v>49</v>
      </c>
      <c r="AW989" s="7" t="s">
        <v>25</v>
      </c>
      <c r="AX989" s="7" t="s">
        <v>46</v>
      </c>
      <c r="AY989" s="112" t="s">
        <v>90</v>
      </c>
    </row>
    <row r="990" spans="2:65" s="1" customFormat="1" ht="36" customHeight="1" x14ac:dyDescent="0.2">
      <c r="B990" s="94"/>
      <c r="C990" s="95" t="s">
        <v>1176</v>
      </c>
      <c r="D990" s="95" t="s">
        <v>92</v>
      </c>
      <c r="E990" s="96" t="s">
        <v>882</v>
      </c>
      <c r="F990" s="97" t="s">
        <v>1177</v>
      </c>
      <c r="G990" s="98" t="s">
        <v>467</v>
      </c>
      <c r="H990" s="99">
        <v>1</v>
      </c>
      <c r="I990" s="100"/>
      <c r="J990" s="101">
        <f>ROUND(I990*H990,2)</f>
        <v>0</v>
      </c>
      <c r="K990" s="97" t="s">
        <v>0</v>
      </c>
      <c r="L990" s="19"/>
      <c r="M990" s="102" t="s">
        <v>0</v>
      </c>
      <c r="N990" s="103" t="s">
        <v>33</v>
      </c>
      <c r="O990" s="27"/>
      <c r="P990" s="104">
        <f>O990*H990</f>
        <v>0</v>
      </c>
      <c r="Q990" s="104">
        <v>0</v>
      </c>
      <c r="R990" s="104">
        <f>Q990*H990</f>
        <v>0</v>
      </c>
      <c r="S990" s="104">
        <v>0</v>
      </c>
      <c r="T990" s="105">
        <f>S990*H990</f>
        <v>0</v>
      </c>
      <c r="AR990" s="106" t="s">
        <v>195</v>
      </c>
      <c r="AT990" s="106" t="s">
        <v>92</v>
      </c>
      <c r="AU990" s="106" t="s">
        <v>49</v>
      </c>
      <c r="AY990" s="10" t="s">
        <v>90</v>
      </c>
      <c r="BE990" s="107">
        <f>IF(N990="základní",J990,0)</f>
        <v>0</v>
      </c>
      <c r="BF990" s="107">
        <f>IF(N990="snížená",J990,0)</f>
        <v>0</v>
      </c>
      <c r="BG990" s="107">
        <f>IF(N990="zákl. přenesená",J990,0)</f>
        <v>0</v>
      </c>
      <c r="BH990" s="107">
        <f>IF(N990="sníž. přenesená",J990,0)</f>
        <v>0</v>
      </c>
      <c r="BI990" s="107">
        <f>IF(N990="nulová",J990,0)</f>
        <v>0</v>
      </c>
      <c r="BJ990" s="10" t="s">
        <v>47</v>
      </c>
      <c r="BK990" s="107">
        <f>ROUND(I990*H990,2)</f>
        <v>0</v>
      </c>
      <c r="BL990" s="10" t="s">
        <v>195</v>
      </c>
      <c r="BM990" s="106" t="s">
        <v>1178</v>
      </c>
    </row>
    <row r="991" spans="2:65" s="1" customFormat="1" ht="19.5" x14ac:dyDescent="0.2">
      <c r="B991" s="19"/>
      <c r="D991" s="108" t="s">
        <v>99</v>
      </c>
      <c r="F991" s="109" t="s">
        <v>1177</v>
      </c>
      <c r="I991" s="39"/>
      <c r="L991" s="19"/>
      <c r="M991" s="110"/>
      <c r="N991" s="27"/>
      <c r="O991" s="27"/>
      <c r="P991" s="27"/>
      <c r="Q991" s="27"/>
      <c r="R991" s="27"/>
      <c r="S991" s="27"/>
      <c r="T991" s="28"/>
      <c r="AT991" s="10" t="s">
        <v>99</v>
      </c>
      <c r="AU991" s="10" t="s">
        <v>49</v>
      </c>
    </row>
    <row r="992" spans="2:65" s="1" customFormat="1" ht="292.5" x14ac:dyDescent="0.2">
      <c r="B992" s="19"/>
      <c r="D992" s="108" t="s">
        <v>318</v>
      </c>
      <c r="F992" s="137" t="s">
        <v>897</v>
      </c>
      <c r="I992" s="39"/>
      <c r="L992" s="19"/>
      <c r="M992" s="110"/>
      <c r="N992" s="27"/>
      <c r="O992" s="27"/>
      <c r="P992" s="27"/>
      <c r="Q992" s="27"/>
      <c r="R992" s="27"/>
      <c r="S992" s="27"/>
      <c r="T992" s="28"/>
      <c r="AT992" s="10" t="s">
        <v>318</v>
      </c>
      <c r="AU992" s="10" t="s">
        <v>49</v>
      </c>
    </row>
    <row r="993" spans="2:65" s="7" customFormat="1" x14ac:dyDescent="0.2">
      <c r="B993" s="111"/>
      <c r="D993" s="108" t="s">
        <v>101</v>
      </c>
      <c r="E993" s="112" t="s">
        <v>0</v>
      </c>
      <c r="F993" s="113" t="s">
        <v>1179</v>
      </c>
      <c r="H993" s="114">
        <v>1</v>
      </c>
      <c r="I993" s="115"/>
      <c r="L993" s="111"/>
      <c r="M993" s="116"/>
      <c r="N993" s="117"/>
      <c r="O993" s="117"/>
      <c r="P993" s="117"/>
      <c r="Q993" s="117"/>
      <c r="R993" s="117"/>
      <c r="S993" s="117"/>
      <c r="T993" s="118"/>
      <c r="AT993" s="112" t="s">
        <v>101</v>
      </c>
      <c r="AU993" s="112" t="s">
        <v>49</v>
      </c>
      <c r="AV993" s="7" t="s">
        <v>49</v>
      </c>
      <c r="AW993" s="7" t="s">
        <v>25</v>
      </c>
      <c r="AX993" s="7" t="s">
        <v>46</v>
      </c>
      <c r="AY993" s="112" t="s">
        <v>90</v>
      </c>
    </row>
    <row r="994" spans="2:65" s="1" customFormat="1" ht="36" customHeight="1" x14ac:dyDescent="0.2">
      <c r="B994" s="94"/>
      <c r="C994" s="95" t="s">
        <v>1180</v>
      </c>
      <c r="D994" s="95" t="s">
        <v>92</v>
      </c>
      <c r="E994" s="96" t="s">
        <v>887</v>
      </c>
      <c r="F994" s="97" t="s">
        <v>1181</v>
      </c>
      <c r="G994" s="98" t="s">
        <v>467</v>
      </c>
      <c r="H994" s="99">
        <v>1</v>
      </c>
      <c r="I994" s="100"/>
      <c r="J994" s="101">
        <f>ROUND(I994*H994,2)</f>
        <v>0</v>
      </c>
      <c r="K994" s="97" t="s">
        <v>0</v>
      </c>
      <c r="L994" s="19"/>
      <c r="M994" s="102" t="s">
        <v>0</v>
      </c>
      <c r="N994" s="103" t="s">
        <v>33</v>
      </c>
      <c r="O994" s="27"/>
      <c r="P994" s="104">
        <f>O994*H994</f>
        <v>0</v>
      </c>
      <c r="Q994" s="104">
        <v>0</v>
      </c>
      <c r="R994" s="104">
        <f>Q994*H994</f>
        <v>0</v>
      </c>
      <c r="S994" s="104">
        <v>0</v>
      </c>
      <c r="T994" s="105">
        <f>S994*H994</f>
        <v>0</v>
      </c>
      <c r="AR994" s="106" t="s">
        <v>195</v>
      </c>
      <c r="AT994" s="106" t="s">
        <v>92</v>
      </c>
      <c r="AU994" s="106" t="s">
        <v>49</v>
      </c>
      <c r="AY994" s="10" t="s">
        <v>90</v>
      </c>
      <c r="BE994" s="107">
        <f>IF(N994="základní",J994,0)</f>
        <v>0</v>
      </c>
      <c r="BF994" s="107">
        <f>IF(N994="snížená",J994,0)</f>
        <v>0</v>
      </c>
      <c r="BG994" s="107">
        <f>IF(N994="zákl. přenesená",J994,0)</f>
        <v>0</v>
      </c>
      <c r="BH994" s="107">
        <f>IF(N994="sníž. přenesená",J994,0)</f>
        <v>0</v>
      </c>
      <c r="BI994" s="107">
        <f>IF(N994="nulová",J994,0)</f>
        <v>0</v>
      </c>
      <c r="BJ994" s="10" t="s">
        <v>47</v>
      </c>
      <c r="BK994" s="107">
        <f>ROUND(I994*H994,2)</f>
        <v>0</v>
      </c>
      <c r="BL994" s="10" t="s">
        <v>195</v>
      </c>
      <c r="BM994" s="106" t="s">
        <v>1182</v>
      </c>
    </row>
    <row r="995" spans="2:65" s="1" customFormat="1" ht="19.5" x14ac:dyDescent="0.2">
      <c r="B995" s="19"/>
      <c r="D995" s="108" t="s">
        <v>99</v>
      </c>
      <c r="F995" s="109" t="s">
        <v>1181</v>
      </c>
      <c r="I995" s="39"/>
      <c r="L995" s="19"/>
      <c r="M995" s="110"/>
      <c r="N995" s="27"/>
      <c r="O995" s="27"/>
      <c r="P995" s="27"/>
      <c r="Q995" s="27"/>
      <c r="R995" s="27"/>
      <c r="S995" s="27"/>
      <c r="T995" s="28"/>
      <c r="AT995" s="10" t="s">
        <v>99</v>
      </c>
      <c r="AU995" s="10" t="s">
        <v>49</v>
      </c>
    </row>
    <row r="996" spans="2:65" s="1" customFormat="1" ht="292.5" x14ac:dyDescent="0.2">
      <c r="B996" s="19"/>
      <c r="D996" s="108" t="s">
        <v>318</v>
      </c>
      <c r="F996" s="137" t="s">
        <v>897</v>
      </c>
      <c r="I996" s="39"/>
      <c r="L996" s="19"/>
      <c r="M996" s="110"/>
      <c r="N996" s="27"/>
      <c r="O996" s="27"/>
      <c r="P996" s="27"/>
      <c r="Q996" s="27"/>
      <c r="R996" s="27"/>
      <c r="S996" s="27"/>
      <c r="T996" s="28"/>
      <c r="AT996" s="10" t="s">
        <v>318</v>
      </c>
      <c r="AU996" s="10" t="s">
        <v>49</v>
      </c>
    </row>
    <row r="997" spans="2:65" s="7" customFormat="1" x14ac:dyDescent="0.2">
      <c r="B997" s="111"/>
      <c r="D997" s="108" t="s">
        <v>101</v>
      </c>
      <c r="E997" s="112" t="s">
        <v>0</v>
      </c>
      <c r="F997" s="113" t="s">
        <v>1183</v>
      </c>
      <c r="H997" s="114">
        <v>1</v>
      </c>
      <c r="I997" s="115"/>
      <c r="L997" s="111"/>
      <c r="M997" s="116"/>
      <c r="N997" s="117"/>
      <c r="O997" s="117"/>
      <c r="P997" s="117"/>
      <c r="Q997" s="117"/>
      <c r="R997" s="117"/>
      <c r="S997" s="117"/>
      <c r="T997" s="118"/>
      <c r="AT997" s="112" t="s">
        <v>101</v>
      </c>
      <c r="AU997" s="112" t="s">
        <v>49</v>
      </c>
      <c r="AV997" s="7" t="s">
        <v>49</v>
      </c>
      <c r="AW997" s="7" t="s">
        <v>25</v>
      </c>
      <c r="AX997" s="7" t="s">
        <v>46</v>
      </c>
      <c r="AY997" s="112" t="s">
        <v>90</v>
      </c>
    </row>
    <row r="998" spans="2:65" s="1" customFormat="1" ht="36" customHeight="1" x14ac:dyDescent="0.2">
      <c r="B998" s="94"/>
      <c r="C998" s="95" t="s">
        <v>1184</v>
      </c>
      <c r="D998" s="95" t="s">
        <v>92</v>
      </c>
      <c r="E998" s="96" t="s">
        <v>894</v>
      </c>
      <c r="F998" s="97" t="s">
        <v>1185</v>
      </c>
      <c r="G998" s="98" t="s">
        <v>467</v>
      </c>
      <c r="H998" s="99">
        <v>1</v>
      </c>
      <c r="I998" s="100"/>
      <c r="J998" s="101">
        <f>ROUND(I998*H998,2)</f>
        <v>0</v>
      </c>
      <c r="K998" s="97" t="s">
        <v>0</v>
      </c>
      <c r="L998" s="19"/>
      <c r="M998" s="102" t="s">
        <v>0</v>
      </c>
      <c r="N998" s="103" t="s">
        <v>33</v>
      </c>
      <c r="O998" s="27"/>
      <c r="P998" s="104">
        <f>O998*H998</f>
        <v>0</v>
      </c>
      <c r="Q998" s="104">
        <v>0</v>
      </c>
      <c r="R998" s="104">
        <f>Q998*H998</f>
        <v>0</v>
      </c>
      <c r="S998" s="104">
        <v>0</v>
      </c>
      <c r="T998" s="105">
        <f>S998*H998</f>
        <v>0</v>
      </c>
      <c r="AR998" s="106" t="s">
        <v>195</v>
      </c>
      <c r="AT998" s="106" t="s">
        <v>92</v>
      </c>
      <c r="AU998" s="106" t="s">
        <v>49</v>
      </c>
      <c r="AY998" s="10" t="s">
        <v>90</v>
      </c>
      <c r="BE998" s="107">
        <f>IF(N998="základní",J998,0)</f>
        <v>0</v>
      </c>
      <c r="BF998" s="107">
        <f>IF(N998="snížená",J998,0)</f>
        <v>0</v>
      </c>
      <c r="BG998" s="107">
        <f>IF(N998="zákl. přenesená",J998,0)</f>
        <v>0</v>
      </c>
      <c r="BH998" s="107">
        <f>IF(N998="sníž. přenesená",J998,0)</f>
        <v>0</v>
      </c>
      <c r="BI998" s="107">
        <f>IF(N998="nulová",J998,0)</f>
        <v>0</v>
      </c>
      <c r="BJ998" s="10" t="s">
        <v>47</v>
      </c>
      <c r="BK998" s="107">
        <f>ROUND(I998*H998,2)</f>
        <v>0</v>
      </c>
      <c r="BL998" s="10" t="s">
        <v>195</v>
      </c>
      <c r="BM998" s="106" t="s">
        <v>1186</v>
      </c>
    </row>
    <row r="999" spans="2:65" s="1" customFormat="1" ht="19.5" x14ac:dyDescent="0.2">
      <c r="B999" s="19"/>
      <c r="D999" s="108" t="s">
        <v>99</v>
      </c>
      <c r="F999" s="109" t="s">
        <v>1185</v>
      </c>
      <c r="I999" s="39"/>
      <c r="L999" s="19"/>
      <c r="M999" s="110"/>
      <c r="N999" s="27"/>
      <c r="O999" s="27"/>
      <c r="P999" s="27"/>
      <c r="Q999" s="27"/>
      <c r="R999" s="27"/>
      <c r="S999" s="27"/>
      <c r="T999" s="28"/>
      <c r="AT999" s="10" t="s">
        <v>99</v>
      </c>
      <c r="AU999" s="10" t="s">
        <v>49</v>
      </c>
    </row>
    <row r="1000" spans="2:65" s="1" customFormat="1" ht="292.5" x14ac:dyDescent="0.2">
      <c r="B1000" s="19"/>
      <c r="D1000" s="108" t="s">
        <v>318</v>
      </c>
      <c r="F1000" s="137" t="s">
        <v>897</v>
      </c>
      <c r="I1000" s="39"/>
      <c r="L1000" s="19"/>
      <c r="M1000" s="110"/>
      <c r="N1000" s="27"/>
      <c r="O1000" s="27"/>
      <c r="P1000" s="27"/>
      <c r="Q1000" s="27"/>
      <c r="R1000" s="27"/>
      <c r="S1000" s="27"/>
      <c r="T1000" s="28"/>
      <c r="AT1000" s="10" t="s">
        <v>318</v>
      </c>
      <c r="AU1000" s="10" t="s">
        <v>49</v>
      </c>
    </row>
    <row r="1001" spans="2:65" s="7" customFormat="1" x14ac:dyDescent="0.2">
      <c r="B1001" s="111"/>
      <c r="D1001" s="108" t="s">
        <v>101</v>
      </c>
      <c r="E1001" s="112" t="s">
        <v>0</v>
      </c>
      <c r="F1001" s="113" t="s">
        <v>1187</v>
      </c>
      <c r="H1001" s="114">
        <v>1</v>
      </c>
      <c r="I1001" s="115"/>
      <c r="L1001" s="111"/>
      <c r="M1001" s="116"/>
      <c r="N1001" s="117"/>
      <c r="O1001" s="117"/>
      <c r="P1001" s="117"/>
      <c r="Q1001" s="117"/>
      <c r="R1001" s="117"/>
      <c r="S1001" s="117"/>
      <c r="T1001" s="118"/>
      <c r="AT1001" s="112" t="s">
        <v>101</v>
      </c>
      <c r="AU1001" s="112" t="s">
        <v>49</v>
      </c>
      <c r="AV1001" s="7" t="s">
        <v>49</v>
      </c>
      <c r="AW1001" s="7" t="s">
        <v>25</v>
      </c>
      <c r="AX1001" s="7" t="s">
        <v>46</v>
      </c>
      <c r="AY1001" s="112" t="s">
        <v>90</v>
      </c>
    </row>
    <row r="1002" spans="2:65" s="1" customFormat="1" ht="36" customHeight="1" x14ac:dyDescent="0.2">
      <c r="B1002" s="94"/>
      <c r="C1002" s="95" t="s">
        <v>1188</v>
      </c>
      <c r="D1002" s="95" t="s">
        <v>92</v>
      </c>
      <c r="E1002" s="96" t="s">
        <v>899</v>
      </c>
      <c r="F1002" s="97" t="s">
        <v>1189</v>
      </c>
      <c r="G1002" s="98" t="s">
        <v>467</v>
      </c>
      <c r="H1002" s="99">
        <v>1</v>
      </c>
      <c r="I1002" s="100"/>
      <c r="J1002" s="101">
        <f>ROUND(I1002*H1002,2)</f>
        <v>0</v>
      </c>
      <c r="K1002" s="97" t="s">
        <v>0</v>
      </c>
      <c r="L1002" s="19"/>
      <c r="M1002" s="102" t="s">
        <v>0</v>
      </c>
      <c r="N1002" s="103" t="s">
        <v>33</v>
      </c>
      <c r="O1002" s="27"/>
      <c r="P1002" s="104">
        <f>O1002*H1002</f>
        <v>0</v>
      </c>
      <c r="Q1002" s="104">
        <v>0</v>
      </c>
      <c r="R1002" s="104">
        <f>Q1002*H1002</f>
        <v>0</v>
      </c>
      <c r="S1002" s="104">
        <v>0</v>
      </c>
      <c r="T1002" s="105">
        <f>S1002*H1002</f>
        <v>0</v>
      </c>
      <c r="AR1002" s="106" t="s">
        <v>195</v>
      </c>
      <c r="AT1002" s="106" t="s">
        <v>92</v>
      </c>
      <c r="AU1002" s="106" t="s">
        <v>49</v>
      </c>
      <c r="AY1002" s="10" t="s">
        <v>90</v>
      </c>
      <c r="BE1002" s="107">
        <f>IF(N1002="základní",J1002,0)</f>
        <v>0</v>
      </c>
      <c r="BF1002" s="107">
        <f>IF(N1002="snížená",J1002,0)</f>
        <v>0</v>
      </c>
      <c r="BG1002" s="107">
        <f>IF(N1002="zákl. přenesená",J1002,0)</f>
        <v>0</v>
      </c>
      <c r="BH1002" s="107">
        <f>IF(N1002="sníž. přenesená",J1002,0)</f>
        <v>0</v>
      </c>
      <c r="BI1002" s="107">
        <f>IF(N1002="nulová",J1002,0)</f>
        <v>0</v>
      </c>
      <c r="BJ1002" s="10" t="s">
        <v>47</v>
      </c>
      <c r="BK1002" s="107">
        <f>ROUND(I1002*H1002,2)</f>
        <v>0</v>
      </c>
      <c r="BL1002" s="10" t="s">
        <v>195</v>
      </c>
      <c r="BM1002" s="106" t="s">
        <v>1190</v>
      </c>
    </row>
    <row r="1003" spans="2:65" s="1" customFormat="1" ht="19.5" x14ac:dyDescent="0.2">
      <c r="B1003" s="19"/>
      <c r="D1003" s="108" t="s">
        <v>99</v>
      </c>
      <c r="F1003" s="109" t="s">
        <v>1189</v>
      </c>
      <c r="I1003" s="39"/>
      <c r="L1003" s="19"/>
      <c r="M1003" s="110"/>
      <c r="N1003" s="27"/>
      <c r="O1003" s="27"/>
      <c r="P1003" s="27"/>
      <c r="Q1003" s="27"/>
      <c r="R1003" s="27"/>
      <c r="S1003" s="27"/>
      <c r="T1003" s="28"/>
      <c r="AT1003" s="10" t="s">
        <v>99</v>
      </c>
      <c r="AU1003" s="10" t="s">
        <v>49</v>
      </c>
    </row>
    <row r="1004" spans="2:65" s="1" customFormat="1" ht="292.5" x14ac:dyDescent="0.2">
      <c r="B1004" s="19"/>
      <c r="D1004" s="108" t="s">
        <v>318</v>
      </c>
      <c r="F1004" s="137" t="s">
        <v>897</v>
      </c>
      <c r="I1004" s="39"/>
      <c r="L1004" s="19"/>
      <c r="M1004" s="110"/>
      <c r="N1004" s="27"/>
      <c r="O1004" s="27"/>
      <c r="P1004" s="27"/>
      <c r="Q1004" s="27"/>
      <c r="R1004" s="27"/>
      <c r="S1004" s="27"/>
      <c r="T1004" s="28"/>
      <c r="AT1004" s="10" t="s">
        <v>318</v>
      </c>
      <c r="AU1004" s="10" t="s">
        <v>49</v>
      </c>
    </row>
    <row r="1005" spans="2:65" s="7" customFormat="1" x14ac:dyDescent="0.2">
      <c r="B1005" s="111"/>
      <c r="D1005" s="108" t="s">
        <v>101</v>
      </c>
      <c r="E1005" s="112" t="s">
        <v>0</v>
      </c>
      <c r="F1005" s="113" t="s">
        <v>1191</v>
      </c>
      <c r="H1005" s="114">
        <v>1</v>
      </c>
      <c r="I1005" s="115"/>
      <c r="L1005" s="111"/>
      <c r="M1005" s="116"/>
      <c r="N1005" s="117"/>
      <c r="O1005" s="117"/>
      <c r="P1005" s="117"/>
      <c r="Q1005" s="117"/>
      <c r="R1005" s="117"/>
      <c r="S1005" s="117"/>
      <c r="T1005" s="118"/>
      <c r="AT1005" s="112" t="s">
        <v>101</v>
      </c>
      <c r="AU1005" s="112" t="s">
        <v>49</v>
      </c>
      <c r="AV1005" s="7" t="s">
        <v>49</v>
      </c>
      <c r="AW1005" s="7" t="s">
        <v>25</v>
      </c>
      <c r="AX1005" s="7" t="s">
        <v>46</v>
      </c>
      <c r="AY1005" s="112" t="s">
        <v>90</v>
      </c>
    </row>
    <row r="1006" spans="2:65" s="1" customFormat="1" ht="36" customHeight="1" x14ac:dyDescent="0.2">
      <c r="B1006" s="94"/>
      <c r="C1006" s="95" t="s">
        <v>1192</v>
      </c>
      <c r="D1006" s="95" t="s">
        <v>92</v>
      </c>
      <c r="E1006" s="96" t="s">
        <v>903</v>
      </c>
      <c r="F1006" s="97" t="s">
        <v>1193</v>
      </c>
      <c r="G1006" s="98" t="s">
        <v>467</v>
      </c>
      <c r="H1006" s="99">
        <v>1</v>
      </c>
      <c r="I1006" s="100"/>
      <c r="J1006" s="101">
        <f>ROUND(I1006*H1006,2)</f>
        <v>0</v>
      </c>
      <c r="K1006" s="97" t="s">
        <v>0</v>
      </c>
      <c r="L1006" s="19"/>
      <c r="M1006" s="102" t="s">
        <v>0</v>
      </c>
      <c r="N1006" s="103" t="s">
        <v>33</v>
      </c>
      <c r="O1006" s="27"/>
      <c r="P1006" s="104">
        <f>O1006*H1006</f>
        <v>0</v>
      </c>
      <c r="Q1006" s="104">
        <v>0</v>
      </c>
      <c r="R1006" s="104">
        <f>Q1006*H1006</f>
        <v>0</v>
      </c>
      <c r="S1006" s="104">
        <v>0</v>
      </c>
      <c r="T1006" s="105">
        <f>S1006*H1006</f>
        <v>0</v>
      </c>
      <c r="AR1006" s="106" t="s">
        <v>195</v>
      </c>
      <c r="AT1006" s="106" t="s">
        <v>92</v>
      </c>
      <c r="AU1006" s="106" t="s">
        <v>49</v>
      </c>
      <c r="AY1006" s="10" t="s">
        <v>90</v>
      </c>
      <c r="BE1006" s="107">
        <f>IF(N1006="základní",J1006,0)</f>
        <v>0</v>
      </c>
      <c r="BF1006" s="107">
        <f>IF(N1006="snížená",J1006,0)</f>
        <v>0</v>
      </c>
      <c r="BG1006" s="107">
        <f>IF(N1006="zákl. přenesená",J1006,0)</f>
        <v>0</v>
      </c>
      <c r="BH1006" s="107">
        <f>IF(N1006="sníž. přenesená",J1006,0)</f>
        <v>0</v>
      </c>
      <c r="BI1006" s="107">
        <f>IF(N1006="nulová",J1006,0)</f>
        <v>0</v>
      </c>
      <c r="BJ1006" s="10" t="s">
        <v>47</v>
      </c>
      <c r="BK1006" s="107">
        <f>ROUND(I1006*H1006,2)</f>
        <v>0</v>
      </c>
      <c r="BL1006" s="10" t="s">
        <v>195</v>
      </c>
      <c r="BM1006" s="106" t="s">
        <v>1194</v>
      </c>
    </row>
    <row r="1007" spans="2:65" s="1" customFormat="1" ht="19.5" x14ac:dyDescent="0.2">
      <c r="B1007" s="19"/>
      <c r="D1007" s="108" t="s">
        <v>99</v>
      </c>
      <c r="F1007" s="109" t="s">
        <v>1193</v>
      </c>
      <c r="I1007" s="39"/>
      <c r="L1007" s="19"/>
      <c r="M1007" s="110"/>
      <c r="N1007" s="27"/>
      <c r="O1007" s="27"/>
      <c r="P1007" s="27"/>
      <c r="Q1007" s="27"/>
      <c r="R1007" s="27"/>
      <c r="S1007" s="27"/>
      <c r="T1007" s="28"/>
      <c r="AT1007" s="10" t="s">
        <v>99</v>
      </c>
      <c r="AU1007" s="10" t="s">
        <v>49</v>
      </c>
    </row>
    <row r="1008" spans="2:65" s="1" customFormat="1" ht="292.5" x14ac:dyDescent="0.2">
      <c r="B1008" s="19"/>
      <c r="D1008" s="108" t="s">
        <v>318</v>
      </c>
      <c r="F1008" s="137" t="s">
        <v>897</v>
      </c>
      <c r="I1008" s="39"/>
      <c r="L1008" s="19"/>
      <c r="M1008" s="110"/>
      <c r="N1008" s="27"/>
      <c r="O1008" s="27"/>
      <c r="P1008" s="27"/>
      <c r="Q1008" s="27"/>
      <c r="R1008" s="27"/>
      <c r="S1008" s="27"/>
      <c r="T1008" s="28"/>
      <c r="AT1008" s="10" t="s">
        <v>318</v>
      </c>
      <c r="AU1008" s="10" t="s">
        <v>49</v>
      </c>
    </row>
    <row r="1009" spans="2:65" s="7" customFormat="1" x14ac:dyDescent="0.2">
      <c r="B1009" s="111"/>
      <c r="D1009" s="108" t="s">
        <v>101</v>
      </c>
      <c r="E1009" s="112" t="s">
        <v>0</v>
      </c>
      <c r="F1009" s="113" t="s">
        <v>1195</v>
      </c>
      <c r="H1009" s="114">
        <v>1</v>
      </c>
      <c r="I1009" s="115"/>
      <c r="L1009" s="111"/>
      <c r="M1009" s="116"/>
      <c r="N1009" s="117"/>
      <c r="O1009" s="117"/>
      <c r="P1009" s="117"/>
      <c r="Q1009" s="117"/>
      <c r="R1009" s="117"/>
      <c r="S1009" s="117"/>
      <c r="T1009" s="118"/>
      <c r="AT1009" s="112" t="s">
        <v>101</v>
      </c>
      <c r="AU1009" s="112" t="s">
        <v>49</v>
      </c>
      <c r="AV1009" s="7" t="s">
        <v>49</v>
      </c>
      <c r="AW1009" s="7" t="s">
        <v>25</v>
      </c>
      <c r="AX1009" s="7" t="s">
        <v>46</v>
      </c>
      <c r="AY1009" s="112" t="s">
        <v>90</v>
      </c>
    </row>
    <row r="1010" spans="2:65" s="1" customFormat="1" ht="36" customHeight="1" x14ac:dyDescent="0.2">
      <c r="B1010" s="94"/>
      <c r="C1010" s="95" t="s">
        <v>1196</v>
      </c>
      <c r="D1010" s="95" t="s">
        <v>92</v>
      </c>
      <c r="E1010" s="96" t="s">
        <v>907</v>
      </c>
      <c r="F1010" s="97" t="s">
        <v>1197</v>
      </c>
      <c r="G1010" s="98" t="s">
        <v>467</v>
      </c>
      <c r="H1010" s="99">
        <v>1</v>
      </c>
      <c r="I1010" s="100"/>
      <c r="J1010" s="101">
        <f>ROUND(I1010*H1010,2)</f>
        <v>0</v>
      </c>
      <c r="K1010" s="97" t="s">
        <v>0</v>
      </c>
      <c r="L1010" s="19"/>
      <c r="M1010" s="102" t="s">
        <v>0</v>
      </c>
      <c r="N1010" s="103" t="s">
        <v>33</v>
      </c>
      <c r="O1010" s="27"/>
      <c r="P1010" s="104">
        <f>O1010*H1010</f>
        <v>0</v>
      </c>
      <c r="Q1010" s="104">
        <v>0</v>
      </c>
      <c r="R1010" s="104">
        <f>Q1010*H1010</f>
        <v>0</v>
      </c>
      <c r="S1010" s="104">
        <v>0</v>
      </c>
      <c r="T1010" s="105">
        <f>S1010*H1010</f>
        <v>0</v>
      </c>
      <c r="AR1010" s="106" t="s">
        <v>195</v>
      </c>
      <c r="AT1010" s="106" t="s">
        <v>92</v>
      </c>
      <c r="AU1010" s="106" t="s">
        <v>49</v>
      </c>
      <c r="AY1010" s="10" t="s">
        <v>90</v>
      </c>
      <c r="BE1010" s="107">
        <f>IF(N1010="základní",J1010,0)</f>
        <v>0</v>
      </c>
      <c r="BF1010" s="107">
        <f>IF(N1010="snížená",J1010,0)</f>
        <v>0</v>
      </c>
      <c r="BG1010" s="107">
        <f>IF(N1010="zákl. přenesená",J1010,0)</f>
        <v>0</v>
      </c>
      <c r="BH1010" s="107">
        <f>IF(N1010="sníž. přenesená",J1010,0)</f>
        <v>0</v>
      </c>
      <c r="BI1010" s="107">
        <f>IF(N1010="nulová",J1010,0)</f>
        <v>0</v>
      </c>
      <c r="BJ1010" s="10" t="s">
        <v>47</v>
      </c>
      <c r="BK1010" s="107">
        <f>ROUND(I1010*H1010,2)</f>
        <v>0</v>
      </c>
      <c r="BL1010" s="10" t="s">
        <v>195</v>
      </c>
      <c r="BM1010" s="106" t="s">
        <v>1198</v>
      </c>
    </row>
    <row r="1011" spans="2:65" s="1" customFormat="1" ht="19.5" x14ac:dyDescent="0.2">
      <c r="B1011" s="19"/>
      <c r="D1011" s="108" t="s">
        <v>99</v>
      </c>
      <c r="F1011" s="109" t="s">
        <v>1197</v>
      </c>
      <c r="I1011" s="39"/>
      <c r="L1011" s="19"/>
      <c r="M1011" s="110"/>
      <c r="N1011" s="27"/>
      <c r="O1011" s="27"/>
      <c r="P1011" s="27"/>
      <c r="Q1011" s="27"/>
      <c r="R1011" s="27"/>
      <c r="S1011" s="27"/>
      <c r="T1011" s="28"/>
      <c r="AT1011" s="10" t="s">
        <v>99</v>
      </c>
      <c r="AU1011" s="10" t="s">
        <v>49</v>
      </c>
    </row>
    <row r="1012" spans="2:65" s="1" customFormat="1" ht="292.5" x14ac:dyDescent="0.2">
      <c r="B1012" s="19"/>
      <c r="D1012" s="108" t="s">
        <v>318</v>
      </c>
      <c r="F1012" s="137" t="s">
        <v>897</v>
      </c>
      <c r="I1012" s="39"/>
      <c r="L1012" s="19"/>
      <c r="M1012" s="110"/>
      <c r="N1012" s="27"/>
      <c r="O1012" s="27"/>
      <c r="P1012" s="27"/>
      <c r="Q1012" s="27"/>
      <c r="R1012" s="27"/>
      <c r="S1012" s="27"/>
      <c r="T1012" s="28"/>
      <c r="AT1012" s="10" t="s">
        <v>318</v>
      </c>
      <c r="AU1012" s="10" t="s">
        <v>49</v>
      </c>
    </row>
    <row r="1013" spans="2:65" s="7" customFormat="1" x14ac:dyDescent="0.2">
      <c r="B1013" s="111"/>
      <c r="D1013" s="108" t="s">
        <v>101</v>
      </c>
      <c r="E1013" s="112" t="s">
        <v>0</v>
      </c>
      <c r="F1013" s="113" t="s">
        <v>1199</v>
      </c>
      <c r="H1013" s="114">
        <v>1</v>
      </c>
      <c r="I1013" s="115"/>
      <c r="L1013" s="111"/>
      <c r="M1013" s="116"/>
      <c r="N1013" s="117"/>
      <c r="O1013" s="117"/>
      <c r="P1013" s="117"/>
      <c r="Q1013" s="117"/>
      <c r="R1013" s="117"/>
      <c r="S1013" s="117"/>
      <c r="T1013" s="118"/>
      <c r="AT1013" s="112" t="s">
        <v>101</v>
      </c>
      <c r="AU1013" s="112" t="s">
        <v>49</v>
      </c>
      <c r="AV1013" s="7" t="s">
        <v>49</v>
      </c>
      <c r="AW1013" s="7" t="s">
        <v>25</v>
      </c>
      <c r="AX1013" s="7" t="s">
        <v>46</v>
      </c>
      <c r="AY1013" s="112" t="s">
        <v>90</v>
      </c>
    </row>
    <row r="1014" spans="2:65" s="1" customFormat="1" ht="36" customHeight="1" x14ac:dyDescent="0.2">
      <c r="B1014" s="94"/>
      <c r="C1014" s="95" t="s">
        <v>1200</v>
      </c>
      <c r="D1014" s="95" t="s">
        <v>92</v>
      </c>
      <c r="E1014" s="96" t="s">
        <v>911</v>
      </c>
      <c r="F1014" s="97" t="s">
        <v>1201</v>
      </c>
      <c r="G1014" s="98" t="s">
        <v>467</v>
      </c>
      <c r="H1014" s="99">
        <v>1</v>
      </c>
      <c r="I1014" s="100"/>
      <c r="J1014" s="101">
        <f>ROUND(I1014*H1014,2)</f>
        <v>0</v>
      </c>
      <c r="K1014" s="97" t="s">
        <v>0</v>
      </c>
      <c r="L1014" s="19"/>
      <c r="M1014" s="102" t="s">
        <v>0</v>
      </c>
      <c r="N1014" s="103" t="s">
        <v>33</v>
      </c>
      <c r="O1014" s="27"/>
      <c r="P1014" s="104">
        <f>O1014*H1014</f>
        <v>0</v>
      </c>
      <c r="Q1014" s="104">
        <v>0</v>
      </c>
      <c r="R1014" s="104">
        <f>Q1014*H1014</f>
        <v>0</v>
      </c>
      <c r="S1014" s="104">
        <v>0</v>
      </c>
      <c r="T1014" s="105">
        <f>S1014*H1014</f>
        <v>0</v>
      </c>
      <c r="AR1014" s="106" t="s">
        <v>195</v>
      </c>
      <c r="AT1014" s="106" t="s">
        <v>92</v>
      </c>
      <c r="AU1014" s="106" t="s">
        <v>49</v>
      </c>
      <c r="AY1014" s="10" t="s">
        <v>90</v>
      </c>
      <c r="BE1014" s="107">
        <f>IF(N1014="základní",J1014,0)</f>
        <v>0</v>
      </c>
      <c r="BF1014" s="107">
        <f>IF(N1014="snížená",J1014,0)</f>
        <v>0</v>
      </c>
      <c r="BG1014" s="107">
        <f>IF(N1014="zákl. přenesená",J1014,0)</f>
        <v>0</v>
      </c>
      <c r="BH1014" s="107">
        <f>IF(N1014="sníž. přenesená",J1014,0)</f>
        <v>0</v>
      </c>
      <c r="BI1014" s="107">
        <f>IF(N1014="nulová",J1014,0)</f>
        <v>0</v>
      </c>
      <c r="BJ1014" s="10" t="s">
        <v>47</v>
      </c>
      <c r="BK1014" s="107">
        <f>ROUND(I1014*H1014,2)</f>
        <v>0</v>
      </c>
      <c r="BL1014" s="10" t="s">
        <v>195</v>
      </c>
      <c r="BM1014" s="106" t="s">
        <v>1202</v>
      </c>
    </row>
    <row r="1015" spans="2:65" s="1" customFormat="1" ht="19.5" x14ac:dyDescent="0.2">
      <c r="B1015" s="19"/>
      <c r="D1015" s="108" t="s">
        <v>99</v>
      </c>
      <c r="F1015" s="109" t="s">
        <v>1201</v>
      </c>
      <c r="I1015" s="39"/>
      <c r="L1015" s="19"/>
      <c r="M1015" s="110"/>
      <c r="N1015" s="27"/>
      <c r="O1015" s="27"/>
      <c r="P1015" s="27"/>
      <c r="Q1015" s="27"/>
      <c r="R1015" s="27"/>
      <c r="S1015" s="27"/>
      <c r="T1015" s="28"/>
      <c r="AT1015" s="10" t="s">
        <v>99</v>
      </c>
      <c r="AU1015" s="10" t="s">
        <v>49</v>
      </c>
    </row>
    <row r="1016" spans="2:65" s="1" customFormat="1" ht="292.5" x14ac:dyDescent="0.2">
      <c r="B1016" s="19"/>
      <c r="D1016" s="108" t="s">
        <v>318</v>
      </c>
      <c r="F1016" s="137" t="s">
        <v>897</v>
      </c>
      <c r="I1016" s="39"/>
      <c r="L1016" s="19"/>
      <c r="M1016" s="110"/>
      <c r="N1016" s="27"/>
      <c r="O1016" s="27"/>
      <c r="P1016" s="27"/>
      <c r="Q1016" s="27"/>
      <c r="R1016" s="27"/>
      <c r="S1016" s="27"/>
      <c r="T1016" s="28"/>
      <c r="AT1016" s="10" t="s">
        <v>318</v>
      </c>
      <c r="AU1016" s="10" t="s">
        <v>49</v>
      </c>
    </row>
    <row r="1017" spans="2:65" s="7" customFormat="1" x14ac:dyDescent="0.2">
      <c r="B1017" s="111"/>
      <c r="D1017" s="108" t="s">
        <v>101</v>
      </c>
      <c r="E1017" s="112" t="s">
        <v>0</v>
      </c>
      <c r="F1017" s="113" t="s">
        <v>1203</v>
      </c>
      <c r="H1017" s="114">
        <v>1</v>
      </c>
      <c r="I1017" s="115"/>
      <c r="L1017" s="111"/>
      <c r="M1017" s="116"/>
      <c r="N1017" s="117"/>
      <c r="O1017" s="117"/>
      <c r="P1017" s="117"/>
      <c r="Q1017" s="117"/>
      <c r="R1017" s="117"/>
      <c r="S1017" s="117"/>
      <c r="T1017" s="118"/>
      <c r="AT1017" s="112" t="s">
        <v>101</v>
      </c>
      <c r="AU1017" s="112" t="s">
        <v>49</v>
      </c>
      <c r="AV1017" s="7" t="s">
        <v>49</v>
      </c>
      <c r="AW1017" s="7" t="s">
        <v>25</v>
      </c>
      <c r="AX1017" s="7" t="s">
        <v>46</v>
      </c>
      <c r="AY1017" s="112" t="s">
        <v>90</v>
      </c>
    </row>
    <row r="1018" spans="2:65" s="1" customFormat="1" ht="36" customHeight="1" x14ac:dyDescent="0.2">
      <c r="B1018" s="94"/>
      <c r="C1018" s="95" t="s">
        <v>1204</v>
      </c>
      <c r="D1018" s="95" t="s">
        <v>92</v>
      </c>
      <c r="E1018" s="96" t="s">
        <v>915</v>
      </c>
      <c r="F1018" s="97" t="s">
        <v>1205</v>
      </c>
      <c r="G1018" s="98" t="s">
        <v>467</v>
      </c>
      <c r="H1018" s="99">
        <v>1</v>
      </c>
      <c r="I1018" s="100"/>
      <c r="J1018" s="101">
        <f>ROUND(I1018*H1018,2)</f>
        <v>0</v>
      </c>
      <c r="K1018" s="97" t="s">
        <v>0</v>
      </c>
      <c r="L1018" s="19"/>
      <c r="M1018" s="102" t="s">
        <v>0</v>
      </c>
      <c r="N1018" s="103" t="s">
        <v>33</v>
      </c>
      <c r="O1018" s="27"/>
      <c r="P1018" s="104">
        <f>O1018*H1018</f>
        <v>0</v>
      </c>
      <c r="Q1018" s="104">
        <v>0</v>
      </c>
      <c r="R1018" s="104">
        <f>Q1018*H1018</f>
        <v>0</v>
      </c>
      <c r="S1018" s="104">
        <v>0</v>
      </c>
      <c r="T1018" s="105">
        <f>S1018*H1018</f>
        <v>0</v>
      </c>
      <c r="AR1018" s="106" t="s">
        <v>195</v>
      </c>
      <c r="AT1018" s="106" t="s">
        <v>92</v>
      </c>
      <c r="AU1018" s="106" t="s">
        <v>49</v>
      </c>
      <c r="AY1018" s="10" t="s">
        <v>90</v>
      </c>
      <c r="BE1018" s="107">
        <f>IF(N1018="základní",J1018,0)</f>
        <v>0</v>
      </c>
      <c r="BF1018" s="107">
        <f>IF(N1018="snížená",J1018,0)</f>
        <v>0</v>
      </c>
      <c r="BG1018" s="107">
        <f>IF(N1018="zákl. přenesená",J1018,0)</f>
        <v>0</v>
      </c>
      <c r="BH1018" s="107">
        <f>IF(N1018="sníž. přenesená",J1018,0)</f>
        <v>0</v>
      </c>
      <c r="BI1018" s="107">
        <f>IF(N1018="nulová",J1018,0)</f>
        <v>0</v>
      </c>
      <c r="BJ1018" s="10" t="s">
        <v>47</v>
      </c>
      <c r="BK1018" s="107">
        <f>ROUND(I1018*H1018,2)</f>
        <v>0</v>
      </c>
      <c r="BL1018" s="10" t="s">
        <v>195</v>
      </c>
      <c r="BM1018" s="106" t="s">
        <v>1206</v>
      </c>
    </row>
    <row r="1019" spans="2:65" s="1" customFormat="1" ht="19.5" x14ac:dyDescent="0.2">
      <c r="B1019" s="19"/>
      <c r="D1019" s="108" t="s">
        <v>99</v>
      </c>
      <c r="F1019" s="109" t="s">
        <v>1205</v>
      </c>
      <c r="I1019" s="39"/>
      <c r="L1019" s="19"/>
      <c r="M1019" s="110"/>
      <c r="N1019" s="27"/>
      <c r="O1019" s="27"/>
      <c r="P1019" s="27"/>
      <c r="Q1019" s="27"/>
      <c r="R1019" s="27"/>
      <c r="S1019" s="27"/>
      <c r="T1019" s="28"/>
      <c r="AT1019" s="10" t="s">
        <v>99</v>
      </c>
      <c r="AU1019" s="10" t="s">
        <v>49</v>
      </c>
    </row>
    <row r="1020" spans="2:65" s="1" customFormat="1" ht="292.5" x14ac:dyDescent="0.2">
      <c r="B1020" s="19"/>
      <c r="D1020" s="108" t="s">
        <v>318</v>
      </c>
      <c r="F1020" s="137" t="s">
        <v>897</v>
      </c>
      <c r="I1020" s="39"/>
      <c r="L1020" s="19"/>
      <c r="M1020" s="110"/>
      <c r="N1020" s="27"/>
      <c r="O1020" s="27"/>
      <c r="P1020" s="27"/>
      <c r="Q1020" s="27"/>
      <c r="R1020" s="27"/>
      <c r="S1020" s="27"/>
      <c r="T1020" s="28"/>
      <c r="AT1020" s="10" t="s">
        <v>318</v>
      </c>
      <c r="AU1020" s="10" t="s">
        <v>49</v>
      </c>
    </row>
    <row r="1021" spans="2:65" s="7" customFormat="1" x14ac:dyDescent="0.2">
      <c r="B1021" s="111"/>
      <c r="D1021" s="108" t="s">
        <v>101</v>
      </c>
      <c r="E1021" s="112" t="s">
        <v>0</v>
      </c>
      <c r="F1021" s="113" t="s">
        <v>1207</v>
      </c>
      <c r="H1021" s="114">
        <v>1</v>
      </c>
      <c r="I1021" s="115"/>
      <c r="L1021" s="111"/>
      <c r="M1021" s="116"/>
      <c r="N1021" s="117"/>
      <c r="O1021" s="117"/>
      <c r="P1021" s="117"/>
      <c r="Q1021" s="117"/>
      <c r="R1021" s="117"/>
      <c r="S1021" s="117"/>
      <c r="T1021" s="118"/>
      <c r="AT1021" s="112" t="s">
        <v>101</v>
      </c>
      <c r="AU1021" s="112" t="s">
        <v>49</v>
      </c>
      <c r="AV1021" s="7" t="s">
        <v>49</v>
      </c>
      <c r="AW1021" s="7" t="s">
        <v>25</v>
      </c>
      <c r="AX1021" s="7" t="s">
        <v>46</v>
      </c>
      <c r="AY1021" s="112" t="s">
        <v>90</v>
      </c>
    </row>
    <row r="1022" spans="2:65" s="1" customFormat="1" ht="36" customHeight="1" x14ac:dyDescent="0.2">
      <c r="B1022" s="94"/>
      <c r="C1022" s="95" t="s">
        <v>1208</v>
      </c>
      <c r="D1022" s="95" t="s">
        <v>92</v>
      </c>
      <c r="E1022" s="96" t="s">
        <v>919</v>
      </c>
      <c r="F1022" s="97" t="s">
        <v>1209</v>
      </c>
      <c r="G1022" s="98" t="s">
        <v>467</v>
      </c>
      <c r="H1022" s="99">
        <v>1</v>
      </c>
      <c r="I1022" s="100"/>
      <c r="J1022" s="101">
        <f>ROUND(I1022*H1022,2)</f>
        <v>0</v>
      </c>
      <c r="K1022" s="97" t="s">
        <v>0</v>
      </c>
      <c r="L1022" s="19"/>
      <c r="M1022" s="102" t="s">
        <v>0</v>
      </c>
      <c r="N1022" s="103" t="s">
        <v>33</v>
      </c>
      <c r="O1022" s="27"/>
      <c r="P1022" s="104">
        <f>O1022*H1022</f>
        <v>0</v>
      </c>
      <c r="Q1022" s="104">
        <v>0</v>
      </c>
      <c r="R1022" s="104">
        <f>Q1022*H1022</f>
        <v>0</v>
      </c>
      <c r="S1022" s="104">
        <v>0</v>
      </c>
      <c r="T1022" s="105">
        <f>S1022*H1022</f>
        <v>0</v>
      </c>
      <c r="AR1022" s="106" t="s">
        <v>195</v>
      </c>
      <c r="AT1022" s="106" t="s">
        <v>92</v>
      </c>
      <c r="AU1022" s="106" t="s">
        <v>49</v>
      </c>
      <c r="AY1022" s="10" t="s">
        <v>90</v>
      </c>
      <c r="BE1022" s="107">
        <f>IF(N1022="základní",J1022,0)</f>
        <v>0</v>
      </c>
      <c r="BF1022" s="107">
        <f>IF(N1022="snížená",J1022,0)</f>
        <v>0</v>
      </c>
      <c r="BG1022" s="107">
        <f>IF(N1022="zákl. přenesená",J1022,0)</f>
        <v>0</v>
      </c>
      <c r="BH1022" s="107">
        <f>IF(N1022="sníž. přenesená",J1022,0)</f>
        <v>0</v>
      </c>
      <c r="BI1022" s="107">
        <f>IF(N1022="nulová",J1022,0)</f>
        <v>0</v>
      </c>
      <c r="BJ1022" s="10" t="s">
        <v>47</v>
      </c>
      <c r="BK1022" s="107">
        <f>ROUND(I1022*H1022,2)</f>
        <v>0</v>
      </c>
      <c r="BL1022" s="10" t="s">
        <v>195</v>
      </c>
      <c r="BM1022" s="106" t="s">
        <v>1210</v>
      </c>
    </row>
    <row r="1023" spans="2:65" s="1" customFormat="1" ht="19.5" x14ac:dyDescent="0.2">
      <c r="B1023" s="19"/>
      <c r="D1023" s="108" t="s">
        <v>99</v>
      </c>
      <c r="F1023" s="109" t="s">
        <v>1209</v>
      </c>
      <c r="I1023" s="39"/>
      <c r="L1023" s="19"/>
      <c r="M1023" s="110"/>
      <c r="N1023" s="27"/>
      <c r="O1023" s="27"/>
      <c r="P1023" s="27"/>
      <c r="Q1023" s="27"/>
      <c r="R1023" s="27"/>
      <c r="S1023" s="27"/>
      <c r="T1023" s="28"/>
      <c r="AT1023" s="10" t="s">
        <v>99</v>
      </c>
      <c r="AU1023" s="10" t="s">
        <v>49</v>
      </c>
    </row>
    <row r="1024" spans="2:65" s="1" customFormat="1" ht="292.5" x14ac:dyDescent="0.2">
      <c r="B1024" s="19"/>
      <c r="D1024" s="108" t="s">
        <v>318</v>
      </c>
      <c r="F1024" s="137" t="s">
        <v>897</v>
      </c>
      <c r="I1024" s="39"/>
      <c r="L1024" s="19"/>
      <c r="M1024" s="110"/>
      <c r="N1024" s="27"/>
      <c r="O1024" s="27"/>
      <c r="P1024" s="27"/>
      <c r="Q1024" s="27"/>
      <c r="R1024" s="27"/>
      <c r="S1024" s="27"/>
      <c r="T1024" s="28"/>
      <c r="AT1024" s="10" t="s">
        <v>318</v>
      </c>
      <c r="AU1024" s="10" t="s">
        <v>49</v>
      </c>
    </row>
    <row r="1025" spans="2:65" s="7" customFormat="1" x14ac:dyDescent="0.2">
      <c r="B1025" s="111"/>
      <c r="D1025" s="108" t="s">
        <v>101</v>
      </c>
      <c r="E1025" s="112" t="s">
        <v>0</v>
      </c>
      <c r="F1025" s="113" t="s">
        <v>1211</v>
      </c>
      <c r="H1025" s="114">
        <v>1</v>
      </c>
      <c r="I1025" s="115"/>
      <c r="L1025" s="111"/>
      <c r="M1025" s="116"/>
      <c r="N1025" s="117"/>
      <c r="O1025" s="117"/>
      <c r="P1025" s="117"/>
      <c r="Q1025" s="117"/>
      <c r="R1025" s="117"/>
      <c r="S1025" s="117"/>
      <c r="T1025" s="118"/>
      <c r="AT1025" s="112" t="s">
        <v>101</v>
      </c>
      <c r="AU1025" s="112" t="s">
        <v>49</v>
      </c>
      <c r="AV1025" s="7" t="s">
        <v>49</v>
      </c>
      <c r="AW1025" s="7" t="s">
        <v>25</v>
      </c>
      <c r="AX1025" s="7" t="s">
        <v>46</v>
      </c>
      <c r="AY1025" s="112" t="s">
        <v>90</v>
      </c>
    </row>
    <row r="1026" spans="2:65" s="1" customFormat="1" ht="36" customHeight="1" x14ac:dyDescent="0.2">
      <c r="B1026" s="94"/>
      <c r="C1026" s="95" t="s">
        <v>1212</v>
      </c>
      <c r="D1026" s="95" t="s">
        <v>92</v>
      </c>
      <c r="E1026" s="96" t="s">
        <v>549</v>
      </c>
      <c r="F1026" s="97" t="s">
        <v>1213</v>
      </c>
      <c r="G1026" s="98" t="s">
        <v>467</v>
      </c>
      <c r="H1026" s="99">
        <v>1</v>
      </c>
      <c r="I1026" s="100"/>
      <c r="J1026" s="101">
        <f>ROUND(I1026*H1026,2)</f>
        <v>0</v>
      </c>
      <c r="K1026" s="97" t="s">
        <v>0</v>
      </c>
      <c r="L1026" s="19"/>
      <c r="M1026" s="102" t="s">
        <v>0</v>
      </c>
      <c r="N1026" s="103" t="s">
        <v>33</v>
      </c>
      <c r="O1026" s="27"/>
      <c r="P1026" s="104">
        <f>O1026*H1026</f>
        <v>0</v>
      </c>
      <c r="Q1026" s="104">
        <v>0</v>
      </c>
      <c r="R1026" s="104">
        <f>Q1026*H1026</f>
        <v>0</v>
      </c>
      <c r="S1026" s="104">
        <v>0</v>
      </c>
      <c r="T1026" s="105">
        <f>S1026*H1026</f>
        <v>0</v>
      </c>
      <c r="AR1026" s="106" t="s">
        <v>195</v>
      </c>
      <c r="AT1026" s="106" t="s">
        <v>92</v>
      </c>
      <c r="AU1026" s="106" t="s">
        <v>49</v>
      </c>
      <c r="AY1026" s="10" t="s">
        <v>90</v>
      </c>
      <c r="BE1026" s="107">
        <f>IF(N1026="základní",J1026,0)</f>
        <v>0</v>
      </c>
      <c r="BF1026" s="107">
        <f>IF(N1026="snížená",J1026,0)</f>
        <v>0</v>
      </c>
      <c r="BG1026" s="107">
        <f>IF(N1026="zákl. přenesená",J1026,0)</f>
        <v>0</v>
      </c>
      <c r="BH1026" s="107">
        <f>IF(N1026="sníž. přenesená",J1026,0)</f>
        <v>0</v>
      </c>
      <c r="BI1026" s="107">
        <f>IF(N1026="nulová",J1026,0)</f>
        <v>0</v>
      </c>
      <c r="BJ1026" s="10" t="s">
        <v>47</v>
      </c>
      <c r="BK1026" s="107">
        <f>ROUND(I1026*H1026,2)</f>
        <v>0</v>
      </c>
      <c r="BL1026" s="10" t="s">
        <v>195</v>
      </c>
      <c r="BM1026" s="106" t="s">
        <v>1214</v>
      </c>
    </row>
    <row r="1027" spans="2:65" s="1" customFormat="1" ht="19.5" x14ac:dyDescent="0.2">
      <c r="B1027" s="19"/>
      <c r="D1027" s="108" t="s">
        <v>99</v>
      </c>
      <c r="F1027" s="109" t="s">
        <v>1213</v>
      </c>
      <c r="I1027" s="39"/>
      <c r="L1027" s="19"/>
      <c r="M1027" s="110"/>
      <c r="N1027" s="27"/>
      <c r="O1027" s="27"/>
      <c r="P1027" s="27"/>
      <c r="Q1027" s="27"/>
      <c r="R1027" s="27"/>
      <c r="S1027" s="27"/>
      <c r="T1027" s="28"/>
      <c r="AT1027" s="10" t="s">
        <v>99</v>
      </c>
      <c r="AU1027" s="10" t="s">
        <v>49</v>
      </c>
    </row>
    <row r="1028" spans="2:65" s="1" customFormat="1" ht="292.5" x14ac:dyDescent="0.2">
      <c r="B1028" s="19"/>
      <c r="D1028" s="108" t="s">
        <v>318</v>
      </c>
      <c r="F1028" s="137" t="s">
        <v>897</v>
      </c>
      <c r="I1028" s="39"/>
      <c r="L1028" s="19"/>
      <c r="M1028" s="110"/>
      <c r="N1028" s="27"/>
      <c r="O1028" s="27"/>
      <c r="P1028" s="27"/>
      <c r="Q1028" s="27"/>
      <c r="R1028" s="27"/>
      <c r="S1028" s="27"/>
      <c r="T1028" s="28"/>
      <c r="AT1028" s="10" t="s">
        <v>318</v>
      </c>
      <c r="AU1028" s="10" t="s">
        <v>49</v>
      </c>
    </row>
    <row r="1029" spans="2:65" s="7" customFormat="1" x14ac:dyDescent="0.2">
      <c r="B1029" s="111"/>
      <c r="D1029" s="108" t="s">
        <v>101</v>
      </c>
      <c r="E1029" s="112" t="s">
        <v>0</v>
      </c>
      <c r="F1029" s="113" t="s">
        <v>1215</v>
      </c>
      <c r="H1029" s="114">
        <v>1</v>
      </c>
      <c r="I1029" s="115"/>
      <c r="L1029" s="111"/>
      <c r="M1029" s="116"/>
      <c r="N1029" s="117"/>
      <c r="O1029" s="117"/>
      <c r="P1029" s="117"/>
      <c r="Q1029" s="117"/>
      <c r="R1029" s="117"/>
      <c r="S1029" s="117"/>
      <c r="T1029" s="118"/>
      <c r="AT1029" s="112" t="s">
        <v>101</v>
      </c>
      <c r="AU1029" s="112" t="s">
        <v>49</v>
      </c>
      <c r="AV1029" s="7" t="s">
        <v>49</v>
      </c>
      <c r="AW1029" s="7" t="s">
        <v>25</v>
      </c>
      <c r="AX1029" s="7" t="s">
        <v>46</v>
      </c>
      <c r="AY1029" s="112" t="s">
        <v>90</v>
      </c>
    </row>
    <row r="1030" spans="2:65" s="1" customFormat="1" ht="36" customHeight="1" x14ac:dyDescent="0.2">
      <c r="B1030" s="94"/>
      <c r="C1030" s="95" t="s">
        <v>1216</v>
      </c>
      <c r="D1030" s="95" t="s">
        <v>92</v>
      </c>
      <c r="E1030" s="96" t="s">
        <v>926</v>
      </c>
      <c r="F1030" s="97" t="s">
        <v>1217</v>
      </c>
      <c r="G1030" s="98" t="s">
        <v>467</v>
      </c>
      <c r="H1030" s="99">
        <v>1</v>
      </c>
      <c r="I1030" s="100"/>
      <c r="J1030" s="101">
        <f>ROUND(I1030*H1030,2)</f>
        <v>0</v>
      </c>
      <c r="K1030" s="97" t="s">
        <v>0</v>
      </c>
      <c r="L1030" s="19"/>
      <c r="M1030" s="102" t="s">
        <v>0</v>
      </c>
      <c r="N1030" s="103" t="s">
        <v>33</v>
      </c>
      <c r="O1030" s="27"/>
      <c r="P1030" s="104">
        <f>O1030*H1030</f>
        <v>0</v>
      </c>
      <c r="Q1030" s="104">
        <v>0</v>
      </c>
      <c r="R1030" s="104">
        <f>Q1030*H1030</f>
        <v>0</v>
      </c>
      <c r="S1030" s="104">
        <v>0</v>
      </c>
      <c r="T1030" s="105">
        <f>S1030*H1030</f>
        <v>0</v>
      </c>
      <c r="AR1030" s="106" t="s">
        <v>195</v>
      </c>
      <c r="AT1030" s="106" t="s">
        <v>92</v>
      </c>
      <c r="AU1030" s="106" t="s">
        <v>49</v>
      </c>
      <c r="AY1030" s="10" t="s">
        <v>90</v>
      </c>
      <c r="BE1030" s="107">
        <f>IF(N1030="základní",J1030,0)</f>
        <v>0</v>
      </c>
      <c r="BF1030" s="107">
        <f>IF(N1030="snížená",J1030,0)</f>
        <v>0</v>
      </c>
      <c r="BG1030" s="107">
        <f>IF(N1030="zákl. přenesená",J1030,0)</f>
        <v>0</v>
      </c>
      <c r="BH1030" s="107">
        <f>IF(N1030="sníž. přenesená",J1030,0)</f>
        <v>0</v>
      </c>
      <c r="BI1030" s="107">
        <f>IF(N1030="nulová",J1030,0)</f>
        <v>0</v>
      </c>
      <c r="BJ1030" s="10" t="s">
        <v>47</v>
      </c>
      <c r="BK1030" s="107">
        <f>ROUND(I1030*H1030,2)</f>
        <v>0</v>
      </c>
      <c r="BL1030" s="10" t="s">
        <v>195</v>
      </c>
      <c r="BM1030" s="106" t="s">
        <v>1218</v>
      </c>
    </row>
    <row r="1031" spans="2:65" s="1" customFormat="1" ht="19.5" x14ac:dyDescent="0.2">
      <c r="B1031" s="19"/>
      <c r="D1031" s="108" t="s">
        <v>99</v>
      </c>
      <c r="F1031" s="109" t="s">
        <v>1217</v>
      </c>
      <c r="I1031" s="39"/>
      <c r="L1031" s="19"/>
      <c r="M1031" s="110"/>
      <c r="N1031" s="27"/>
      <c r="O1031" s="27"/>
      <c r="P1031" s="27"/>
      <c r="Q1031" s="27"/>
      <c r="R1031" s="27"/>
      <c r="S1031" s="27"/>
      <c r="T1031" s="28"/>
      <c r="AT1031" s="10" t="s">
        <v>99</v>
      </c>
      <c r="AU1031" s="10" t="s">
        <v>49</v>
      </c>
    </row>
    <row r="1032" spans="2:65" s="1" customFormat="1" ht="292.5" x14ac:dyDescent="0.2">
      <c r="B1032" s="19"/>
      <c r="D1032" s="108" t="s">
        <v>318</v>
      </c>
      <c r="F1032" s="137" t="s">
        <v>897</v>
      </c>
      <c r="I1032" s="39"/>
      <c r="L1032" s="19"/>
      <c r="M1032" s="110"/>
      <c r="N1032" s="27"/>
      <c r="O1032" s="27"/>
      <c r="P1032" s="27"/>
      <c r="Q1032" s="27"/>
      <c r="R1032" s="27"/>
      <c r="S1032" s="27"/>
      <c r="T1032" s="28"/>
      <c r="AT1032" s="10" t="s">
        <v>318</v>
      </c>
      <c r="AU1032" s="10" t="s">
        <v>49</v>
      </c>
    </row>
    <row r="1033" spans="2:65" s="7" customFormat="1" x14ac:dyDescent="0.2">
      <c r="B1033" s="111"/>
      <c r="D1033" s="108" t="s">
        <v>101</v>
      </c>
      <c r="E1033" s="112" t="s">
        <v>0</v>
      </c>
      <c r="F1033" s="113" t="s">
        <v>1219</v>
      </c>
      <c r="H1033" s="114">
        <v>1</v>
      </c>
      <c r="I1033" s="115"/>
      <c r="L1033" s="111"/>
      <c r="M1033" s="116"/>
      <c r="N1033" s="117"/>
      <c r="O1033" s="117"/>
      <c r="P1033" s="117"/>
      <c r="Q1033" s="117"/>
      <c r="R1033" s="117"/>
      <c r="S1033" s="117"/>
      <c r="T1033" s="118"/>
      <c r="AT1033" s="112" t="s">
        <v>101</v>
      </c>
      <c r="AU1033" s="112" t="s">
        <v>49</v>
      </c>
      <c r="AV1033" s="7" t="s">
        <v>49</v>
      </c>
      <c r="AW1033" s="7" t="s">
        <v>25</v>
      </c>
      <c r="AX1033" s="7" t="s">
        <v>46</v>
      </c>
      <c r="AY1033" s="112" t="s">
        <v>90</v>
      </c>
    </row>
    <row r="1034" spans="2:65" s="1" customFormat="1" ht="36" customHeight="1" x14ac:dyDescent="0.2">
      <c r="B1034" s="94"/>
      <c r="C1034" s="95" t="s">
        <v>1220</v>
      </c>
      <c r="D1034" s="95" t="s">
        <v>92</v>
      </c>
      <c r="E1034" s="96" t="s">
        <v>930</v>
      </c>
      <c r="F1034" s="97" t="s">
        <v>1221</v>
      </c>
      <c r="G1034" s="98" t="s">
        <v>467</v>
      </c>
      <c r="H1034" s="99">
        <v>1</v>
      </c>
      <c r="I1034" s="100"/>
      <c r="J1034" s="101">
        <f>ROUND(I1034*H1034,2)</f>
        <v>0</v>
      </c>
      <c r="K1034" s="97" t="s">
        <v>0</v>
      </c>
      <c r="L1034" s="19"/>
      <c r="M1034" s="102" t="s">
        <v>0</v>
      </c>
      <c r="N1034" s="103" t="s">
        <v>33</v>
      </c>
      <c r="O1034" s="27"/>
      <c r="P1034" s="104">
        <f>O1034*H1034</f>
        <v>0</v>
      </c>
      <c r="Q1034" s="104">
        <v>0</v>
      </c>
      <c r="R1034" s="104">
        <f>Q1034*H1034</f>
        <v>0</v>
      </c>
      <c r="S1034" s="104">
        <v>0</v>
      </c>
      <c r="T1034" s="105">
        <f>S1034*H1034</f>
        <v>0</v>
      </c>
      <c r="AR1034" s="106" t="s">
        <v>195</v>
      </c>
      <c r="AT1034" s="106" t="s">
        <v>92</v>
      </c>
      <c r="AU1034" s="106" t="s">
        <v>49</v>
      </c>
      <c r="AY1034" s="10" t="s">
        <v>90</v>
      </c>
      <c r="BE1034" s="107">
        <f>IF(N1034="základní",J1034,0)</f>
        <v>0</v>
      </c>
      <c r="BF1034" s="107">
        <f>IF(N1034="snížená",J1034,0)</f>
        <v>0</v>
      </c>
      <c r="BG1034" s="107">
        <f>IF(N1034="zákl. přenesená",J1034,0)</f>
        <v>0</v>
      </c>
      <c r="BH1034" s="107">
        <f>IF(N1034="sníž. přenesená",J1034,0)</f>
        <v>0</v>
      </c>
      <c r="BI1034" s="107">
        <f>IF(N1034="nulová",J1034,0)</f>
        <v>0</v>
      </c>
      <c r="BJ1034" s="10" t="s">
        <v>47</v>
      </c>
      <c r="BK1034" s="107">
        <f>ROUND(I1034*H1034,2)</f>
        <v>0</v>
      </c>
      <c r="BL1034" s="10" t="s">
        <v>195</v>
      </c>
      <c r="BM1034" s="106" t="s">
        <v>1222</v>
      </c>
    </row>
    <row r="1035" spans="2:65" s="1" customFormat="1" ht="19.5" x14ac:dyDescent="0.2">
      <c r="B1035" s="19"/>
      <c r="D1035" s="108" t="s">
        <v>99</v>
      </c>
      <c r="F1035" s="109" t="s">
        <v>1221</v>
      </c>
      <c r="I1035" s="39"/>
      <c r="L1035" s="19"/>
      <c r="M1035" s="110"/>
      <c r="N1035" s="27"/>
      <c r="O1035" s="27"/>
      <c r="P1035" s="27"/>
      <c r="Q1035" s="27"/>
      <c r="R1035" s="27"/>
      <c r="S1035" s="27"/>
      <c r="T1035" s="28"/>
      <c r="AT1035" s="10" t="s">
        <v>99</v>
      </c>
      <c r="AU1035" s="10" t="s">
        <v>49</v>
      </c>
    </row>
    <row r="1036" spans="2:65" s="1" customFormat="1" ht="292.5" x14ac:dyDescent="0.2">
      <c r="B1036" s="19"/>
      <c r="D1036" s="108" t="s">
        <v>318</v>
      </c>
      <c r="F1036" s="137" t="s">
        <v>897</v>
      </c>
      <c r="I1036" s="39"/>
      <c r="L1036" s="19"/>
      <c r="M1036" s="110"/>
      <c r="N1036" s="27"/>
      <c r="O1036" s="27"/>
      <c r="P1036" s="27"/>
      <c r="Q1036" s="27"/>
      <c r="R1036" s="27"/>
      <c r="S1036" s="27"/>
      <c r="T1036" s="28"/>
      <c r="AT1036" s="10" t="s">
        <v>318</v>
      </c>
      <c r="AU1036" s="10" t="s">
        <v>49</v>
      </c>
    </row>
    <row r="1037" spans="2:65" s="7" customFormat="1" x14ac:dyDescent="0.2">
      <c r="B1037" s="111"/>
      <c r="D1037" s="108" t="s">
        <v>101</v>
      </c>
      <c r="E1037" s="112" t="s">
        <v>0</v>
      </c>
      <c r="F1037" s="113" t="s">
        <v>1223</v>
      </c>
      <c r="H1037" s="114">
        <v>1</v>
      </c>
      <c r="I1037" s="115"/>
      <c r="L1037" s="111"/>
      <c r="M1037" s="116"/>
      <c r="N1037" s="117"/>
      <c r="O1037" s="117"/>
      <c r="P1037" s="117"/>
      <c r="Q1037" s="117"/>
      <c r="R1037" s="117"/>
      <c r="S1037" s="117"/>
      <c r="T1037" s="118"/>
      <c r="AT1037" s="112" t="s">
        <v>101</v>
      </c>
      <c r="AU1037" s="112" t="s">
        <v>49</v>
      </c>
      <c r="AV1037" s="7" t="s">
        <v>49</v>
      </c>
      <c r="AW1037" s="7" t="s">
        <v>25</v>
      </c>
      <c r="AX1037" s="7" t="s">
        <v>46</v>
      </c>
      <c r="AY1037" s="112" t="s">
        <v>90</v>
      </c>
    </row>
    <row r="1038" spans="2:65" s="1" customFormat="1" ht="36" customHeight="1" x14ac:dyDescent="0.2">
      <c r="B1038" s="94"/>
      <c r="C1038" s="95" t="s">
        <v>1224</v>
      </c>
      <c r="D1038" s="95" t="s">
        <v>92</v>
      </c>
      <c r="E1038" s="96" t="s">
        <v>934</v>
      </c>
      <c r="F1038" s="97" t="s">
        <v>1225</v>
      </c>
      <c r="G1038" s="98" t="s">
        <v>467</v>
      </c>
      <c r="H1038" s="99">
        <v>1</v>
      </c>
      <c r="I1038" s="100"/>
      <c r="J1038" s="101">
        <f>ROUND(I1038*H1038,2)</f>
        <v>0</v>
      </c>
      <c r="K1038" s="97" t="s">
        <v>0</v>
      </c>
      <c r="L1038" s="19"/>
      <c r="M1038" s="102" t="s">
        <v>0</v>
      </c>
      <c r="N1038" s="103" t="s">
        <v>33</v>
      </c>
      <c r="O1038" s="27"/>
      <c r="P1038" s="104">
        <f>O1038*H1038</f>
        <v>0</v>
      </c>
      <c r="Q1038" s="104">
        <v>0</v>
      </c>
      <c r="R1038" s="104">
        <f>Q1038*H1038</f>
        <v>0</v>
      </c>
      <c r="S1038" s="104">
        <v>0</v>
      </c>
      <c r="T1038" s="105">
        <f>S1038*H1038</f>
        <v>0</v>
      </c>
      <c r="AR1038" s="106" t="s">
        <v>195</v>
      </c>
      <c r="AT1038" s="106" t="s">
        <v>92</v>
      </c>
      <c r="AU1038" s="106" t="s">
        <v>49</v>
      </c>
      <c r="AY1038" s="10" t="s">
        <v>90</v>
      </c>
      <c r="BE1038" s="107">
        <f>IF(N1038="základní",J1038,0)</f>
        <v>0</v>
      </c>
      <c r="BF1038" s="107">
        <f>IF(N1038="snížená",J1038,0)</f>
        <v>0</v>
      </c>
      <c r="BG1038" s="107">
        <f>IF(N1038="zákl. přenesená",J1038,0)</f>
        <v>0</v>
      </c>
      <c r="BH1038" s="107">
        <f>IF(N1038="sníž. přenesená",J1038,0)</f>
        <v>0</v>
      </c>
      <c r="BI1038" s="107">
        <f>IF(N1038="nulová",J1038,0)</f>
        <v>0</v>
      </c>
      <c r="BJ1038" s="10" t="s">
        <v>47</v>
      </c>
      <c r="BK1038" s="107">
        <f>ROUND(I1038*H1038,2)</f>
        <v>0</v>
      </c>
      <c r="BL1038" s="10" t="s">
        <v>195</v>
      </c>
      <c r="BM1038" s="106" t="s">
        <v>1226</v>
      </c>
    </row>
    <row r="1039" spans="2:65" s="1" customFormat="1" ht="19.5" x14ac:dyDescent="0.2">
      <c r="B1039" s="19"/>
      <c r="D1039" s="108" t="s">
        <v>99</v>
      </c>
      <c r="F1039" s="109" t="s">
        <v>1225</v>
      </c>
      <c r="I1039" s="39"/>
      <c r="L1039" s="19"/>
      <c r="M1039" s="110"/>
      <c r="N1039" s="27"/>
      <c r="O1039" s="27"/>
      <c r="P1039" s="27"/>
      <c r="Q1039" s="27"/>
      <c r="R1039" s="27"/>
      <c r="S1039" s="27"/>
      <c r="T1039" s="28"/>
      <c r="AT1039" s="10" t="s">
        <v>99</v>
      </c>
      <c r="AU1039" s="10" t="s">
        <v>49</v>
      </c>
    </row>
    <row r="1040" spans="2:65" s="1" customFormat="1" ht="292.5" x14ac:dyDescent="0.2">
      <c r="B1040" s="19"/>
      <c r="D1040" s="108" t="s">
        <v>318</v>
      </c>
      <c r="F1040" s="137" t="s">
        <v>897</v>
      </c>
      <c r="I1040" s="39"/>
      <c r="L1040" s="19"/>
      <c r="M1040" s="110"/>
      <c r="N1040" s="27"/>
      <c r="O1040" s="27"/>
      <c r="P1040" s="27"/>
      <c r="Q1040" s="27"/>
      <c r="R1040" s="27"/>
      <c r="S1040" s="27"/>
      <c r="T1040" s="28"/>
      <c r="AT1040" s="10" t="s">
        <v>318</v>
      </c>
      <c r="AU1040" s="10" t="s">
        <v>49</v>
      </c>
    </row>
    <row r="1041" spans="2:65" s="7" customFormat="1" x14ac:dyDescent="0.2">
      <c r="B1041" s="111"/>
      <c r="D1041" s="108" t="s">
        <v>101</v>
      </c>
      <c r="E1041" s="112" t="s">
        <v>0</v>
      </c>
      <c r="F1041" s="113" t="s">
        <v>1227</v>
      </c>
      <c r="H1041" s="114">
        <v>1</v>
      </c>
      <c r="I1041" s="115"/>
      <c r="L1041" s="111"/>
      <c r="M1041" s="116"/>
      <c r="N1041" s="117"/>
      <c r="O1041" s="117"/>
      <c r="P1041" s="117"/>
      <c r="Q1041" s="117"/>
      <c r="R1041" s="117"/>
      <c r="S1041" s="117"/>
      <c r="T1041" s="118"/>
      <c r="AT1041" s="112" t="s">
        <v>101</v>
      </c>
      <c r="AU1041" s="112" t="s">
        <v>49</v>
      </c>
      <c r="AV1041" s="7" t="s">
        <v>49</v>
      </c>
      <c r="AW1041" s="7" t="s">
        <v>25</v>
      </c>
      <c r="AX1041" s="7" t="s">
        <v>46</v>
      </c>
      <c r="AY1041" s="112" t="s">
        <v>90</v>
      </c>
    </row>
    <row r="1042" spans="2:65" s="1" customFormat="1" ht="36" customHeight="1" x14ac:dyDescent="0.2">
      <c r="B1042" s="94"/>
      <c r="C1042" s="95" t="s">
        <v>1228</v>
      </c>
      <c r="D1042" s="95" t="s">
        <v>92</v>
      </c>
      <c r="E1042" s="96" t="s">
        <v>938</v>
      </c>
      <c r="F1042" s="97" t="s">
        <v>1229</v>
      </c>
      <c r="G1042" s="98" t="s">
        <v>467</v>
      </c>
      <c r="H1042" s="99">
        <v>1</v>
      </c>
      <c r="I1042" s="100"/>
      <c r="J1042" s="101">
        <f>ROUND(I1042*H1042,2)</f>
        <v>0</v>
      </c>
      <c r="K1042" s="97" t="s">
        <v>0</v>
      </c>
      <c r="L1042" s="19"/>
      <c r="M1042" s="102" t="s">
        <v>0</v>
      </c>
      <c r="N1042" s="103" t="s">
        <v>33</v>
      </c>
      <c r="O1042" s="27"/>
      <c r="P1042" s="104">
        <f>O1042*H1042</f>
        <v>0</v>
      </c>
      <c r="Q1042" s="104">
        <v>0</v>
      </c>
      <c r="R1042" s="104">
        <f>Q1042*H1042</f>
        <v>0</v>
      </c>
      <c r="S1042" s="104">
        <v>0</v>
      </c>
      <c r="T1042" s="105">
        <f>S1042*H1042</f>
        <v>0</v>
      </c>
      <c r="AR1042" s="106" t="s">
        <v>195</v>
      </c>
      <c r="AT1042" s="106" t="s">
        <v>92</v>
      </c>
      <c r="AU1042" s="106" t="s">
        <v>49</v>
      </c>
      <c r="AY1042" s="10" t="s">
        <v>90</v>
      </c>
      <c r="BE1042" s="107">
        <f>IF(N1042="základní",J1042,0)</f>
        <v>0</v>
      </c>
      <c r="BF1042" s="107">
        <f>IF(N1042="snížená",J1042,0)</f>
        <v>0</v>
      </c>
      <c r="BG1042" s="107">
        <f>IF(N1042="zákl. přenesená",J1042,0)</f>
        <v>0</v>
      </c>
      <c r="BH1042" s="107">
        <f>IF(N1042="sníž. přenesená",J1042,0)</f>
        <v>0</v>
      </c>
      <c r="BI1042" s="107">
        <f>IF(N1042="nulová",J1042,0)</f>
        <v>0</v>
      </c>
      <c r="BJ1042" s="10" t="s">
        <v>47</v>
      </c>
      <c r="BK1042" s="107">
        <f>ROUND(I1042*H1042,2)</f>
        <v>0</v>
      </c>
      <c r="BL1042" s="10" t="s">
        <v>195</v>
      </c>
      <c r="BM1042" s="106" t="s">
        <v>1230</v>
      </c>
    </row>
    <row r="1043" spans="2:65" s="1" customFormat="1" ht="19.5" x14ac:dyDescent="0.2">
      <c r="B1043" s="19"/>
      <c r="D1043" s="108" t="s">
        <v>99</v>
      </c>
      <c r="F1043" s="109" t="s">
        <v>1229</v>
      </c>
      <c r="I1043" s="39"/>
      <c r="L1043" s="19"/>
      <c r="M1043" s="110"/>
      <c r="N1043" s="27"/>
      <c r="O1043" s="27"/>
      <c r="P1043" s="27"/>
      <c r="Q1043" s="27"/>
      <c r="R1043" s="27"/>
      <c r="S1043" s="27"/>
      <c r="T1043" s="28"/>
      <c r="AT1043" s="10" t="s">
        <v>99</v>
      </c>
      <c r="AU1043" s="10" t="s">
        <v>49</v>
      </c>
    </row>
    <row r="1044" spans="2:65" s="1" customFormat="1" ht="292.5" x14ac:dyDescent="0.2">
      <c r="B1044" s="19"/>
      <c r="D1044" s="108" t="s">
        <v>318</v>
      </c>
      <c r="F1044" s="137" t="s">
        <v>897</v>
      </c>
      <c r="I1044" s="39"/>
      <c r="L1044" s="19"/>
      <c r="M1044" s="110"/>
      <c r="N1044" s="27"/>
      <c r="O1044" s="27"/>
      <c r="P1044" s="27"/>
      <c r="Q1044" s="27"/>
      <c r="R1044" s="27"/>
      <c r="S1044" s="27"/>
      <c r="T1044" s="28"/>
      <c r="AT1044" s="10" t="s">
        <v>318</v>
      </c>
      <c r="AU1044" s="10" t="s">
        <v>49</v>
      </c>
    </row>
    <row r="1045" spans="2:65" s="7" customFormat="1" x14ac:dyDescent="0.2">
      <c r="B1045" s="111"/>
      <c r="D1045" s="108" t="s">
        <v>101</v>
      </c>
      <c r="E1045" s="112" t="s">
        <v>0</v>
      </c>
      <c r="F1045" s="113" t="s">
        <v>1231</v>
      </c>
      <c r="H1045" s="114">
        <v>1</v>
      </c>
      <c r="I1045" s="115"/>
      <c r="L1045" s="111"/>
      <c r="M1045" s="116"/>
      <c r="N1045" s="117"/>
      <c r="O1045" s="117"/>
      <c r="P1045" s="117"/>
      <c r="Q1045" s="117"/>
      <c r="R1045" s="117"/>
      <c r="S1045" s="117"/>
      <c r="T1045" s="118"/>
      <c r="AT1045" s="112" t="s">
        <v>101</v>
      </c>
      <c r="AU1045" s="112" t="s">
        <v>49</v>
      </c>
      <c r="AV1045" s="7" t="s">
        <v>49</v>
      </c>
      <c r="AW1045" s="7" t="s">
        <v>25</v>
      </c>
      <c r="AX1045" s="7" t="s">
        <v>46</v>
      </c>
      <c r="AY1045" s="112" t="s">
        <v>90</v>
      </c>
    </row>
    <row r="1046" spans="2:65" s="1" customFormat="1" ht="36" customHeight="1" x14ac:dyDescent="0.2">
      <c r="B1046" s="94"/>
      <c r="C1046" s="95" t="s">
        <v>1232</v>
      </c>
      <c r="D1046" s="95" t="s">
        <v>92</v>
      </c>
      <c r="E1046" s="96" t="s">
        <v>942</v>
      </c>
      <c r="F1046" s="97" t="s">
        <v>1233</v>
      </c>
      <c r="G1046" s="98" t="s">
        <v>467</v>
      </c>
      <c r="H1046" s="99">
        <v>1</v>
      </c>
      <c r="I1046" s="100"/>
      <c r="J1046" s="101">
        <f>ROUND(I1046*H1046,2)</f>
        <v>0</v>
      </c>
      <c r="K1046" s="97" t="s">
        <v>0</v>
      </c>
      <c r="L1046" s="19"/>
      <c r="M1046" s="102" t="s">
        <v>0</v>
      </c>
      <c r="N1046" s="103" t="s">
        <v>33</v>
      </c>
      <c r="O1046" s="27"/>
      <c r="P1046" s="104">
        <f>O1046*H1046</f>
        <v>0</v>
      </c>
      <c r="Q1046" s="104">
        <v>0</v>
      </c>
      <c r="R1046" s="104">
        <f>Q1046*H1046</f>
        <v>0</v>
      </c>
      <c r="S1046" s="104">
        <v>0</v>
      </c>
      <c r="T1046" s="105">
        <f>S1046*H1046</f>
        <v>0</v>
      </c>
      <c r="AR1046" s="106" t="s">
        <v>195</v>
      </c>
      <c r="AT1046" s="106" t="s">
        <v>92</v>
      </c>
      <c r="AU1046" s="106" t="s">
        <v>49</v>
      </c>
      <c r="AY1046" s="10" t="s">
        <v>90</v>
      </c>
      <c r="BE1046" s="107">
        <f>IF(N1046="základní",J1046,0)</f>
        <v>0</v>
      </c>
      <c r="BF1046" s="107">
        <f>IF(N1046="snížená",J1046,0)</f>
        <v>0</v>
      </c>
      <c r="BG1046" s="107">
        <f>IF(N1046="zákl. přenesená",J1046,0)</f>
        <v>0</v>
      </c>
      <c r="BH1046" s="107">
        <f>IF(N1046="sníž. přenesená",J1046,0)</f>
        <v>0</v>
      </c>
      <c r="BI1046" s="107">
        <f>IF(N1046="nulová",J1046,0)</f>
        <v>0</v>
      </c>
      <c r="BJ1046" s="10" t="s">
        <v>47</v>
      </c>
      <c r="BK1046" s="107">
        <f>ROUND(I1046*H1046,2)</f>
        <v>0</v>
      </c>
      <c r="BL1046" s="10" t="s">
        <v>195</v>
      </c>
      <c r="BM1046" s="106" t="s">
        <v>1234</v>
      </c>
    </row>
    <row r="1047" spans="2:65" s="1" customFormat="1" ht="19.5" x14ac:dyDescent="0.2">
      <c r="B1047" s="19"/>
      <c r="D1047" s="108" t="s">
        <v>99</v>
      </c>
      <c r="F1047" s="109" t="s">
        <v>1233</v>
      </c>
      <c r="I1047" s="39"/>
      <c r="L1047" s="19"/>
      <c r="M1047" s="110"/>
      <c r="N1047" s="27"/>
      <c r="O1047" s="27"/>
      <c r="P1047" s="27"/>
      <c r="Q1047" s="27"/>
      <c r="R1047" s="27"/>
      <c r="S1047" s="27"/>
      <c r="T1047" s="28"/>
      <c r="AT1047" s="10" t="s">
        <v>99</v>
      </c>
      <c r="AU1047" s="10" t="s">
        <v>49</v>
      </c>
    </row>
    <row r="1048" spans="2:65" s="1" customFormat="1" ht="292.5" x14ac:dyDescent="0.2">
      <c r="B1048" s="19"/>
      <c r="D1048" s="108" t="s">
        <v>318</v>
      </c>
      <c r="F1048" s="137" t="s">
        <v>897</v>
      </c>
      <c r="I1048" s="39"/>
      <c r="L1048" s="19"/>
      <c r="M1048" s="110"/>
      <c r="N1048" s="27"/>
      <c r="O1048" s="27"/>
      <c r="P1048" s="27"/>
      <c r="Q1048" s="27"/>
      <c r="R1048" s="27"/>
      <c r="S1048" s="27"/>
      <c r="T1048" s="28"/>
      <c r="AT1048" s="10" t="s">
        <v>318</v>
      </c>
      <c r="AU1048" s="10" t="s">
        <v>49</v>
      </c>
    </row>
    <row r="1049" spans="2:65" s="7" customFormat="1" x14ac:dyDescent="0.2">
      <c r="B1049" s="111"/>
      <c r="D1049" s="108" t="s">
        <v>101</v>
      </c>
      <c r="E1049" s="112" t="s">
        <v>0</v>
      </c>
      <c r="F1049" s="113" t="s">
        <v>1235</v>
      </c>
      <c r="H1049" s="114">
        <v>1</v>
      </c>
      <c r="I1049" s="115"/>
      <c r="L1049" s="111"/>
      <c r="M1049" s="116"/>
      <c r="N1049" s="117"/>
      <c r="O1049" s="117"/>
      <c r="P1049" s="117"/>
      <c r="Q1049" s="117"/>
      <c r="R1049" s="117"/>
      <c r="S1049" s="117"/>
      <c r="T1049" s="118"/>
      <c r="AT1049" s="112" t="s">
        <v>101</v>
      </c>
      <c r="AU1049" s="112" t="s">
        <v>49</v>
      </c>
      <c r="AV1049" s="7" t="s">
        <v>49</v>
      </c>
      <c r="AW1049" s="7" t="s">
        <v>25</v>
      </c>
      <c r="AX1049" s="7" t="s">
        <v>46</v>
      </c>
      <c r="AY1049" s="112" t="s">
        <v>90</v>
      </c>
    </row>
    <row r="1050" spans="2:65" s="1" customFormat="1" ht="36" customHeight="1" x14ac:dyDescent="0.2">
      <c r="B1050" s="94"/>
      <c r="C1050" s="95" t="s">
        <v>1236</v>
      </c>
      <c r="D1050" s="95" t="s">
        <v>92</v>
      </c>
      <c r="E1050" s="96" t="s">
        <v>946</v>
      </c>
      <c r="F1050" s="97" t="s">
        <v>1237</v>
      </c>
      <c r="G1050" s="98" t="s">
        <v>467</v>
      </c>
      <c r="H1050" s="99">
        <v>1</v>
      </c>
      <c r="I1050" s="100"/>
      <c r="J1050" s="101">
        <f>ROUND(I1050*H1050,2)</f>
        <v>0</v>
      </c>
      <c r="K1050" s="97" t="s">
        <v>0</v>
      </c>
      <c r="L1050" s="19"/>
      <c r="M1050" s="102" t="s">
        <v>0</v>
      </c>
      <c r="N1050" s="103" t="s">
        <v>33</v>
      </c>
      <c r="O1050" s="27"/>
      <c r="P1050" s="104">
        <f>O1050*H1050</f>
        <v>0</v>
      </c>
      <c r="Q1050" s="104">
        <v>0</v>
      </c>
      <c r="R1050" s="104">
        <f>Q1050*H1050</f>
        <v>0</v>
      </c>
      <c r="S1050" s="104">
        <v>0</v>
      </c>
      <c r="T1050" s="105">
        <f>S1050*H1050</f>
        <v>0</v>
      </c>
      <c r="AR1050" s="106" t="s">
        <v>195</v>
      </c>
      <c r="AT1050" s="106" t="s">
        <v>92</v>
      </c>
      <c r="AU1050" s="106" t="s">
        <v>49</v>
      </c>
      <c r="AY1050" s="10" t="s">
        <v>90</v>
      </c>
      <c r="BE1050" s="107">
        <f>IF(N1050="základní",J1050,0)</f>
        <v>0</v>
      </c>
      <c r="BF1050" s="107">
        <f>IF(N1050="snížená",J1050,0)</f>
        <v>0</v>
      </c>
      <c r="BG1050" s="107">
        <f>IF(N1050="zákl. přenesená",J1050,0)</f>
        <v>0</v>
      </c>
      <c r="BH1050" s="107">
        <f>IF(N1050="sníž. přenesená",J1050,0)</f>
        <v>0</v>
      </c>
      <c r="BI1050" s="107">
        <f>IF(N1050="nulová",J1050,0)</f>
        <v>0</v>
      </c>
      <c r="BJ1050" s="10" t="s">
        <v>47</v>
      </c>
      <c r="BK1050" s="107">
        <f>ROUND(I1050*H1050,2)</f>
        <v>0</v>
      </c>
      <c r="BL1050" s="10" t="s">
        <v>195</v>
      </c>
      <c r="BM1050" s="106" t="s">
        <v>1238</v>
      </c>
    </row>
    <row r="1051" spans="2:65" s="1" customFormat="1" ht="19.5" x14ac:dyDescent="0.2">
      <c r="B1051" s="19"/>
      <c r="D1051" s="108" t="s">
        <v>99</v>
      </c>
      <c r="F1051" s="109" t="s">
        <v>1237</v>
      </c>
      <c r="I1051" s="39"/>
      <c r="L1051" s="19"/>
      <c r="M1051" s="110"/>
      <c r="N1051" s="27"/>
      <c r="O1051" s="27"/>
      <c r="P1051" s="27"/>
      <c r="Q1051" s="27"/>
      <c r="R1051" s="27"/>
      <c r="S1051" s="27"/>
      <c r="T1051" s="28"/>
      <c r="AT1051" s="10" t="s">
        <v>99</v>
      </c>
      <c r="AU1051" s="10" t="s">
        <v>49</v>
      </c>
    </row>
    <row r="1052" spans="2:65" s="1" customFormat="1" ht="292.5" x14ac:dyDescent="0.2">
      <c r="B1052" s="19"/>
      <c r="D1052" s="108" t="s">
        <v>318</v>
      </c>
      <c r="F1052" s="137" t="s">
        <v>897</v>
      </c>
      <c r="I1052" s="39"/>
      <c r="L1052" s="19"/>
      <c r="M1052" s="110"/>
      <c r="N1052" s="27"/>
      <c r="O1052" s="27"/>
      <c r="P1052" s="27"/>
      <c r="Q1052" s="27"/>
      <c r="R1052" s="27"/>
      <c r="S1052" s="27"/>
      <c r="T1052" s="28"/>
      <c r="AT1052" s="10" t="s">
        <v>318</v>
      </c>
      <c r="AU1052" s="10" t="s">
        <v>49</v>
      </c>
    </row>
    <row r="1053" spans="2:65" s="7" customFormat="1" x14ac:dyDescent="0.2">
      <c r="B1053" s="111"/>
      <c r="D1053" s="108" t="s">
        <v>101</v>
      </c>
      <c r="E1053" s="112" t="s">
        <v>0</v>
      </c>
      <c r="F1053" s="113" t="s">
        <v>1239</v>
      </c>
      <c r="H1053" s="114">
        <v>1</v>
      </c>
      <c r="I1053" s="115"/>
      <c r="L1053" s="111"/>
      <c r="M1053" s="116"/>
      <c r="N1053" s="117"/>
      <c r="O1053" s="117"/>
      <c r="P1053" s="117"/>
      <c r="Q1053" s="117"/>
      <c r="R1053" s="117"/>
      <c r="S1053" s="117"/>
      <c r="T1053" s="118"/>
      <c r="AT1053" s="112" t="s">
        <v>101</v>
      </c>
      <c r="AU1053" s="112" t="s">
        <v>49</v>
      </c>
      <c r="AV1053" s="7" t="s">
        <v>49</v>
      </c>
      <c r="AW1053" s="7" t="s">
        <v>25</v>
      </c>
      <c r="AX1053" s="7" t="s">
        <v>46</v>
      </c>
      <c r="AY1053" s="112" t="s">
        <v>90</v>
      </c>
    </row>
    <row r="1054" spans="2:65" s="1" customFormat="1" ht="36" customHeight="1" x14ac:dyDescent="0.2">
      <c r="B1054" s="94"/>
      <c r="C1054" s="95" t="s">
        <v>1240</v>
      </c>
      <c r="D1054" s="95" t="s">
        <v>92</v>
      </c>
      <c r="E1054" s="96" t="s">
        <v>950</v>
      </c>
      <c r="F1054" s="97" t="s">
        <v>1241</v>
      </c>
      <c r="G1054" s="98" t="s">
        <v>467</v>
      </c>
      <c r="H1054" s="99">
        <v>1</v>
      </c>
      <c r="I1054" s="100"/>
      <c r="J1054" s="101">
        <f>ROUND(I1054*H1054,2)</f>
        <v>0</v>
      </c>
      <c r="K1054" s="97" t="s">
        <v>0</v>
      </c>
      <c r="L1054" s="19"/>
      <c r="M1054" s="102" t="s">
        <v>0</v>
      </c>
      <c r="N1054" s="103" t="s">
        <v>33</v>
      </c>
      <c r="O1054" s="27"/>
      <c r="P1054" s="104">
        <f>O1054*H1054</f>
        <v>0</v>
      </c>
      <c r="Q1054" s="104">
        <v>0</v>
      </c>
      <c r="R1054" s="104">
        <f>Q1054*H1054</f>
        <v>0</v>
      </c>
      <c r="S1054" s="104">
        <v>0</v>
      </c>
      <c r="T1054" s="105">
        <f>S1054*H1054</f>
        <v>0</v>
      </c>
      <c r="AR1054" s="106" t="s">
        <v>195</v>
      </c>
      <c r="AT1054" s="106" t="s">
        <v>92</v>
      </c>
      <c r="AU1054" s="106" t="s">
        <v>49</v>
      </c>
      <c r="AY1054" s="10" t="s">
        <v>90</v>
      </c>
      <c r="BE1054" s="107">
        <f>IF(N1054="základní",J1054,0)</f>
        <v>0</v>
      </c>
      <c r="BF1054" s="107">
        <f>IF(N1054="snížená",J1054,0)</f>
        <v>0</v>
      </c>
      <c r="BG1054" s="107">
        <f>IF(N1054="zákl. přenesená",J1054,0)</f>
        <v>0</v>
      </c>
      <c r="BH1054" s="107">
        <f>IF(N1054="sníž. přenesená",J1054,0)</f>
        <v>0</v>
      </c>
      <c r="BI1054" s="107">
        <f>IF(N1054="nulová",J1054,0)</f>
        <v>0</v>
      </c>
      <c r="BJ1054" s="10" t="s">
        <v>47</v>
      </c>
      <c r="BK1054" s="107">
        <f>ROUND(I1054*H1054,2)</f>
        <v>0</v>
      </c>
      <c r="BL1054" s="10" t="s">
        <v>195</v>
      </c>
      <c r="BM1054" s="106" t="s">
        <v>1242</v>
      </c>
    </row>
    <row r="1055" spans="2:65" s="1" customFormat="1" ht="19.5" x14ac:dyDescent="0.2">
      <c r="B1055" s="19"/>
      <c r="D1055" s="108" t="s">
        <v>99</v>
      </c>
      <c r="F1055" s="109" t="s">
        <v>1241</v>
      </c>
      <c r="I1055" s="39"/>
      <c r="L1055" s="19"/>
      <c r="M1055" s="110"/>
      <c r="N1055" s="27"/>
      <c r="O1055" s="27"/>
      <c r="P1055" s="27"/>
      <c r="Q1055" s="27"/>
      <c r="R1055" s="27"/>
      <c r="S1055" s="27"/>
      <c r="T1055" s="28"/>
      <c r="AT1055" s="10" t="s">
        <v>99</v>
      </c>
      <c r="AU1055" s="10" t="s">
        <v>49</v>
      </c>
    </row>
    <row r="1056" spans="2:65" s="1" customFormat="1" ht="292.5" x14ac:dyDescent="0.2">
      <c r="B1056" s="19"/>
      <c r="D1056" s="108" t="s">
        <v>318</v>
      </c>
      <c r="F1056" s="137" t="s">
        <v>897</v>
      </c>
      <c r="I1056" s="39"/>
      <c r="L1056" s="19"/>
      <c r="M1056" s="110"/>
      <c r="N1056" s="27"/>
      <c r="O1056" s="27"/>
      <c r="P1056" s="27"/>
      <c r="Q1056" s="27"/>
      <c r="R1056" s="27"/>
      <c r="S1056" s="27"/>
      <c r="T1056" s="28"/>
      <c r="AT1056" s="10" t="s">
        <v>318</v>
      </c>
      <c r="AU1056" s="10" t="s">
        <v>49</v>
      </c>
    </row>
    <row r="1057" spans="2:65" s="7" customFormat="1" x14ac:dyDescent="0.2">
      <c r="B1057" s="111"/>
      <c r="D1057" s="108" t="s">
        <v>101</v>
      </c>
      <c r="E1057" s="112" t="s">
        <v>0</v>
      </c>
      <c r="F1057" s="113" t="s">
        <v>1243</v>
      </c>
      <c r="H1057" s="114">
        <v>1</v>
      </c>
      <c r="I1057" s="115"/>
      <c r="L1057" s="111"/>
      <c r="M1057" s="116"/>
      <c r="N1057" s="117"/>
      <c r="O1057" s="117"/>
      <c r="P1057" s="117"/>
      <c r="Q1057" s="117"/>
      <c r="R1057" s="117"/>
      <c r="S1057" s="117"/>
      <c r="T1057" s="118"/>
      <c r="AT1057" s="112" t="s">
        <v>101</v>
      </c>
      <c r="AU1057" s="112" t="s">
        <v>49</v>
      </c>
      <c r="AV1057" s="7" t="s">
        <v>49</v>
      </c>
      <c r="AW1057" s="7" t="s">
        <v>25</v>
      </c>
      <c r="AX1057" s="7" t="s">
        <v>46</v>
      </c>
      <c r="AY1057" s="112" t="s">
        <v>90</v>
      </c>
    </row>
    <row r="1058" spans="2:65" s="1" customFormat="1" ht="36" customHeight="1" x14ac:dyDescent="0.2">
      <c r="B1058" s="94"/>
      <c r="C1058" s="95" t="s">
        <v>1244</v>
      </c>
      <c r="D1058" s="95" t="s">
        <v>92</v>
      </c>
      <c r="E1058" s="96" t="s">
        <v>954</v>
      </c>
      <c r="F1058" s="97" t="s">
        <v>1245</v>
      </c>
      <c r="G1058" s="98" t="s">
        <v>467</v>
      </c>
      <c r="H1058" s="99">
        <v>1</v>
      </c>
      <c r="I1058" s="100"/>
      <c r="J1058" s="101">
        <f>ROUND(I1058*H1058,2)</f>
        <v>0</v>
      </c>
      <c r="K1058" s="97" t="s">
        <v>0</v>
      </c>
      <c r="L1058" s="19"/>
      <c r="M1058" s="102" t="s">
        <v>0</v>
      </c>
      <c r="N1058" s="103" t="s">
        <v>33</v>
      </c>
      <c r="O1058" s="27"/>
      <c r="P1058" s="104">
        <f>O1058*H1058</f>
        <v>0</v>
      </c>
      <c r="Q1058" s="104">
        <v>0</v>
      </c>
      <c r="R1058" s="104">
        <f>Q1058*H1058</f>
        <v>0</v>
      </c>
      <c r="S1058" s="104">
        <v>0</v>
      </c>
      <c r="T1058" s="105">
        <f>S1058*H1058</f>
        <v>0</v>
      </c>
      <c r="AR1058" s="106" t="s">
        <v>195</v>
      </c>
      <c r="AT1058" s="106" t="s">
        <v>92</v>
      </c>
      <c r="AU1058" s="106" t="s">
        <v>49</v>
      </c>
      <c r="AY1058" s="10" t="s">
        <v>90</v>
      </c>
      <c r="BE1058" s="107">
        <f>IF(N1058="základní",J1058,0)</f>
        <v>0</v>
      </c>
      <c r="BF1058" s="107">
        <f>IF(N1058="snížená",J1058,0)</f>
        <v>0</v>
      </c>
      <c r="BG1058" s="107">
        <f>IF(N1058="zákl. přenesená",J1058,0)</f>
        <v>0</v>
      </c>
      <c r="BH1058" s="107">
        <f>IF(N1058="sníž. přenesená",J1058,0)</f>
        <v>0</v>
      </c>
      <c r="BI1058" s="107">
        <f>IF(N1058="nulová",J1058,0)</f>
        <v>0</v>
      </c>
      <c r="BJ1058" s="10" t="s">
        <v>47</v>
      </c>
      <c r="BK1058" s="107">
        <f>ROUND(I1058*H1058,2)</f>
        <v>0</v>
      </c>
      <c r="BL1058" s="10" t="s">
        <v>195</v>
      </c>
      <c r="BM1058" s="106" t="s">
        <v>1246</v>
      </c>
    </row>
    <row r="1059" spans="2:65" s="1" customFormat="1" ht="19.5" x14ac:dyDescent="0.2">
      <c r="B1059" s="19"/>
      <c r="D1059" s="108" t="s">
        <v>99</v>
      </c>
      <c r="F1059" s="109" t="s">
        <v>1245</v>
      </c>
      <c r="I1059" s="39"/>
      <c r="L1059" s="19"/>
      <c r="M1059" s="110"/>
      <c r="N1059" s="27"/>
      <c r="O1059" s="27"/>
      <c r="P1059" s="27"/>
      <c r="Q1059" s="27"/>
      <c r="R1059" s="27"/>
      <c r="S1059" s="27"/>
      <c r="T1059" s="28"/>
      <c r="AT1059" s="10" t="s">
        <v>99</v>
      </c>
      <c r="AU1059" s="10" t="s">
        <v>49</v>
      </c>
    </row>
    <row r="1060" spans="2:65" s="1" customFormat="1" ht="292.5" x14ac:dyDescent="0.2">
      <c r="B1060" s="19"/>
      <c r="D1060" s="108" t="s">
        <v>318</v>
      </c>
      <c r="F1060" s="137" t="s">
        <v>897</v>
      </c>
      <c r="I1060" s="39"/>
      <c r="L1060" s="19"/>
      <c r="M1060" s="110"/>
      <c r="N1060" s="27"/>
      <c r="O1060" s="27"/>
      <c r="P1060" s="27"/>
      <c r="Q1060" s="27"/>
      <c r="R1060" s="27"/>
      <c r="S1060" s="27"/>
      <c r="T1060" s="28"/>
      <c r="AT1060" s="10" t="s">
        <v>318</v>
      </c>
      <c r="AU1060" s="10" t="s">
        <v>49</v>
      </c>
    </row>
    <row r="1061" spans="2:65" s="7" customFormat="1" x14ac:dyDescent="0.2">
      <c r="B1061" s="111"/>
      <c r="D1061" s="108" t="s">
        <v>101</v>
      </c>
      <c r="E1061" s="112" t="s">
        <v>0</v>
      </c>
      <c r="F1061" s="113" t="s">
        <v>1247</v>
      </c>
      <c r="H1061" s="114">
        <v>1</v>
      </c>
      <c r="I1061" s="115"/>
      <c r="L1061" s="111"/>
      <c r="M1061" s="116"/>
      <c r="N1061" s="117"/>
      <c r="O1061" s="117"/>
      <c r="P1061" s="117"/>
      <c r="Q1061" s="117"/>
      <c r="R1061" s="117"/>
      <c r="S1061" s="117"/>
      <c r="T1061" s="118"/>
      <c r="AT1061" s="112" t="s">
        <v>101</v>
      </c>
      <c r="AU1061" s="112" t="s">
        <v>49</v>
      </c>
      <c r="AV1061" s="7" t="s">
        <v>49</v>
      </c>
      <c r="AW1061" s="7" t="s">
        <v>25</v>
      </c>
      <c r="AX1061" s="7" t="s">
        <v>46</v>
      </c>
      <c r="AY1061" s="112" t="s">
        <v>90</v>
      </c>
    </row>
    <row r="1062" spans="2:65" s="1" customFormat="1" ht="36" customHeight="1" x14ac:dyDescent="0.2">
      <c r="B1062" s="94"/>
      <c r="C1062" s="95" t="s">
        <v>1248</v>
      </c>
      <c r="D1062" s="95" t="s">
        <v>92</v>
      </c>
      <c r="E1062" s="96" t="s">
        <v>958</v>
      </c>
      <c r="F1062" s="97" t="s">
        <v>1249</v>
      </c>
      <c r="G1062" s="98" t="s">
        <v>467</v>
      </c>
      <c r="H1062" s="99">
        <v>1</v>
      </c>
      <c r="I1062" s="100"/>
      <c r="J1062" s="101">
        <f>ROUND(I1062*H1062,2)</f>
        <v>0</v>
      </c>
      <c r="K1062" s="97" t="s">
        <v>0</v>
      </c>
      <c r="L1062" s="19"/>
      <c r="M1062" s="102" t="s">
        <v>0</v>
      </c>
      <c r="N1062" s="103" t="s">
        <v>33</v>
      </c>
      <c r="O1062" s="27"/>
      <c r="P1062" s="104">
        <f>O1062*H1062</f>
        <v>0</v>
      </c>
      <c r="Q1062" s="104">
        <v>0</v>
      </c>
      <c r="R1062" s="104">
        <f>Q1062*H1062</f>
        <v>0</v>
      </c>
      <c r="S1062" s="104">
        <v>0</v>
      </c>
      <c r="T1062" s="105">
        <f>S1062*H1062</f>
        <v>0</v>
      </c>
      <c r="AR1062" s="106" t="s">
        <v>195</v>
      </c>
      <c r="AT1062" s="106" t="s">
        <v>92</v>
      </c>
      <c r="AU1062" s="106" t="s">
        <v>49</v>
      </c>
      <c r="AY1062" s="10" t="s">
        <v>90</v>
      </c>
      <c r="BE1062" s="107">
        <f>IF(N1062="základní",J1062,0)</f>
        <v>0</v>
      </c>
      <c r="BF1062" s="107">
        <f>IF(N1062="snížená",J1062,0)</f>
        <v>0</v>
      </c>
      <c r="BG1062" s="107">
        <f>IF(N1062="zákl. přenesená",J1062,0)</f>
        <v>0</v>
      </c>
      <c r="BH1062" s="107">
        <f>IF(N1062="sníž. přenesená",J1062,0)</f>
        <v>0</v>
      </c>
      <c r="BI1062" s="107">
        <f>IF(N1062="nulová",J1062,0)</f>
        <v>0</v>
      </c>
      <c r="BJ1062" s="10" t="s">
        <v>47</v>
      </c>
      <c r="BK1062" s="107">
        <f>ROUND(I1062*H1062,2)</f>
        <v>0</v>
      </c>
      <c r="BL1062" s="10" t="s">
        <v>195</v>
      </c>
      <c r="BM1062" s="106" t="s">
        <v>1250</v>
      </c>
    </row>
    <row r="1063" spans="2:65" s="1" customFormat="1" ht="19.5" x14ac:dyDescent="0.2">
      <c r="B1063" s="19"/>
      <c r="D1063" s="108" t="s">
        <v>99</v>
      </c>
      <c r="F1063" s="109" t="s">
        <v>1249</v>
      </c>
      <c r="I1063" s="39"/>
      <c r="L1063" s="19"/>
      <c r="M1063" s="110"/>
      <c r="N1063" s="27"/>
      <c r="O1063" s="27"/>
      <c r="P1063" s="27"/>
      <c r="Q1063" s="27"/>
      <c r="R1063" s="27"/>
      <c r="S1063" s="27"/>
      <c r="T1063" s="28"/>
      <c r="AT1063" s="10" t="s">
        <v>99</v>
      </c>
      <c r="AU1063" s="10" t="s">
        <v>49</v>
      </c>
    </row>
    <row r="1064" spans="2:65" s="1" customFormat="1" ht="292.5" x14ac:dyDescent="0.2">
      <c r="B1064" s="19"/>
      <c r="D1064" s="108" t="s">
        <v>318</v>
      </c>
      <c r="F1064" s="137" t="s">
        <v>897</v>
      </c>
      <c r="I1064" s="39"/>
      <c r="L1064" s="19"/>
      <c r="M1064" s="110"/>
      <c r="N1064" s="27"/>
      <c r="O1064" s="27"/>
      <c r="P1064" s="27"/>
      <c r="Q1064" s="27"/>
      <c r="R1064" s="27"/>
      <c r="S1064" s="27"/>
      <c r="T1064" s="28"/>
      <c r="AT1064" s="10" t="s">
        <v>318</v>
      </c>
      <c r="AU1064" s="10" t="s">
        <v>49</v>
      </c>
    </row>
    <row r="1065" spans="2:65" s="7" customFormat="1" x14ac:dyDescent="0.2">
      <c r="B1065" s="111"/>
      <c r="D1065" s="108" t="s">
        <v>101</v>
      </c>
      <c r="E1065" s="112" t="s">
        <v>0</v>
      </c>
      <c r="F1065" s="113" t="s">
        <v>1251</v>
      </c>
      <c r="H1065" s="114">
        <v>1</v>
      </c>
      <c r="I1065" s="115"/>
      <c r="L1065" s="111"/>
      <c r="M1065" s="116"/>
      <c r="N1065" s="117"/>
      <c r="O1065" s="117"/>
      <c r="P1065" s="117"/>
      <c r="Q1065" s="117"/>
      <c r="R1065" s="117"/>
      <c r="S1065" s="117"/>
      <c r="T1065" s="118"/>
      <c r="AT1065" s="112" t="s">
        <v>101</v>
      </c>
      <c r="AU1065" s="112" t="s">
        <v>49</v>
      </c>
      <c r="AV1065" s="7" t="s">
        <v>49</v>
      </c>
      <c r="AW1065" s="7" t="s">
        <v>25</v>
      </c>
      <c r="AX1065" s="7" t="s">
        <v>46</v>
      </c>
      <c r="AY1065" s="112" t="s">
        <v>90</v>
      </c>
    </row>
    <row r="1066" spans="2:65" s="1" customFormat="1" ht="36" customHeight="1" x14ac:dyDescent="0.2">
      <c r="B1066" s="94"/>
      <c r="C1066" s="95" t="s">
        <v>1252</v>
      </c>
      <c r="D1066" s="95" t="s">
        <v>92</v>
      </c>
      <c r="E1066" s="96" t="s">
        <v>962</v>
      </c>
      <c r="F1066" s="97" t="s">
        <v>1253</v>
      </c>
      <c r="G1066" s="98" t="s">
        <v>467</v>
      </c>
      <c r="H1066" s="99">
        <v>1</v>
      </c>
      <c r="I1066" s="100"/>
      <c r="J1066" s="101">
        <f>ROUND(I1066*H1066,2)</f>
        <v>0</v>
      </c>
      <c r="K1066" s="97" t="s">
        <v>0</v>
      </c>
      <c r="L1066" s="19"/>
      <c r="M1066" s="102" t="s">
        <v>0</v>
      </c>
      <c r="N1066" s="103" t="s">
        <v>33</v>
      </c>
      <c r="O1066" s="27"/>
      <c r="P1066" s="104">
        <f>O1066*H1066</f>
        <v>0</v>
      </c>
      <c r="Q1066" s="104">
        <v>0</v>
      </c>
      <c r="R1066" s="104">
        <f>Q1066*H1066</f>
        <v>0</v>
      </c>
      <c r="S1066" s="104">
        <v>0</v>
      </c>
      <c r="T1066" s="105">
        <f>S1066*H1066</f>
        <v>0</v>
      </c>
      <c r="AR1066" s="106" t="s">
        <v>195</v>
      </c>
      <c r="AT1066" s="106" t="s">
        <v>92</v>
      </c>
      <c r="AU1066" s="106" t="s">
        <v>49</v>
      </c>
      <c r="AY1066" s="10" t="s">
        <v>90</v>
      </c>
      <c r="BE1066" s="107">
        <f>IF(N1066="základní",J1066,0)</f>
        <v>0</v>
      </c>
      <c r="BF1066" s="107">
        <f>IF(N1066="snížená",J1066,0)</f>
        <v>0</v>
      </c>
      <c r="BG1066" s="107">
        <f>IF(N1066="zákl. přenesená",J1066,0)</f>
        <v>0</v>
      </c>
      <c r="BH1066" s="107">
        <f>IF(N1066="sníž. přenesená",J1066,0)</f>
        <v>0</v>
      </c>
      <c r="BI1066" s="107">
        <f>IF(N1066="nulová",J1066,0)</f>
        <v>0</v>
      </c>
      <c r="BJ1066" s="10" t="s">
        <v>47</v>
      </c>
      <c r="BK1066" s="107">
        <f>ROUND(I1066*H1066,2)</f>
        <v>0</v>
      </c>
      <c r="BL1066" s="10" t="s">
        <v>195</v>
      </c>
      <c r="BM1066" s="106" t="s">
        <v>1254</v>
      </c>
    </row>
    <row r="1067" spans="2:65" s="1" customFormat="1" ht="19.5" x14ac:dyDescent="0.2">
      <c r="B1067" s="19"/>
      <c r="D1067" s="108" t="s">
        <v>99</v>
      </c>
      <c r="F1067" s="109" t="s">
        <v>1253</v>
      </c>
      <c r="I1067" s="39"/>
      <c r="L1067" s="19"/>
      <c r="M1067" s="110"/>
      <c r="N1067" s="27"/>
      <c r="O1067" s="27"/>
      <c r="P1067" s="27"/>
      <c r="Q1067" s="27"/>
      <c r="R1067" s="27"/>
      <c r="S1067" s="27"/>
      <c r="T1067" s="28"/>
      <c r="AT1067" s="10" t="s">
        <v>99</v>
      </c>
      <c r="AU1067" s="10" t="s">
        <v>49</v>
      </c>
    </row>
    <row r="1068" spans="2:65" s="1" customFormat="1" ht="292.5" x14ac:dyDescent="0.2">
      <c r="B1068" s="19"/>
      <c r="D1068" s="108" t="s">
        <v>318</v>
      </c>
      <c r="F1068" s="137" t="s">
        <v>897</v>
      </c>
      <c r="I1068" s="39"/>
      <c r="L1068" s="19"/>
      <c r="M1068" s="110"/>
      <c r="N1068" s="27"/>
      <c r="O1068" s="27"/>
      <c r="P1068" s="27"/>
      <c r="Q1068" s="27"/>
      <c r="R1068" s="27"/>
      <c r="S1068" s="27"/>
      <c r="T1068" s="28"/>
      <c r="AT1068" s="10" t="s">
        <v>318</v>
      </c>
      <c r="AU1068" s="10" t="s">
        <v>49</v>
      </c>
    </row>
    <row r="1069" spans="2:65" s="7" customFormat="1" x14ac:dyDescent="0.2">
      <c r="B1069" s="111"/>
      <c r="D1069" s="108" t="s">
        <v>101</v>
      </c>
      <c r="E1069" s="112" t="s">
        <v>0</v>
      </c>
      <c r="F1069" s="113" t="s">
        <v>1255</v>
      </c>
      <c r="H1069" s="114">
        <v>1</v>
      </c>
      <c r="I1069" s="115"/>
      <c r="L1069" s="111"/>
      <c r="M1069" s="116"/>
      <c r="N1069" s="117"/>
      <c r="O1069" s="117"/>
      <c r="P1069" s="117"/>
      <c r="Q1069" s="117"/>
      <c r="R1069" s="117"/>
      <c r="S1069" s="117"/>
      <c r="T1069" s="118"/>
      <c r="AT1069" s="112" t="s">
        <v>101</v>
      </c>
      <c r="AU1069" s="112" t="s">
        <v>49</v>
      </c>
      <c r="AV1069" s="7" t="s">
        <v>49</v>
      </c>
      <c r="AW1069" s="7" t="s">
        <v>25</v>
      </c>
      <c r="AX1069" s="7" t="s">
        <v>46</v>
      </c>
      <c r="AY1069" s="112" t="s">
        <v>90</v>
      </c>
    </row>
    <row r="1070" spans="2:65" s="1" customFormat="1" ht="36" customHeight="1" x14ac:dyDescent="0.2">
      <c r="B1070" s="94"/>
      <c r="C1070" s="95" t="s">
        <v>1256</v>
      </c>
      <c r="D1070" s="95" t="s">
        <v>92</v>
      </c>
      <c r="E1070" s="96" t="s">
        <v>966</v>
      </c>
      <c r="F1070" s="97" t="s">
        <v>1257</v>
      </c>
      <c r="G1070" s="98" t="s">
        <v>467</v>
      </c>
      <c r="H1070" s="99">
        <v>1</v>
      </c>
      <c r="I1070" s="100"/>
      <c r="J1070" s="101">
        <f>ROUND(I1070*H1070,2)</f>
        <v>0</v>
      </c>
      <c r="K1070" s="97" t="s">
        <v>0</v>
      </c>
      <c r="L1070" s="19"/>
      <c r="M1070" s="102" t="s">
        <v>0</v>
      </c>
      <c r="N1070" s="103" t="s">
        <v>33</v>
      </c>
      <c r="O1070" s="27"/>
      <c r="P1070" s="104">
        <f>O1070*H1070</f>
        <v>0</v>
      </c>
      <c r="Q1070" s="104">
        <v>0</v>
      </c>
      <c r="R1070" s="104">
        <f>Q1070*H1070</f>
        <v>0</v>
      </c>
      <c r="S1070" s="104">
        <v>0</v>
      </c>
      <c r="T1070" s="105">
        <f>S1070*H1070</f>
        <v>0</v>
      </c>
      <c r="AR1070" s="106" t="s">
        <v>195</v>
      </c>
      <c r="AT1070" s="106" t="s">
        <v>92</v>
      </c>
      <c r="AU1070" s="106" t="s">
        <v>49</v>
      </c>
      <c r="AY1070" s="10" t="s">
        <v>90</v>
      </c>
      <c r="BE1070" s="107">
        <f>IF(N1070="základní",J1070,0)</f>
        <v>0</v>
      </c>
      <c r="BF1070" s="107">
        <f>IF(N1070="snížená",J1070,0)</f>
        <v>0</v>
      </c>
      <c r="BG1070" s="107">
        <f>IF(N1070="zákl. přenesená",J1070,0)</f>
        <v>0</v>
      </c>
      <c r="BH1070" s="107">
        <f>IF(N1070="sníž. přenesená",J1070,0)</f>
        <v>0</v>
      </c>
      <c r="BI1070" s="107">
        <f>IF(N1070="nulová",J1070,0)</f>
        <v>0</v>
      </c>
      <c r="BJ1070" s="10" t="s">
        <v>47</v>
      </c>
      <c r="BK1070" s="107">
        <f>ROUND(I1070*H1070,2)</f>
        <v>0</v>
      </c>
      <c r="BL1070" s="10" t="s">
        <v>195</v>
      </c>
      <c r="BM1070" s="106" t="s">
        <v>1258</v>
      </c>
    </row>
    <row r="1071" spans="2:65" s="1" customFormat="1" ht="19.5" x14ac:dyDescent="0.2">
      <c r="B1071" s="19"/>
      <c r="D1071" s="108" t="s">
        <v>99</v>
      </c>
      <c r="F1071" s="109" t="s">
        <v>1257</v>
      </c>
      <c r="I1071" s="39"/>
      <c r="L1071" s="19"/>
      <c r="M1071" s="110"/>
      <c r="N1071" s="27"/>
      <c r="O1071" s="27"/>
      <c r="P1071" s="27"/>
      <c r="Q1071" s="27"/>
      <c r="R1071" s="27"/>
      <c r="S1071" s="27"/>
      <c r="T1071" s="28"/>
      <c r="AT1071" s="10" t="s">
        <v>99</v>
      </c>
      <c r="AU1071" s="10" t="s">
        <v>49</v>
      </c>
    </row>
    <row r="1072" spans="2:65" s="1" customFormat="1" ht="292.5" x14ac:dyDescent="0.2">
      <c r="B1072" s="19"/>
      <c r="D1072" s="108" t="s">
        <v>318</v>
      </c>
      <c r="F1072" s="137" t="s">
        <v>897</v>
      </c>
      <c r="I1072" s="39"/>
      <c r="L1072" s="19"/>
      <c r="M1072" s="110"/>
      <c r="N1072" s="27"/>
      <c r="O1072" s="27"/>
      <c r="P1072" s="27"/>
      <c r="Q1072" s="27"/>
      <c r="R1072" s="27"/>
      <c r="S1072" s="27"/>
      <c r="T1072" s="28"/>
      <c r="AT1072" s="10" t="s">
        <v>318</v>
      </c>
      <c r="AU1072" s="10" t="s">
        <v>49</v>
      </c>
    </row>
    <row r="1073" spans="2:65" s="7" customFormat="1" x14ac:dyDescent="0.2">
      <c r="B1073" s="111"/>
      <c r="D1073" s="108" t="s">
        <v>101</v>
      </c>
      <c r="E1073" s="112" t="s">
        <v>0</v>
      </c>
      <c r="F1073" s="113" t="s">
        <v>689</v>
      </c>
      <c r="H1073" s="114">
        <v>1</v>
      </c>
      <c r="I1073" s="115"/>
      <c r="L1073" s="111"/>
      <c r="M1073" s="116"/>
      <c r="N1073" s="117"/>
      <c r="O1073" s="117"/>
      <c r="P1073" s="117"/>
      <c r="Q1073" s="117"/>
      <c r="R1073" s="117"/>
      <c r="S1073" s="117"/>
      <c r="T1073" s="118"/>
      <c r="AT1073" s="112" t="s">
        <v>101</v>
      </c>
      <c r="AU1073" s="112" t="s">
        <v>49</v>
      </c>
      <c r="AV1073" s="7" t="s">
        <v>49</v>
      </c>
      <c r="AW1073" s="7" t="s">
        <v>25</v>
      </c>
      <c r="AX1073" s="7" t="s">
        <v>46</v>
      </c>
      <c r="AY1073" s="112" t="s">
        <v>90</v>
      </c>
    </row>
    <row r="1074" spans="2:65" s="1" customFormat="1" ht="36" customHeight="1" x14ac:dyDescent="0.2">
      <c r="B1074" s="94"/>
      <c r="C1074" s="95" t="s">
        <v>1259</v>
      </c>
      <c r="D1074" s="95" t="s">
        <v>92</v>
      </c>
      <c r="E1074" s="96" t="s">
        <v>970</v>
      </c>
      <c r="F1074" s="97" t="s">
        <v>1260</v>
      </c>
      <c r="G1074" s="98" t="s">
        <v>467</v>
      </c>
      <c r="H1074" s="99">
        <v>1</v>
      </c>
      <c r="I1074" s="100"/>
      <c r="J1074" s="101">
        <f>ROUND(I1074*H1074,2)</f>
        <v>0</v>
      </c>
      <c r="K1074" s="97" t="s">
        <v>0</v>
      </c>
      <c r="L1074" s="19"/>
      <c r="M1074" s="102" t="s">
        <v>0</v>
      </c>
      <c r="N1074" s="103" t="s">
        <v>33</v>
      </c>
      <c r="O1074" s="27"/>
      <c r="P1074" s="104">
        <f>O1074*H1074</f>
        <v>0</v>
      </c>
      <c r="Q1074" s="104">
        <v>0</v>
      </c>
      <c r="R1074" s="104">
        <f>Q1074*H1074</f>
        <v>0</v>
      </c>
      <c r="S1074" s="104">
        <v>0</v>
      </c>
      <c r="T1074" s="105">
        <f>S1074*H1074</f>
        <v>0</v>
      </c>
      <c r="AR1074" s="106" t="s">
        <v>195</v>
      </c>
      <c r="AT1074" s="106" t="s">
        <v>92</v>
      </c>
      <c r="AU1074" s="106" t="s">
        <v>49</v>
      </c>
      <c r="AY1074" s="10" t="s">
        <v>90</v>
      </c>
      <c r="BE1074" s="107">
        <f>IF(N1074="základní",J1074,0)</f>
        <v>0</v>
      </c>
      <c r="BF1074" s="107">
        <f>IF(N1074="snížená",J1074,0)</f>
        <v>0</v>
      </c>
      <c r="BG1074" s="107">
        <f>IF(N1074="zákl. přenesená",J1074,0)</f>
        <v>0</v>
      </c>
      <c r="BH1074" s="107">
        <f>IF(N1074="sníž. přenesená",J1074,0)</f>
        <v>0</v>
      </c>
      <c r="BI1074" s="107">
        <f>IF(N1074="nulová",J1074,0)</f>
        <v>0</v>
      </c>
      <c r="BJ1074" s="10" t="s">
        <v>47</v>
      </c>
      <c r="BK1074" s="107">
        <f>ROUND(I1074*H1074,2)</f>
        <v>0</v>
      </c>
      <c r="BL1074" s="10" t="s">
        <v>195</v>
      </c>
      <c r="BM1074" s="106" t="s">
        <v>1261</v>
      </c>
    </row>
    <row r="1075" spans="2:65" s="1" customFormat="1" ht="19.5" x14ac:dyDescent="0.2">
      <c r="B1075" s="19"/>
      <c r="D1075" s="108" t="s">
        <v>99</v>
      </c>
      <c r="F1075" s="109" t="s">
        <v>1260</v>
      </c>
      <c r="I1075" s="39"/>
      <c r="L1075" s="19"/>
      <c r="M1075" s="110"/>
      <c r="N1075" s="27"/>
      <c r="O1075" s="27"/>
      <c r="P1075" s="27"/>
      <c r="Q1075" s="27"/>
      <c r="R1075" s="27"/>
      <c r="S1075" s="27"/>
      <c r="T1075" s="28"/>
      <c r="AT1075" s="10" t="s">
        <v>99</v>
      </c>
      <c r="AU1075" s="10" t="s">
        <v>49</v>
      </c>
    </row>
    <row r="1076" spans="2:65" s="1" customFormat="1" ht="292.5" x14ac:dyDescent="0.2">
      <c r="B1076" s="19"/>
      <c r="D1076" s="108" t="s">
        <v>318</v>
      </c>
      <c r="F1076" s="137" t="s">
        <v>897</v>
      </c>
      <c r="I1076" s="39"/>
      <c r="L1076" s="19"/>
      <c r="M1076" s="110"/>
      <c r="N1076" s="27"/>
      <c r="O1076" s="27"/>
      <c r="P1076" s="27"/>
      <c r="Q1076" s="27"/>
      <c r="R1076" s="27"/>
      <c r="S1076" s="27"/>
      <c r="T1076" s="28"/>
      <c r="AT1076" s="10" t="s">
        <v>318</v>
      </c>
      <c r="AU1076" s="10" t="s">
        <v>49</v>
      </c>
    </row>
    <row r="1077" spans="2:65" s="7" customFormat="1" x14ac:dyDescent="0.2">
      <c r="B1077" s="111"/>
      <c r="D1077" s="108" t="s">
        <v>101</v>
      </c>
      <c r="E1077" s="112" t="s">
        <v>0</v>
      </c>
      <c r="F1077" s="113" t="s">
        <v>690</v>
      </c>
      <c r="H1077" s="114">
        <v>1</v>
      </c>
      <c r="I1077" s="115"/>
      <c r="L1077" s="111"/>
      <c r="M1077" s="116"/>
      <c r="N1077" s="117"/>
      <c r="O1077" s="117"/>
      <c r="P1077" s="117"/>
      <c r="Q1077" s="117"/>
      <c r="R1077" s="117"/>
      <c r="S1077" s="117"/>
      <c r="T1077" s="118"/>
      <c r="AT1077" s="112" t="s">
        <v>101</v>
      </c>
      <c r="AU1077" s="112" t="s">
        <v>49</v>
      </c>
      <c r="AV1077" s="7" t="s">
        <v>49</v>
      </c>
      <c r="AW1077" s="7" t="s">
        <v>25</v>
      </c>
      <c r="AX1077" s="7" t="s">
        <v>46</v>
      </c>
      <c r="AY1077" s="112" t="s">
        <v>90</v>
      </c>
    </row>
    <row r="1078" spans="2:65" s="1" customFormat="1" ht="36" customHeight="1" x14ac:dyDescent="0.2">
      <c r="B1078" s="94"/>
      <c r="C1078" s="95" t="s">
        <v>1262</v>
      </c>
      <c r="D1078" s="95" t="s">
        <v>92</v>
      </c>
      <c r="E1078" s="96" t="s">
        <v>974</v>
      </c>
      <c r="F1078" s="97" t="s">
        <v>1263</v>
      </c>
      <c r="G1078" s="98" t="s">
        <v>467</v>
      </c>
      <c r="H1078" s="99">
        <v>1</v>
      </c>
      <c r="I1078" s="100"/>
      <c r="J1078" s="101">
        <f>ROUND(I1078*H1078,2)</f>
        <v>0</v>
      </c>
      <c r="K1078" s="97" t="s">
        <v>0</v>
      </c>
      <c r="L1078" s="19"/>
      <c r="M1078" s="102" t="s">
        <v>0</v>
      </c>
      <c r="N1078" s="103" t="s">
        <v>33</v>
      </c>
      <c r="O1078" s="27"/>
      <c r="P1078" s="104">
        <f>O1078*H1078</f>
        <v>0</v>
      </c>
      <c r="Q1078" s="104">
        <v>0</v>
      </c>
      <c r="R1078" s="104">
        <f>Q1078*H1078</f>
        <v>0</v>
      </c>
      <c r="S1078" s="104">
        <v>0</v>
      </c>
      <c r="T1078" s="105">
        <f>S1078*H1078</f>
        <v>0</v>
      </c>
      <c r="AR1078" s="106" t="s">
        <v>195</v>
      </c>
      <c r="AT1078" s="106" t="s">
        <v>92</v>
      </c>
      <c r="AU1078" s="106" t="s">
        <v>49</v>
      </c>
      <c r="AY1078" s="10" t="s">
        <v>90</v>
      </c>
      <c r="BE1078" s="107">
        <f>IF(N1078="základní",J1078,0)</f>
        <v>0</v>
      </c>
      <c r="BF1078" s="107">
        <f>IF(N1078="snížená",J1078,0)</f>
        <v>0</v>
      </c>
      <c r="BG1078" s="107">
        <f>IF(N1078="zákl. přenesená",J1078,0)</f>
        <v>0</v>
      </c>
      <c r="BH1078" s="107">
        <f>IF(N1078="sníž. přenesená",J1078,0)</f>
        <v>0</v>
      </c>
      <c r="BI1078" s="107">
        <f>IF(N1078="nulová",J1078,0)</f>
        <v>0</v>
      </c>
      <c r="BJ1078" s="10" t="s">
        <v>47</v>
      </c>
      <c r="BK1078" s="107">
        <f>ROUND(I1078*H1078,2)</f>
        <v>0</v>
      </c>
      <c r="BL1078" s="10" t="s">
        <v>195</v>
      </c>
      <c r="BM1078" s="106" t="s">
        <v>1264</v>
      </c>
    </row>
    <row r="1079" spans="2:65" s="1" customFormat="1" ht="19.5" x14ac:dyDescent="0.2">
      <c r="B1079" s="19"/>
      <c r="D1079" s="108" t="s">
        <v>99</v>
      </c>
      <c r="F1079" s="109" t="s">
        <v>1263</v>
      </c>
      <c r="I1079" s="39"/>
      <c r="L1079" s="19"/>
      <c r="M1079" s="110"/>
      <c r="N1079" s="27"/>
      <c r="O1079" s="27"/>
      <c r="P1079" s="27"/>
      <c r="Q1079" s="27"/>
      <c r="R1079" s="27"/>
      <c r="S1079" s="27"/>
      <c r="T1079" s="28"/>
      <c r="AT1079" s="10" t="s">
        <v>99</v>
      </c>
      <c r="AU1079" s="10" t="s">
        <v>49</v>
      </c>
    </row>
    <row r="1080" spans="2:65" s="1" customFormat="1" ht="292.5" x14ac:dyDescent="0.2">
      <c r="B1080" s="19"/>
      <c r="D1080" s="108" t="s">
        <v>318</v>
      </c>
      <c r="F1080" s="137" t="s">
        <v>897</v>
      </c>
      <c r="I1080" s="39"/>
      <c r="L1080" s="19"/>
      <c r="M1080" s="110"/>
      <c r="N1080" s="27"/>
      <c r="O1080" s="27"/>
      <c r="P1080" s="27"/>
      <c r="Q1080" s="27"/>
      <c r="R1080" s="27"/>
      <c r="S1080" s="27"/>
      <c r="T1080" s="28"/>
      <c r="AT1080" s="10" t="s">
        <v>318</v>
      </c>
      <c r="AU1080" s="10" t="s">
        <v>49</v>
      </c>
    </row>
    <row r="1081" spans="2:65" s="7" customFormat="1" x14ac:dyDescent="0.2">
      <c r="B1081" s="111"/>
      <c r="D1081" s="108" t="s">
        <v>101</v>
      </c>
      <c r="E1081" s="112" t="s">
        <v>0</v>
      </c>
      <c r="F1081" s="113" t="s">
        <v>1265</v>
      </c>
      <c r="H1081" s="114">
        <v>1</v>
      </c>
      <c r="I1081" s="115"/>
      <c r="L1081" s="111"/>
      <c r="M1081" s="116"/>
      <c r="N1081" s="117"/>
      <c r="O1081" s="117"/>
      <c r="P1081" s="117"/>
      <c r="Q1081" s="117"/>
      <c r="R1081" s="117"/>
      <c r="S1081" s="117"/>
      <c r="T1081" s="118"/>
      <c r="AT1081" s="112" t="s">
        <v>101</v>
      </c>
      <c r="AU1081" s="112" t="s">
        <v>49</v>
      </c>
      <c r="AV1081" s="7" t="s">
        <v>49</v>
      </c>
      <c r="AW1081" s="7" t="s">
        <v>25</v>
      </c>
      <c r="AX1081" s="7" t="s">
        <v>46</v>
      </c>
      <c r="AY1081" s="112" t="s">
        <v>90</v>
      </c>
    </row>
    <row r="1082" spans="2:65" s="1" customFormat="1" ht="36" customHeight="1" x14ac:dyDescent="0.2">
      <c r="B1082" s="94"/>
      <c r="C1082" s="95" t="s">
        <v>1266</v>
      </c>
      <c r="D1082" s="95" t="s">
        <v>92</v>
      </c>
      <c r="E1082" s="96" t="s">
        <v>978</v>
      </c>
      <c r="F1082" s="97" t="s">
        <v>1267</v>
      </c>
      <c r="G1082" s="98" t="s">
        <v>467</v>
      </c>
      <c r="H1082" s="99">
        <v>1</v>
      </c>
      <c r="I1082" s="100"/>
      <c r="J1082" s="101">
        <f>ROUND(I1082*H1082,2)</f>
        <v>0</v>
      </c>
      <c r="K1082" s="97" t="s">
        <v>0</v>
      </c>
      <c r="L1082" s="19"/>
      <c r="M1082" s="102" t="s">
        <v>0</v>
      </c>
      <c r="N1082" s="103" t="s">
        <v>33</v>
      </c>
      <c r="O1082" s="27"/>
      <c r="P1082" s="104">
        <f>O1082*H1082</f>
        <v>0</v>
      </c>
      <c r="Q1082" s="104">
        <v>0</v>
      </c>
      <c r="R1082" s="104">
        <f>Q1082*H1082</f>
        <v>0</v>
      </c>
      <c r="S1082" s="104">
        <v>0</v>
      </c>
      <c r="T1082" s="105">
        <f>S1082*H1082</f>
        <v>0</v>
      </c>
      <c r="AR1082" s="106" t="s">
        <v>195</v>
      </c>
      <c r="AT1082" s="106" t="s">
        <v>92</v>
      </c>
      <c r="AU1082" s="106" t="s">
        <v>49</v>
      </c>
      <c r="AY1082" s="10" t="s">
        <v>90</v>
      </c>
      <c r="BE1082" s="107">
        <f>IF(N1082="základní",J1082,0)</f>
        <v>0</v>
      </c>
      <c r="BF1082" s="107">
        <f>IF(N1082="snížená",J1082,0)</f>
        <v>0</v>
      </c>
      <c r="BG1082" s="107">
        <f>IF(N1082="zákl. přenesená",J1082,0)</f>
        <v>0</v>
      </c>
      <c r="BH1082" s="107">
        <f>IF(N1082="sníž. přenesená",J1082,0)</f>
        <v>0</v>
      </c>
      <c r="BI1082" s="107">
        <f>IF(N1082="nulová",J1082,0)</f>
        <v>0</v>
      </c>
      <c r="BJ1082" s="10" t="s">
        <v>47</v>
      </c>
      <c r="BK1082" s="107">
        <f>ROUND(I1082*H1082,2)</f>
        <v>0</v>
      </c>
      <c r="BL1082" s="10" t="s">
        <v>195</v>
      </c>
      <c r="BM1082" s="106" t="s">
        <v>1268</v>
      </c>
    </row>
    <row r="1083" spans="2:65" s="1" customFormat="1" ht="19.5" x14ac:dyDescent="0.2">
      <c r="B1083" s="19"/>
      <c r="D1083" s="108" t="s">
        <v>99</v>
      </c>
      <c r="F1083" s="109" t="s">
        <v>1267</v>
      </c>
      <c r="I1083" s="39"/>
      <c r="L1083" s="19"/>
      <c r="M1083" s="110"/>
      <c r="N1083" s="27"/>
      <c r="O1083" s="27"/>
      <c r="P1083" s="27"/>
      <c r="Q1083" s="27"/>
      <c r="R1083" s="27"/>
      <c r="S1083" s="27"/>
      <c r="T1083" s="28"/>
      <c r="AT1083" s="10" t="s">
        <v>99</v>
      </c>
      <c r="AU1083" s="10" t="s">
        <v>49</v>
      </c>
    </row>
    <row r="1084" spans="2:65" s="1" customFormat="1" ht="292.5" x14ac:dyDescent="0.2">
      <c r="B1084" s="19"/>
      <c r="D1084" s="108" t="s">
        <v>318</v>
      </c>
      <c r="F1084" s="137" t="s">
        <v>897</v>
      </c>
      <c r="I1084" s="39"/>
      <c r="L1084" s="19"/>
      <c r="M1084" s="110"/>
      <c r="N1084" s="27"/>
      <c r="O1084" s="27"/>
      <c r="P1084" s="27"/>
      <c r="Q1084" s="27"/>
      <c r="R1084" s="27"/>
      <c r="S1084" s="27"/>
      <c r="T1084" s="28"/>
      <c r="AT1084" s="10" t="s">
        <v>318</v>
      </c>
      <c r="AU1084" s="10" t="s">
        <v>49</v>
      </c>
    </row>
    <row r="1085" spans="2:65" s="7" customFormat="1" x14ac:dyDescent="0.2">
      <c r="B1085" s="111"/>
      <c r="D1085" s="108" t="s">
        <v>101</v>
      </c>
      <c r="E1085" s="112" t="s">
        <v>0</v>
      </c>
      <c r="F1085" s="113" t="s">
        <v>1269</v>
      </c>
      <c r="H1085" s="114">
        <v>1</v>
      </c>
      <c r="I1085" s="115"/>
      <c r="L1085" s="111"/>
      <c r="M1085" s="116"/>
      <c r="N1085" s="117"/>
      <c r="O1085" s="117"/>
      <c r="P1085" s="117"/>
      <c r="Q1085" s="117"/>
      <c r="R1085" s="117"/>
      <c r="S1085" s="117"/>
      <c r="T1085" s="118"/>
      <c r="AT1085" s="112" t="s">
        <v>101</v>
      </c>
      <c r="AU1085" s="112" t="s">
        <v>49</v>
      </c>
      <c r="AV1085" s="7" t="s">
        <v>49</v>
      </c>
      <c r="AW1085" s="7" t="s">
        <v>25</v>
      </c>
      <c r="AX1085" s="7" t="s">
        <v>46</v>
      </c>
      <c r="AY1085" s="112" t="s">
        <v>90</v>
      </c>
    </row>
    <row r="1086" spans="2:65" s="1" customFormat="1" ht="36" customHeight="1" x14ac:dyDescent="0.2">
      <c r="B1086" s="94"/>
      <c r="C1086" s="95" t="s">
        <v>1270</v>
      </c>
      <c r="D1086" s="95" t="s">
        <v>92</v>
      </c>
      <c r="E1086" s="96" t="s">
        <v>982</v>
      </c>
      <c r="F1086" s="97" t="s">
        <v>1271</v>
      </c>
      <c r="G1086" s="98" t="s">
        <v>467</v>
      </c>
      <c r="H1086" s="99">
        <v>1</v>
      </c>
      <c r="I1086" s="100"/>
      <c r="J1086" s="101">
        <f>ROUND(I1086*H1086,2)</f>
        <v>0</v>
      </c>
      <c r="K1086" s="97" t="s">
        <v>0</v>
      </c>
      <c r="L1086" s="19"/>
      <c r="M1086" s="102" t="s">
        <v>0</v>
      </c>
      <c r="N1086" s="103" t="s">
        <v>33</v>
      </c>
      <c r="O1086" s="27"/>
      <c r="P1086" s="104">
        <f>O1086*H1086</f>
        <v>0</v>
      </c>
      <c r="Q1086" s="104">
        <v>0</v>
      </c>
      <c r="R1086" s="104">
        <f>Q1086*H1086</f>
        <v>0</v>
      </c>
      <c r="S1086" s="104">
        <v>0</v>
      </c>
      <c r="T1086" s="105">
        <f>S1086*H1086</f>
        <v>0</v>
      </c>
      <c r="AR1086" s="106" t="s">
        <v>195</v>
      </c>
      <c r="AT1086" s="106" t="s">
        <v>92</v>
      </c>
      <c r="AU1086" s="106" t="s">
        <v>49</v>
      </c>
      <c r="AY1086" s="10" t="s">
        <v>90</v>
      </c>
      <c r="BE1086" s="107">
        <f>IF(N1086="základní",J1086,0)</f>
        <v>0</v>
      </c>
      <c r="BF1086" s="107">
        <f>IF(N1086="snížená",J1086,0)</f>
        <v>0</v>
      </c>
      <c r="BG1086" s="107">
        <f>IF(N1086="zákl. přenesená",J1086,0)</f>
        <v>0</v>
      </c>
      <c r="BH1086" s="107">
        <f>IF(N1086="sníž. přenesená",J1086,0)</f>
        <v>0</v>
      </c>
      <c r="BI1086" s="107">
        <f>IF(N1086="nulová",J1086,0)</f>
        <v>0</v>
      </c>
      <c r="BJ1086" s="10" t="s">
        <v>47</v>
      </c>
      <c r="BK1086" s="107">
        <f>ROUND(I1086*H1086,2)</f>
        <v>0</v>
      </c>
      <c r="BL1086" s="10" t="s">
        <v>195</v>
      </c>
      <c r="BM1086" s="106" t="s">
        <v>1272</v>
      </c>
    </row>
    <row r="1087" spans="2:65" s="1" customFormat="1" ht="19.5" x14ac:dyDescent="0.2">
      <c r="B1087" s="19"/>
      <c r="D1087" s="108" t="s">
        <v>99</v>
      </c>
      <c r="F1087" s="109" t="s">
        <v>1271</v>
      </c>
      <c r="I1087" s="39"/>
      <c r="L1087" s="19"/>
      <c r="M1087" s="110"/>
      <c r="N1087" s="27"/>
      <c r="O1087" s="27"/>
      <c r="P1087" s="27"/>
      <c r="Q1087" s="27"/>
      <c r="R1087" s="27"/>
      <c r="S1087" s="27"/>
      <c r="T1087" s="28"/>
      <c r="AT1087" s="10" t="s">
        <v>99</v>
      </c>
      <c r="AU1087" s="10" t="s">
        <v>49</v>
      </c>
    </row>
    <row r="1088" spans="2:65" s="1" customFormat="1" ht="292.5" x14ac:dyDescent="0.2">
      <c r="B1088" s="19"/>
      <c r="D1088" s="108" t="s">
        <v>318</v>
      </c>
      <c r="F1088" s="137" t="s">
        <v>897</v>
      </c>
      <c r="I1088" s="39"/>
      <c r="L1088" s="19"/>
      <c r="M1088" s="110"/>
      <c r="N1088" s="27"/>
      <c r="O1088" s="27"/>
      <c r="P1088" s="27"/>
      <c r="Q1088" s="27"/>
      <c r="R1088" s="27"/>
      <c r="S1088" s="27"/>
      <c r="T1088" s="28"/>
      <c r="AT1088" s="10" t="s">
        <v>318</v>
      </c>
      <c r="AU1088" s="10" t="s">
        <v>49</v>
      </c>
    </row>
    <row r="1089" spans="2:65" s="7" customFormat="1" x14ac:dyDescent="0.2">
      <c r="B1089" s="111"/>
      <c r="D1089" s="108" t="s">
        <v>101</v>
      </c>
      <c r="E1089" s="112" t="s">
        <v>0</v>
      </c>
      <c r="F1089" s="113" t="s">
        <v>1273</v>
      </c>
      <c r="H1089" s="114">
        <v>1</v>
      </c>
      <c r="I1089" s="115"/>
      <c r="L1089" s="111"/>
      <c r="M1089" s="116"/>
      <c r="N1089" s="117"/>
      <c r="O1089" s="117"/>
      <c r="P1089" s="117"/>
      <c r="Q1089" s="117"/>
      <c r="R1089" s="117"/>
      <c r="S1089" s="117"/>
      <c r="T1089" s="118"/>
      <c r="AT1089" s="112" t="s">
        <v>101</v>
      </c>
      <c r="AU1089" s="112" t="s">
        <v>49</v>
      </c>
      <c r="AV1089" s="7" t="s">
        <v>49</v>
      </c>
      <c r="AW1089" s="7" t="s">
        <v>25</v>
      </c>
      <c r="AX1089" s="7" t="s">
        <v>46</v>
      </c>
      <c r="AY1089" s="112" t="s">
        <v>90</v>
      </c>
    </row>
    <row r="1090" spans="2:65" s="1" customFormat="1" ht="36" customHeight="1" x14ac:dyDescent="0.2">
      <c r="B1090" s="94"/>
      <c r="C1090" s="95" t="s">
        <v>1274</v>
      </c>
      <c r="D1090" s="95" t="s">
        <v>92</v>
      </c>
      <c r="E1090" s="96" t="s">
        <v>986</v>
      </c>
      <c r="F1090" s="97" t="s">
        <v>1275</v>
      </c>
      <c r="G1090" s="98" t="s">
        <v>467</v>
      </c>
      <c r="H1090" s="99">
        <v>1</v>
      </c>
      <c r="I1090" s="100"/>
      <c r="J1090" s="101">
        <f>ROUND(I1090*H1090,2)</f>
        <v>0</v>
      </c>
      <c r="K1090" s="97" t="s">
        <v>0</v>
      </c>
      <c r="L1090" s="19"/>
      <c r="M1090" s="102" t="s">
        <v>0</v>
      </c>
      <c r="N1090" s="103" t="s">
        <v>33</v>
      </c>
      <c r="O1090" s="27"/>
      <c r="P1090" s="104">
        <f>O1090*H1090</f>
        <v>0</v>
      </c>
      <c r="Q1090" s="104">
        <v>0</v>
      </c>
      <c r="R1090" s="104">
        <f>Q1090*H1090</f>
        <v>0</v>
      </c>
      <c r="S1090" s="104">
        <v>0</v>
      </c>
      <c r="T1090" s="105">
        <f>S1090*H1090</f>
        <v>0</v>
      </c>
      <c r="AR1090" s="106" t="s">
        <v>195</v>
      </c>
      <c r="AT1090" s="106" t="s">
        <v>92</v>
      </c>
      <c r="AU1090" s="106" t="s">
        <v>49</v>
      </c>
      <c r="AY1090" s="10" t="s">
        <v>90</v>
      </c>
      <c r="BE1090" s="107">
        <f>IF(N1090="základní",J1090,0)</f>
        <v>0</v>
      </c>
      <c r="BF1090" s="107">
        <f>IF(N1090="snížená",J1090,0)</f>
        <v>0</v>
      </c>
      <c r="BG1090" s="107">
        <f>IF(N1090="zákl. přenesená",J1090,0)</f>
        <v>0</v>
      </c>
      <c r="BH1090" s="107">
        <f>IF(N1090="sníž. přenesená",J1090,0)</f>
        <v>0</v>
      </c>
      <c r="BI1090" s="107">
        <f>IF(N1090="nulová",J1090,0)</f>
        <v>0</v>
      </c>
      <c r="BJ1090" s="10" t="s">
        <v>47</v>
      </c>
      <c r="BK1090" s="107">
        <f>ROUND(I1090*H1090,2)</f>
        <v>0</v>
      </c>
      <c r="BL1090" s="10" t="s">
        <v>195</v>
      </c>
      <c r="BM1090" s="106" t="s">
        <v>1276</v>
      </c>
    </row>
    <row r="1091" spans="2:65" s="1" customFormat="1" ht="19.5" x14ac:dyDescent="0.2">
      <c r="B1091" s="19"/>
      <c r="D1091" s="108" t="s">
        <v>99</v>
      </c>
      <c r="F1091" s="109" t="s">
        <v>1275</v>
      </c>
      <c r="I1091" s="39"/>
      <c r="L1091" s="19"/>
      <c r="M1091" s="110"/>
      <c r="N1091" s="27"/>
      <c r="O1091" s="27"/>
      <c r="P1091" s="27"/>
      <c r="Q1091" s="27"/>
      <c r="R1091" s="27"/>
      <c r="S1091" s="27"/>
      <c r="T1091" s="28"/>
      <c r="AT1091" s="10" t="s">
        <v>99</v>
      </c>
      <c r="AU1091" s="10" t="s">
        <v>49</v>
      </c>
    </row>
    <row r="1092" spans="2:65" s="1" customFormat="1" ht="292.5" x14ac:dyDescent="0.2">
      <c r="B1092" s="19"/>
      <c r="D1092" s="108" t="s">
        <v>318</v>
      </c>
      <c r="F1092" s="137" t="s">
        <v>897</v>
      </c>
      <c r="I1092" s="39"/>
      <c r="L1092" s="19"/>
      <c r="M1092" s="110"/>
      <c r="N1092" s="27"/>
      <c r="O1092" s="27"/>
      <c r="P1092" s="27"/>
      <c r="Q1092" s="27"/>
      <c r="R1092" s="27"/>
      <c r="S1092" s="27"/>
      <c r="T1092" s="28"/>
      <c r="AT1092" s="10" t="s">
        <v>318</v>
      </c>
      <c r="AU1092" s="10" t="s">
        <v>49</v>
      </c>
    </row>
    <row r="1093" spans="2:65" s="7" customFormat="1" x14ac:dyDescent="0.2">
      <c r="B1093" s="111"/>
      <c r="D1093" s="108" t="s">
        <v>101</v>
      </c>
      <c r="E1093" s="112" t="s">
        <v>0</v>
      </c>
      <c r="F1093" s="113" t="s">
        <v>1277</v>
      </c>
      <c r="H1093" s="114">
        <v>1</v>
      </c>
      <c r="I1093" s="115"/>
      <c r="L1093" s="111"/>
      <c r="M1093" s="116"/>
      <c r="N1093" s="117"/>
      <c r="O1093" s="117"/>
      <c r="P1093" s="117"/>
      <c r="Q1093" s="117"/>
      <c r="R1093" s="117"/>
      <c r="S1093" s="117"/>
      <c r="T1093" s="118"/>
      <c r="AT1093" s="112" t="s">
        <v>101</v>
      </c>
      <c r="AU1093" s="112" t="s">
        <v>49</v>
      </c>
      <c r="AV1093" s="7" t="s">
        <v>49</v>
      </c>
      <c r="AW1093" s="7" t="s">
        <v>25</v>
      </c>
      <c r="AX1093" s="7" t="s">
        <v>46</v>
      </c>
      <c r="AY1093" s="112" t="s">
        <v>90</v>
      </c>
    </row>
    <row r="1094" spans="2:65" s="1" customFormat="1" ht="36" customHeight="1" x14ac:dyDescent="0.2">
      <c r="B1094" s="94"/>
      <c r="C1094" s="95" t="s">
        <v>1278</v>
      </c>
      <c r="D1094" s="95" t="s">
        <v>92</v>
      </c>
      <c r="E1094" s="96" t="s">
        <v>990</v>
      </c>
      <c r="F1094" s="97" t="s">
        <v>1279</v>
      </c>
      <c r="G1094" s="98" t="s">
        <v>467</v>
      </c>
      <c r="H1094" s="99">
        <v>1</v>
      </c>
      <c r="I1094" s="100"/>
      <c r="J1094" s="101">
        <f>ROUND(I1094*H1094,2)</f>
        <v>0</v>
      </c>
      <c r="K1094" s="97" t="s">
        <v>0</v>
      </c>
      <c r="L1094" s="19"/>
      <c r="M1094" s="102" t="s">
        <v>0</v>
      </c>
      <c r="N1094" s="103" t="s">
        <v>33</v>
      </c>
      <c r="O1094" s="27"/>
      <c r="P1094" s="104">
        <f>O1094*H1094</f>
        <v>0</v>
      </c>
      <c r="Q1094" s="104">
        <v>0</v>
      </c>
      <c r="R1094" s="104">
        <f>Q1094*H1094</f>
        <v>0</v>
      </c>
      <c r="S1094" s="104">
        <v>0</v>
      </c>
      <c r="T1094" s="105">
        <f>S1094*H1094</f>
        <v>0</v>
      </c>
      <c r="AR1094" s="106" t="s">
        <v>195</v>
      </c>
      <c r="AT1094" s="106" t="s">
        <v>92</v>
      </c>
      <c r="AU1094" s="106" t="s">
        <v>49</v>
      </c>
      <c r="AY1094" s="10" t="s">
        <v>90</v>
      </c>
      <c r="BE1094" s="107">
        <f>IF(N1094="základní",J1094,0)</f>
        <v>0</v>
      </c>
      <c r="BF1094" s="107">
        <f>IF(N1094="snížená",J1094,0)</f>
        <v>0</v>
      </c>
      <c r="BG1094" s="107">
        <f>IF(N1094="zákl. přenesená",J1094,0)</f>
        <v>0</v>
      </c>
      <c r="BH1094" s="107">
        <f>IF(N1094="sníž. přenesená",J1094,0)</f>
        <v>0</v>
      </c>
      <c r="BI1094" s="107">
        <f>IF(N1094="nulová",J1094,0)</f>
        <v>0</v>
      </c>
      <c r="BJ1094" s="10" t="s">
        <v>47</v>
      </c>
      <c r="BK1094" s="107">
        <f>ROUND(I1094*H1094,2)</f>
        <v>0</v>
      </c>
      <c r="BL1094" s="10" t="s">
        <v>195</v>
      </c>
      <c r="BM1094" s="106" t="s">
        <v>1280</v>
      </c>
    </row>
    <row r="1095" spans="2:65" s="1" customFormat="1" ht="19.5" x14ac:dyDescent="0.2">
      <c r="B1095" s="19"/>
      <c r="D1095" s="108" t="s">
        <v>99</v>
      </c>
      <c r="F1095" s="109" t="s">
        <v>1279</v>
      </c>
      <c r="I1095" s="39"/>
      <c r="L1095" s="19"/>
      <c r="M1095" s="110"/>
      <c r="N1095" s="27"/>
      <c r="O1095" s="27"/>
      <c r="P1095" s="27"/>
      <c r="Q1095" s="27"/>
      <c r="R1095" s="27"/>
      <c r="S1095" s="27"/>
      <c r="T1095" s="28"/>
      <c r="AT1095" s="10" t="s">
        <v>99</v>
      </c>
      <c r="AU1095" s="10" t="s">
        <v>49</v>
      </c>
    </row>
    <row r="1096" spans="2:65" s="1" customFormat="1" ht="292.5" x14ac:dyDescent="0.2">
      <c r="B1096" s="19"/>
      <c r="D1096" s="108" t="s">
        <v>318</v>
      </c>
      <c r="F1096" s="137" t="s">
        <v>897</v>
      </c>
      <c r="I1096" s="39"/>
      <c r="L1096" s="19"/>
      <c r="M1096" s="110"/>
      <c r="N1096" s="27"/>
      <c r="O1096" s="27"/>
      <c r="P1096" s="27"/>
      <c r="Q1096" s="27"/>
      <c r="R1096" s="27"/>
      <c r="S1096" s="27"/>
      <c r="T1096" s="28"/>
      <c r="AT1096" s="10" t="s">
        <v>318</v>
      </c>
      <c r="AU1096" s="10" t="s">
        <v>49</v>
      </c>
    </row>
    <row r="1097" spans="2:65" s="7" customFormat="1" x14ac:dyDescent="0.2">
      <c r="B1097" s="111"/>
      <c r="D1097" s="108" t="s">
        <v>101</v>
      </c>
      <c r="E1097" s="112" t="s">
        <v>0</v>
      </c>
      <c r="F1097" s="113" t="s">
        <v>1281</v>
      </c>
      <c r="H1097" s="114">
        <v>1</v>
      </c>
      <c r="I1097" s="115"/>
      <c r="L1097" s="111"/>
      <c r="M1097" s="116"/>
      <c r="N1097" s="117"/>
      <c r="O1097" s="117"/>
      <c r="P1097" s="117"/>
      <c r="Q1097" s="117"/>
      <c r="R1097" s="117"/>
      <c r="S1097" s="117"/>
      <c r="T1097" s="118"/>
      <c r="AT1097" s="112" t="s">
        <v>101</v>
      </c>
      <c r="AU1097" s="112" t="s">
        <v>49</v>
      </c>
      <c r="AV1097" s="7" t="s">
        <v>49</v>
      </c>
      <c r="AW1097" s="7" t="s">
        <v>25</v>
      </c>
      <c r="AX1097" s="7" t="s">
        <v>46</v>
      </c>
      <c r="AY1097" s="112" t="s">
        <v>90</v>
      </c>
    </row>
    <row r="1098" spans="2:65" s="1" customFormat="1" ht="36" customHeight="1" x14ac:dyDescent="0.2">
      <c r="B1098" s="94"/>
      <c r="C1098" s="95" t="s">
        <v>1282</v>
      </c>
      <c r="D1098" s="95" t="s">
        <v>92</v>
      </c>
      <c r="E1098" s="96" t="s">
        <v>994</v>
      </c>
      <c r="F1098" s="97" t="s">
        <v>1283</v>
      </c>
      <c r="G1098" s="98" t="s">
        <v>467</v>
      </c>
      <c r="H1098" s="99">
        <v>1</v>
      </c>
      <c r="I1098" s="100"/>
      <c r="J1098" s="101">
        <f>ROUND(I1098*H1098,2)</f>
        <v>0</v>
      </c>
      <c r="K1098" s="97" t="s">
        <v>0</v>
      </c>
      <c r="L1098" s="19"/>
      <c r="M1098" s="102" t="s">
        <v>0</v>
      </c>
      <c r="N1098" s="103" t="s">
        <v>33</v>
      </c>
      <c r="O1098" s="27"/>
      <c r="P1098" s="104">
        <f>O1098*H1098</f>
        <v>0</v>
      </c>
      <c r="Q1098" s="104">
        <v>0</v>
      </c>
      <c r="R1098" s="104">
        <f>Q1098*H1098</f>
        <v>0</v>
      </c>
      <c r="S1098" s="104">
        <v>0</v>
      </c>
      <c r="T1098" s="105">
        <f>S1098*H1098</f>
        <v>0</v>
      </c>
      <c r="AR1098" s="106" t="s">
        <v>195</v>
      </c>
      <c r="AT1098" s="106" t="s">
        <v>92</v>
      </c>
      <c r="AU1098" s="106" t="s">
        <v>49</v>
      </c>
      <c r="AY1098" s="10" t="s">
        <v>90</v>
      </c>
      <c r="BE1098" s="107">
        <f>IF(N1098="základní",J1098,0)</f>
        <v>0</v>
      </c>
      <c r="BF1098" s="107">
        <f>IF(N1098="snížená",J1098,0)</f>
        <v>0</v>
      </c>
      <c r="BG1098" s="107">
        <f>IF(N1098="zákl. přenesená",J1098,0)</f>
        <v>0</v>
      </c>
      <c r="BH1098" s="107">
        <f>IF(N1098="sníž. přenesená",J1098,0)</f>
        <v>0</v>
      </c>
      <c r="BI1098" s="107">
        <f>IF(N1098="nulová",J1098,0)</f>
        <v>0</v>
      </c>
      <c r="BJ1098" s="10" t="s">
        <v>47</v>
      </c>
      <c r="BK1098" s="107">
        <f>ROUND(I1098*H1098,2)</f>
        <v>0</v>
      </c>
      <c r="BL1098" s="10" t="s">
        <v>195</v>
      </c>
      <c r="BM1098" s="106" t="s">
        <v>1284</v>
      </c>
    </row>
    <row r="1099" spans="2:65" s="1" customFormat="1" ht="19.5" x14ac:dyDescent="0.2">
      <c r="B1099" s="19"/>
      <c r="D1099" s="108" t="s">
        <v>99</v>
      </c>
      <c r="F1099" s="109" t="s">
        <v>1283</v>
      </c>
      <c r="I1099" s="39"/>
      <c r="L1099" s="19"/>
      <c r="M1099" s="110"/>
      <c r="N1099" s="27"/>
      <c r="O1099" s="27"/>
      <c r="P1099" s="27"/>
      <c r="Q1099" s="27"/>
      <c r="R1099" s="27"/>
      <c r="S1099" s="27"/>
      <c r="T1099" s="28"/>
      <c r="AT1099" s="10" t="s">
        <v>99</v>
      </c>
      <c r="AU1099" s="10" t="s">
        <v>49</v>
      </c>
    </row>
    <row r="1100" spans="2:65" s="1" customFormat="1" ht="292.5" x14ac:dyDescent="0.2">
      <c r="B1100" s="19"/>
      <c r="D1100" s="108" t="s">
        <v>318</v>
      </c>
      <c r="F1100" s="137" t="s">
        <v>897</v>
      </c>
      <c r="I1100" s="39"/>
      <c r="L1100" s="19"/>
      <c r="M1100" s="110"/>
      <c r="N1100" s="27"/>
      <c r="O1100" s="27"/>
      <c r="P1100" s="27"/>
      <c r="Q1100" s="27"/>
      <c r="R1100" s="27"/>
      <c r="S1100" s="27"/>
      <c r="T1100" s="28"/>
      <c r="AT1100" s="10" t="s">
        <v>318</v>
      </c>
      <c r="AU1100" s="10" t="s">
        <v>49</v>
      </c>
    </row>
    <row r="1101" spans="2:65" s="7" customFormat="1" x14ac:dyDescent="0.2">
      <c r="B1101" s="111"/>
      <c r="D1101" s="108" t="s">
        <v>101</v>
      </c>
      <c r="E1101" s="112" t="s">
        <v>0</v>
      </c>
      <c r="F1101" s="113" t="s">
        <v>1285</v>
      </c>
      <c r="H1101" s="114">
        <v>1</v>
      </c>
      <c r="I1101" s="115"/>
      <c r="L1101" s="111"/>
      <c r="M1101" s="116"/>
      <c r="N1101" s="117"/>
      <c r="O1101" s="117"/>
      <c r="P1101" s="117"/>
      <c r="Q1101" s="117"/>
      <c r="R1101" s="117"/>
      <c r="S1101" s="117"/>
      <c r="T1101" s="118"/>
      <c r="AT1101" s="112" t="s">
        <v>101</v>
      </c>
      <c r="AU1101" s="112" t="s">
        <v>49</v>
      </c>
      <c r="AV1101" s="7" t="s">
        <v>49</v>
      </c>
      <c r="AW1101" s="7" t="s">
        <v>25</v>
      </c>
      <c r="AX1101" s="7" t="s">
        <v>46</v>
      </c>
      <c r="AY1101" s="112" t="s">
        <v>90</v>
      </c>
    </row>
    <row r="1102" spans="2:65" s="1" customFormat="1" ht="36" customHeight="1" x14ac:dyDescent="0.2">
      <c r="B1102" s="94"/>
      <c r="C1102" s="95" t="s">
        <v>1286</v>
      </c>
      <c r="D1102" s="95" t="s">
        <v>92</v>
      </c>
      <c r="E1102" s="96" t="s">
        <v>998</v>
      </c>
      <c r="F1102" s="97" t="s">
        <v>1287</v>
      </c>
      <c r="G1102" s="98" t="s">
        <v>467</v>
      </c>
      <c r="H1102" s="99">
        <v>1</v>
      </c>
      <c r="I1102" s="100"/>
      <c r="J1102" s="101">
        <f>ROUND(I1102*H1102,2)</f>
        <v>0</v>
      </c>
      <c r="K1102" s="97" t="s">
        <v>0</v>
      </c>
      <c r="L1102" s="19"/>
      <c r="M1102" s="102" t="s">
        <v>0</v>
      </c>
      <c r="N1102" s="103" t="s">
        <v>33</v>
      </c>
      <c r="O1102" s="27"/>
      <c r="P1102" s="104">
        <f>O1102*H1102</f>
        <v>0</v>
      </c>
      <c r="Q1102" s="104">
        <v>0</v>
      </c>
      <c r="R1102" s="104">
        <f>Q1102*H1102</f>
        <v>0</v>
      </c>
      <c r="S1102" s="104">
        <v>0</v>
      </c>
      <c r="T1102" s="105">
        <f>S1102*H1102</f>
        <v>0</v>
      </c>
      <c r="AR1102" s="106" t="s">
        <v>195</v>
      </c>
      <c r="AT1102" s="106" t="s">
        <v>92</v>
      </c>
      <c r="AU1102" s="106" t="s">
        <v>49</v>
      </c>
      <c r="AY1102" s="10" t="s">
        <v>90</v>
      </c>
      <c r="BE1102" s="107">
        <f>IF(N1102="základní",J1102,0)</f>
        <v>0</v>
      </c>
      <c r="BF1102" s="107">
        <f>IF(N1102="snížená",J1102,0)</f>
        <v>0</v>
      </c>
      <c r="BG1102" s="107">
        <f>IF(N1102="zákl. přenesená",J1102,0)</f>
        <v>0</v>
      </c>
      <c r="BH1102" s="107">
        <f>IF(N1102="sníž. přenesená",J1102,0)</f>
        <v>0</v>
      </c>
      <c r="BI1102" s="107">
        <f>IF(N1102="nulová",J1102,0)</f>
        <v>0</v>
      </c>
      <c r="BJ1102" s="10" t="s">
        <v>47</v>
      </c>
      <c r="BK1102" s="107">
        <f>ROUND(I1102*H1102,2)</f>
        <v>0</v>
      </c>
      <c r="BL1102" s="10" t="s">
        <v>195</v>
      </c>
      <c r="BM1102" s="106" t="s">
        <v>1288</v>
      </c>
    </row>
    <row r="1103" spans="2:65" s="1" customFormat="1" ht="19.5" x14ac:dyDescent="0.2">
      <c r="B1103" s="19"/>
      <c r="D1103" s="108" t="s">
        <v>99</v>
      </c>
      <c r="F1103" s="109" t="s">
        <v>1287</v>
      </c>
      <c r="I1103" s="39"/>
      <c r="L1103" s="19"/>
      <c r="M1103" s="110"/>
      <c r="N1103" s="27"/>
      <c r="O1103" s="27"/>
      <c r="P1103" s="27"/>
      <c r="Q1103" s="27"/>
      <c r="R1103" s="27"/>
      <c r="S1103" s="27"/>
      <c r="T1103" s="28"/>
      <c r="AT1103" s="10" t="s">
        <v>99</v>
      </c>
      <c r="AU1103" s="10" t="s">
        <v>49</v>
      </c>
    </row>
    <row r="1104" spans="2:65" s="1" customFormat="1" ht="292.5" x14ac:dyDescent="0.2">
      <c r="B1104" s="19"/>
      <c r="D1104" s="108" t="s">
        <v>318</v>
      </c>
      <c r="F1104" s="137" t="s">
        <v>897</v>
      </c>
      <c r="I1104" s="39"/>
      <c r="L1104" s="19"/>
      <c r="M1104" s="110"/>
      <c r="N1104" s="27"/>
      <c r="O1104" s="27"/>
      <c r="P1104" s="27"/>
      <c r="Q1104" s="27"/>
      <c r="R1104" s="27"/>
      <c r="S1104" s="27"/>
      <c r="T1104" s="28"/>
      <c r="AT1104" s="10" t="s">
        <v>318</v>
      </c>
      <c r="AU1104" s="10" t="s">
        <v>49</v>
      </c>
    </row>
    <row r="1105" spans="2:65" s="7" customFormat="1" x14ac:dyDescent="0.2">
      <c r="B1105" s="111"/>
      <c r="D1105" s="108" t="s">
        <v>101</v>
      </c>
      <c r="E1105" s="112" t="s">
        <v>0</v>
      </c>
      <c r="F1105" s="113" t="s">
        <v>1289</v>
      </c>
      <c r="H1105" s="114">
        <v>1</v>
      </c>
      <c r="I1105" s="115"/>
      <c r="L1105" s="111"/>
      <c r="M1105" s="116"/>
      <c r="N1105" s="117"/>
      <c r="O1105" s="117"/>
      <c r="P1105" s="117"/>
      <c r="Q1105" s="117"/>
      <c r="R1105" s="117"/>
      <c r="S1105" s="117"/>
      <c r="T1105" s="118"/>
      <c r="AT1105" s="112" t="s">
        <v>101</v>
      </c>
      <c r="AU1105" s="112" t="s">
        <v>49</v>
      </c>
      <c r="AV1105" s="7" t="s">
        <v>49</v>
      </c>
      <c r="AW1105" s="7" t="s">
        <v>25</v>
      </c>
      <c r="AX1105" s="7" t="s">
        <v>46</v>
      </c>
      <c r="AY1105" s="112" t="s">
        <v>90</v>
      </c>
    </row>
    <row r="1106" spans="2:65" s="1" customFormat="1" ht="36" customHeight="1" x14ac:dyDescent="0.2">
      <c r="B1106" s="94"/>
      <c r="C1106" s="95" t="s">
        <v>1290</v>
      </c>
      <c r="D1106" s="95" t="s">
        <v>92</v>
      </c>
      <c r="E1106" s="96" t="s">
        <v>1002</v>
      </c>
      <c r="F1106" s="97" t="s">
        <v>1291</v>
      </c>
      <c r="G1106" s="98" t="s">
        <v>467</v>
      </c>
      <c r="H1106" s="99">
        <v>1</v>
      </c>
      <c r="I1106" s="100"/>
      <c r="J1106" s="101">
        <f>ROUND(I1106*H1106,2)</f>
        <v>0</v>
      </c>
      <c r="K1106" s="97" t="s">
        <v>0</v>
      </c>
      <c r="L1106" s="19"/>
      <c r="M1106" s="102" t="s">
        <v>0</v>
      </c>
      <c r="N1106" s="103" t="s">
        <v>33</v>
      </c>
      <c r="O1106" s="27"/>
      <c r="P1106" s="104">
        <f>O1106*H1106</f>
        <v>0</v>
      </c>
      <c r="Q1106" s="104">
        <v>0</v>
      </c>
      <c r="R1106" s="104">
        <f>Q1106*H1106</f>
        <v>0</v>
      </c>
      <c r="S1106" s="104">
        <v>0</v>
      </c>
      <c r="T1106" s="105">
        <f>S1106*H1106</f>
        <v>0</v>
      </c>
      <c r="AR1106" s="106" t="s">
        <v>195</v>
      </c>
      <c r="AT1106" s="106" t="s">
        <v>92</v>
      </c>
      <c r="AU1106" s="106" t="s">
        <v>49</v>
      </c>
      <c r="AY1106" s="10" t="s">
        <v>90</v>
      </c>
      <c r="BE1106" s="107">
        <f>IF(N1106="základní",J1106,0)</f>
        <v>0</v>
      </c>
      <c r="BF1106" s="107">
        <f>IF(N1106="snížená",J1106,0)</f>
        <v>0</v>
      </c>
      <c r="BG1106" s="107">
        <f>IF(N1106="zákl. přenesená",J1106,0)</f>
        <v>0</v>
      </c>
      <c r="BH1106" s="107">
        <f>IF(N1106="sníž. přenesená",J1106,0)</f>
        <v>0</v>
      </c>
      <c r="BI1106" s="107">
        <f>IF(N1106="nulová",J1106,0)</f>
        <v>0</v>
      </c>
      <c r="BJ1106" s="10" t="s">
        <v>47</v>
      </c>
      <c r="BK1106" s="107">
        <f>ROUND(I1106*H1106,2)</f>
        <v>0</v>
      </c>
      <c r="BL1106" s="10" t="s">
        <v>195</v>
      </c>
      <c r="BM1106" s="106" t="s">
        <v>1292</v>
      </c>
    </row>
    <row r="1107" spans="2:65" s="1" customFormat="1" ht="19.5" x14ac:dyDescent="0.2">
      <c r="B1107" s="19"/>
      <c r="D1107" s="108" t="s">
        <v>99</v>
      </c>
      <c r="F1107" s="109" t="s">
        <v>1291</v>
      </c>
      <c r="I1107" s="39"/>
      <c r="L1107" s="19"/>
      <c r="M1107" s="110"/>
      <c r="N1107" s="27"/>
      <c r="O1107" s="27"/>
      <c r="P1107" s="27"/>
      <c r="Q1107" s="27"/>
      <c r="R1107" s="27"/>
      <c r="S1107" s="27"/>
      <c r="T1107" s="28"/>
      <c r="AT1107" s="10" t="s">
        <v>99</v>
      </c>
      <c r="AU1107" s="10" t="s">
        <v>49</v>
      </c>
    </row>
    <row r="1108" spans="2:65" s="1" customFormat="1" ht="292.5" x14ac:dyDescent="0.2">
      <c r="B1108" s="19"/>
      <c r="D1108" s="108" t="s">
        <v>318</v>
      </c>
      <c r="F1108" s="137" t="s">
        <v>897</v>
      </c>
      <c r="I1108" s="39"/>
      <c r="L1108" s="19"/>
      <c r="M1108" s="110"/>
      <c r="N1108" s="27"/>
      <c r="O1108" s="27"/>
      <c r="P1108" s="27"/>
      <c r="Q1108" s="27"/>
      <c r="R1108" s="27"/>
      <c r="S1108" s="27"/>
      <c r="T1108" s="28"/>
      <c r="AT1108" s="10" t="s">
        <v>318</v>
      </c>
      <c r="AU1108" s="10" t="s">
        <v>49</v>
      </c>
    </row>
    <row r="1109" spans="2:65" s="7" customFormat="1" x14ac:dyDescent="0.2">
      <c r="B1109" s="111"/>
      <c r="D1109" s="108" t="s">
        <v>101</v>
      </c>
      <c r="E1109" s="112" t="s">
        <v>0</v>
      </c>
      <c r="F1109" s="113" t="s">
        <v>1293</v>
      </c>
      <c r="H1109" s="114">
        <v>1</v>
      </c>
      <c r="I1109" s="115"/>
      <c r="L1109" s="111"/>
      <c r="M1109" s="116"/>
      <c r="N1109" s="117"/>
      <c r="O1109" s="117"/>
      <c r="P1109" s="117"/>
      <c r="Q1109" s="117"/>
      <c r="R1109" s="117"/>
      <c r="S1109" s="117"/>
      <c r="T1109" s="118"/>
      <c r="AT1109" s="112" t="s">
        <v>101</v>
      </c>
      <c r="AU1109" s="112" t="s">
        <v>49</v>
      </c>
      <c r="AV1109" s="7" t="s">
        <v>49</v>
      </c>
      <c r="AW1109" s="7" t="s">
        <v>25</v>
      </c>
      <c r="AX1109" s="7" t="s">
        <v>46</v>
      </c>
      <c r="AY1109" s="112" t="s">
        <v>90</v>
      </c>
    </row>
    <row r="1110" spans="2:65" s="1" customFormat="1" ht="36" customHeight="1" x14ac:dyDescent="0.2">
      <c r="B1110" s="94"/>
      <c r="C1110" s="95" t="s">
        <v>1294</v>
      </c>
      <c r="D1110" s="95" t="s">
        <v>92</v>
      </c>
      <c r="E1110" s="96" t="s">
        <v>1006</v>
      </c>
      <c r="F1110" s="97" t="s">
        <v>1295</v>
      </c>
      <c r="G1110" s="98" t="s">
        <v>467</v>
      </c>
      <c r="H1110" s="99">
        <v>1</v>
      </c>
      <c r="I1110" s="100"/>
      <c r="J1110" s="101">
        <f>ROUND(I1110*H1110,2)</f>
        <v>0</v>
      </c>
      <c r="K1110" s="97" t="s">
        <v>0</v>
      </c>
      <c r="L1110" s="19"/>
      <c r="M1110" s="102" t="s">
        <v>0</v>
      </c>
      <c r="N1110" s="103" t="s">
        <v>33</v>
      </c>
      <c r="O1110" s="27"/>
      <c r="P1110" s="104">
        <f>O1110*H1110</f>
        <v>0</v>
      </c>
      <c r="Q1110" s="104">
        <v>0</v>
      </c>
      <c r="R1110" s="104">
        <f>Q1110*H1110</f>
        <v>0</v>
      </c>
      <c r="S1110" s="104">
        <v>0</v>
      </c>
      <c r="T1110" s="105">
        <f>S1110*H1110</f>
        <v>0</v>
      </c>
      <c r="AR1110" s="106" t="s">
        <v>195</v>
      </c>
      <c r="AT1110" s="106" t="s">
        <v>92</v>
      </c>
      <c r="AU1110" s="106" t="s">
        <v>49</v>
      </c>
      <c r="AY1110" s="10" t="s">
        <v>90</v>
      </c>
      <c r="BE1110" s="107">
        <f>IF(N1110="základní",J1110,0)</f>
        <v>0</v>
      </c>
      <c r="BF1110" s="107">
        <f>IF(N1110="snížená",J1110,0)</f>
        <v>0</v>
      </c>
      <c r="BG1110" s="107">
        <f>IF(N1110="zákl. přenesená",J1110,0)</f>
        <v>0</v>
      </c>
      <c r="BH1110" s="107">
        <f>IF(N1110="sníž. přenesená",J1110,0)</f>
        <v>0</v>
      </c>
      <c r="BI1110" s="107">
        <f>IF(N1110="nulová",J1110,0)</f>
        <v>0</v>
      </c>
      <c r="BJ1110" s="10" t="s">
        <v>47</v>
      </c>
      <c r="BK1110" s="107">
        <f>ROUND(I1110*H1110,2)</f>
        <v>0</v>
      </c>
      <c r="BL1110" s="10" t="s">
        <v>195</v>
      </c>
      <c r="BM1110" s="106" t="s">
        <v>1296</v>
      </c>
    </row>
    <row r="1111" spans="2:65" s="1" customFormat="1" ht="19.5" x14ac:dyDescent="0.2">
      <c r="B1111" s="19"/>
      <c r="D1111" s="108" t="s">
        <v>99</v>
      </c>
      <c r="F1111" s="109" t="s">
        <v>1295</v>
      </c>
      <c r="I1111" s="39"/>
      <c r="L1111" s="19"/>
      <c r="M1111" s="110"/>
      <c r="N1111" s="27"/>
      <c r="O1111" s="27"/>
      <c r="P1111" s="27"/>
      <c r="Q1111" s="27"/>
      <c r="R1111" s="27"/>
      <c r="S1111" s="27"/>
      <c r="T1111" s="28"/>
      <c r="AT1111" s="10" t="s">
        <v>99</v>
      </c>
      <c r="AU1111" s="10" t="s">
        <v>49</v>
      </c>
    </row>
    <row r="1112" spans="2:65" s="1" customFormat="1" ht="292.5" x14ac:dyDescent="0.2">
      <c r="B1112" s="19"/>
      <c r="D1112" s="108" t="s">
        <v>318</v>
      </c>
      <c r="F1112" s="137" t="s">
        <v>897</v>
      </c>
      <c r="I1112" s="39"/>
      <c r="L1112" s="19"/>
      <c r="M1112" s="110"/>
      <c r="N1112" s="27"/>
      <c r="O1112" s="27"/>
      <c r="P1112" s="27"/>
      <c r="Q1112" s="27"/>
      <c r="R1112" s="27"/>
      <c r="S1112" s="27"/>
      <c r="T1112" s="28"/>
      <c r="AT1112" s="10" t="s">
        <v>318</v>
      </c>
      <c r="AU1112" s="10" t="s">
        <v>49</v>
      </c>
    </row>
    <row r="1113" spans="2:65" s="7" customFormat="1" x14ac:dyDescent="0.2">
      <c r="B1113" s="111"/>
      <c r="D1113" s="108" t="s">
        <v>101</v>
      </c>
      <c r="E1113" s="112" t="s">
        <v>0</v>
      </c>
      <c r="F1113" s="113" t="s">
        <v>1297</v>
      </c>
      <c r="H1113" s="114">
        <v>1</v>
      </c>
      <c r="I1113" s="115"/>
      <c r="L1113" s="111"/>
      <c r="M1113" s="116"/>
      <c r="N1113" s="117"/>
      <c r="O1113" s="117"/>
      <c r="P1113" s="117"/>
      <c r="Q1113" s="117"/>
      <c r="R1113" s="117"/>
      <c r="S1113" s="117"/>
      <c r="T1113" s="118"/>
      <c r="AT1113" s="112" t="s">
        <v>101</v>
      </c>
      <c r="AU1113" s="112" t="s">
        <v>49</v>
      </c>
      <c r="AV1113" s="7" t="s">
        <v>49</v>
      </c>
      <c r="AW1113" s="7" t="s">
        <v>25</v>
      </c>
      <c r="AX1113" s="7" t="s">
        <v>46</v>
      </c>
      <c r="AY1113" s="112" t="s">
        <v>90</v>
      </c>
    </row>
    <row r="1114" spans="2:65" s="1" customFormat="1" ht="36" customHeight="1" x14ac:dyDescent="0.2">
      <c r="B1114" s="94"/>
      <c r="C1114" s="95" t="s">
        <v>1298</v>
      </c>
      <c r="D1114" s="95" t="s">
        <v>92</v>
      </c>
      <c r="E1114" s="96" t="s">
        <v>1010</v>
      </c>
      <c r="F1114" s="97" t="s">
        <v>1299</v>
      </c>
      <c r="G1114" s="98" t="s">
        <v>467</v>
      </c>
      <c r="H1114" s="99">
        <v>1</v>
      </c>
      <c r="I1114" s="100"/>
      <c r="J1114" s="101">
        <f>ROUND(I1114*H1114,2)</f>
        <v>0</v>
      </c>
      <c r="K1114" s="97" t="s">
        <v>0</v>
      </c>
      <c r="L1114" s="19"/>
      <c r="M1114" s="102" t="s">
        <v>0</v>
      </c>
      <c r="N1114" s="103" t="s">
        <v>33</v>
      </c>
      <c r="O1114" s="27"/>
      <c r="P1114" s="104">
        <f>O1114*H1114</f>
        <v>0</v>
      </c>
      <c r="Q1114" s="104">
        <v>0</v>
      </c>
      <c r="R1114" s="104">
        <f>Q1114*H1114</f>
        <v>0</v>
      </c>
      <c r="S1114" s="104">
        <v>0</v>
      </c>
      <c r="T1114" s="105">
        <f>S1114*H1114</f>
        <v>0</v>
      </c>
      <c r="AR1114" s="106" t="s">
        <v>195</v>
      </c>
      <c r="AT1114" s="106" t="s">
        <v>92</v>
      </c>
      <c r="AU1114" s="106" t="s">
        <v>49</v>
      </c>
      <c r="AY1114" s="10" t="s">
        <v>90</v>
      </c>
      <c r="BE1114" s="107">
        <f>IF(N1114="základní",J1114,0)</f>
        <v>0</v>
      </c>
      <c r="BF1114" s="107">
        <f>IF(N1114="snížená",J1114,0)</f>
        <v>0</v>
      </c>
      <c r="BG1114" s="107">
        <f>IF(N1114="zákl. přenesená",J1114,0)</f>
        <v>0</v>
      </c>
      <c r="BH1114" s="107">
        <f>IF(N1114="sníž. přenesená",J1114,0)</f>
        <v>0</v>
      </c>
      <c r="BI1114" s="107">
        <f>IF(N1114="nulová",J1114,0)</f>
        <v>0</v>
      </c>
      <c r="BJ1114" s="10" t="s">
        <v>47</v>
      </c>
      <c r="BK1114" s="107">
        <f>ROUND(I1114*H1114,2)</f>
        <v>0</v>
      </c>
      <c r="BL1114" s="10" t="s">
        <v>195</v>
      </c>
      <c r="BM1114" s="106" t="s">
        <v>1300</v>
      </c>
    </row>
    <row r="1115" spans="2:65" s="1" customFormat="1" ht="19.5" x14ac:dyDescent="0.2">
      <c r="B1115" s="19"/>
      <c r="D1115" s="108" t="s">
        <v>99</v>
      </c>
      <c r="F1115" s="109" t="s">
        <v>1299</v>
      </c>
      <c r="I1115" s="39"/>
      <c r="L1115" s="19"/>
      <c r="M1115" s="110"/>
      <c r="N1115" s="27"/>
      <c r="O1115" s="27"/>
      <c r="P1115" s="27"/>
      <c r="Q1115" s="27"/>
      <c r="R1115" s="27"/>
      <c r="S1115" s="27"/>
      <c r="T1115" s="28"/>
      <c r="AT1115" s="10" t="s">
        <v>99</v>
      </c>
      <c r="AU1115" s="10" t="s">
        <v>49</v>
      </c>
    </row>
    <row r="1116" spans="2:65" s="1" customFormat="1" ht="292.5" x14ac:dyDescent="0.2">
      <c r="B1116" s="19"/>
      <c r="D1116" s="108" t="s">
        <v>318</v>
      </c>
      <c r="F1116" s="137" t="s">
        <v>897</v>
      </c>
      <c r="I1116" s="39"/>
      <c r="L1116" s="19"/>
      <c r="M1116" s="110"/>
      <c r="N1116" s="27"/>
      <c r="O1116" s="27"/>
      <c r="P1116" s="27"/>
      <c r="Q1116" s="27"/>
      <c r="R1116" s="27"/>
      <c r="S1116" s="27"/>
      <c r="T1116" s="28"/>
      <c r="AT1116" s="10" t="s">
        <v>318</v>
      </c>
      <c r="AU1116" s="10" t="s">
        <v>49</v>
      </c>
    </row>
    <row r="1117" spans="2:65" s="7" customFormat="1" x14ac:dyDescent="0.2">
      <c r="B1117" s="111"/>
      <c r="D1117" s="108" t="s">
        <v>101</v>
      </c>
      <c r="E1117" s="112" t="s">
        <v>0</v>
      </c>
      <c r="F1117" s="113" t="s">
        <v>1301</v>
      </c>
      <c r="H1117" s="114">
        <v>1</v>
      </c>
      <c r="I1117" s="115"/>
      <c r="L1117" s="111"/>
      <c r="M1117" s="116"/>
      <c r="N1117" s="117"/>
      <c r="O1117" s="117"/>
      <c r="P1117" s="117"/>
      <c r="Q1117" s="117"/>
      <c r="R1117" s="117"/>
      <c r="S1117" s="117"/>
      <c r="T1117" s="118"/>
      <c r="AT1117" s="112" t="s">
        <v>101</v>
      </c>
      <c r="AU1117" s="112" t="s">
        <v>49</v>
      </c>
      <c r="AV1117" s="7" t="s">
        <v>49</v>
      </c>
      <c r="AW1117" s="7" t="s">
        <v>25</v>
      </c>
      <c r="AX1117" s="7" t="s">
        <v>46</v>
      </c>
      <c r="AY1117" s="112" t="s">
        <v>90</v>
      </c>
    </row>
    <row r="1118" spans="2:65" s="1" customFormat="1" ht="36" customHeight="1" x14ac:dyDescent="0.2">
      <c r="B1118" s="94"/>
      <c r="C1118" s="95" t="s">
        <v>1302</v>
      </c>
      <c r="D1118" s="95" t="s">
        <v>92</v>
      </c>
      <c r="E1118" s="96" t="s">
        <v>1014</v>
      </c>
      <c r="F1118" s="97" t="s">
        <v>1303</v>
      </c>
      <c r="G1118" s="98" t="s">
        <v>467</v>
      </c>
      <c r="H1118" s="99">
        <v>1</v>
      </c>
      <c r="I1118" s="100"/>
      <c r="J1118" s="101">
        <f>ROUND(I1118*H1118,2)</f>
        <v>0</v>
      </c>
      <c r="K1118" s="97" t="s">
        <v>0</v>
      </c>
      <c r="L1118" s="19"/>
      <c r="M1118" s="102" t="s">
        <v>0</v>
      </c>
      <c r="N1118" s="103" t="s">
        <v>33</v>
      </c>
      <c r="O1118" s="27"/>
      <c r="P1118" s="104">
        <f>O1118*H1118</f>
        <v>0</v>
      </c>
      <c r="Q1118" s="104">
        <v>0</v>
      </c>
      <c r="R1118" s="104">
        <f>Q1118*H1118</f>
        <v>0</v>
      </c>
      <c r="S1118" s="104">
        <v>0</v>
      </c>
      <c r="T1118" s="105">
        <f>S1118*H1118</f>
        <v>0</v>
      </c>
      <c r="AR1118" s="106" t="s">
        <v>195</v>
      </c>
      <c r="AT1118" s="106" t="s">
        <v>92</v>
      </c>
      <c r="AU1118" s="106" t="s">
        <v>49</v>
      </c>
      <c r="AY1118" s="10" t="s">
        <v>90</v>
      </c>
      <c r="BE1118" s="107">
        <f>IF(N1118="základní",J1118,0)</f>
        <v>0</v>
      </c>
      <c r="BF1118" s="107">
        <f>IF(N1118="snížená",J1118,0)</f>
        <v>0</v>
      </c>
      <c r="BG1118" s="107">
        <f>IF(N1118="zákl. přenesená",J1118,0)</f>
        <v>0</v>
      </c>
      <c r="BH1118" s="107">
        <f>IF(N1118="sníž. přenesená",J1118,0)</f>
        <v>0</v>
      </c>
      <c r="BI1118" s="107">
        <f>IF(N1118="nulová",J1118,0)</f>
        <v>0</v>
      </c>
      <c r="BJ1118" s="10" t="s">
        <v>47</v>
      </c>
      <c r="BK1118" s="107">
        <f>ROUND(I1118*H1118,2)</f>
        <v>0</v>
      </c>
      <c r="BL1118" s="10" t="s">
        <v>195</v>
      </c>
      <c r="BM1118" s="106" t="s">
        <v>1304</v>
      </c>
    </row>
    <row r="1119" spans="2:65" s="1" customFormat="1" ht="19.5" x14ac:dyDescent="0.2">
      <c r="B1119" s="19"/>
      <c r="D1119" s="108" t="s">
        <v>99</v>
      </c>
      <c r="F1119" s="109" t="s">
        <v>1303</v>
      </c>
      <c r="I1119" s="39"/>
      <c r="L1119" s="19"/>
      <c r="M1119" s="110"/>
      <c r="N1119" s="27"/>
      <c r="O1119" s="27"/>
      <c r="P1119" s="27"/>
      <c r="Q1119" s="27"/>
      <c r="R1119" s="27"/>
      <c r="S1119" s="27"/>
      <c r="T1119" s="28"/>
      <c r="AT1119" s="10" t="s">
        <v>99</v>
      </c>
      <c r="AU1119" s="10" t="s">
        <v>49</v>
      </c>
    </row>
    <row r="1120" spans="2:65" s="1" customFormat="1" ht="292.5" x14ac:dyDescent="0.2">
      <c r="B1120" s="19"/>
      <c r="D1120" s="108" t="s">
        <v>318</v>
      </c>
      <c r="F1120" s="137" t="s">
        <v>897</v>
      </c>
      <c r="I1120" s="39"/>
      <c r="L1120" s="19"/>
      <c r="M1120" s="110"/>
      <c r="N1120" s="27"/>
      <c r="O1120" s="27"/>
      <c r="P1120" s="27"/>
      <c r="Q1120" s="27"/>
      <c r="R1120" s="27"/>
      <c r="S1120" s="27"/>
      <c r="T1120" s="28"/>
      <c r="AT1120" s="10" t="s">
        <v>318</v>
      </c>
      <c r="AU1120" s="10" t="s">
        <v>49</v>
      </c>
    </row>
    <row r="1121" spans="2:65" s="7" customFormat="1" x14ac:dyDescent="0.2">
      <c r="B1121" s="111"/>
      <c r="D1121" s="108" t="s">
        <v>101</v>
      </c>
      <c r="E1121" s="112" t="s">
        <v>0</v>
      </c>
      <c r="F1121" s="113" t="s">
        <v>1305</v>
      </c>
      <c r="H1121" s="114">
        <v>1</v>
      </c>
      <c r="I1121" s="115"/>
      <c r="L1121" s="111"/>
      <c r="M1121" s="116"/>
      <c r="N1121" s="117"/>
      <c r="O1121" s="117"/>
      <c r="P1121" s="117"/>
      <c r="Q1121" s="117"/>
      <c r="R1121" s="117"/>
      <c r="S1121" s="117"/>
      <c r="T1121" s="118"/>
      <c r="AT1121" s="112" t="s">
        <v>101</v>
      </c>
      <c r="AU1121" s="112" t="s">
        <v>49</v>
      </c>
      <c r="AV1121" s="7" t="s">
        <v>49</v>
      </c>
      <c r="AW1121" s="7" t="s">
        <v>25</v>
      </c>
      <c r="AX1121" s="7" t="s">
        <v>46</v>
      </c>
      <c r="AY1121" s="112" t="s">
        <v>90</v>
      </c>
    </row>
    <row r="1122" spans="2:65" s="1" customFormat="1" ht="36" customHeight="1" x14ac:dyDescent="0.2">
      <c r="B1122" s="94"/>
      <c r="C1122" s="95" t="s">
        <v>1306</v>
      </c>
      <c r="D1122" s="95" t="s">
        <v>92</v>
      </c>
      <c r="E1122" s="96" t="s">
        <v>1018</v>
      </c>
      <c r="F1122" s="97" t="s">
        <v>1307</v>
      </c>
      <c r="G1122" s="98" t="s">
        <v>467</v>
      </c>
      <c r="H1122" s="99">
        <v>1</v>
      </c>
      <c r="I1122" s="100"/>
      <c r="J1122" s="101">
        <f>ROUND(I1122*H1122,2)</f>
        <v>0</v>
      </c>
      <c r="K1122" s="97" t="s">
        <v>0</v>
      </c>
      <c r="L1122" s="19"/>
      <c r="M1122" s="102" t="s">
        <v>0</v>
      </c>
      <c r="N1122" s="103" t="s">
        <v>33</v>
      </c>
      <c r="O1122" s="27"/>
      <c r="P1122" s="104">
        <f>O1122*H1122</f>
        <v>0</v>
      </c>
      <c r="Q1122" s="104">
        <v>0</v>
      </c>
      <c r="R1122" s="104">
        <f>Q1122*H1122</f>
        <v>0</v>
      </c>
      <c r="S1122" s="104">
        <v>0</v>
      </c>
      <c r="T1122" s="105">
        <f>S1122*H1122</f>
        <v>0</v>
      </c>
      <c r="AR1122" s="106" t="s">
        <v>195</v>
      </c>
      <c r="AT1122" s="106" t="s">
        <v>92</v>
      </c>
      <c r="AU1122" s="106" t="s">
        <v>49</v>
      </c>
      <c r="AY1122" s="10" t="s">
        <v>90</v>
      </c>
      <c r="BE1122" s="107">
        <f>IF(N1122="základní",J1122,0)</f>
        <v>0</v>
      </c>
      <c r="BF1122" s="107">
        <f>IF(N1122="snížená",J1122,0)</f>
        <v>0</v>
      </c>
      <c r="BG1122" s="107">
        <f>IF(N1122="zákl. přenesená",J1122,0)</f>
        <v>0</v>
      </c>
      <c r="BH1122" s="107">
        <f>IF(N1122="sníž. přenesená",J1122,0)</f>
        <v>0</v>
      </c>
      <c r="BI1122" s="107">
        <f>IF(N1122="nulová",J1122,0)</f>
        <v>0</v>
      </c>
      <c r="BJ1122" s="10" t="s">
        <v>47</v>
      </c>
      <c r="BK1122" s="107">
        <f>ROUND(I1122*H1122,2)</f>
        <v>0</v>
      </c>
      <c r="BL1122" s="10" t="s">
        <v>195</v>
      </c>
      <c r="BM1122" s="106" t="s">
        <v>1308</v>
      </c>
    </row>
    <row r="1123" spans="2:65" s="1" customFormat="1" ht="19.5" x14ac:dyDescent="0.2">
      <c r="B1123" s="19"/>
      <c r="D1123" s="108" t="s">
        <v>99</v>
      </c>
      <c r="F1123" s="109" t="s">
        <v>1307</v>
      </c>
      <c r="I1123" s="39"/>
      <c r="L1123" s="19"/>
      <c r="M1123" s="110"/>
      <c r="N1123" s="27"/>
      <c r="O1123" s="27"/>
      <c r="P1123" s="27"/>
      <c r="Q1123" s="27"/>
      <c r="R1123" s="27"/>
      <c r="S1123" s="27"/>
      <c r="T1123" s="28"/>
      <c r="AT1123" s="10" t="s">
        <v>99</v>
      </c>
      <c r="AU1123" s="10" t="s">
        <v>49</v>
      </c>
    </row>
    <row r="1124" spans="2:65" s="1" customFormat="1" ht="292.5" x14ac:dyDescent="0.2">
      <c r="B1124" s="19"/>
      <c r="D1124" s="108" t="s">
        <v>318</v>
      </c>
      <c r="F1124" s="137" t="s">
        <v>897</v>
      </c>
      <c r="I1124" s="39"/>
      <c r="L1124" s="19"/>
      <c r="M1124" s="110"/>
      <c r="N1124" s="27"/>
      <c r="O1124" s="27"/>
      <c r="P1124" s="27"/>
      <c r="Q1124" s="27"/>
      <c r="R1124" s="27"/>
      <c r="S1124" s="27"/>
      <c r="T1124" s="28"/>
      <c r="AT1124" s="10" t="s">
        <v>318</v>
      </c>
      <c r="AU1124" s="10" t="s">
        <v>49</v>
      </c>
    </row>
    <row r="1125" spans="2:65" s="7" customFormat="1" x14ac:dyDescent="0.2">
      <c r="B1125" s="111"/>
      <c r="D1125" s="108" t="s">
        <v>101</v>
      </c>
      <c r="E1125" s="112" t="s">
        <v>0</v>
      </c>
      <c r="F1125" s="113" t="s">
        <v>1309</v>
      </c>
      <c r="H1125" s="114">
        <v>1</v>
      </c>
      <c r="I1125" s="115"/>
      <c r="L1125" s="111"/>
      <c r="M1125" s="116"/>
      <c r="N1125" s="117"/>
      <c r="O1125" s="117"/>
      <c r="P1125" s="117"/>
      <c r="Q1125" s="117"/>
      <c r="R1125" s="117"/>
      <c r="S1125" s="117"/>
      <c r="T1125" s="118"/>
      <c r="AT1125" s="112" t="s">
        <v>101</v>
      </c>
      <c r="AU1125" s="112" t="s">
        <v>49</v>
      </c>
      <c r="AV1125" s="7" t="s">
        <v>49</v>
      </c>
      <c r="AW1125" s="7" t="s">
        <v>25</v>
      </c>
      <c r="AX1125" s="7" t="s">
        <v>46</v>
      </c>
      <c r="AY1125" s="112" t="s">
        <v>90</v>
      </c>
    </row>
    <row r="1126" spans="2:65" s="1" customFormat="1" ht="36" customHeight="1" x14ac:dyDescent="0.2">
      <c r="B1126" s="94"/>
      <c r="C1126" s="95" t="s">
        <v>1310</v>
      </c>
      <c r="D1126" s="95" t="s">
        <v>92</v>
      </c>
      <c r="E1126" s="96" t="s">
        <v>1022</v>
      </c>
      <c r="F1126" s="97" t="s">
        <v>1311</v>
      </c>
      <c r="G1126" s="98" t="s">
        <v>467</v>
      </c>
      <c r="H1126" s="99">
        <v>1</v>
      </c>
      <c r="I1126" s="100"/>
      <c r="J1126" s="101">
        <f>ROUND(I1126*H1126,2)</f>
        <v>0</v>
      </c>
      <c r="K1126" s="97" t="s">
        <v>0</v>
      </c>
      <c r="L1126" s="19"/>
      <c r="M1126" s="102" t="s">
        <v>0</v>
      </c>
      <c r="N1126" s="103" t="s">
        <v>33</v>
      </c>
      <c r="O1126" s="27"/>
      <c r="P1126" s="104">
        <f>O1126*H1126</f>
        <v>0</v>
      </c>
      <c r="Q1126" s="104">
        <v>0</v>
      </c>
      <c r="R1126" s="104">
        <f>Q1126*H1126</f>
        <v>0</v>
      </c>
      <c r="S1126" s="104">
        <v>0</v>
      </c>
      <c r="T1126" s="105">
        <f>S1126*H1126</f>
        <v>0</v>
      </c>
      <c r="AR1126" s="106" t="s">
        <v>195</v>
      </c>
      <c r="AT1126" s="106" t="s">
        <v>92</v>
      </c>
      <c r="AU1126" s="106" t="s">
        <v>49</v>
      </c>
      <c r="AY1126" s="10" t="s">
        <v>90</v>
      </c>
      <c r="BE1126" s="107">
        <f>IF(N1126="základní",J1126,0)</f>
        <v>0</v>
      </c>
      <c r="BF1126" s="107">
        <f>IF(N1126="snížená",J1126,0)</f>
        <v>0</v>
      </c>
      <c r="BG1126" s="107">
        <f>IF(N1126="zákl. přenesená",J1126,0)</f>
        <v>0</v>
      </c>
      <c r="BH1126" s="107">
        <f>IF(N1126="sníž. přenesená",J1126,0)</f>
        <v>0</v>
      </c>
      <c r="BI1126" s="107">
        <f>IF(N1126="nulová",J1126,0)</f>
        <v>0</v>
      </c>
      <c r="BJ1126" s="10" t="s">
        <v>47</v>
      </c>
      <c r="BK1126" s="107">
        <f>ROUND(I1126*H1126,2)</f>
        <v>0</v>
      </c>
      <c r="BL1126" s="10" t="s">
        <v>195</v>
      </c>
      <c r="BM1126" s="106" t="s">
        <v>1312</v>
      </c>
    </row>
    <row r="1127" spans="2:65" s="1" customFormat="1" ht="19.5" x14ac:dyDescent="0.2">
      <c r="B1127" s="19"/>
      <c r="D1127" s="108" t="s">
        <v>99</v>
      </c>
      <c r="F1127" s="109" t="s">
        <v>1311</v>
      </c>
      <c r="I1127" s="39"/>
      <c r="L1127" s="19"/>
      <c r="M1127" s="110"/>
      <c r="N1127" s="27"/>
      <c r="O1127" s="27"/>
      <c r="P1127" s="27"/>
      <c r="Q1127" s="27"/>
      <c r="R1127" s="27"/>
      <c r="S1127" s="27"/>
      <c r="T1127" s="28"/>
      <c r="AT1127" s="10" t="s">
        <v>99</v>
      </c>
      <c r="AU1127" s="10" t="s">
        <v>49</v>
      </c>
    </row>
    <row r="1128" spans="2:65" s="1" customFormat="1" ht="292.5" x14ac:dyDescent="0.2">
      <c r="B1128" s="19"/>
      <c r="D1128" s="108" t="s">
        <v>318</v>
      </c>
      <c r="F1128" s="137" t="s">
        <v>897</v>
      </c>
      <c r="I1128" s="39"/>
      <c r="L1128" s="19"/>
      <c r="M1128" s="110"/>
      <c r="N1128" s="27"/>
      <c r="O1128" s="27"/>
      <c r="P1128" s="27"/>
      <c r="Q1128" s="27"/>
      <c r="R1128" s="27"/>
      <c r="S1128" s="27"/>
      <c r="T1128" s="28"/>
      <c r="AT1128" s="10" t="s">
        <v>318</v>
      </c>
      <c r="AU1128" s="10" t="s">
        <v>49</v>
      </c>
    </row>
    <row r="1129" spans="2:65" s="7" customFormat="1" x14ac:dyDescent="0.2">
      <c r="B1129" s="111"/>
      <c r="D1129" s="108" t="s">
        <v>101</v>
      </c>
      <c r="E1129" s="112" t="s">
        <v>0</v>
      </c>
      <c r="F1129" s="113" t="s">
        <v>1313</v>
      </c>
      <c r="H1129" s="114">
        <v>1</v>
      </c>
      <c r="I1129" s="115"/>
      <c r="L1129" s="111"/>
      <c r="M1129" s="116"/>
      <c r="N1129" s="117"/>
      <c r="O1129" s="117"/>
      <c r="P1129" s="117"/>
      <c r="Q1129" s="117"/>
      <c r="R1129" s="117"/>
      <c r="S1129" s="117"/>
      <c r="T1129" s="118"/>
      <c r="AT1129" s="112" t="s">
        <v>101</v>
      </c>
      <c r="AU1129" s="112" t="s">
        <v>49</v>
      </c>
      <c r="AV1129" s="7" t="s">
        <v>49</v>
      </c>
      <c r="AW1129" s="7" t="s">
        <v>25</v>
      </c>
      <c r="AX1129" s="7" t="s">
        <v>46</v>
      </c>
      <c r="AY1129" s="112" t="s">
        <v>90</v>
      </c>
    </row>
    <row r="1130" spans="2:65" s="1" customFormat="1" ht="36" customHeight="1" x14ac:dyDescent="0.2">
      <c r="B1130" s="94"/>
      <c r="C1130" s="95" t="s">
        <v>1314</v>
      </c>
      <c r="D1130" s="95" t="s">
        <v>92</v>
      </c>
      <c r="E1130" s="96" t="s">
        <v>1026</v>
      </c>
      <c r="F1130" s="97" t="s">
        <v>1315</v>
      </c>
      <c r="G1130" s="98" t="s">
        <v>467</v>
      </c>
      <c r="H1130" s="99">
        <v>1</v>
      </c>
      <c r="I1130" s="100"/>
      <c r="J1130" s="101">
        <f>ROUND(I1130*H1130,2)</f>
        <v>0</v>
      </c>
      <c r="K1130" s="97" t="s">
        <v>0</v>
      </c>
      <c r="L1130" s="19"/>
      <c r="M1130" s="102" t="s">
        <v>0</v>
      </c>
      <c r="N1130" s="103" t="s">
        <v>33</v>
      </c>
      <c r="O1130" s="27"/>
      <c r="P1130" s="104">
        <f>O1130*H1130</f>
        <v>0</v>
      </c>
      <c r="Q1130" s="104">
        <v>0</v>
      </c>
      <c r="R1130" s="104">
        <f>Q1130*H1130</f>
        <v>0</v>
      </c>
      <c r="S1130" s="104">
        <v>0</v>
      </c>
      <c r="T1130" s="105">
        <f>S1130*H1130</f>
        <v>0</v>
      </c>
      <c r="AR1130" s="106" t="s">
        <v>195</v>
      </c>
      <c r="AT1130" s="106" t="s">
        <v>92</v>
      </c>
      <c r="AU1130" s="106" t="s">
        <v>49</v>
      </c>
      <c r="AY1130" s="10" t="s">
        <v>90</v>
      </c>
      <c r="BE1130" s="107">
        <f>IF(N1130="základní",J1130,0)</f>
        <v>0</v>
      </c>
      <c r="BF1130" s="107">
        <f>IF(N1130="snížená",J1130,0)</f>
        <v>0</v>
      </c>
      <c r="BG1130" s="107">
        <f>IF(N1130="zákl. přenesená",J1130,0)</f>
        <v>0</v>
      </c>
      <c r="BH1130" s="107">
        <f>IF(N1130="sníž. přenesená",J1130,0)</f>
        <v>0</v>
      </c>
      <c r="BI1130" s="107">
        <f>IF(N1130="nulová",J1130,0)</f>
        <v>0</v>
      </c>
      <c r="BJ1130" s="10" t="s">
        <v>47</v>
      </c>
      <c r="BK1130" s="107">
        <f>ROUND(I1130*H1130,2)</f>
        <v>0</v>
      </c>
      <c r="BL1130" s="10" t="s">
        <v>195</v>
      </c>
      <c r="BM1130" s="106" t="s">
        <v>1316</v>
      </c>
    </row>
    <row r="1131" spans="2:65" s="1" customFormat="1" ht="19.5" x14ac:dyDescent="0.2">
      <c r="B1131" s="19"/>
      <c r="D1131" s="108" t="s">
        <v>99</v>
      </c>
      <c r="F1131" s="109" t="s">
        <v>1315</v>
      </c>
      <c r="I1131" s="39"/>
      <c r="L1131" s="19"/>
      <c r="M1131" s="110"/>
      <c r="N1131" s="27"/>
      <c r="O1131" s="27"/>
      <c r="P1131" s="27"/>
      <c r="Q1131" s="27"/>
      <c r="R1131" s="27"/>
      <c r="S1131" s="27"/>
      <c r="T1131" s="28"/>
      <c r="AT1131" s="10" t="s">
        <v>99</v>
      </c>
      <c r="AU1131" s="10" t="s">
        <v>49</v>
      </c>
    </row>
    <row r="1132" spans="2:65" s="1" customFormat="1" ht="292.5" x14ac:dyDescent="0.2">
      <c r="B1132" s="19"/>
      <c r="D1132" s="108" t="s">
        <v>318</v>
      </c>
      <c r="F1132" s="137" t="s">
        <v>897</v>
      </c>
      <c r="I1132" s="39"/>
      <c r="L1132" s="19"/>
      <c r="M1132" s="110"/>
      <c r="N1132" s="27"/>
      <c r="O1132" s="27"/>
      <c r="P1132" s="27"/>
      <c r="Q1132" s="27"/>
      <c r="R1132" s="27"/>
      <c r="S1132" s="27"/>
      <c r="T1132" s="28"/>
      <c r="AT1132" s="10" t="s">
        <v>318</v>
      </c>
      <c r="AU1132" s="10" t="s">
        <v>49</v>
      </c>
    </row>
    <row r="1133" spans="2:65" s="7" customFormat="1" x14ac:dyDescent="0.2">
      <c r="B1133" s="111"/>
      <c r="D1133" s="108" t="s">
        <v>101</v>
      </c>
      <c r="E1133" s="112" t="s">
        <v>0</v>
      </c>
      <c r="F1133" s="113" t="s">
        <v>1317</v>
      </c>
      <c r="H1133" s="114">
        <v>1</v>
      </c>
      <c r="I1133" s="115"/>
      <c r="L1133" s="111"/>
      <c r="M1133" s="116"/>
      <c r="N1133" s="117"/>
      <c r="O1133" s="117"/>
      <c r="P1133" s="117"/>
      <c r="Q1133" s="117"/>
      <c r="R1133" s="117"/>
      <c r="S1133" s="117"/>
      <c r="T1133" s="118"/>
      <c r="AT1133" s="112" t="s">
        <v>101</v>
      </c>
      <c r="AU1133" s="112" t="s">
        <v>49</v>
      </c>
      <c r="AV1133" s="7" t="s">
        <v>49</v>
      </c>
      <c r="AW1133" s="7" t="s">
        <v>25</v>
      </c>
      <c r="AX1133" s="7" t="s">
        <v>46</v>
      </c>
      <c r="AY1133" s="112" t="s">
        <v>90</v>
      </c>
    </row>
    <row r="1134" spans="2:65" s="1" customFormat="1" ht="36" customHeight="1" x14ac:dyDescent="0.2">
      <c r="B1134" s="94"/>
      <c r="C1134" s="95" t="s">
        <v>1318</v>
      </c>
      <c r="D1134" s="95" t="s">
        <v>92</v>
      </c>
      <c r="E1134" s="96" t="s">
        <v>1030</v>
      </c>
      <c r="F1134" s="97" t="s">
        <v>1319</v>
      </c>
      <c r="G1134" s="98" t="s">
        <v>467</v>
      </c>
      <c r="H1134" s="99">
        <v>1</v>
      </c>
      <c r="I1134" s="100"/>
      <c r="J1134" s="101">
        <f>ROUND(I1134*H1134,2)</f>
        <v>0</v>
      </c>
      <c r="K1134" s="97" t="s">
        <v>0</v>
      </c>
      <c r="L1134" s="19"/>
      <c r="M1134" s="102" t="s">
        <v>0</v>
      </c>
      <c r="N1134" s="103" t="s">
        <v>33</v>
      </c>
      <c r="O1134" s="27"/>
      <c r="P1134" s="104">
        <f>O1134*H1134</f>
        <v>0</v>
      </c>
      <c r="Q1134" s="104">
        <v>0</v>
      </c>
      <c r="R1134" s="104">
        <f>Q1134*H1134</f>
        <v>0</v>
      </c>
      <c r="S1134" s="104">
        <v>0</v>
      </c>
      <c r="T1134" s="105">
        <f>S1134*H1134</f>
        <v>0</v>
      </c>
      <c r="AR1134" s="106" t="s">
        <v>195</v>
      </c>
      <c r="AT1134" s="106" t="s">
        <v>92</v>
      </c>
      <c r="AU1134" s="106" t="s">
        <v>49</v>
      </c>
      <c r="AY1134" s="10" t="s">
        <v>90</v>
      </c>
      <c r="BE1134" s="107">
        <f>IF(N1134="základní",J1134,0)</f>
        <v>0</v>
      </c>
      <c r="BF1134" s="107">
        <f>IF(N1134="snížená",J1134,0)</f>
        <v>0</v>
      </c>
      <c r="BG1134" s="107">
        <f>IF(N1134="zákl. přenesená",J1134,0)</f>
        <v>0</v>
      </c>
      <c r="BH1134" s="107">
        <f>IF(N1134="sníž. přenesená",J1134,0)</f>
        <v>0</v>
      </c>
      <c r="BI1134" s="107">
        <f>IF(N1134="nulová",J1134,0)</f>
        <v>0</v>
      </c>
      <c r="BJ1134" s="10" t="s">
        <v>47</v>
      </c>
      <c r="BK1134" s="107">
        <f>ROUND(I1134*H1134,2)</f>
        <v>0</v>
      </c>
      <c r="BL1134" s="10" t="s">
        <v>195</v>
      </c>
      <c r="BM1134" s="106" t="s">
        <v>1320</v>
      </c>
    </row>
    <row r="1135" spans="2:65" s="1" customFormat="1" ht="19.5" x14ac:dyDescent="0.2">
      <c r="B1135" s="19"/>
      <c r="D1135" s="108" t="s">
        <v>99</v>
      </c>
      <c r="F1135" s="109" t="s">
        <v>1319</v>
      </c>
      <c r="I1135" s="39"/>
      <c r="L1135" s="19"/>
      <c r="M1135" s="110"/>
      <c r="N1135" s="27"/>
      <c r="O1135" s="27"/>
      <c r="P1135" s="27"/>
      <c r="Q1135" s="27"/>
      <c r="R1135" s="27"/>
      <c r="S1135" s="27"/>
      <c r="T1135" s="28"/>
      <c r="AT1135" s="10" t="s">
        <v>99</v>
      </c>
      <c r="AU1135" s="10" t="s">
        <v>49</v>
      </c>
    </row>
    <row r="1136" spans="2:65" s="1" customFormat="1" ht="292.5" x14ac:dyDescent="0.2">
      <c r="B1136" s="19"/>
      <c r="D1136" s="108" t="s">
        <v>318</v>
      </c>
      <c r="F1136" s="137" t="s">
        <v>897</v>
      </c>
      <c r="I1136" s="39"/>
      <c r="L1136" s="19"/>
      <c r="M1136" s="110"/>
      <c r="N1136" s="27"/>
      <c r="O1136" s="27"/>
      <c r="P1136" s="27"/>
      <c r="Q1136" s="27"/>
      <c r="R1136" s="27"/>
      <c r="S1136" s="27"/>
      <c r="T1136" s="28"/>
      <c r="AT1136" s="10" t="s">
        <v>318</v>
      </c>
      <c r="AU1136" s="10" t="s">
        <v>49</v>
      </c>
    </row>
    <row r="1137" spans="2:65" s="7" customFormat="1" x14ac:dyDescent="0.2">
      <c r="B1137" s="111"/>
      <c r="D1137" s="108" t="s">
        <v>101</v>
      </c>
      <c r="E1137" s="112" t="s">
        <v>0</v>
      </c>
      <c r="F1137" s="113" t="s">
        <v>1321</v>
      </c>
      <c r="H1137" s="114">
        <v>1</v>
      </c>
      <c r="I1137" s="115"/>
      <c r="L1137" s="111"/>
      <c r="M1137" s="116"/>
      <c r="N1137" s="117"/>
      <c r="O1137" s="117"/>
      <c r="P1137" s="117"/>
      <c r="Q1137" s="117"/>
      <c r="R1137" s="117"/>
      <c r="S1137" s="117"/>
      <c r="T1137" s="118"/>
      <c r="AT1137" s="112" t="s">
        <v>101</v>
      </c>
      <c r="AU1137" s="112" t="s">
        <v>49</v>
      </c>
      <c r="AV1137" s="7" t="s">
        <v>49</v>
      </c>
      <c r="AW1137" s="7" t="s">
        <v>25</v>
      </c>
      <c r="AX1137" s="7" t="s">
        <v>46</v>
      </c>
      <c r="AY1137" s="112" t="s">
        <v>90</v>
      </c>
    </row>
    <row r="1138" spans="2:65" s="1" customFormat="1" ht="36" customHeight="1" x14ac:dyDescent="0.2">
      <c r="B1138" s="94"/>
      <c r="C1138" s="95" t="s">
        <v>1322</v>
      </c>
      <c r="D1138" s="95" t="s">
        <v>92</v>
      </c>
      <c r="E1138" s="96" t="s">
        <v>1034</v>
      </c>
      <c r="F1138" s="97" t="s">
        <v>1323</v>
      </c>
      <c r="G1138" s="98" t="s">
        <v>467</v>
      </c>
      <c r="H1138" s="99">
        <v>1</v>
      </c>
      <c r="I1138" s="100"/>
      <c r="J1138" s="101">
        <f>ROUND(I1138*H1138,2)</f>
        <v>0</v>
      </c>
      <c r="K1138" s="97" t="s">
        <v>0</v>
      </c>
      <c r="L1138" s="19"/>
      <c r="M1138" s="102" t="s">
        <v>0</v>
      </c>
      <c r="N1138" s="103" t="s">
        <v>33</v>
      </c>
      <c r="O1138" s="27"/>
      <c r="P1138" s="104">
        <f>O1138*H1138</f>
        <v>0</v>
      </c>
      <c r="Q1138" s="104">
        <v>0</v>
      </c>
      <c r="R1138" s="104">
        <f>Q1138*H1138</f>
        <v>0</v>
      </c>
      <c r="S1138" s="104">
        <v>0</v>
      </c>
      <c r="T1138" s="105">
        <f>S1138*H1138</f>
        <v>0</v>
      </c>
      <c r="AR1138" s="106" t="s">
        <v>195</v>
      </c>
      <c r="AT1138" s="106" t="s">
        <v>92</v>
      </c>
      <c r="AU1138" s="106" t="s">
        <v>49</v>
      </c>
      <c r="AY1138" s="10" t="s">
        <v>90</v>
      </c>
      <c r="BE1138" s="107">
        <f>IF(N1138="základní",J1138,0)</f>
        <v>0</v>
      </c>
      <c r="BF1138" s="107">
        <f>IF(N1138="snížená",J1138,0)</f>
        <v>0</v>
      </c>
      <c r="BG1138" s="107">
        <f>IF(N1138="zákl. přenesená",J1138,0)</f>
        <v>0</v>
      </c>
      <c r="BH1138" s="107">
        <f>IF(N1138="sníž. přenesená",J1138,0)</f>
        <v>0</v>
      </c>
      <c r="BI1138" s="107">
        <f>IF(N1138="nulová",J1138,0)</f>
        <v>0</v>
      </c>
      <c r="BJ1138" s="10" t="s">
        <v>47</v>
      </c>
      <c r="BK1138" s="107">
        <f>ROUND(I1138*H1138,2)</f>
        <v>0</v>
      </c>
      <c r="BL1138" s="10" t="s">
        <v>195</v>
      </c>
      <c r="BM1138" s="106" t="s">
        <v>1324</v>
      </c>
    </row>
    <row r="1139" spans="2:65" s="1" customFormat="1" ht="19.5" x14ac:dyDescent="0.2">
      <c r="B1139" s="19"/>
      <c r="D1139" s="108" t="s">
        <v>99</v>
      </c>
      <c r="F1139" s="109" t="s">
        <v>1323</v>
      </c>
      <c r="I1139" s="39"/>
      <c r="L1139" s="19"/>
      <c r="M1139" s="110"/>
      <c r="N1139" s="27"/>
      <c r="O1139" s="27"/>
      <c r="P1139" s="27"/>
      <c r="Q1139" s="27"/>
      <c r="R1139" s="27"/>
      <c r="S1139" s="27"/>
      <c r="T1139" s="28"/>
      <c r="AT1139" s="10" t="s">
        <v>99</v>
      </c>
      <c r="AU1139" s="10" t="s">
        <v>49</v>
      </c>
    </row>
    <row r="1140" spans="2:65" s="1" customFormat="1" ht="292.5" x14ac:dyDescent="0.2">
      <c r="B1140" s="19"/>
      <c r="D1140" s="108" t="s">
        <v>318</v>
      </c>
      <c r="F1140" s="137" t="s">
        <v>897</v>
      </c>
      <c r="I1140" s="39"/>
      <c r="L1140" s="19"/>
      <c r="M1140" s="110"/>
      <c r="N1140" s="27"/>
      <c r="O1140" s="27"/>
      <c r="P1140" s="27"/>
      <c r="Q1140" s="27"/>
      <c r="R1140" s="27"/>
      <c r="S1140" s="27"/>
      <c r="T1140" s="28"/>
      <c r="AT1140" s="10" t="s">
        <v>318</v>
      </c>
      <c r="AU1140" s="10" t="s">
        <v>49</v>
      </c>
    </row>
    <row r="1141" spans="2:65" s="7" customFormat="1" x14ac:dyDescent="0.2">
      <c r="B1141" s="111"/>
      <c r="D1141" s="108" t="s">
        <v>101</v>
      </c>
      <c r="E1141" s="112" t="s">
        <v>0</v>
      </c>
      <c r="F1141" s="113" t="s">
        <v>1325</v>
      </c>
      <c r="H1141" s="114">
        <v>1</v>
      </c>
      <c r="I1141" s="115"/>
      <c r="L1141" s="111"/>
      <c r="M1141" s="116"/>
      <c r="N1141" s="117"/>
      <c r="O1141" s="117"/>
      <c r="P1141" s="117"/>
      <c r="Q1141" s="117"/>
      <c r="R1141" s="117"/>
      <c r="S1141" s="117"/>
      <c r="T1141" s="118"/>
      <c r="AT1141" s="112" t="s">
        <v>101</v>
      </c>
      <c r="AU1141" s="112" t="s">
        <v>49</v>
      </c>
      <c r="AV1141" s="7" t="s">
        <v>49</v>
      </c>
      <c r="AW1141" s="7" t="s">
        <v>25</v>
      </c>
      <c r="AX1141" s="7" t="s">
        <v>46</v>
      </c>
      <c r="AY1141" s="112" t="s">
        <v>90</v>
      </c>
    </row>
    <row r="1142" spans="2:65" s="1" customFormat="1" ht="36" customHeight="1" x14ac:dyDescent="0.2">
      <c r="B1142" s="94"/>
      <c r="C1142" s="95" t="s">
        <v>1326</v>
      </c>
      <c r="D1142" s="95" t="s">
        <v>92</v>
      </c>
      <c r="E1142" s="96" t="s">
        <v>1038</v>
      </c>
      <c r="F1142" s="97" t="s">
        <v>1327</v>
      </c>
      <c r="G1142" s="98" t="s">
        <v>467</v>
      </c>
      <c r="H1142" s="99">
        <v>1</v>
      </c>
      <c r="I1142" s="100"/>
      <c r="J1142" s="101">
        <f>ROUND(I1142*H1142,2)</f>
        <v>0</v>
      </c>
      <c r="K1142" s="97" t="s">
        <v>0</v>
      </c>
      <c r="L1142" s="19"/>
      <c r="M1142" s="102" t="s">
        <v>0</v>
      </c>
      <c r="N1142" s="103" t="s">
        <v>33</v>
      </c>
      <c r="O1142" s="27"/>
      <c r="P1142" s="104">
        <f>O1142*H1142</f>
        <v>0</v>
      </c>
      <c r="Q1142" s="104">
        <v>0</v>
      </c>
      <c r="R1142" s="104">
        <f>Q1142*H1142</f>
        <v>0</v>
      </c>
      <c r="S1142" s="104">
        <v>0</v>
      </c>
      <c r="T1142" s="105">
        <f>S1142*H1142</f>
        <v>0</v>
      </c>
      <c r="AR1142" s="106" t="s">
        <v>195</v>
      </c>
      <c r="AT1142" s="106" t="s">
        <v>92</v>
      </c>
      <c r="AU1142" s="106" t="s">
        <v>49</v>
      </c>
      <c r="AY1142" s="10" t="s">
        <v>90</v>
      </c>
      <c r="BE1142" s="107">
        <f>IF(N1142="základní",J1142,0)</f>
        <v>0</v>
      </c>
      <c r="BF1142" s="107">
        <f>IF(N1142="snížená",J1142,0)</f>
        <v>0</v>
      </c>
      <c r="BG1142" s="107">
        <f>IF(N1142="zákl. přenesená",J1142,0)</f>
        <v>0</v>
      </c>
      <c r="BH1142" s="107">
        <f>IF(N1142="sníž. přenesená",J1142,0)</f>
        <v>0</v>
      </c>
      <c r="BI1142" s="107">
        <f>IF(N1142="nulová",J1142,0)</f>
        <v>0</v>
      </c>
      <c r="BJ1142" s="10" t="s">
        <v>47</v>
      </c>
      <c r="BK1142" s="107">
        <f>ROUND(I1142*H1142,2)</f>
        <v>0</v>
      </c>
      <c r="BL1142" s="10" t="s">
        <v>195</v>
      </c>
      <c r="BM1142" s="106" t="s">
        <v>1328</v>
      </c>
    </row>
    <row r="1143" spans="2:65" s="1" customFormat="1" ht="19.5" x14ac:dyDescent="0.2">
      <c r="B1143" s="19"/>
      <c r="D1143" s="108" t="s">
        <v>99</v>
      </c>
      <c r="F1143" s="109" t="s">
        <v>1327</v>
      </c>
      <c r="I1143" s="39"/>
      <c r="L1143" s="19"/>
      <c r="M1143" s="110"/>
      <c r="N1143" s="27"/>
      <c r="O1143" s="27"/>
      <c r="P1143" s="27"/>
      <c r="Q1143" s="27"/>
      <c r="R1143" s="27"/>
      <c r="S1143" s="27"/>
      <c r="T1143" s="28"/>
      <c r="AT1143" s="10" t="s">
        <v>99</v>
      </c>
      <c r="AU1143" s="10" t="s">
        <v>49</v>
      </c>
    </row>
    <row r="1144" spans="2:65" s="1" customFormat="1" ht="292.5" x14ac:dyDescent="0.2">
      <c r="B1144" s="19"/>
      <c r="D1144" s="108" t="s">
        <v>318</v>
      </c>
      <c r="F1144" s="137" t="s">
        <v>897</v>
      </c>
      <c r="I1144" s="39"/>
      <c r="L1144" s="19"/>
      <c r="M1144" s="110"/>
      <c r="N1144" s="27"/>
      <c r="O1144" s="27"/>
      <c r="P1144" s="27"/>
      <c r="Q1144" s="27"/>
      <c r="R1144" s="27"/>
      <c r="S1144" s="27"/>
      <c r="T1144" s="28"/>
      <c r="AT1144" s="10" t="s">
        <v>318</v>
      </c>
      <c r="AU1144" s="10" t="s">
        <v>49</v>
      </c>
    </row>
    <row r="1145" spans="2:65" s="7" customFormat="1" x14ac:dyDescent="0.2">
      <c r="B1145" s="111"/>
      <c r="D1145" s="108" t="s">
        <v>101</v>
      </c>
      <c r="E1145" s="112" t="s">
        <v>0</v>
      </c>
      <c r="F1145" s="113" t="s">
        <v>1329</v>
      </c>
      <c r="H1145" s="114">
        <v>1</v>
      </c>
      <c r="I1145" s="115"/>
      <c r="L1145" s="111"/>
      <c r="M1145" s="116"/>
      <c r="N1145" s="117"/>
      <c r="O1145" s="117"/>
      <c r="P1145" s="117"/>
      <c r="Q1145" s="117"/>
      <c r="R1145" s="117"/>
      <c r="S1145" s="117"/>
      <c r="T1145" s="118"/>
      <c r="AT1145" s="112" t="s">
        <v>101</v>
      </c>
      <c r="AU1145" s="112" t="s">
        <v>49</v>
      </c>
      <c r="AV1145" s="7" t="s">
        <v>49</v>
      </c>
      <c r="AW1145" s="7" t="s">
        <v>25</v>
      </c>
      <c r="AX1145" s="7" t="s">
        <v>46</v>
      </c>
      <c r="AY1145" s="112" t="s">
        <v>90</v>
      </c>
    </row>
    <row r="1146" spans="2:65" s="1" customFormat="1" ht="36" customHeight="1" x14ac:dyDescent="0.2">
      <c r="B1146" s="94"/>
      <c r="C1146" s="95" t="s">
        <v>1330</v>
      </c>
      <c r="D1146" s="95" t="s">
        <v>92</v>
      </c>
      <c r="E1146" s="96" t="s">
        <v>1042</v>
      </c>
      <c r="F1146" s="97" t="s">
        <v>1331</v>
      </c>
      <c r="G1146" s="98" t="s">
        <v>467</v>
      </c>
      <c r="H1146" s="99">
        <v>1</v>
      </c>
      <c r="I1146" s="100"/>
      <c r="J1146" s="101">
        <f>ROUND(I1146*H1146,2)</f>
        <v>0</v>
      </c>
      <c r="K1146" s="97" t="s">
        <v>0</v>
      </c>
      <c r="L1146" s="19"/>
      <c r="M1146" s="102" t="s">
        <v>0</v>
      </c>
      <c r="N1146" s="103" t="s">
        <v>33</v>
      </c>
      <c r="O1146" s="27"/>
      <c r="P1146" s="104">
        <f>O1146*H1146</f>
        <v>0</v>
      </c>
      <c r="Q1146" s="104">
        <v>0</v>
      </c>
      <c r="R1146" s="104">
        <f>Q1146*H1146</f>
        <v>0</v>
      </c>
      <c r="S1146" s="104">
        <v>0</v>
      </c>
      <c r="T1146" s="105">
        <f>S1146*H1146</f>
        <v>0</v>
      </c>
      <c r="AR1146" s="106" t="s">
        <v>195</v>
      </c>
      <c r="AT1146" s="106" t="s">
        <v>92</v>
      </c>
      <c r="AU1146" s="106" t="s">
        <v>49</v>
      </c>
      <c r="AY1146" s="10" t="s">
        <v>90</v>
      </c>
      <c r="BE1146" s="107">
        <f>IF(N1146="základní",J1146,0)</f>
        <v>0</v>
      </c>
      <c r="BF1146" s="107">
        <f>IF(N1146="snížená",J1146,0)</f>
        <v>0</v>
      </c>
      <c r="BG1146" s="107">
        <f>IF(N1146="zákl. přenesená",J1146,0)</f>
        <v>0</v>
      </c>
      <c r="BH1146" s="107">
        <f>IF(N1146="sníž. přenesená",J1146,0)</f>
        <v>0</v>
      </c>
      <c r="BI1146" s="107">
        <f>IF(N1146="nulová",J1146,0)</f>
        <v>0</v>
      </c>
      <c r="BJ1146" s="10" t="s">
        <v>47</v>
      </c>
      <c r="BK1146" s="107">
        <f>ROUND(I1146*H1146,2)</f>
        <v>0</v>
      </c>
      <c r="BL1146" s="10" t="s">
        <v>195</v>
      </c>
      <c r="BM1146" s="106" t="s">
        <v>1332</v>
      </c>
    </row>
    <row r="1147" spans="2:65" s="1" customFormat="1" ht="19.5" x14ac:dyDescent="0.2">
      <c r="B1147" s="19"/>
      <c r="D1147" s="108" t="s">
        <v>99</v>
      </c>
      <c r="F1147" s="109" t="s">
        <v>1331</v>
      </c>
      <c r="I1147" s="39"/>
      <c r="L1147" s="19"/>
      <c r="M1147" s="110"/>
      <c r="N1147" s="27"/>
      <c r="O1147" s="27"/>
      <c r="P1147" s="27"/>
      <c r="Q1147" s="27"/>
      <c r="R1147" s="27"/>
      <c r="S1147" s="27"/>
      <c r="T1147" s="28"/>
      <c r="AT1147" s="10" t="s">
        <v>99</v>
      </c>
      <c r="AU1147" s="10" t="s">
        <v>49</v>
      </c>
    </row>
    <row r="1148" spans="2:65" s="1" customFormat="1" ht="292.5" x14ac:dyDescent="0.2">
      <c r="B1148" s="19"/>
      <c r="D1148" s="108" t="s">
        <v>318</v>
      </c>
      <c r="F1148" s="137" t="s">
        <v>897</v>
      </c>
      <c r="I1148" s="39"/>
      <c r="L1148" s="19"/>
      <c r="M1148" s="110"/>
      <c r="N1148" s="27"/>
      <c r="O1148" s="27"/>
      <c r="P1148" s="27"/>
      <c r="Q1148" s="27"/>
      <c r="R1148" s="27"/>
      <c r="S1148" s="27"/>
      <c r="T1148" s="28"/>
      <c r="AT1148" s="10" t="s">
        <v>318</v>
      </c>
      <c r="AU1148" s="10" t="s">
        <v>49</v>
      </c>
    </row>
    <row r="1149" spans="2:65" s="7" customFormat="1" x14ac:dyDescent="0.2">
      <c r="B1149" s="111"/>
      <c r="D1149" s="108" t="s">
        <v>101</v>
      </c>
      <c r="E1149" s="112" t="s">
        <v>0</v>
      </c>
      <c r="F1149" s="113" t="s">
        <v>1333</v>
      </c>
      <c r="H1149" s="114">
        <v>1</v>
      </c>
      <c r="I1149" s="115"/>
      <c r="L1149" s="111"/>
      <c r="M1149" s="116"/>
      <c r="N1149" s="117"/>
      <c r="O1149" s="117"/>
      <c r="P1149" s="117"/>
      <c r="Q1149" s="117"/>
      <c r="R1149" s="117"/>
      <c r="S1149" s="117"/>
      <c r="T1149" s="118"/>
      <c r="AT1149" s="112" t="s">
        <v>101</v>
      </c>
      <c r="AU1149" s="112" t="s">
        <v>49</v>
      </c>
      <c r="AV1149" s="7" t="s">
        <v>49</v>
      </c>
      <c r="AW1149" s="7" t="s">
        <v>25</v>
      </c>
      <c r="AX1149" s="7" t="s">
        <v>46</v>
      </c>
      <c r="AY1149" s="112" t="s">
        <v>90</v>
      </c>
    </row>
    <row r="1150" spans="2:65" s="1" customFormat="1" ht="36" customHeight="1" x14ac:dyDescent="0.2">
      <c r="B1150" s="94"/>
      <c r="C1150" s="95" t="s">
        <v>1334</v>
      </c>
      <c r="D1150" s="95" t="s">
        <v>92</v>
      </c>
      <c r="E1150" s="96" t="s">
        <v>1046</v>
      </c>
      <c r="F1150" s="97" t="s">
        <v>1335</v>
      </c>
      <c r="G1150" s="98" t="s">
        <v>467</v>
      </c>
      <c r="H1150" s="99">
        <v>1</v>
      </c>
      <c r="I1150" s="100"/>
      <c r="J1150" s="101">
        <f>ROUND(I1150*H1150,2)</f>
        <v>0</v>
      </c>
      <c r="K1150" s="97" t="s">
        <v>0</v>
      </c>
      <c r="L1150" s="19"/>
      <c r="M1150" s="102" t="s">
        <v>0</v>
      </c>
      <c r="N1150" s="103" t="s">
        <v>33</v>
      </c>
      <c r="O1150" s="27"/>
      <c r="P1150" s="104">
        <f>O1150*H1150</f>
        <v>0</v>
      </c>
      <c r="Q1150" s="104">
        <v>0</v>
      </c>
      <c r="R1150" s="104">
        <f>Q1150*H1150</f>
        <v>0</v>
      </c>
      <c r="S1150" s="104">
        <v>0</v>
      </c>
      <c r="T1150" s="105">
        <f>S1150*H1150</f>
        <v>0</v>
      </c>
      <c r="AR1150" s="106" t="s">
        <v>195</v>
      </c>
      <c r="AT1150" s="106" t="s">
        <v>92</v>
      </c>
      <c r="AU1150" s="106" t="s">
        <v>49</v>
      </c>
      <c r="AY1150" s="10" t="s">
        <v>90</v>
      </c>
      <c r="BE1150" s="107">
        <f>IF(N1150="základní",J1150,0)</f>
        <v>0</v>
      </c>
      <c r="BF1150" s="107">
        <f>IF(N1150="snížená",J1150,0)</f>
        <v>0</v>
      </c>
      <c r="BG1150" s="107">
        <f>IF(N1150="zákl. přenesená",J1150,0)</f>
        <v>0</v>
      </c>
      <c r="BH1150" s="107">
        <f>IF(N1150="sníž. přenesená",J1150,0)</f>
        <v>0</v>
      </c>
      <c r="BI1150" s="107">
        <f>IF(N1150="nulová",J1150,0)</f>
        <v>0</v>
      </c>
      <c r="BJ1150" s="10" t="s">
        <v>47</v>
      </c>
      <c r="BK1150" s="107">
        <f>ROUND(I1150*H1150,2)</f>
        <v>0</v>
      </c>
      <c r="BL1150" s="10" t="s">
        <v>195</v>
      </c>
      <c r="BM1150" s="106" t="s">
        <v>1336</v>
      </c>
    </row>
    <row r="1151" spans="2:65" s="1" customFormat="1" ht="19.5" x14ac:dyDescent="0.2">
      <c r="B1151" s="19"/>
      <c r="D1151" s="108" t="s">
        <v>99</v>
      </c>
      <c r="F1151" s="109" t="s">
        <v>1335</v>
      </c>
      <c r="I1151" s="39"/>
      <c r="L1151" s="19"/>
      <c r="M1151" s="110"/>
      <c r="N1151" s="27"/>
      <c r="O1151" s="27"/>
      <c r="P1151" s="27"/>
      <c r="Q1151" s="27"/>
      <c r="R1151" s="27"/>
      <c r="S1151" s="27"/>
      <c r="T1151" s="28"/>
      <c r="AT1151" s="10" t="s">
        <v>99</v>
      </c>
      <c r="AU1151" s="10" t="s">
        <v>49</v>
      </c>
    </row>
    <row r="1152" spans="2:65" s="1" customFormat="1" ht="292.5" x14ac:dyDescent="0.2">
      <c r="B1152" s="19"/>
      <c r="D1152" s="108" t="s">
        <v>318</v>
      </c>
      <c r="F1152" s="137" t="s">
        <v>897</v>
      </c>
      <c r="I1152" s="39"/>
      <c r="L1152" s="19"/>
      <c r="M1152" s="110"/>
      <c r="N1152" s="27"/>
      <c r="O1152" s="27"/>
      <c r="P1152" s="27"/>
      <c r="Q1152" s="27"/>
      <c r="R1152" s="27"/>
      <c r="S1152" s="27"/>
      <c r="T1152" s="28"/>
      <c r="AT1152" s="10" t="s">
        <v>318</v>
      </c>
      <c r="AU1152" s="10" t="s">
        <v>49</v>
      </c>
    </row>
    <row r="1153" spans="2:65" s="7" customFormat="1" x14ac:dyDescent="0.2">
      <c r="B1153" s="111"/>
      <c r="D1153" s="108" t="s">
        <v>101</v>
      </c>
      <c r="E1153" s="112" t="s">
        <v>0</v>
      </c>
      <c r="F1153" s="113" t="s">
        <v>1337</v>
      </c>
      <c r="H1153" s="114">
        <v>1</v>
      </c>
      <c r="I1153" s="115"/>
      <c r="L1153" s="111"/>
      <c r="M1153" s="116"/>
      <c r="N1153" s="117"/>
      <c r="O1153" s="117"/>
      <c r="P1153" s="117"/>
      <c r="Q1153" s="117"/>
      <c r="R1153" s="117"/>
      <c r="S1153" s="117"/>
      <c r="T1153" s="118"/>
      <c r="AT1153" s="112" t="s">
        <v>101</v>
      </c>
      <c r="AU1153" s="112" t="s">
        <v>49</v>
      </c>
      <c r="AV1153" s="7" t="s">
        <v>49</v>
      </c>
      <c r="AW1153" s="7" t="s">
        <v>25</v>
      </c>
      <c r="AX1153" s="7" t="s">
        <v>46</v>
      </c>
      <c r="AY1153" s="112" t="s">
        <v>90</v>
      </c>
    </row>
    <row r="1154" spans="2:65" s="1" customFormat="1" ht="36" customHeight="1" x14ac:dyDescent="0.2">
      <c r="B1154" s="94"/>
      <c r="C1154" s="95" t="s">
        <v>1338</v>
      </c>
      <c r="D1154" s="95" t="s">
        <v>92</v>
      </c>
      <c r="E1154" s="96" t="s">
        <v>1050</v>
      </c>
      <c r="F1154" s="97" t="s">
        <v>1339</v>
      </c>
      <c r="G1154" s="98" t="s">
        <v>467</v>
      </c>
      <c r="H1154" s="99">
        <v>1</v>
      </c>
      <c r="I1154" s="100"/>
      <c r="J1154" s="101">
        <f>ROUND(I1154*H1154,2)</f>
        <v>0</v>
      </c>
      <c r="K1154" s="97" t="s">
        <v>0</v>
      </c>
      <c r="L1154" s="19"/>
      <c r="M1154" s="102" t="s">
        <v>0</v>
      </c>
      <c r="N1154" s="103" t="s">
        <v>33</v>
      </c>
      <c r="O1154" s="27"/>
      <c r="P1154" s="104">
        <f>O1154*H1154</f>
        <v>0</v>
      </c>
      <c r="Q1154" s="104">
        <v>0</v>
      </c>
      <c r="R1154" s="104">
        <f>Q1154*H1154</f>
        <v>0</v>
      </c>
      <c r="S1154" s="104">
        <v>0</v>
      </c>
      <c r="T1154" s="105">
        <f>S1154*H1154</f>
        <v>0</v>
      </c>
      <c r="AR1154" s="106" t="s">
        <v>195</v>
      </c>
      <c r="AT1154" s="106" t="s">
        <v>92</v>
      </c>
      <c r="AU1154" s="106" t="s">
        <v>49</v>
      </c>
      <c r="AY1154" s="10" t="s">
        <v>90</v>
      </c>
      <c r="BE1154" s="107">
        <f>IF(N1154="základní",J1154,0)</f>
        <v>0</v>
      </c>
      <c r="BF1154" s="107">
        <f>IF(N1154="snížená",J1154,0)</f>
        <v>0</v>
      </c>
      <c r="BG1154" s="107">
        <f>IF(N1154="zákl. přenesená",J1154,0)</f>
        <v>0</v>
      </c>
      <c r="BH1154" s="107">
        <f>IF(N1154="sníž. přenesená",J1154,0)</f>
        <v>0</v>
      </c>
      <c r="BI1154" s="107">
        <f>IF(N1154="nulová",J1154,0)</f>
        <v>0</v>
      </c>
      <c r="BJ1154" s="10" t="s">
        <v>47</v>
      </c>
      <c r="BK1154" s="107">
        <f>ROUND(I1154*H1154,2)</f>
        <v>0</v>
      </c>
      <c r="BL1154" s="10" t="s">
        <v>195</v>
      </c>
      <c r="BM1154" s="106" t="s">
        <v>1340</v>
      </c>
    </row>
    <row r="1155" spans="2:65" s="1" customFormat="1" ht="19.5" x14ac:dyDescent="0.2">
      <c r="B1155" s="19"/>
      <c r="D1155" s="108" t="s">
        <v>99</v>
      </c>
      <c r="F1155" s="109" t="s">
        <v>1339</v>
      </c>
      <c r="I1155" s="39"/>
      <c r="L1155" s="19"/>
      <c r="M1155" s="110"/>
      <c r="N1155" s="27"/>
      <c r="O1155" s="27"/>
      <c r="P1155" s="27"/>
      <c r="Q1155" s="27"/>
      <c r="R1155" s="27"/>
      <c r="S1155" s="27"/>
      <c r="T1155" s="28"/>
      <c r="AT1155" s="10" t="s">
        <v>99</v>
      </c>
      <c r="AU1155" s="10" t="s">
        <v>49</v>
      </c>
    </row>
    <row r="1156" spans="2:65" s="1" customFormat="1" ht="292.5" x14ac:dyDescent="0.2">
      <c r="B1156" s="19"/>
      <c r="D1156" s="108" t="s">
        <v>318</v>
      </c>
      <c r="F1156" s="137" t="s">
        <v>897</v>
      </c>
      <c r="I1156" s="39"/>
      <c r="L1156" s="19"/>
      <c r="M1156" s="110"/>
      <c r="N1156" s="27"/>
      <c r="O1156" s="27"/>
      <c r="P1156" s="27"/>
      <c r="Q1156" s="27"/>
      <c r="R1156" s="27"/>
      <c r="S1156" s="27"/>
      <c r="T1156" s="28"/>
      <c r="AT1156" s="10" t="s">
        <v>318</v>
      </c>
      <c r="AU1156" s="10" t="s">
        <v>49</v>
      </c>
    </row>
    <row r="1157" spans="2:65" s="7" customFormat="1" x14ac:dyDescent="0.2">
      <c r="B1157" s="111"/>
      <c r="D1157" s="108" t="s">
        <v>101</v>
      </c>
      <c r="E1157" s="112" t="s">
        <v>0</v>
      </c>
      <c r="F1157" s="113" t="s">
        <v>1341</v>
      </c>
      <c r="H1157" s="114">
        <v>1</v>
      </c>
      <c r="I1157" s="115"/>
      <c r="L1157" s="111"/>
      <c r="M1157" s="116"/>
      <c r="N1157" s="117"/>
      <c r="O1157" s="117"/>
      <c r="P1157" s="117"/>
      <c r="Q1157" s="117"/>
      <c r="R1157" s="117"/>
      <c r="S1157" s="117"/>
      <c r="T1157" s="118"/>
      <c r="AT1157" s="112" t="s">
        <v>101</v>
      </c>
      <c r="AU1157" s="112" t="s">
        <v>49</v>
      </c>
      <c r="AV1157" s="7" t="s">
        <v>49</v>
      </c>
      <c r="AW1157" s="7" t="s">
        <v>25</v>
      </c>
      <c r="AX1157" s="7" t="s">
        <v>46</v>
      </c>
      <c r="AY1157" s="112" t="s">
        <v>90</v>
      </c>
    </row>
    <row r="1158" spans="2:65" s="1" customFormat="1" ht="36" customHeight="1" x14ac:dyDescent="0.2">
      <c r="B1158" s="94"/>
      <c r="C1158" s="95" t="s">
        <v>1342</v>
      </c>
      <c r="D1158" s="95" t="s">
        <v>92</v>
      </c>
      <c r="E1158" s="96" t="s">
        <v>1054</v>
      </c>
      <c r="F1158" s="97" t="s">
        <v>1343</v>
      </c>
      <c r="G1158" s="98" t="s">
        <v>467</v>
      </c>
      <c r="H1158" s="99">
        <v>1</v>
      </c>
      <c r="I1158" s="100"/>
      <c r="J1158" s="101">
        <f>ROUND(I1158*H1158,2)</f>
        <v>0</v>
      </c>
      <c r="K1158" s="97" t="s">
        <v>0</v>
      </c>
      <c r="L1158" s="19"/>
      <c r="M1158" s="102" t="s">
        <v>0</v>
      </c>
      <c r="N1158" s="103" t="s">
        <v>33</v>
      </c>
      <c r="O1158" s="27"/>
      <c r="P1158" s="104">
        <f>O1158*H1158</f>
        <v>0</v>
      </c>
      <c r="Q1158" s="104">
        <v>0</v>
      </c>
      <c r="R1158" s="104">
        <f>Q1158*H1158</f>
        <v>0</v>
      </c>
      <c r="S1158" s="104">
        <v>0</v>
      </c>
      <c r="T1158" s="105">
        <f>S1158*H1158</f>
        <v>0</v>
      </c>
      <c r="AR1158" s="106" t="s">
        <v>195</v>
      </c>
      <c r="AT1158" s="106" t="s">
        <v>92</v>
      </c>
      <c r="AU1158" s="106" t="s">
        <v>49</v>
      </c>
      <c r="AY1158" s="10" t="s">
        <v>90</v>
      </c>
      <c r="BE1158" s="107">
        <f>IF(N1158="základní",J1158,0)</f>
        <v>0</v>
      </c>
      <c r="BF1158" s="107">
        <f>IF(N1158="snížená",J1158,0)</f>
        <v>0</v>
      </c>
      <c r="BG1158" s="107">
        <f>IF(N1158="zákl. přenesená",J1158,0)</f>
        <v>0</v>
      </c>
      <c r="BH1158" s="107">
        <f>IF(N1158="sníž. přenesená",J1158,0)</f>
        <v>0</v>
      </c>
      <c r="BI1158" s="107">
        <f>IF(N1158="nulová",J1158,0)</f>
        <v>0</v>
      </c>
      <c r="BJ1158" s="10" t="s">
        <v>47</v>
      </c>
      <c r="BK1158" s="107">
        <f>ROUND(I1158*H1158,2)</f>
        <v>0</v>
      </c>
      <c r="BL1158" s="10" t="s">
        <v>195</v>
      </c>
      <c r="BM1158" s="106" t="s">
        <v>1344</v>
      </c>
    </row>
    <row r="1159" spans="2:65" s="1" customFormat="1" ht="19.5" x14ac:dyDescent="0.2">
      <c r="B1159" s="19"/>
      <c r="D1159" s="108" t="s">
        <v>99</v>
      </c>
      <c r="F1159" s="109" t="s">
        <v>1343</v>
      </c>
      <c r="I1159" s="39"/>
      <c r="L1159" s="19"/>
      <c r="M1159" s="110"/>
      <c r="N1159" s="27"/>
      <c r="O1159" s="27"/>
      <c r="P1159" s="27"/>
      <c r="Q1159" s="27"/>
      <c r="R1159" s="27"/>
      <c r="S1159" s="27"/>
      <c r="T1159" s="28"/>
      <c r="AT1159" s="10" t="s">
        <v>99</v>
      </c>
      <c r="AU1159" s="10" t="s">
        <v>49</v>
      </c>
    </row>
    <row r="1160" spans="2:65" s="1" customFormat="1" ht="292.5" x14ac:dyDescent="0.2">
      <c r="B1160" s="19"/>
      <c r="D1160" s="108" t="s">
        <v>318</v>
      </c>
      <c r="F1160" s="137" t="s">
        <v>897</v>
      </c>
      <c r="I1160" s="39"/>
      <c r="L1160" s="19"/>
      <c r="M1160" s="110"/>
      <c r="N1160" s="27"/>
      <c r="O1160" s="27"/>
      <c r="P1160" s="27"/>
      <c r="Q1160" s="27"/>
      <c r="R1160" s="27"/>
      <c r="S1160" s="27"/>
      <c r="T1160" s="28"/>
      <c r="AT1160" s="10" t="s">
        <v>318</v>
      </c>
      <c r="AU1160" s="10" t="s">
        <v>49</v>
      </c>
    </row>
    <row r="1161" spans="2:65" s="7" customFormat="1" x14ac:dyDescent="0.2">
      <c r="B1161" s="111"/>
      <c r="D1161" s="108" t="s">
        <v>101</v>
      </c>
      <c r="E1161" s="112" t="s">
        <v>0</v>
      </c>
      <c r="F1161" s="113" t="s">
        <v>1345</v>
      </c>
      <c r="H1161" s="114">
        <v>1</v>
      </c>
      <c r="I1161" s="115"/>
      <c r="L1161" s="111"/>
      <c r="M1161" s="116"/>
      <c r="N1161" s="117"/>
      <c r="O1161" s="117"/>
      <c r="P1161" s="117"/>
      <c r="Q1161" s="117"/>
      <c r="R1161" s="117"/>
      <c r="S1161" s="117"/>
      <c r="T1161" s="118"/>
      <c r="AT1161" s="112" t="s">
        <v>101</v>
      </c>
      <c r="AU1161" s="112" t="s">
        <v>49</v>
      </c>
      <c r="AV1161" s="7" t="s">
        <v>49</v>
      </c>
      <c r="AW1161" s="7" t="s">
        <v>25</v>
      </c>
      <c r="AX1161" s="7" t="s">
        <v>46</v>
      </c>
      <c r="AY1161" s="112" t="s">
        <v>90</v>
      </c>
    </row>
    <row r="1162" spans="2:65" s="1" customFormat="1" ht="36" customHeight="1" x14ac:dyDescent="0.2">
      <c r="B1162" s="94"/>
      <c r="C1162" s="95" t="s">
        <v>1346</v>
      </c>
      <c r="D1162" s="95" t="s">
        <v>92</v>
      </c>
      <c r="E1162" s="96" t="s">
        <v>1058</v>
      </c>
      <c r="F1162" s="97" t="s">
        <v>1347</v>
      </c>
      <c r="G1162" s="98" t="s">
        <v>467</v>
      </c>
      <c r="H1162" s="99">
        <v>1</v>
      </c>
      <c r="I1162" s="100"/>
      <c r="J1162" s="101">
        <f>ROUND(I1162*H1162,2)</f>
        <v>0</v>
      </c>
      <c r="K1162" s="97" t="s">
        <v>0</v>
      </c>
      <c r="L1162" s="19"/>
      <c r="M1162" s="102" t="s">
        <v>0</v>
      </c>
      <c r="N1162" s="103" t="s">
        <v>33</v>
      </c>
      <c r="O1162" s="27"/>
      <c r="P1162" s="104">
        <f>O1162*H1162</f>
        <v>0</v>
      </c>
      <c r="Q1162" s="104">
        <v>0</v>
      </c>
      <c r="R1162" s="104">
        <f>Q1162*H1162</f>
        <v>0</v>
      </c>
      <c r="S1162" s="104">
        <v>0</v>
      </c>
      <c r="T1162" s="105">
        <f>S1162*H1162</f>
        <v>0</v>
      </c>
      <c r="AR1162" s="106" t="s">
        <v>195</v>
      </c>
      <c r="AT1162" s="106" t="s">
        <v>92</v>
      </c>
      <c r="AU1162" s="106" t="s">
        <v>49</v>
      </c>
      <c r="AY1162" s="10" t="s">
        <v>90</v>
      </c>
      <c r="BE1162" s="107">
        <f>IF(N1162="základní",J1162,0)</f>
        <v>0</v>
      </c>
      <c r="BF1162" s="107">
        <f>IF(N1162="snížená",J1162,0)</f>
        <v>0</v>
      </c>
      <c r="BG1162" s="107">
        <f>IF(N1162="zákl. přenesená",J1162,0)</f>
        <v>0</v>
      </c>
      <c r="BH1162" s="107">
        <f>IF(N1162="sníž. přenesená",J1162,0)</f>
        <v>0</v>
      </c>
      <c r="BI1162" s="107">
        <f>IF(N1162="nulová",J1162,0)</f>
        <v>0</v>
      </c>
      <c r="BJ1162" s="10" t="s">
        <v>47</v>
      </c>
      <c r="BK1162" s="107">
        <f>ROUND(I1162*H1162,2)</f>
        <v>0</v>
      </c>
      <c r="BL1162" s="10" t="s">
        <v>195</v>
      </c>
      <c r="BM1162" s="106" t="s">
        <v>1348</v>
      </c>
    </row>
    <row r="1163" spans="2:65" s="1" customFormat="1" ht="19.5" x14ac:dyDescent="0.2">
      <c r="B1163" s="19"/>
      <c r="D1163" s="108" t="s">
        <v>99</v>
      </c>
      <c r="F1163" s="109" t="s">
        <v>1347</v>
      </c>
      <c r="I1163" s="39"/>
      <c r="L1163" s="19"/>
      <c r="M1163" s="110"/>
      <c r="N1163" s="27"/>
      <c r="O1163" s="27"/>
      <c r="P1163" s="27"/>
      <c r="Q1163" s="27"/>
      <c r="R1163" s="27"/>
      <c r="S1163" s="27"/>
      <c r="T1163" s="28"/>
      <c r="AT1163" s="10" t="s">
        <v>99</v>
      </c>
      <c r="AU1163" s="10" t="s">
        <v>49</v>
      </c>
    </row>
    <row r="1164" spans="2:65" s="1" customFormat="1" ht="292.5" x14ac:dyDescent="0.2">
      <c r="B1164" s="19"/>
      <c r="D1164" s="108" t="s">
        <v>318</v>
      </c>
      <c r="F1164" s="137" t="s">
        <v>897</v>
      </c>
      <c r="I1164" s="39"/>
      <c r="L1164" s="19"/>
      <c r="M1164" s="110"/>
      <c r="N1164" s="27"/>
      <c r="O1164" s="27"/>
      <c r="P1164" s="27"/>
      <c r="Q1164" s="27"/>
      <c r="R1164" s="27"/>
      <c r="S1164" s="27"/>
      <c r="T1164" s="28"/>
      <c r="AT1164" s="10" t="s">
        <v>318</v>
      </c>
      <c r="AU1164" s="10" t="s">
        <v>49</v>
      </c>
    </row>
    <row r="1165" spans="2:65" s="7" customFormat="1" x14ac:dyDescent="0.2">
      <c r="B1165" s="111"/>
      <c r="D1165" s="108" t="s">
        <v>101</v>
      </c>
      <c r="E1165" s="112" t="s">
        <v>0</v>
      </c>
      <c r="F1165" s="113" t="s">
        <v>1349</v>
      </c>
      <c r="H1165" s="114">
        <v>1</v>
      </c>
      <c r="I1165" s="115"/>
      <c r="L1165" s="111"/>
      <c r="M1165" s="116"/>
      <c r="N1165" s="117"/>
      <c r="O1165" s="117"/>
      <c r="P1165" s="117"/>
      <c r="Q1165" s="117"/>
      <c r="R1165" s="117"/>
      <c r="S1165" s="117"/>
      <c r="T1165" s="118"/>
      <c r="AT1165" s="112" t="s">
        <v>101</v>
      </c>
      <c r="AU1165" s="112" t="s">
        <v>49</v>
      </c>
      <c r="AV1165" s="7" t="s">
        <v>49</v>
      </c>
      <c r="AW1165" s="7" t="s">
        <v>25</v>
      </c>
      <c r="AX1165" s="7" t="s">
        <v>46</v>
      </c>
      <c r="AY1165" s="112" t="s">
        <v>90</v>
      </c>
    </row>
    <row r="1166" spans="2:65" s="1" customFormat="1" ht="36" customHeight="1" x14ac:dyDescent="0.2">
      <c r="B1166" s="94"/>
      <c r="C1166" s="95" t="s">
        <v>1350</v>
      </c>
      <c r="D1166" s="95" t="s">
        <v>92</v>
      </c>
      <c r="E1166" s="96" t="s">
        <v>1062</v>
      </c>
      <c r="F1166" s="97" t="s">
        <v>1351</v>
      </c>
      <c r="G1166" s="98" t="s">
        <v>467</v>
      </c>
      <c r="H1166" s="99">
        <v>1</v>
      </c>
      <c r="I1166" s="100"/>
      <c r="J1166" s="101">
        <f>ROUND(I1166*H1166,2)</f>
        <v>0</v>
      </c>
      <c r="K1166" s="97" t="s">
        <v>0</v>
      </c>
      <c r="L1166" s="19"/>
      <c r="M1166" s="102" t="s">
        <v>0</v>
      </c>
      <c r="N1166" s="103" t="s">
        <v>33</v>
      </c>
      <c r="O1166" s="27"/>
      <c r="P1166" s="104">
        <f>O1166*H1166</f>
        <v>0</v>
      </c>
      <c r="Q1166" s="104">
        <v>0</v>
      </c>
      <c r="R1166" s="104">
        <f>Q1166*H1166</f>
        <v>0</v>
      </c>
      <c r="S1166" s="104">
        <v>0</v>
      </c>
      <c r="T1166" s="105">
        <f>S1166*H1166</f>
        <v>0</v>
      </c>
      <c r="AR1166" s="106" t="s">
        <v>195</v>
      </c>
      <c r="AT1166" s="106" t="s">
        <v>92</v>
      </c>
      <c r="AU1166" s="106" t="s">
        <v>49</v>
      </c>
      <c r="AY1166" s="10" t="s">
        <v>90</v>
      </c>
      <c r="BE1166" s="107">
        <f>IF(N1166="základní",J1166,0)</f>
        <v>0</v>
      </c>
      <c r="BF1166" s="107">
        <f>IF(N1166="snížená",J1166,0)</f>
        <v>0</v>
      </c>
      <c r="BG1166" s="107">
        <f>IF(N1166="zákl. přenesená",J1166,0)</f>
        <v>0</v>
      </c>
      <c r="BH1166" s="107">
        <f>IF(N1166="sníž. přenesená",J1166,0)</f>
        <v>0</v>
      </c>
      <c r="BI1166" s="107">
        <f>IF(N1166="nulová",J1166,0)</f>
        <v>0</v>
      </c>
      <c r="BJ1166" s="10" t="s">
        <v>47</v>
      </c>
      <c r="BK1166" s="107">
        <f>ROUND(I1166*H1166,2)</f>
        <v>0</v>
      </c>
      <c r="BL1166" s="10" t="s">
        <v>195</v>
      </c>
      <c r="BM1166" s="106" t="s">
        <v>1352</v>
      </c>
    </row>
    <row r="1167" spans="2:65" s="1" customFormat="1" ht="19.5" x14ac:dyDescent="0.2">
      <c r="B1167" s="19"/>
      <c r="D1167" s="108" t="s">
        <v>99</v>
      </c>
      <c r="F1167" s="109" t="s">
        <v>1351</v>
      </c>
      <c r="I1167" s="39"/>
      <c r="L1167" s="19"/>
      <c r="M1167" s="110"/>
      <c r="N1167" s="27"/>
      <c r="O1167" s="27"/>
      <c r="P1167" s="27"/>
      <c r="Q1167" s="27"/>
      <c r="R1167" s="27"/>
      <c r="S1167" s="27"/>
      <c r="T1167" s="28"/>
      <c r="AT1167" s="10" t="s">
        <v>99</v>
      </c>
      <c r="AU1167" s="10" t="s">
        <v>49</v>
      </c>
    </row>
    <row r="1168" spans="2:65" s="1" customFormat="1" ht="292.5" x14ac:dyDescent="0.2">
      <c r="B1168" s="19"/>
      <c r="D1168" s="108" t="s">
        <v>318</v>
      </c>
      <c r="F1168" s="137" t="s">
        <v>897</v>
      </c>
      <c r="I1168" s="39"/>
      <c r="L1168" s="19"/>
      <c r="M1168" s="110"/>
      <c r="N1168" s="27"/>
      <c r="O1168" s="27"/>
      <c r="P1168" s="27"/>
      <c r="Q1168" s="27"/>
      <c r="R1168" s="27"/>
      <c r="S1168" s="27"/>
      <c r="T1168" s="28"/>
      <c r="AT1168" s="10" t="s">
        <v>318</v>
      </c>
      <c r="AU1168" s="10" t="s">
        <v>49</v>
      </c>
    </row>
    <row r="1169" spans="2:65" s="7" customFormat="1" x14ac:dyDescent="0.2">
      <c r="B1169" s="111"/>
      <c r="D1169" s="108" t="s">
        <v>101</v>
      </c>
      <c r="E1169" s="112" t="s">
        <v>0</v>
      </c>
      <c r="F1169" s="113" t="s">
        <v>1353</v>
      </c>
      <c r="H1169" s="114">
        <v>1</v>
      </c>
      <c r="I1169" s="115"/>
      <c r="L1169" s="111"/>
      <c r="M1169" s="116"/>
      <c r="N1169" s="117"/>
      <c r="O1169" s="117"/>
      <c r="P1169" s="117"/>
      <c r="Q1169" s="117"/>
      <c r="R1169" s="117"/>
      <c r="S1169" s="117"/>
      <c r="T1169" s="118"/>
      <c r="AT1169" s="112" t="s">
        <v>101</v>
      </c>
      <c r="AU1169" s="112" t="s">
        <v>49</v>
      </c>
      <c r="AV1169" s="7" t="s">
        <v>49</v>
      </c>
      <c r="AW1169" s="7" t="s">
        <v>25</v>
      </c>
      <c r="AX1169" s="7" t="s">
        <v>46</v>
      </c>
      <c r="AY1169" s="112" t="s">
        <v>90</v>
      </c>
    </row>
    <row r="1170" spans="2:65" s="1" customFormat="1" ht="36" customHeight="1" x14ac:dyDescent="0.2">
      <c r="B1170" s="94"/>
      <c r="C1170" s="95" t="s">
        <v>1354</v>
      </c>
      <c r="D1170" s="95" t="s">
        <v>92</v>
      </c>
      <c r="E1170" s="96" t="s">
        <v>1066</v>
      </c>
      <c r="F1170" s="97" t="s">
        <v>1355</v>
      </c>
      <c r="G1170" s="98" t="s">
        <v>467</v>
      </c>
      <c r="H1170" s="99">
        <v>1</v>
      </c>
      <c r="I1170" s="100"/>
      <c r="J1170" s="101">
        <f>ROUND(I1170*H1170,2)</f>
        <v>0</v>
      </c>
      <c r="K1170" s="97" t="s">
        <v>0</v>
      </c>
      <c r="L1170" s="19"/>
      <c r="M1170" s="102" t="s">
        <v>0</v>
      </c>
      <c r="N1170" s="103" t="s">
        <v>33</v>
      </c>
      <c r="O1170" s="27"/>
      <c r="P1170" s="104">
        <f>O1170*H1170</f>
        <v>0</v>
      </c>
      <c r="Q1170" s="104">
        <v>0</v>
      </c>
      <c r="R1170" s="104">
        <f>Q1170*H1170</f>
        <v>0</v>
      </c>
      <c r="S1170" s="104">
        <v>0</v>
      </c>
      <c r="T1170" s="105">
        <f>S1170*H1170</f>
        <v>0</v>
      </c>
      <c r="AR1170" s="106" t="s">
        <v>195</v>
      </c>
      <c r="AT1170" s="106" t="s">
        <v>92</v>
      </c>
      <c r="AU1170" s="106" t="s">
        <v>49</v>
      </c>
      <c r="AY1170" s="10" t="s">
        <v>90</v>
      </c>
      <c r="BE1170" s="107">
        <f>IF(N1170="základní",J1170,0)</f>
        <v>0</v>
      </c>
      <c r="BF1170" s="107">
        <f>IF(N1170="snížená",J1170,0)</f>
        <v>0</v>
      </c>
      <c r="BG1170" s="107">
        <f>IF(N1170="zákl. přenesená",J1170,0)</f>
        <v>0</v>
      </c>
      <c r="BH1170" s="107">
        <f>IF(N1170="sníž. přenesená",J1170,0)</f>
        <v>0</v>
      </c>
      <c r="BI1170" s="107">
        <f>IF(N1170="nulová",J1170,0)</f>
        <v>0</v>
      </c>
      <c r="BJ1170" s="10" t="s">
        <v>47</v>
      </c>
      <c r="BK1170" s="107">
        <f>ROUND(I1170*H1170,2)</f>
        <v>0</v>
      </c>
      <c r="BL1170" s="10" t="s">
        <v>195</v>
      </c>
      <c r="BM1170" s="106" t="s">
        <v>1356</v>
      </c>
    </row>
    <row r="1171" spans="2:65" s="1" customFormat="1" ht="19.5" x14ac:dyDescent="0.2">
      <c r="B1171" s="19"/>
      <c r="D1171" s="108" t="s">
        <v>99</v>
      </c>
      <c r="F1171" s="109" t="s">
        <v>1355</v>
      </c>
      <c r="I1171" s="39"/>
      <c r="L1171" s="19"/>
      <c r="M1171" s="110"/>
      <c r="N1171" s="27"/>
      <c r="O1171" s="27"/>
      <c r="P1171" s="27"/>
      <c r="Q1171" s="27"/>
      <c r="R1171" s="27"/>
      <c r="S1171" s="27"/>
      <c r="T1171" s="28"/>
      <c r="AT1171" s="10" t="s">
        <v>99</v>
      </c>
      <c r="AU1171" s="10" t="s">
        <v>49</v>
      </c>
    </row>
    <row r="1172" spans="2:65" s="1" customFormat="1" ht="292.5" x14ac:dyDescent="0.2">
      <c r="B1172" s="19"/>
      <c r="D1172" s="108" t="s">
        <v>318</v>
      </c>
      <c r="F1172" s="137" t="s">
        <v>897</v>
      </c>
      <c r="I1172" s="39"/>
      <c r="L1172" s="19"/>
      <c r="M1172" s="110"/>
      <c r="N1172" s="27"/>
      <c r="O1172" s="27"/>
      <c r="P1172" s="27"/>
      <c r="Q1172" s="27"/>
      <c r="R1172" s="27"/>
      <c r="S1172" s="27"/>
      <c r="T1172" s="28"/>
      <c r="AT1172" s="10" t="s">
        <v>318</v>
      </c>
      <c r="AU1172" s="10" t="s">
        <v>49</v>
      </c>
    </row>
    <row r="1173" spans="2:65" s="7" customFormat="1" x14ac:dyDescent="0.2">
      <c r="B1173" s="111"/>
      <c r="D1173" s="108" t="s">
        <v>101</v>
      </c>
      <c r="E1173" s="112" t="s">
        <v>0</v>
      </c>
      <c r="F1173" s="113" t="s">
        <v>1357</v>
      </c>
      <c r="H1173" s="114">
        <v>1</v>
      </c>
      <c r="I1173" s="115"/>
      <c r="L1173" s="111"/>
      <c r="M1173" s="116"/>
      <c r="N1173" s="117"/>
      <c r="O1173" s="117"/>
      <c r="P1173" s="117"/>
      <c r="Q1173" s="117"/>
      <c r="R1173" s="117"/>
      <c r="S1173" s="117"/>
      <c r="T1173" s="118"/>
      <c r="AT1173" s="112" t="s">
        <v>101</v>
      </c>
      <c r="AU1173" s="112" t="s">
        <v>49</v>
      </c>
      <c r="AV1173" s="7" t="s">
        <v>49</v>
      </c>
      <c r="AW1173" s="7" t="s">
        <v>25</v>
      </c>
      <c r="AX1173" s="7" t="s">
        <v>46</v>
      </c>
      <c r="AY1173" s="112" t="s">
        <v>90</v>
      </c>
    </row>
    <row r="1174" spans="2:65" s="1" customFormat="1" ht="36" customHeight="1" x14ac:dyDescent="0.2">
      <c r="B1174" s="94"/>
      <c r="C1174" s="95" t="s">
        <v>1358</v>
      </c>
      <c r="D1174" s="95" t="s">
        <v>92</v>
      </c>
      <c r="E1174" s="96" t="s">
        <v>1070</v>
      </c>
      <c r="F1174" s="97" t="s">
        <v>1359</v>
      </c>
      <c r="G1174" s="98" t="s">
        <v>467</v>
      </c>
      <c r="H1174" s="99">
        <v>1</v>
      </c>
      <c r="I1174" s="100"/>
      <c r="J1174" s="101">
        <f>ROUND(I1174*H1174,2)</f>
        <v>0</v>
      </c>
      <c r="K1174" s="97" t="s">
        <v>0</v>
      </c>
      <c r="L1174" s="19"/>
      <c r="M1174" s="102" t="s">
        <v>0</v>
      </c>
      <c r="N1174" s="103" t="s">
        <v>33</v>
      </c>
      <c r="O1174" s="27"/>
      <c r="P1174" s="104">
        <f>O1174*H1174</f>
        <v>0</v>
      </c>
      <c r="Q1174" s="104">
        <v>0</v>
      </c>
      <c r="R1174" s="104">
        <f>Q1174*H1174</f>
        <v>0</v>
      </c>
      <c r="S1174" s="104">
        <v>0</v>
      </c>
      <c r="T1174" s="105">
        <f>S1174*H1174</f>
        <v>0</v>
      </c>
      <c r="AR1174" s="106" t="s">
        <v>195</v>
      </c>
      <c r="AT1174" s="106" t="s">
        <v>92</v>
      </c>
      <c r="AU1174" s="106" t="s">
        <v>49</v>
      </c>
      <c r="AY1174" s="10" t="s">
        <v>90</v>
      </c>
      <c r="BE1174" s="107">
        <f>IF(N1174="základní",J1174,0)</f>
        <v>0</v>
      </c>
      <c r="BF1174" s="107">
        <f>IF(N1174="snížená",J1174,0)</f>
        <v>0</v>
      </c>
      <c r="BG1174" s="107">
        <f>IF(N1174="zákl. přenesená",J1174,0)</f>
        <v>0</v>
      </c>
      <c r="BH1174" s="107">
        <f>IF(N1174="sníž. přenesená",J1174,0)</f>
        <v>0</v>
      </c>
      <c r="BI1174" s="107">
        <f>IF(N1174="nulová",J1174,0)</f>
        <v>0</v>
      </c>
      <c r="BJ1174" s="10" t="s">
        <v>47</v>
      </c>
      <c r="BK1174" s="107">
        <f>ROUND(I1174*H1174,2)</f>
        <v>0</v>
      </c>
      <c r="BL1174" s="10" t="s">
        <v>195</v>
      </c>
      <c r="BM1174" s="106" t="s">
        <v>1360</v>
      </c>
    </row>
    <row r="1175" spans="2:65" s="1" customFormat="1" ht="19.5" x14ac:dyDescent="0.2">
      <c r="B1175" s="19"/>
      <c r="D1175" s="108" t="s">
        <v>99</v>
      </c>
      <c r="F1175" s="109" t="s">
        <v>1359</v>
      </c>
      <c r="I1175" s="39"/>
      <c r="L1175" s="19"/>
      <c r="M1175" s="110"/>
      <c r="N1175" s="27"/>
      <c r="O1175" s="27"/>
      <c r="P1175" s="27"/>
      <c r="Q1175" s="27"/>
      <c r="R1175" s="27"/>
      <c r="S1175" s="27"/>
      <c r="T1175" s="28"/>
      <c r="AT1175" s="10" t="s">
        <v>99</v>
      </c>
      <c r="AU1175" s="10" t="s">
        <v>49</v>
      </c>
    </row>
    <row r="1176" spans="2:65" s="1" customFormat="1" ht="292.5" x14ac:dyDescent="0.2">
      <c r="B1176" s="19"/>
      <c r="D1176" s="108" t="s">
        <v>318</v>
      </c>
      <c r="F1176" s="137" t="s">
        <v>897</v>
      </c>
      <c r="I1176" s="39"/>
      <c r="L1176" s="19"/>
      <c r="M1176" s="110"/>
      <c r="N1176" s="27"/>
      <c r="O1176" s="27"/>
      <c r="P1176" s="27"/>
      <c r="Q1176" s="27"/>
      <c r="R1176" s="27"/>
      <c r="S1176" s="27"/>
      <c r="T1176" s="28"/>
      <c r="AT1176" s="10" t="s">
        <v>318</v>
      </c>
      <c r="AU1176" s="10" t="s">
        <v>49</v>
      </c>
    </row>
    <row r="1177" spans="2:65" s="7" customFormat="1" x14ac:dyDescent="0.2">
      <c r="B1177" s="111"/>
      <c r="D1177" s="108" t="s">
        <v>101</v>
      </c>
      <c r="E1177" s="112" t="s">
        <v>0</v>
      </c>
      <c r="F1177" s="113" t="s">
        <v>1361</v>
      </c>
      <c r="H1177" s="114">
        <v>1</v>
      </c>
      <c r="I1177" s="115"/>
      <c r="L1177" s="111"/>
      <c r="M1177" s="116"/>
      <c r="N1177" s="117"/>
      <c r="O1177" s="117"/>
      <c r="P1177" s="117"/>
      <c r="Q1177" s="117"/>
      <c r="R1177" s="117"/>
      <c r="S1177" s="117"/>
      <c r="T1177" s="118"/>
      <c r="AT1177" s="112" t="s">
        <v>101</v>
      </c>
      <c r="AU1177" s="112" t="s">
        <v>49</v>
      </c>
      <c r="AV1177" s="7" t="s">
        <v>49</v>
      </c>
      <c r="AW1177" s="7" t="s">
        <v>25</v>
      </c>
      <c r="AX1177" s="7" t="s">
        <v>46</v>
      </c>
      <c r="AY1177" s="112" t="s">
        <v>90</v>
      </c>
    </row>
    <row r="1178" spans="2:65" s="1" customFormat="1" ht="36" customHeight="1" x14ac:dyDescent="0.2">
      <c r="B1178" s="94"/>
      <c r="C1178" s="95" t="s">
        <v>1362</v>
      </c>
      <c r="D1178" s="95" t="s">
        <v>92</v>
      </c>
      <c r="E1178" s="96" t="s">
        <v>1074</v>
      </c>
      <c r="F1178" s="97" t="s">
        <v>1363</v>
      </c>
      <c r="G1178" s="98" t="s">
        <v>467</v>
      </c>
      <c r="H1178" s="99">
        <v>1</v>
      </c>
      <c r="I1178" s="100"/>
      <c r="J1178" s="101">
        <f>ROUND(I1178*H1178,2)</f>
        <v>0</v>
      </c>
      <c r="K1178" s="97" t="s">
        <v>0</v>
      </c>
      <c r="L1178" s="19"/>
      <c r="M1178" s="102" t="s">
        <v>0</v>
      </c>
      <c r="N1178" s="103" t="s">
        <v>33</v>
      </c>
      <c r="O1178" s="27"/>
      <c r="P1178" s="104">
        <f>O1178*H1178</f>
        <v>0</v>
      </c>
      <c r="Q1178" s="104">
        <v>0</v>
      </c>
      <c r="R1178" s="104">
        <f>Q1178*H1178</f>
        <v>0</v>
      </c>
      <c r="S1178" s="104">
        <v>0</v>
      </c>
      <c r="T1178" s="105">
        <f>S1178*H1178</f>
        <v>0</v>
      </c>
      <c r="AR1178" s="106" t="s">
        <v>195</v>
      </c>
      <c r="AT1178" s="106" t="s">
        <v>92</v>
      </c>
      <c r="AU1178" s="106" t="s">
        <v>49</v>
      </c>
      <c r="AY1178" s="10" t="s">
        <v>90</v>
      </c>
      <c r="BE1178" s="107">
        <f>IF(N1178="základní",J1178,0)</f>
        <v>0</v>
      </c>
      <c r="BF1178" s="107">
        <f>IF(N1178="snížená",J1178,0)</f>
        <v>0</v>
      </c>
      <c r="BG1178" s="107">
        <f>IF(N1178="zákl. přenesená",J1178,0)</f>
        <v>0</v>
      </c>
      <c r="BH1178" s="107">
        <f>IF(N1178="sníž. přenesená",J1178,0)</f>
        <v>0</v>
      </c>
      <c r="BI1178" s="107">
        <f>IF(N1178="nulová",J1178,0)</f>
        <v>0</v>
      </c>
      <c r="BJ1178" s="10" t="s">
        <v>47</v>
      </c>
      <c r="BK1178" s="107">
        <f>ROUND(I1178*H1178,2)</f>
        <v>0</v>
      </c>
      <c r="BL1178" s="10" t="s">
        <v>195</v>
      </c>
      <c r="BM1178" s="106" t="s">
        <v>1364</v>
      </c>
    </row>
    <row r="1179" spans="2:65" s="1" customFormat="1" ht="19.5" x14ac:dyDescent="0.2">
      <c r="B1179" s="19"/>
      <c r="D1179" s="108" t="s">
        <v>99</v>
      </c>
      <c r="F1179" s="109" t="s">
        <v>1363</v>
      </c>
      <c r="I1179" s="39"/>
      <c r="L1179" s="19"/>
      <c r="M1179" s="110"/>
      <c r="N1179" s="27"/>
      <c r="O1179" s="27"/>
      <c r="P1179" s="27"/>
      <c r="Q1179" s="27"/>
      <c r="R1179" s="27"/>
      <c r="S1179" s="27"/>
      <c r="T1179" s="28"/>
      <c r="AT1179" s="10" t="s">
        <v>99</v>
      </c>
      <c r="AU1179" s="10" t="s">
        <v>49</v>
      </c>
    </row>
    <row r="1180" spans="2:65" s="1" customFormat="1" ht="292.5" x14ac:dyDescent="0.2">
      <c r="B1180" s="19"/>
      <c r="D1180" s="108" t="s">
        <v>318</v>
      </c>
      <c r="F1180" s="137" t="s">
        <v>897</v>
      </c>
      <c r="I1180" s="39"/>
      <c r="L1180" s="19"/>
      <c r="M1180" s="110"/>
      <c r="N1180" s="27"/>
      <c r="O1180" s="27"/>
      <c r="P1180" s="27"/>
      <c r="Q1180" s="27"/>
      <c r="R1180" s="27"/>
      <c r="S1180" s="27"/>
      <c r="T1180" s="28"/>
      <c r="AT1180" s="10" t="s">
        <v>318</v>
      </c>
      <c r="AU1180" s="10" t="s">
        <v>49</v>
      </c>
    </row>
    <row r="1181" spans="2:65" s="7" customFormat="1" x14ac:dyDescent="0.2">
      <c r="B1181" s="111"/>
      <c r="D1181" s="108" t="s">
        <v>101</v>
      </c>
      <c r="E1181" s="112" t="s">
        <v>0</v>
      </c>
      <c r="F1181" s="113" t="s">
        <v>1365</v>
      </c>
      <c r="H1181" s="114">
        <v>1</v>
      </c>
      <c r="I1181" s="115"/>
      <c r="L1181" s="111"/>
      <c r="M1181" s="116"/>
      <c r="N1181" s="117"/>
      <c r="O1181" s="117"/>
      <c r="P1181" s="117"/>
      <c r="Q1181" s="117"/>
      <c r="R1181" s="117"/>
      <c r="S1181" s="117"/>
      <c r="T1181" s="118"/>
      <c r="AT1181" s="112" t="s">
        <v>101</v>
      </c>
      <c r="AU1181" s="112" t="s">
        <v>49</v>
      </c>
      <c r="AV1181" s="7" t="s">
        <v>49</v>
      </c>
      <c r="AW1181" s="7" t="s">
        <v>25</v>
      </c>
      <c r="AX1181" s="7" t="s">
        <v>46</v>
      </c>
      <c r="AY1181" s="112" t="s">
        <v>90</v>
      </c>
    </row>
    <row r="1182" spans="2:65" s="1" customFormat="1" ht="36" customHeight="1" x14ac:dyDescent="0.2">
      <c r="B1182" s="94"/>
      <c r="C1182" s="95" t="s">
        <v>1366</v>
      </c>
      <c r="D1182" s="95" t="s">
        <v>92</v>
      </c>
      <c r="E1182" s="96" t="s">
        <v>1077</v>
      </c>
      <c r="F1182" s="97" t="s">
        <v>1367</v>
      </c>
      <c r="G1182" s="98" t="s">
        <v>467</v>
      </c>
      <c r="H1182" s="99">
        <v>1</v>
      </c>
      <c r="I1182" s="100"/>
      <c r="J1182" s="101">
        <f>ROUND(I1182*H1182,2)</f>
        <v>0</v>
      </c>
      <c r="K1182" s="97" t="s">
        <v>0</v>
      </c>
      <c r="L1182" s="19"/>
      <c r="M1182" s="102" t="s">
        <v>0</v>
      </c>
      <c r="N1182" s="103" t="s">
        <v>33</v>
      </c>
      <c r="O1182" s="27"/>
      <c r="P1182" s="104">
        <f>O1182*H1182</f>
        <v>0</v>
      </c>
      <c r="Q1182" s="104">
        <v>0</v>
      </c>
      <c r="R1182" s="104">
        <f>Q1182*H1182</f>
        <v>0</v>
      </c>
      <c r="S1182" s="104">
        <v>0</v>
      </c>
      <c r="T1182" s="105">
        <f>S1182*H1182</f>
        <v>0</v>
      </c>
      <c r="AR1182" s="106" t="s">
        <v>195</v>
      </c>
      <c r="AT1182" s="106" t="s">
        <v>92</v>
      </c>
      <c r="AU1182" s="106" t="s">
        <v>49</v>
      </c>
      <c r="AY1182" s="10" t="s">
        <v>90</v>
      </c>
      <c r="BE1182" s="107">
        <f>IF(N1182="základní",J1182,0)</f>
        <v>0</v>
      </c>
      <c r="BF1182" s="107">
        <f>IF(N1182="snížená",J1182,0)</f>
        <v>0</v>
      </c>
      <c r="BG1182" s="107">
        <f>IF(N1182="zákl. přenesená",J1182,0)</f>
        <v>0</v>
      </c>
      <c r="BH1182" s="107">
        <f>IF(N1182="sníž. přenesená",J1182,0)</f>
        <v>0</v>
      </c>
      <c r="BI1182" s="107">
        <f>IF(N1182="nulová",J1182,0)</f>
        <v>0</v>
      </c>
      <c r="BJ1182" s="10" t="s">
        <v>47</v>
      </c>
      <c r="BK1182" s="107">
        <f>ROUND(I1182*H1182,2)</f>
        <v>0</v>
      </c>
      <c r="BL1182" s="10" t="s">
        <v>195</v>
      </c>
      <c r="BM1182" s="106" t="s">
        <v>1368</v>
      </c>
    </row>
    <row r="1183" spans="2:65" s="1" customFormat="1" ht="19.5" x14ac:dyDescent="0.2">
      <c r="B1183" s="19"/>
      <c r="D1183" s="108" t="s">
        <v>99</v>
      </c>
      <c r="F1183" s="109" t="s">
        <v>1367</v>
      </c>
      <c r="I1183" s="39"/>
      <c r="L1183" s="19"/>
      <c r="M1183" s="110"/>
      <c r="N1183" s="27"/>
      <c r="O1183" s="27"/>
      <c r="P1183" s="27"/>
      <c r="Q1183" s="27"/>
      <c r="R1183" s="27"/>
      <c r="S1183" s="27"/>
      <c r="T1183" s="28"/>
      <c r="AT1183" s="10" t="s">
        <v>99</v>
      </c>
      <c r="AU1183" s="10" t="s">
        <v>49</v>
      </c>
    </row>
    <row r="1184" spans="2:65" s="1" customFormat="1" ht="292.5" x14ac:dyDescent="0.2">
      <c r="B1184" s="19"/>
      <c r="D1184" s="108" t="s">
        <v>318</v>
      </c>
      <c r="F1184" s="137" t="s">
        <v>897</v>
      </c>
      <c r="I1184" s="39"/>
      <c r="L1184" s="19"/>
      <c r="M1184" s="110"/>
      <c r="N1184" s="27"/>
      <c r="O1184" s="27"/>
      <c r="P1184" s="27"/>
      <c r="Q1184" s="27"/>
      <c r="R1184" s="27"/>
      <c r="S1184" s="27"/>
      <c r="T1184" s="28"/>
      <c r="AT1184" s="10" t="s">
        <v>318</v>
      </c>
      <c r="AU1184" s="10" t="s">
        <v>49</v>
      </c>
    </row>
    <row r="1185" spans="2:65" s="7" customFormat="1" x14ac:dyDescent="0.2">
      <c r="B1185" s="111"/>
      <c r="D1185" s="108" t="s">
        <v>101</v>
      </c>
      <c r="E1185" s="112" t="s">
        <v>0</v>
      </c>
      <c r="F1185" s="113" t="s">
        <v>1369</v>
      </c>
      <c r="H1185" s="114">
        <v>1</v>
      </c>
      <c r="I1185" s="115"/>
      <c r="L1185" s="111"/>
      <c r="M1185" s="116"/>
      <c r="N1185" s="117"/>
      <c r="O1185" s="117"/>
      <c r="P1185" s="117"/>
      <c r="Q1185" s="117"/>
      <c r="R1185" s="117"/>
      <c r="S1185" s="117"/>
      <c r="T1185" s="118"/>
      <c r="AT1185" s="112" t="s">
        <v>101</v>
      </c>
      <c r="AU1185" s="112" t="s">
        <v>49</v>
      </c>
      <c r="AV1185" s="7" t="s">
        <v>49</v>
      </c>
      <c r="AW1185" s="7" t="s">
        <v>25</v>
      </c>
      <c r="AX1185" s="7" t="s">
        <v>46</v>
      </c>
      <c r="AY1185" s="112" t="s">
        <v>90</v>
      </c>
    </row>
    <row r="1186" spans="2:65" s="1" customFormat="1" ht="36" customHeight="1" x14ac:dyDescent="0.2">
      <c r="B1186" s="94"/>
      <c r="C1186" s="95" t="s">
        <v>1370</v>
      </c>
      <c r="D1186" s="95" t="s">
        <v>92</v>
      </c>
      <c r="E1186" s="96" t="s">
        <v>1080</v>
      </c>
      <c r="F1186" s="97" t="s">
        <v>1371</v>
      </c>
      <c r="G1186" s="98" t="s">
        <v>467</v>
      </c>
      <c r="H1186" s="99">
        <v>1</v>
      </c>
      <c r="I1186" s="100"/>
      <c r="J1186" s="101">
        <f>ROUND(I1186*H1186,2)</f>
        <v>0</v>
      </c>
      <c r="K1186" s="97" t="s">
        <v>0</v>
      </c>
      <c r="L1186" s="19"/>
      <c r="M1186" s="102" t="s">
        <v>0</v>
      </c>
      <c r="N1186" s="103" t="s">
        <v>33</v>
      </c>
      <c r="O1186" s="27"/>
      <c r="P1186" s="104">
        <f>O1186*H1186</f>
        <v>0</v>
      </c>
      <c r="Q1186" s="104">
        <v>0</v>
      </c>
      <c r="R1186" s="104">
        <f>Q1186*H1186</f>
        <v>0</v>
      </c>
      <c r="S1186" s="104">
        <v>0</v>
      </c>
      <c r="T1186" s="105">
        <f>S1186*H1186</f>
        <v>0</v>
      </c>
      <c r="AR1186" s="106" t="s">
        <v>195</v>
      </c>
      <c r="AT1186" s="106" t="s">
        <v>92</v>
      </c>
      <c r="AU1186" s="106" t="s">
        <v>49</v>
      </c>
      <c r="AY1186" s="10" t="s">
        <v>90</v>
      </c>
      <c r="BE1186" s="107">
        <f>IF(N1186="základní",J1186,0)</f>
        <v>0</v>
      </c>
      <c r="BF1186" s="107">
        <f>IF(N1186="snížená",J1186,0)</f>
        <v>0</v>
      </c>
      <c r="BG1186" s="107">
        <f>IF(N1186="zákl. přenesená",J1186,0)</f>
        <v>0</v>
      </c>
      <c r="BH1186" s="107">
        <f>IF(N1186="sníž. přenesená",J1186,0)</f>
        <v>0</v>
      </c>
      <c r="BI1186" s="107">
        <f>IF(N1186="nulová",J1186,0)</f>
        <v>0</v>
      </c>
      <c r="BJ1186" s="10" t="s">
        <v>47</v>
      </c>
      <c r="BK1186" s="107">
        <f>ROUND(I1186*H1186,2)</f>
        <v>0</v>
      </c>
      <c r="BL1186" s="10" t="s">
        <v>195</v>
      </c>
      <c r="BM1186" s="106" t="s">
        <v>1372</v>
      </c>
    </row>
    <row r="1187" spans="2:65" s="1" customFormat="1" ht="19.5" x14ac:dyDescent="0.2">
      <c r="B1187" s="19"/>
      <c r="D1187" s="108" t="s">
        <v>99</v>
      </c>
      <c r="F1187" s="109" t="s">
        <v>1371</v>
      </c>
      <c r="I1187" s="39"/>
      <c r="L1187" s="19"/>
      <c r="M1187" s="110"/>
      <c r="N1187" s="27"/>
      <c r="O1187" s="27"/>
      <c r="P1187" s="27"/>
      <c r="Q1187" s="27"/>
      <c r="R1187" s="27"/>
      <c r="S1187" s="27"/>
      <c r="T1187" s="28"/>
      <c r="AT1187" s="10" t="s">
        <v>99</v>
      </c>
      <c r="AU1187" s="10" t="s">
        <v>49</v>
      </c>
    </row>
    <row r="1188" spans="2:65" s="1" customFormat="1" ht="292.5" x14ac:dyDescent="0.2">
      <c r="B1188" s="19"/>
      <c r="D1188" s="108" t="s">
        <v>318</v>
      </c>
      <c r="F1188" s="137" t="s">
        <v>897</v>
      </c>
      <c r="I1188" s="39"/>
      <c r="L1188" s="19"/>
      <c r="M1188" s="110"/>
      <c r="N1188" s="27"/>
      <c r="O1188" s="27"/>
      <c r="P1188" s="27"/>
      <c r="Q1188" s="27"/>
      <c r="R1188" s="27"/>
      <c r="S1188" s="27"/>
      <c r="T1188" s="28"/>
      <c r="AT1188" s="10" t="s">
        <v>318</v>
      </c>
      <c r="AU1188" s="10" t="s">
        <v>49</v>
      </c>
    </row>
    <row r="1189" spans="2:65" s="7" customFormat="1" x14ac:dyDescent="0.2">
      <c r="B1189" s="111"/>
      <c r="D1189" s="108" t="s">
        <v>101</v>
      </c>
      <c r="E1189" s="112" t="s">
        <v>0</v>
      </c>
      <c r="F1189" s="113" t="s">
        <v>1373</v>
      </c>
      <c r="H1189" s="114">
        <v>1</v>
      </c>
      <c r="I1189" s="115"/>
      <c r="L1189" s="111"/>
      <c r="M1189" s="116"/>
      <c r="N1189" s="117"/>
      <c r="O1189" s="117"/>
      <c r="P1189" s="117"/>
      <c r="Q1189" s="117"/>
      <c r="R1189" s="117"/>
      <c r="S1189" s="117"/>
      <c r="T1189" s="118"/>
      <c r="AT1189" s="112" t="s">
        <v>101</v>
      </c>
      <c r="AU1189" s="112" t="s">
        <v>49</v>
      </c>
      <c r="AV1189" s="7" t="s">
        <v>49</v>
      </c>
      <c r="AW1189" s="7" t="s">
        <v>25</v>
      </c>
      <c r="AX1189" s="7" t="s">
        <v>46</v>
      </c>
      <c r="AY1189" s="112" t="s">
        <v>90</v>
      </c>
    </row>
    <row r="1190" spans="2:65" s="1" customFormat="1" ht="36" customHeight="1" x14ac:dyDescent="0.2">
      <c r="B1190" s="94"/>
      <c r="C1190" s="95" t="s">
        <v>1374</v>
      </c>
      <c r="D1190" s="95" t="s">
        <v>92</v>
      </c>
      <c r="E1190" s="96" t="s">
        <v>1084</v>
      </c>
      <c r="F1190" s="97" t="s">
        <v>1375</v>
      </c>
      <c r="G1190" s="98" t="s">
        <v>467</v>
      </c>
      <c r="H1190" s="99">
        <v>1</v>
      </c>
      <c r="I1190" s="100"/>
      <c r="J1190" s="101">
        <f>ROUND(I1190*H1190,2)</f>
        <v>0</v>
      </c>
      <c r="K1190" s="97" t="s">
        <v>0</v>
      </c>
      <c r="L1190" s="19"/>
      <c r="M1190" s="102" t="s">
        <v>0</v>
      </c>
      <c r="N1190" s="103" t="s">
        <v>33</v>
      </c>
      <c r="O1190" s="27"/>
      <c r="P1190" s="104">
        <f>O1190*H1190</f>
        <v>0</v>
      </c>
      <c r="Q1190" s="104">
        <v>0</v>
      </c>
      <c r="R1190" s="104">
        <f>Q1190*H1190</f>
        <v>0</v>
      </c>
      <c r="S1190" s="104">
        <v>0</v>
      </c>
      <c r="T1190" s="105">
        <f>S1190*H1190</f>
        <v>0</v>
      </c>
      <c r="AR1190" s="106" t="s">
        <v>195</v>
      </c>
      <c r="AT1190" s="106" t="s">
        <v>92</v>
      </c>
      <c r="AU1190" s="106" t="s">
        <v>49</v>
      </c>
      <c r="AY1190" s="10" t="s">
        <v>90</v>
      </c>
      <c r="BE1190" s="107">
        <f>IF(N1190="základní",J1190,0)</f>
        <v>0</v>
      </c>
      <c r="BF1190" s="107">
        <f>IF(N1190="snížená",J1190,0)</f>
        <v>0</v>
      </c>
      <c r="BG1190" s="107">
        <f>IF(N1190="zákl. přenesená",J1190,0)</f>
        <v>0</v>
      </c>
      <c r="BH1190" s="107">
        <f>IF(N1190="sníž. přenesená",J1190,0)</f>
        <v>0</v>
      </c>
      <c r="BI1190" s="107">
        <f>IF(N1190="nulová",J1190,0)</f>
        <v>0</v>
      </c>
      <c r="BJ1190" s="10" t="s">
        <v>47</v>
      </c>
      <c r="BK1190" s="107">
        <f>ROUND(I1190*H1190,2)</f>
        <v>0</v>
      </c>
      <c r="BL1190" s="10" t="s">
        <v>195</v>
      </c>
      <c r="BM1190" s="106" t="s">
        <v>1376</v>
      </c>
    </row>
    <row r="1191" spans="2:65" s="1" customFormat="1" ht="19.5" x14ac:dyDescent="0.2">
      <c r="B1191" s="19"/>
      <c r="D1191" s="108" t="s">
        <v>99</v>
      </c>
      <c r="F1191" s="109" t="s">
        <v>1375</v>
      </c>
      <c r="I1191" s="39"/>
      <c r="L1191" s="19"/>
      <c r="M1191" s="110"/>
      <c r="N1191" s="27"/>
      <c r="O1191" s="27"/>
      <c r="P1191" s="27"/>
      <c r="Q1191" s="27"/>
      <c r="R1191" s="27"/>
      <c r="S1191" s="27"/>
      <c r="T1191" s="28"/>
      <c r="AT1191" s="10" t="s">
        <v>99</v>
      </c>
      <c r="AU1191" s="10" t="s">
        <v>49</v>
      </c>
    </row>
    <row r="1192" spans="2:65" s="1" customFormat="1" ht="292.5" x14ac:dyDescent="0.2">
      <c r="B1192" s="19"/>
      <c r="D1192" s="108" t="s">
        <v>318</v>
      </c>
      <c r="F1192" s="137" t="s">
        <v>897</v>
      </c>
      <c r="I1192" s="39"/>
      <c r="L1192" s="19"/>
      <c r="M1192" s="110"/>
      <c r="N1192" s="27"/>
      <c r="O1192" s="27"/>
      <c r="P1192" s="27"/>
      <c r="Q1192" s="27"/>
      <c r="R1192" s="27"/>
      <c r="S1192" s="27"/>
      <c r="T1192" s="28"/>
      <c r="AT1192" s="10" t="s">
        <v>318</v>
      </c>
      <c r="AU1192" s="10" t="s">
        <v>49</v>
      </c>
    </row>
    <row r="1193" spans="2:65" s="7" customFormat="1" x14ac:dyDescent="0.2">
      <c r="B1193" s="111"/>
      <c r="D1193" s="108" t="s">
        <v>101</v>
      </c>
      <c r="E1193" s="112" t="s">
        <v>0</v>
      </c>
      <c r="F1193" s="113" t="s">
        <v>1377</v>
      </c>
      <c r="H1193" s="114">
        <v>1</v>
      </c>
      <c r="I1193" s="115"/>
      <c r="L1193" s="111"/>
      <c r="M1193" s="116"/>
      <c r="N1193" s="117"/>
      <c r="O1193" s="117"/>
      <c r="P1193" s="117"/>
      <c r="Q1193" s="117"/>
      <c r="R1193" s="117"/>
      <c r="S1193" s="117"/>
      <c r="T1193" s="118"/>
      <c r="AT1193" s="112" t="s">
        <v>101</v>
      </c>
      <c r="AU1193" s="112" t="s">
        <v>49</v>
      </c>
      <c r="AV1193" s="7" t="s">
        <v>49</v>
      </c>
      <c r="AW1193" s="7" t="s">
        <v>25</v>
      </c>
      <c r="AX1193" s="7" t="s">
        <v>46</v>
      </c>
      <c r="AY1193" s="112" t="s">
        <v>90</v>
      </c>
    </row>
    <row r="1194" spans="2:65" s="1" customFormat="1" ht="36" customHeight="1" x14ac:dyDescent="0.2">
      <c r="B1194" s="94"/>
      <c r="C1194" s="95" t="s">
        <v>1378</v>
      </c>
      <c r="D1194" s="95" t="s">
        <v>92</v>
      </c>
      <c r="E1194" s="96" t="s">
        <v>1088</v>
      </c>
      <c r="F1194" s="97" t="s">
        <v>1379</v>
      </c>
      <c r="G1194" s="98" t="s">
        <v>467</v>
      </c>
      <c r="H1194" s="99">
        <v>1</v>
      </c>
      <c r="I1194" s="100"/>
      <c r="J1194" s="101">
        <f>ROUND(I1194*H1194,2)</f>
        <v>0</v>
      </c>
      <c r="K1194" s="97" t="s">
        <v>0</v>
      </c>
      <c r="L1194" s="19"/>
      <c r="M1194" s="102" t="s">
        <v>0</v>
      </c>
      <c r="N1194" s="103" t="s">
        <v>33</v>
      </c>
      <c r="O1194" s="27"/>
      <c r="P1194" s="104">
        <f>O1194*H1194</f>
        <v>0</v>
      </c>
      <c r="Q1194" s="104">
        <v>0</v>
      </c>
      <c r="R1194" s="104">
        <f>Q1194*H1194</f>
        <v>0</v>
      </c>
      <c r="S1194" s="104">
        <v>0</v>
      </c>
      <c r="T1194" s="105">
        <f>S1194*H1194</f>
        <v>0</v>
      </c>
      <c r="AR1194" s="106" t="s">
        <v>195</v>
      </c>
      <c r="AT1194" s="106" t="s">
        <v>92</v>
      </c>
      <c r="AU1194" s="106" t="s">
        <v>49</v>
      </c>
      <c r="AY1194" s="10" t="s">
        <v>90</v>
      </c>
      <c r="BE1194" s="107">
        <f>IF(N1194="základní",J1194,0)</f>
        <v>0</v>
      </c>
      <c r="BF1194" s="107">
        <f>IF(N1194="snížená",J1194,0)</f>
        <v>0</v>
      </c>
      <c r="BG1194" s="107">
        <f>IF(N1194="zákl. přenesená",J1194,0)</f>
        <v>0</v>
      </c>
      <c r="BH1194" s="107">
        <f>IF(N1194="sníž. přenesená",J1194,0)</f>
        <v>0</v>
      </c>
      <c r="BI1194" s="107">
        <f>IF(N1194="nulová",J1194,0)</f>
        <v>0</v>
      </c>
      <c r="BJ1194" s="10" t="s">
        <v>47</v>
      </c>
      <c r="BK1194" s="107">
        <f>ROUND(I1194*H1194,2)</f>
        <v>0</v>
      </c>
      <c r="BL1194" s="10" t="s">
        <v>195</v>
      </c>
      <c r="BM1194" s="106" t="s">
        <v>1380</v>
      </c>
    </row>
    <row r="1195" spans="2:65" s="1" customFormat="1" ht="19.5" x14ac:dyDescent="0.2">
      <c r="B1195" s="19"/>
      <c r="D1195" s="108" t="s">
        <v>99</v>
      </c>
      <c r="F1195" s="109" t="s">
        <v>1379</v>
      </c>
      <c r="I1195" s="39"/>
      <c r="L1195" s="19"/>
      <c r="M1195" s="110"/>
      <c r="N1195" s="27"/>
      <c r="O1195" s="27"/>
      <c r="P1195" s="27"/>
      <c r="Q1195" s="27"/>
      <c r="R1195" s="27"/>
      <c r="S1195" s="27"/>
      <c r="T1195" s="28"/>
      <c r="AT1195" s="10" t="s">
        <v>99</v>
      </c>
      <c r="AU1195" s="10" t="s">
        <v>49</v>
      </c>
    </row>
    <row r="1196" spans="2:65" s="1" customFormat="1" ht="292.5" x14ac:dyDescent="0.2">
      <c r="B1196" s="19"/>
      <c r="D1196" s="108" t="s">
        <v>318</v>
      </c>
      <c r="F1196" s="137" t="s">
        <v>897</v>
      </c>
      <c r="I1196" s="39"/>
      <c r="L1196" s="19"/>
      <c r="M1196" s="110"/>
      <c r="N1196" s="27"/>
      <c r="O1196" s="27"/>
      <c r="P1196" s="27"/>
      <c r="Q1196" s="27"/>
      <c r="R1196" s="27"/>
      <c r="S1196" s="27"/>
      <c r="T1196" s="28"/>
      <c r="AT1196" s="10" t="s">
        <v>318</v>
      </c>
      <c r="AU1196" s="10" t="s">
        <v>49</v>
      </c>
    </row>
    <row r="1197" spans="2:65" s="7" customFormat="1" x14ac:dyDescent="0.2">
      <c r="B1197" s="111"/>
      <c r="D1197" s="108" t="s">
        <v>101</v>
      </c>
      <c r="E1197" s="112" t="s">
        <v>0</v>
      </c>
      <c r="F1197" s="113" t="s">
        <v>1381</v>
      </c>
      <c r="H1197" s="114">
        <v>1</v>
      </c>
      <c r="I1197" s="115"/>
      <c r="L1197" s="111"/>
      <c r="M1197" s="116"/>
      <c r="N1197" s="117"/>
      <c r="O1197" s="117"/>
      <c r="P1197" s="117"/>
      <c r="Q1197" s="117"/>
      <c r="R1197" s="117"/>
      <c r="S1197" s="117"/>
      <c r="T1197" s="118"/>
      <c r="AT1197" s="112" t="s">
        <v>101</v>
      </c>
      <c r="AU1197" s="112" t="s">
        <v>49</v>
      </c>
      <c r="AV1197" s="7" t="s">
        <v>49</v>
      </c>
      <c r="AW1197" s="7" t="s">
        <v>25</v>
      </c>
      <c r="AX1197" s="7" t="s">
        <v>46</v>
      </c>
      <c r="AY1197" s="112" t="s">
        <v>90</v>
      </c>
    </row>
    <row r="1198" spans="2:65" s="1" customFormat="1" ht="36" customHeight="1" x14ac:dyDescent="0.2">
      <c r="B1198" s="94"/>
      <c r="C1198" s="95" t="s">
        <v>1382</v>
      </c>
      <c r="D1198" s="95" t="s">
        <v>92</v>
      </c>
      <c r="E1198" s="96" t="s">
        <v>1092</v>
      </c>
      <c r="F1198" s="97" t="s">
        <v>1383</v>
      </c>
      <c r="G1198" s="98" t="s">
        <v>467</v>
      </c>
      <c r="H1198" s="99">
        <v>1</v>
      </c>
      <c r="I1198" s="100"/>
      <c r="J1198" s="101">
        <f>ROUND(I1198*H1198,2)</f>
        <v>0</v>
      </c>
      <c r="K1198" s="97" t="s">
        <v>0</v>
      </c>
      <c r="L1198" s="19"/>
      <c r="M1198" s="102" t="s">
        <v>0</v>
      </c>
      <c r="N1198" s="103" t="s">
        <v>33</v>
      </c>
      <c r="O1198" s="27"/>
      <c r="P1198" s="104">
        <f>O1198*H1198</f>
        <v>0</v>
      </c>
      <c r="Q1198" s="104">
        <v>0</v>
      </c>
      <c r="R1198" s="104">
        <f>Q1198*H1198</f>
        <v>0</v>
      </c>
      <c r="S1198" s="104">
        <v>0</v>
      </c>
      <c r="T1198" s="105">
        <f>S1198*H1198</f>
        <v>0</v>
      </c>
      <c r="AR1198" s="106" t="s">
        <v>195</v>
      </c>
      <c r="AT1198" s="106" t="s">
        <v>92</v>
      </c>
      <c r="AU1198" s="106" t="s">
        <v>49</v>
      </c>
      <c r="AY1198" s="10" t="s">
        <v>90</v>
      </c>
      <c r="BE1198" s="107">
        <f>IF(N1198="základní",J1198,0)</f>
        <v>0</v>
      </c>
      <c r="BF1198" s="107">
        <f>IF(N1198="snížená",J1198,0)</f>
        <v>0</v>
      </c>
      <c r="BG1198" s="107">
        <f>IF(N1198="zákl. přenesená",J1198,0)</f>
        <v>0</v>
      </c>
      <c r="BH1198" s="107">
        <f>IF(N1198="sníž. přenesená",J1198,0)</f>
        <v>0</v>
      </c>
      <c r="BI1198" s="107">
        <f>IF(N1198="nulová",J1198,0)</f>
        <v>0</v>
      </c>
      <c r="BJ1198" s="10" t="s">
        <v>47</v>
      </c>
      <c r="BK1198" s="107">
        <f>ROUND(I1198*H1198,2)</f>
        <v>0</v>
      </c>
      <c r="BL1198" s="10" t="s">
        <v>195</v>
      </c>
      <c r="BM1198" s="106" t="s">
        <v>1384</v>
      </c>
    </row>
    <row r="1199" spans="2:65" s="1" customFormat="1" ht="19.5" x14ac:dyDescent="0.2">
      <c r="B1199" s="19"/>
      <c r="D1199" s="108" t="s">
        <v>99</v>
      </c>
      <c r="F1199" s="109" t="s">
        <v>1383</v>
      </c>
      <c r="I1199" s="39"/>
      <c r="L1199" s="19"/>
      <c r="M1199" s="110"/>
      <c r="N1199" s="27"/>
      <c r="O1199" s="27"/>
      <c r="P1199" s="27"/>
      <c r="Q1199" s="27"/>
      <c r="R1199" s="27"/>
      <c r="S1199" s="27"/>
      <c r="T1199" s="28"/>
      <c r="AT1199" s="10" t="s">
        <v>99</v>
      </c>
      <c r="AU1199" s="10" t="s">
        <v>49</v>
      </c>
    </row>
    <row r="1200" spans="2:65" s="1" customFormat="1" ht="292.5" x14ac:dyDescent="0.2">
      <c r="B1200" s="19"/>
      <c r="D1200" s="108" t="s">
        <v>318</v>
      </c>
      <c r="F1200" s="137" t="s">
        <v>897</v>
      </c>
      <c r="I1200" s="39"/>
      <c r="L1200" s="19"/>
      <c r="M1200" s="110"/>
      <c r="N1200" s="27"/>
      <c r="O1200" s="27"/>
      <c r="P1200" s="27"/>
      <c r="Q1200" s="27"/>
      <c r="R1200" s="27"/>
      <c r="S1200" s="27"/>
      <c r="T1200" s="28"/>
      <c r="AT1200" s="10" t="s">
        <v>318</v>
      </c>
      <c r="AU1200" s="10" t="s">
        <v>49</v>
      </c>
    </row>
    <row r="1201" spans="2:65" s="7" customFormat="1" x14ac:dyDescent="0.2">
      <c r="B1201" s="111"/>
      <c r="D1201" s="108" t="s">
        <v>101</v>
      </c>
      <c r="E1201" s="112" t="s">
        <v>0</v>
      </c>
      <c r="F1201" s="113" t="s">
        <v>1385</v>
      </c>
      <c r="H1201" s="114">
        <v>1</v>
      </c>
      <c r="I1201" s="115"/>
      <c r="L1201" s="111"/>
      <c r="M1201" s="116"/>
      <c r="N1201" s="117"/>
      <c r="O1201" s="117"/>
      <c r="P1201" s="117"/>
      <c r="Q1201" s="117"/>
      <c r="R1201" s="117"/>
      <c r="S1201" s="117"/>
      <c r="T1201" s="118"/>
      <c r="AT1201" s="112" t="s">
        <v>101</v>
      </c>
      <c r="AU1201" s="112" t="s">
        <v>49</v>
      </c>
      <c r="AV1201" s="7" t="s">
        <v>49</v>
      </c>
      <c r="AW1201" s="7" t="s">
        <v>25</v>
      </c>
      <c r="AX1201" s="7" t="s">
        <v>46</v>
      </c>
      <c r="AY1201" s="112" t="s">
        <v>90</v>
      </c>
    </row>
    <row r="1202" spans="2:65" s="1" customFormat="1" ht="36" customHeight="1" x14ac:dyDescent="0.2">
      <c r="B1202" s="94"/>
      <c r="C1202" s="95" t="s">
        <v>1386</v>
      </c>
      <c r="D1202" s="95" t="s">
        <v>92</v>
      </c>
      <c r="E1202" s="96" t="s">
        <v>1096</v>
      </c>
      <c r="F1202" s="97" t="s">
        <v>1387</v>
      </c>
      <c r="G1202" s="98" t="s">
        <v>467</v>
      </c>
      <c r="H1202" s="99">
        <v>1</v>
      </c>
      <c r="I1202" s="100"/>
      <c r="J1202" s="101">
        <f>ROUND(I1202*H1202,2)</f>
        <v>0</v>
      </c>
      <c r="K1202" s="97" t="s">
        <v>0</v>
      </c>
      <c r="L1202" s="19"/>
      <c r="M1202" s="102" t="s">
        <v>0</v>
      </c>
      <c r="N1202" s="103" t="s">
        <v>33</v>
      </c>
      <c r="O1202" s="27"/>
      <c r="P1202" s="104">
        <f>O1202*H1202</f>
        <v>0</v>
      </c>
      <c r="Q1202" s="104">
        <v>0</v>
      </c>
      <c r="R1202" s="104">
        <f>Q1202*H1202</f>
        <v>0</v>
      </c>
      <c r="S1202" s="104">
        <v>0</v>
      </c>
      <c r="T1202" s="105">
        <f>S1202*H1202</f>
        <v>0</v>
      </c>
      <c r="AR1202" s="106" t="s">
        <v>195</v>
      </c>
      <c r="AT1202" s="106" t="s">
        <v>92</v>
      </c>
      <c r="AU1202" s="106" t="s">
        <v>49</v>
      </c>
      <c r="AY1202" s="10" t="s">
        <v>90</v>
      </c>
      <c r="BE1202" s="107">
        <f>IF(N1202="základní",J1202,0)</f>
        <v>0</v>
      </c>
      <c r="BF1202" s="107">
        <f>IF(N1202="snížená",J1202,0)</f>
        <v>0</v>
      </c>
      <c r="BG1202" s="107">
        <f>IF(N1202="zákl. přenesená",J1202,0)</f>
        <v>0</v>
      </c>
      <c r="BH1202" s="107">
        <f>IF(N1202="sníž. přenesená",J1202,0)</f>
        <v>0</v>
      </c>
      <c r="BI1202" s="107">
        <f>IF(N1202="nulová",J1202,0)</f>
        <v>0</v>
      </c>
      <c r="BJ1202" s="10" t="s">
        <v>47</v>
      </c>
      <c r="BK1202" s="107">
        <f>ROUND(I1202*H1202,2)</f>
        <v>0</v>
      </c>
      <c r="BL1202" s="10" t="s">
        <v>195</v>
      </c>
      <c r="BM1202" s="106" t="s">
        <v>1388</v>
      </c>
    </row>
    <row r="1203" spans="2:65" s="1" customFormat="1" ht="19.5" x14ac:dyDescent="0.2">
      <c r="B1203" s="19"/>
      <c r="D1203" s="108" t="s">
        <v>99</v>
      </c>
      <c r="F1203" s="109" t="s">
        <v>1387</v>
      </c>
      <c r="I1203" s="39"/>
      <c r="L1203" s="19"/>
      <c r="M1203" s="110"/>
      <c r="N1203" s="27"/>
      <c r="O1203" s="27"/>
      <c r="P1203" s="27"/>
      <c r="Q1203" s="27"/>
      <c r="R1203" s="27"/>
      <c r="S1203" s="27"/>
      <c r="T1203" s="28"/>
      <c r="AT1203" s="10" t="s">
        <v>99</v>
      </c>
      <c r="AU1203" s="10" t="s">
        <v>49</v>
      </c>
    </row>
    <row r="1204" spans="2:65" s="1" customFormat="1" ht="292.5" x14ac:dyDescent="0.2">
      <c r="B1204" s="19"/>
      <c r="D1204" s="108" t="s">
        <v>318</v>
      </c>
      <c r="F1204" s="137" t="s">
        <v>897</v>
      </c>
      <c r="I1204" s="39"/>
      <c r="L1204" s="19"/>
      <c r="M1204" s="110"/>
      <c r="N1204" s="27"/>
      <c r="O1204" s="27"/>
      <c r="P1204" s="27"/>
      <c r="Q1204" s="27"/>
      <c r="R1204" s="27"/>
      <c r="S1204" s="27"/>
      <c r="T1204" s="28"/>
      <c r="AT1204" s="10" t="s">
        <v>318</v>
      </c>
      <c r="AU1204" s="10" t="s">
        <v>49</v>
      </c>
    </row>
    <row r="1205" spans="2:65" s="7" customFormat="1" x14ac:dyDescent="0.2">
      <c r="B1205" s="111"/>
      <c r="D1205" s="108" t="s">
        <v>101</v>
      </c>
      <c r="E1205" s="112" t="s">
        <v>0</v>
      </c>
      <c r="F1205" s="113" t="s">
        <v>1389</v>
      </c>
      <c r="H1205" s="114">
        <v>1</v>
      </c>
      <c r="I1205" s="115"/>
      <c r="L1205" s="111"/>
      <c r="M1205" s="116"/>
      <c r="N1205" s="117"/>
      <c r="O1205" s="117"/>
      <c r="P1205" s="117"/>
      <c r="Q1205" s="117"/>
      <c r="R1205" s="117"/>
      <c r="S1205" s="117"/>
      <c r="T1205" s="118"/>
      <c r="AT1205" s="112" t="s">
        <v>101</v>
      </c>
      <c r="AU1205" s="112" t="s">
        <v>49</v>
      </c>
      <c r="AV1205" s="7" t="s">
        <v>49</v>
      </c>
      <c r="AW1205" s="7" t="s">
        <v>25</v>
      </c>
      <c r="AX1205" s="7" t="s">
        <v>46</v>
      </c>
      <c r="AY1205" s="112" t="s">
        <v>90</v>
      </c>
    </row>
    <row r="1206" spans="2:65" s="1" customFormat="1" ht="36" customHeight="1" x14ac:dyDescent="0.2">
      <c r="B1206" s="94"/>
      <c r="C1206" s="95" t="s">
        <v>1390</v>
      </c>
      <c r="D1206" s="95" t="s">
        <v>92</v>
      </c>
      <c r="E1206" s="96" t="s">
        <v>1100</v>
      </c>
      <c r="F1206" s="97" t="s">
        <v>1391</v>
      </c>
      <c r="G1206" s="98" t="s">
        <v>467</v>
      </c>
      <c r="H1206" s="99">
        <v>1</v>
      </c>
      <c r="I1206" s="100"/>
      <c r="J1206" s="101">
        <f>ROUND(I1206*H1206,2)</f>
        <v>0</v>
      </c>
      <c r="K1206" s="97" t="s">
        <v>0</v>
      </c>
      <c r="L1206" s="19"/>
      <c r="M1206" s="102" t="s">
        <v>0</v>
      </c>
      <c r="N1206" s="103" t="s">
        <v>33</v>
      </c>
      <c r="O1206" s="27"/>
      <c r="P1206" s="104">
        <f>O1206*H1206</f>
        <v>0</v>
      </c>
      <c r="Q1206" s="104">
        <v>0</v>
      </c>
      <c r="R1206" s="104">
        <f>Q1206*H1206</f>
        <v>0</v>
      </c>
      <c r="S1206" s="104">
        <v>0</v>
      </c>
      <c r="T1206" s="105">
        <f>S1206*H1206</f>
        <v>0</v>
      </c>
      <c r="AR1206" s="106" t="s">
        <v>195</v>
      </c>
      <c r="AT1206" s="106" t="s">
        <v>92</v>
      </c>
      <c r="AU1206" s="106" t="s">
        <v>49</v>
      </c>
      <c r="AY1206" s="10" t="s">
        <v>90</v>
      </c>
      <c r="BE1206" s="107">
        <f>IF(N1206="základní",J1206,0)</f>
        <v>0</v>
      </c>
      <c r="BF1206" s="107">
        <f>IF(N1206="snížená",J1206,0)</f>
        <v>0</v>
      </c>
      <c r="BG1206" s="107">
        <f>IF(N1206="zákl. přenesená",J1206,0)</f>
        <v>0</v>
      </c>
      <c r="BH1206" s="107">
        <f>IF(N1206="sníž. přenesená",J1206,0)</f>
        <v>0</v>
      </c>
      <c r="BI1206" s="107">
        <f>IF(N1206="nulová",J1206,0)</f>
        <v>0</v>
      </c>
      <c r="BJ1206" s="10" t="s">
        <v>47</v>
      </c>
      <c r="BK1206" s="107">
        <f>ROUND(I1206*H1206,2)</f>
        <v>0</v>
      </c>
      <c r="BL1206" s="10" t="s">
        <v>195</v>
      </c>
      <c r="BM1206" s="106" t="s">
        <v>1392</v>
      </c>
    </row>
    <row r="1207" spans="2:65" s="1" customFormat="1" ht="19.5" x14ac:dyDescent="0.2">
      <c r="B1207" s="19"/>
      <c r="D1207" s="108" t="s">
        <v>99</v>
      </c>
      <c r="F1207" s="109" t="s">
        <v>1391</v>
      </c>
      <c r="I1207" s="39"/>
      <c r="L1207" s="19"/>
      <c r="M1207" s="110"/>
      <c r="N1207" s="27"/>
      <c r="O1207" s="27"/>
      <c r="P1207" s="27"/>
      <c r="Q1207" s="27"/>
      <c r="R1207" s="27"/>
      <c r="S1207" s="27"/>
      <c r="T1207" s="28"/>
      <c r="AT1207" s="10" t="s">
        <v>99</v>
      </c>
      <c r="AU1207" s="10" t="s">
        <v>49</v>
      </c>
    </row>
    <row r="1208" spans="2:65" s="1" customFormat="1" ht="292.5" x14ac:dyDescent="0.2">
      <c r="B1208" s="19"/>
      <c r="D1208" s="108" t="s">
        <v>318</v>
      </c>
      <c r="F1208" s="137" t="s">
        <v>897</v>
      </c>
      <c r="I1208" s="39"/>
      <c r="L1208" s="19"/>
      <c r="M1208" s="110"/>
      <c r="N1208" s="27"/>
      <c r="O1208" s="27"/>
      <c r="P1208" s="27"/>
      <c r="Q1208" s="27"/>
      <c r="R1208" s="27"/>
      <c r="S1208" s="27"/>
      <c r="T1208" s="28"/>
      <c r="AT1208" s="10" t="s">
        <v>318</v>
      </c>
      <c r="AU1208" s="10" t="s">
        <v>49</v>
      </c>
    </row>
    <row r="1209" spans="2:65" s="7" customFormat="1" x14ac:dyDescent="0.2">
      <c r="B1209" s="111"/>
      <c r="D1209" s="108" t="s">
        <v>101</v>
      </c>
      <c r="E1209" s="112" t="s">
        <v>0</v>
      </c>
      <c r="F1209" s="113" t="s">
        <v>1393</v>
      </c>
      <c r="H1209" s="114">
        <v>1</v>
      </c>
      <c r="I1209" s="115"/>
      <c r="L1209" s="111"/>
      <c r="M1209" s="116"/>
      <c r="N1209" s="117"/>
      <c r="O1209" s="117"/>
      <c r="P1209" s="117"/>
      <c r="Q1209" s="117"/>
      <c r="R1209" s="117"/>
      <c r="S1209" s="117"/>
      <c r="T1209" s="118"/>
      <c r="AT1209" s="112" t="s">
        <v>101</v>
      </c>
      <c r="AU1209" s="112" t="s">
        <v>49</v>
      </c>
      <c r="AV1209" s="7" t="s">
        <v>49</v>
      </c>
      <c r="AW1209" s="7" t="s">
        <v>25</v>
      </c>
      <c r="AX1209" s="7" t="s">
        <v>46</v>
      </c>
      <c r="AY1209" s="112" t="s">
        <v>90</v>
      </c>
    </row>
    <row r="1210" spans="2:65" s="1" customFormat="1" ht="36" customHeight="1" x14ac:dyDescent="0.2">
      <c r="B1210" s="94"/>
      <c r="C1210" s="95" t="s">
        <v>1394</v>
      </c>
      <c r="D1210" s="95" t="s">
        <v>92</v>
      </c>
      <c r="E1210" s="96" t="s">
        <v>1104</v>
      </c>
      <c r="F1210" s="97" t="s">
        <v>1395</v>
      </c>
      <c r="G1210" s="98" t="s">
        <v>467</v>
      </c>
      <c r="H1210" s="99">
        <v>1</v>
      </c>
      <c r="I1210" s="100"/>
      <c r="J1210" s="101">
        <f>ROUND(I1210*H1210,2)</f>
        <v>0</v>
      </c>
      <c r="K1210" s="97" t="s">
        <v>0</v>
      </c>
      <c r="L1210" s="19"/>
      <c r="M1210" s="102" t="s">
        <v>0</v>
      </c>
      <c r="N1210" s="103" t="s">
        <v>33</v>
      </c>
      <c r="O1210" s="27"/>
      <c r="P1210" s="104">
        <f>O1210*H1210</f>
        <v>0</v>
      </c>
      <c r="Q1210" s="104">
        <v>0</v>
      </c>
      <c r="R1210" s="104">
        <f>Q1210*H1210</f>
        <v>0</v>
      </c>
      <c r="S1210" s="104">
        <v>0</v>
      </c>
      <c r="T1210" s="105">
        <f>S1210*H1210</f>
        <v>0</v>
      </c>
      <c r="AR1210" s="106" t="s">
        <v>195</v>
      </c>
      <c r="AT1210" s="106" t="s">
        <v>92</v>
      </c>
      <c r="AU1210" s="106" t="s">
        <v>49</v>
      </c>
      <c r="AY1210" s="10" t="s">
        <v>90</v>
      </c>
      <c r="BE1210" s="107">
        <f>IF(N1210="základní",J1210,0)</f>
        <v>0</v>
      </c>
      <c r="BF1210" s="107">
        <f>IF(N1210="snížená",J1210,0)</f>
        <v>0</v>
      </c>
      <c r="BG1210" s="107">
        <f>IF(N1210="zákl. přenesená",J1210,0)</f>
        <v>0</v>
      </c>
      <c r="BH1210" s="107">
        <f>IF(N1210="sníž. přenesená",J1210,0)</f>
        <v>0</v>
      </c>
      <c r="BI1210" s="107">
        <f>IF(N1210="nulová",J1210,0)</f>
        <v>0</v>
      </c>
      <c r="BJ1210" s="10" t="s">
        <v>47</v>
      </c>
      <c r="BK1210" s="107">
        <f>ROUND(I1210*H1210,2)</f>
        <v>0</v>
      </c>
      <c r="BL1210" s="10" t="s">
        <v>195</v>
      </c>
      <c r="BM1210" s="106" t="s">
        <v>1396</v>
      </c>
    </row>
    <row r="1211" spans="2:65" s="1" customFormat="1" ht="19.5" x14ac:dyDescent="0.2">
      <c r="B1211" s="19"/>
      <c r="D1211" s="108" t="s">
        <v>99</v>
      </c>
      <c r="F1211" s="109" t="s">
        <v>1395</v>
      </c>
      <c r="I1211" s="39"/>
      <c r="L1211" s="19"/>
      <c r="M1211" s="110"/>
      <c r="N1211" s="27"/>
      <c r="O1211" s="27"/>
      <c r="P1211" s="27"/>
      <c r="Q1211" s="27"/>
      <c r="R1211" s="27"/>
      <c r="S1211" s="27"/>
      <c r="T1211" s="28"/>
      <c r="AT1211" s="10" t="s">
        <v>99</v>
      </c>
      <c r="AU1211" s="10" t="s">
        <v>49</v>
      </c>
    </row>
    <row r="1212" spans="2:65" s="1" customFormat="1" ht="292.5" x14ac:dyDescent="0.2">
      <c r="B1212" s="19"/>
      <c r="D1212" s="108" t="s">
        <v>318</v>
      </c>
      <c r="F1212" s="137" t="s">
        <v>897</v>
      </c>
      <c r="I1212" s="39"/>
      <c r="L1212" s="19"/>
      <c r="M1212" s="110"/>
      <c r="N1212" s="27"/>
      <c r="O1212" s="27"/>
      <c r="P1212" s="27"/>
      <c r="Q1212" s="27"/>
      <c r="R1212" s="27"/>
      <c r="S1212" s="27"/>
      <c r="T1212" s="28"/>
      <c r="AT1212" s="10" t="s">
        <v>318</v>
      </c>
      <c r="AU1212" s="10" t="s">
        <v>49</v>
      </c>
    </row>
    <row r="1213" spans="2:65" s="7" customFormat="1" x14ac:dyDescent="0.2">
      <c r="B1213" s="111"/>
      <c r="D1213" s="108" t="s">
        <v>101</v>
      </c>
      <c r="E1213" s="112" t="s">
        <v>0</v>
      </c>
      <c r="F1213" s="113" t="s">
        <v>1397</v>
      </c>
      <c r="H1213" s="114">
        <v>1</v>
      </c>
      <c r="I1213" s="115"/>
      <c r="L1213" s="111"/>
      <c r="M1213" s="116"/>
      <c r="N1213" s="117"/>
      <c r="O1213" s="117"/>
      <c r="P1213" s="117"/>
      <c r="Q1213" s="117"/>
      <c r="R1213" s="117"/>
      <c r="S1213" s="117"/>
      <c r="T1213" s="118"/>
      <c r="AT1213" s="112" t="s">
        <v>101</v>
      </c>
      <c r="AU1213" s="112" t="s">
        <v>49</v>
      </c>
      <c r="AV1213" s="7" t="s">
        <v>49</v>
      </c>
      <c r="AW1213" s="7" t="s">
        <v>25</v>
      </c>
      <c r="AX1213" s="7" t="s">
        <v>46</v>
      </c>
      <c r="AY1213" s="112" t="s">
        <v>90</v>
      </c>
    </row>
    <row r="1214" spans="2:65" s="1" customFormat="1" ht="36" customHeight="1" x14ac:dyDescent="0.2">
      <c r="B1214" s="94"/>
      <c r="C1214" s="95" t="s">
        <v>1398</v>
      </c>
      <c r="D1214" s="95" t="s">
        <v>92</v>
      </c>
      <c r="E1214" s="96" t="s">
        <v>1108</v>
      </c>
      <c r="F1214" s="97" t="s">
        <v>1399</v>
      </c>
      <c r="G1214" s="98" t="s">
        <v>467</v>
      </c>
      <c r="H1214" s="99">
        <v>1</v>
      </c>
      <c r="I1214" s="100"/>
      <c r="J1214" s="101">
        <f>ROUND(I1214*H1214,2)</f>
        <v>0</v>
      </c>
      <c r="K1214" s="97" t="s">
        <v>0</v>
      </c>
      <c r="L1214" s="19"/>
      <c r="M1214" s="102" t="s">
        <v>0</v>
      </c>
      <c r="N1214" s="103" t="s">
        <v>33</v>
      </c>
      <c r="O1214" s="27"/>
      <c r="P1214" s="104">
        <f>O1214*H1214</f>
        <v>0</v>
      </c>
      <c r="Q1214" s="104">
        <v>0</v>
      </c>
      <c r="R1214" s="104">
        <f>Q1214*H1214</f>
        <v>0</v>
      </c>
      <c r="S1214" s="104">
        <v>0</v>
      </c>
      <c r="T1214" s="105">
        <f>S1214*H1214</f>
        <v>0</v>
      </c>
      <c r="AR1214" s="106" t="s">
        <v>195</v>
      </c>
      <c r="AT1214" s="106" t="s">
        <v>92</v>
      </c>
      <c r="AU1214" s="106" t="s">
        <v>49</v>
      </c>
      <c r="AY1214" s="10" t="s">
        <v>90</v>
      </c>
      <c r="BE1214" s="107">
        <f>IF(N1214="základní",J1214,0)</f>
        <v>0</v>
      </c>
      <c r="BF1214" s="107">
        <f>IF(N1214="snížená",J1214,0)</f>
        <v>0</v>
      </c>
      <c r="BG1214" s="107">
        <f>IF(N1214="zákl. přenesená",J1214,0)</f>
        <v>0</v>
      </c>
      <c r="BH1214" s="107">
        <f>IF(N1214="sníž. přenesená",J1214,0)</f>
        <v>0</v>
      </c>
      <c r="BI1214" s="107">
        <f>IF(N1214="nulová",J1214,0)</f>
        <v>0</v>
      </c>
      <c r="BJ1214" s="10" t="s">
        <v>47</v>
      </c>
      <c r="BK1214" s="107">
        <f>ROUND(I1214*H1214,2)</f>
        <v>0</v>
      </c>
      <c r="BL1214" s="10" t="s">
        <v>195</v>
      </c>
      <c r="BM1214" s="106" t="s">
        <v>1400</v>
      </c>
    </row>
    <row r="1215" spans="2:65" s="1" customFormat="1" ht="19.5" x14ac:dyDescent="0.2">
      <c r="B1215" s="19"/>
      <c r="D1215" s="108" t="s">
        <v>99</v>
      </c>
      <c r="F1215" s="109" t="s">
        <v>1399</v>
      </c>
      <c r="I1215" s="39"/>
      <c r="L1215" s="19"/>
      <c r="M1215" s="110"/>
      <c r="N1215" s="27"/>
      <c r="O1215" s="27"/>
      <c r="P1215" s="27"/>
      <c r="Q1215" s="27"/>
      <c r="R1215" s="27"/>
      <c r="S1215" s="27"/>
      <c r="T1215" s="28"/>
      <c r="AT1215" s="10" t="s">
        <v>99</v>
      </c>
      <c r="AU1215" s="10" t="s">
        <v>49</v>
      </c>
    </row>
    <row r="1216" spans="2:65" s="1" customFormat="1" ht="292.5" x14ac:dyDescent="0.2">
      <c r="B1216" s="19"/>
      <c r="D1216" s="108" t="s">
        <v>318</v>
      </c>
      <c r="F1216" s="137" t="s">
        <v>897</v>
      </c>
      <c r="I1216" s="39"/>
      <c r="L1216" s="19"/>
      <c r="M1216" s="110"/>
      <c r="N1216" s="27"/>
      <c r="O1216" s="27"/>
      <c r="P1216" s="27"/>
      <c r="Q1216" s="27"/>
      <c r="R1216" s="27"/>
      <c r="S1216" s="27"/>
      <c r="T1216" s="28"/>
      <c r="AT1216" s="10" t="s">
        <v>318</v>
      </c>
      <c r="AU1216" s="10" t="s">
        <v>49</v>
      </c>
    </row>
    <row r="1217" spans="2:65" s="7" customFormat="1" x14ac:dyDescent="0.2">
      <c r="B1217" s="111"/>
      <c r="D1217" s="108" t="s">
        <v>101</v>
      </c>
      <c r="E1217" s="112" t="s">
        <v>0</v>
      </c>
      <c r="F1217" s="113" t="s">
        <v>1401</v>
      </c>
      <c r="H1217" s="114">
        <v>1</v>
      </c>
      <c r="I1217" s="115"/>
      <c r="L1217" s="111"/>
      <c r="M1217" s="116"/>
      <c r="N1217" s="117"/>
      <c r="O1217" s="117"/>
      <c r="P1217" s="117"/>
      <c r="Q1217" s="117"/>
      <c r="R1217" s="117"/>
      <c r="S1217" s="117"/>
      <c r="T1217" s="118"/>
      <c r="AT1217" s="112" t="s">
        <v>101</v>
      </c>
      <c r="AU1217" s="112" t="s">
        <v>49</v>
      </c>
      <c r="AV1217" s="7" t="s">
        <v>49</v>
      </c>
      <c r="AW1217" s="7" t="s">
        <v>25</v>
      </c>
      <c r="AX1217" s="7" t="s">
        <v>46</v>
      </c>
      <c r="AY1217" s="112" t="s">
        <v>90</v>
      </c>
    </row>
    <row r="1218" spans="2:65" s="1" customFormat="1" ht="36" customHeight="1" x14ac:dyDescent="0.2">
      <c r="B1218" s="94"/>
      <c r="C1218" s="95" t="s">
        <v>1402</v>
      </c>
      <c r="D1218" s="95" t="s">
        <v>92</v>
      </c>
      <c r="E1218" s="96" t="s">
        <v>1112</v>
      </c>
      <c r="F1218" s="97" t="s">
        <v>1403</v>
      </c>
      <c r="G1218" s="98" t="s">
        <v>467</v>
      </c>
      <c r="H1218" s="99">
        <v>1</v>
      </c>
      <c r="I1218" s="100"/>
      <c r="J1218" s="101">
        <f>ROUND(I1218*H1218,2)</f>
        <v>0</v>
      </c>
      <c r="K1218" s="97" t="s">
        <v>0</v>
      </c>
      <c r="L1218" s="19"/>
      <c r="M1218" s="102" t="s">
        <v>0</v>
      </c>
      <c r="N1218" s="103" t="s">
        <v>33</v>
      </c>
      <c r="O1218" s="27"/>
      <c r="P1218" s="104">
        <f>O1218*H1218</f>
        <v>0</v>
      </c>
      <c r="Q1218" s="104">
        <v>0</v>
      </c>
      <c r="R1218" s="104">
        <f>Q1218*H1218</f>
        <v>0</v>
      </c>
      <c r="S1218" s="104">
        <v>0</v>
      </c>
      <c r="T1218" s="105">
        <f>S1218*H1218</f>
        <v>0</v>
      </c>
      <c r="AR1218" s="106" t="s">
        <v>195</v>
      </c>
      <c r="AT1218" s="106" t="s">
        <v>92</v>
      </c>
      <c r="AU1218" s="106" t="s">
        <v>49</v>
      </c>
      <c r="AY1218" s="10" t="s">
        <v>90</v>
      </c>
      <c r="BE1218" s="107">
        <f>IF(N1218="základní",J1218,0)</f>
        <v>0</v>
      </c>
      <c r="BF1218" s="107">
        <f>IF(N1218="snížená",J1218,0)</f>
        <v>0</v>
      </c>
      <c r="BG1218" s="107">
        <f>IF(N1218="zákl. přenesená",J1218,0)</f>
        <v>0</v>
      </c>
      <c r="BH1218" s="107">
        <f>IF(N1218="sníž. přenesená",J1218,0)</f>
        <v>0</v>
      </c>
      <c r="BI1218" s="107">
        <f>IF(N1218="nulová",J1218,0)</f>
        <v>0</v>
      </c>
      <c r="BJ1218" s="10" t="s">
        <v>47</v>
      </c>
      <c r="BK1218" s="107">
        <f>ROUND(I1218*H1218,2)</f>
        <v>0</v>
      </c>
      <c r="BL1218" s="10" t="s">
        <v>195</v>
      </c>
      <c r="BM1218" s="106" t="s">
        <v>1404</v>
      </c>
    </row>
    <row r="1219" spans="2:65" s="1" customFormat="1" ht="19.5" x14ac:dyDescent="0.2">
      <c r="B1219" s="19"/>
      <c r="D1219" s="108" t="s">
        <v>99</v>
      </c>
      <c r="F1219" s="109" t="s">
        <v>1403</v>
      </c>
      <c r="I1219" s="39"/>
      <c r="L1219" s="19"/>
      <c r="M1219" s="110"/>
      <c r="N1219" s="27"/>
      <c r="O1219" s="27"/>
      <c r="P1219" s="27"/>
      <c r="Q1219" s="27"/>
      <c r="R1219" s="27"/>
      <c r="S1219" s="27"/>
      <c r="T1219" s="28"/>
      <c r="AT1219" s="10" t="s">
        <v>99</v>
      </c>
      <c r="AU1219" s="10" t="s">
        <v>49</v>
      </c>
    </row>
    <row r="1220" spans="2:65" s="1" customFormat="1" ht="292.5" x14ac:dyDescent="0.2">
      <c r="B1220" s="19"/>
      <c r="D1220" s="108" t="s">
        <v>318</v>
      </c>
      <c r="F1220" s="137" t="s">
        <v>897</v>
      </c>
      <c r="I1220" s="39"/>
      <c r="L1220" s="19"/>
      <c r="M1220" s="110"/>
      <c r="N1220" s="27"/>
      <c r="O1220" s="27"/>
      <c r="P1220" s="27"/>
      <c r="Q1220" s="27"/>
      <c r="R1220" s="27"/>
      <c r="S1220" s="27"/>
      <c r="T1220" s="28"/>
      <c r="AT1220" s="10" t="s">
        <v>318</v>
      </c>
      <c r="AU1220" s="10" t="s">
        <v>49</v>
      </c>
    </row>
    <row r="1221" spans="2:65" s="7" customFormat="1" x14ac:dyDescent="0.2">
      <c r="B1221" s="111"/>
      <c r="D1221" s="108" t="s">
        <v>101</v>
      </c>
      <c r="E1221" s="112" t="s">
        <v>0</v>
      </c>
      <c r="F1221" s="113" t="s">
        <v>1405</v>
      </c>
      <c r="H1221" s="114">
        <v>1</v>
      </c>
      <c r="I1221" s="115"/>
      <c r="L1221" s="111"/>
      <c r="M1221" s="116"/>
      <c r="N1221" s="117"/>
      <c r="O1221" s="117"/>
      <c r="P1221" s="117"/>
      <c r="Q1221" s="117"/>
      <c r="R1221" s="117"/>
      <c r="S1221" s="117"/>
      <c r="T1221" s="118"/>
      <c r="AT1221" s="112" t="s">
        <v>101</v>
      </c>
      <c r="AU1221" s="112" t="s">
        <v>49</v>
      </c>
      <c r="AV1221" s="7" t="s">
        <v>49</v>
      </c>
      <c r="AW1221" s="7" t="s">
        <v>25</v>
      </c>
      <c r="AX1221" s="7" t="s">
        <v>46</v>
      </c>
      <c r="AY1221" s="112" t="s">
        <v>90</v>
      </c>
    </row>
    <row r="1222" spans="2:65" s="1" customFormat="1" ht="36" customHeight="1" x14ac:dyDescent="0.2">
      <c r="B1222" s="94"/>
      <c r="C1222" s="95" t="s">
        <v>1406</v>
      </c>
      <c r="D1222" s="95" t="s">
        <v>92</v>
      </c>
      <c r="E1222" s="96" t="s">
        <v>1116</v>
      </c>
      <c r="F1222" s="97" t="s">
        <v>1407</v>
      </c>
      <c r="G1222" s="98" t="s">
        <v>467</v>
      </c>
      <c r="H1222" s="99">
        <v>1</v>
      </c>
      <c r="I1222" s="100"/>
      <c r="J1222" s="101">
        <f>ROUND(I1222*H1222,2)</f>
        <v>0</v>
      </c>
      <c r="K1222" s="97" t="s">
        <v>0</v>
      </c>
      <c r="L1222" s="19"/>
      <c r="M1222" s="102" t="s">
        <v>0</v>
      </c>
      <c r="N1222" s="103" t="s">
        <v>33</v>
      </c>
      <c r="O1222" s="27"/>
      <c r="P1222" s="104">
        <f>O1222*H1222</f>
        <v>0</v>
      </c>
      <c r="Q1222" s="104">
        <v>0</v>
      </c>
      <c r="R1222" s="104">
        <f>Q1222*H1222</f>
        <v>0</v>
      </c>
      <c r="S1222" s="104">
        <v>0</v>
      </c>
      <c r="T1222" s="105">
        <f>S1222*H1222</f>
        <v>0</v>
      </c>
      <c r="AR1222" s="106" t="s">
        <v>195</v>
      </c>
      <c r="AT1222" s="106" t="s">
        <v>92</v>
      </c>
      <c r="AU1222" s="106" t="s">
        <v>49</v>
      </c>
      <c r="AY1222" s="10" t="s">
        <v>90</v>
      </c>
      <c r="BE1222" s="107">
        <f>IF(N1222="základní",J1222,0)</f>
        <v>0</v>
      </c>
      <c r="BF1222" s="107">
        <f>IF(N1222="snížená",J1222,0)</f>
        <v>0</v>
      </c>
      <c r="BG1222" s="107">
        <f>IF(N1222="zákl. přenesená",J1222,0)</f>
        <v>0</v>
      </c>
      <c r="BH1222" s="107">
        <f>IF(N1222="sníž. přenesená",J1222,0)</f>
        <v>0</v>
      </c>
      <c r="BI1222" s="107">
        <f>IF(N1222="nulová",J1222,0)</f>
        <v>0</v>
      </c>
      <c r="BJ1222" s="10" t="s">
        <v>47</v>
      </c>
      <c r="BK1222" s="107">
        <f>ROUND(I1222*H1222,2)</f>
        <v>0</v>
      </c>
      <c r="BL1222" s="10" t="s">
        <v>195</v>
      </c>
      <c r="BM1222" s="106" t="s">
        <v>1408</v>
      </c>
    </row>
    <row r="1223" spans="2:65" s="1" customFormat="1" ht="19.5" x14ac:dyDescent="0.2">
      <c r="B1223" s="19"/>
      <c r="D1223" s="108" t="s">
        <v>99</v>
      </c>
      <c r="F1223" s="109" t="s">
        <v>1407</v>
      </c>
      <c r="I1223" s="39"/>
      <c r="L1223" s="19"/>
      <c r="M1223" s="110"/>
      <c r="N1223" s="27"/>
      <c r="O1223" s="27"/>
      <c r="P1223" s="27"/>
      <c r="Q1223" s="27"/>
      <c r="R1223" s="27"/>
      <c r="S1223" s="27"/>
      <c r="T1223" s="28"/>
      <c r="AT1223" s="10" t="s">
        <v>99</v>
      </c>
      <c r="AU1223" s="10" t="s">
        <v>49</v>
      </c>
    </row>
    <row r="1224" spans="2:65" s="1" customFormat="1" ht="292.5" x14ac:dyDescent="0.2">
      <c r="B1224" s="19"/>
      <c r="D1224" s="108" t="s">
        <v>318</v>
      </c>
      <c r="F1224" s="137" t="s">
        <v>897</v>
      </c>
      <c r="I1224" s="39"/>
      <c r="L1224" s="19"/>
      <c r="M1224" s="110"/>
      <c r="N1224" s="27"/>
      <c r="O1224" s="27"/>
      <c r="P1224" s="27"/>
      <c r="Q1224" s="27"/>
      <c r="R1224" s="27"/>
      <c r="S1224" s="27"/>
      <c r="T1224" s="28"/>
      <c r="AT1224" s="10" t="s">
        <v>318</v>
      </c>
      <c r="AU1224" s="10" t="s">
        <v>49</v>
      </c>
    </row>
    <row r="1225" spans="2:65" s="7" customFormat="1" x14ac:dyDescent="0.2">
      <c r="B1225" s="111"/>
      <c r="D1225" s="108" t="s">
        <v>101</v>
      </c>
      <c r="E1225" s="112" t="s">
        <v>0</v>
      </c>
      <c r="F1225" s="113" t="s">
        <v>1409</v>
      </c>
      <c r="H1225" s="114">
        <v>1</v>
      </c>
      <c r="I1225" s="115"/>
      <c r="L1225" s="111"/>
      <c r="M1225" s="116"/>
      <c r="N1225" s="117"/>
      <c r="O1225" s="117"/>
      <c r="P1225" s="117"/>
      <c r="Q1225" s="117"/>
      <c r="R1225" s="117"/>
      <c r="S1225" s="117"/>
      <c r="T1225" s="118"/>
      <c r="AT1225" s="112" t="s">
        <v>101</v>
      </c>
      <c r="AU1225" s="112" t="s">
        <v>49</v>
      </c>
      <c r="AV1225" s="7" t="s">
        <v>49</v>
      </c>
      <c r="AW1225" s="7" t="s">
        <v>25</v>
      </c>
      <c r="AX1225" s="7" t="s">
        <v>46</v>
      </c>
      <c r="AY1225" s="112" t="s">
        <v>90</v>
      </c>
    </row>
    <row r="1226" spans="2:65" s="1" customFormat="1" ht="36" customHeight="1" x14ac:dyDescent="0.2">
      <c r="B1226" s="94"/>
      <c r="C1226" s="95" t="s">
        <v>1410</v>
      </c>
      <c r="D1226" s="95" t="s">
        <v>92</v>
      </c>
      <c r="E1226" s="96" t="s">
        <v>1120</v>
      </c>
      <c r="F1226" s="97" t="s">
        <v>1411</v>
      </c>
      <c r="G1226" s="98" t="s">
        <v>467</v>
      </c>
      <c r="H1226" s="99">
        <v>1</v>
      </c>
      <c r="I1226" s="100"/>
      <c r="J1226" s="101">
        <f>ROUND(I1226*H1226,2)</f>
        <v>0</v>
      </c>
      <c r="K1226" s="97" t="s">
        <v>0</v>
      </c>
      <c r="L1226" s="19"/>
      <c r="M1226" s="102" t="s">
        <v>0</v>
      </c>
      <c r="N1226" s="103" t="s">
        <v>33</v>
      </c>
      <c r="O1226" s="27"/>
      <c r="P1226" s="104">
        <f>O1226*H1226</f>
        <v>0</v>
      </c>
      <c r="Q1226" s="104">
        <v>0</v>
      </c>
      <c r="R1226" s="104">
        <f>Q1226*H1226</f>
        <v>0</v>
      </c>
      <c r="S1226" s="104">
        <v>0</v>
      </c>
      <c r="T1226" s="105">
        <f>S1226*H1226</f>
        <v>0</v>
      </c>
      <c r="AR1226" s="106" t="s">
        <v>195</v>
      </c>
      <c r="AT1226" s="106" t="s">
        <v>92</v>
      </c>
      <c r="AU1226" s="106" t="s">
        <v>49</v>
      </c>
      <c r="AY1226" s="10" t="s">
        <v>90</v>
      </c>
      <c r="BE1226" s="107">
        <f>IF(N1226="základní",J1226,0)</f>
        <v>0</v>
      </c>
      <c r="BF1226" s="107">
        <f>IF(N1226="snížená",J1226,0)</f>
        <v>0</v>
      </c>
      <c r="BG1226" s="107">
        <f>IF(N1226="zákl. přenesená",J1226,0)</f>
        <v>0</v>
      </c>
      <c r="BH1226" s="107">
        <f>IF(N1226="sníž. přenesená",J1226,0)</f>
        <v>0</v>
      </c>
      <c r="BI1226" s="107">
        <f>IF(N1226="nulová",J1226,0)</f>
        <v>0</v>
      </c>
      <c r="BJ1226" s="10" t="s">
        <v>47</v>
      </c>
      <c r="BK1226" s="107">
        <f>ROUND(I1226*H1226,2)</f>
        <v>0</v>
      </c>
      <c r="BL1226" s="10" t="s">
        <v>195</v>
      </c>
      <c r="BM1226" s="106" t="s">
        <v>1412</v>
      </c>
    </row>
    <row r="1227" spans="2:65" s="1" customFormat="1" ht="19.5" x14ac:dyDescent="0.2">
      <c r="B1227" s="19"/>
      <c r="D1227" s="108" t="s">
        <v>99</v>
      </c>
      <c r="F1227" s="109" t="s">
        <v>1411</v>
      </c>
      <c r="I1227" s="39"/>
      <c r="L1227" s="19"/>
      <c r="M1227" s="110"/>
      <c r="N1227" s="27"/>
      <c r="O1227" s="27"/>
      <c r="P1227" s="27"/>
      <c r="Q1227" s="27"/>
      <c r="R1227" s="27"/>
      <c r="S1227" s="27"/>
      <c r="T1227" s="28"/>
      <c r="AT1227" s="10" t="s">
        <v>99</v>
      </c>
      <c r="AU1227" s="10" t="s">
        <v>49</v>
      </c>
    </row>
    <row r="1228" spans="2:65" s="1" customFormat="1" ht="292.5" x14ac:dyDescent="0.2">
      <c r="B1228" s="19"/>
      <c r="D1228" s="108" t="s">
        <v>318</v>
      </c>
      <c r="F1228" s="137" t="s">
        <v>897</v>
      </c>
      <c r="I1228" s="39"/>
      <c r="L1228" s="19"/>
      <c r="M1228" s="110"/>
      <c r="N1228" s="27"/>
      <c r="O1228" s="27"/>
      <c r="P1228" s="27"/>
      <c r="Q1228" s="27"/>
      <c r="R1228" s="27"/>
      <c r="S1228" s="27"/>
      <c r="T1228" s="28"/>
      <c r="AT1228" s="10" t="s">
        <v>318</v>
      </c>
      <c r="AU1228" s="10" t="s">
        <v>49</v>
      </c>
    </row>
    <row r="1229" spans="2:65" s="7" customFormat="1" x14ac:dyDescent="0.2">
      <c r="B1229" s="111"/>
      <c r="D1229" s="108" t="s">
        <v>101</v>
      </c>
      <c r="E1229" s="112" t="s">
        <v>0</v>
      </c>
      <c r="F1229" s="113" t="s">
        <v>1413</v>
      </c>
      <c r="H1229" s="114">
        <v>1</v>
      </c>
      <c r="I1229" s="115"/>
      <c r="L1229" s="111"/>
      <c r="M1229" s="116"/>
      <c r="N1229" s="117"/>
      <c r="O1229" s="117"/>
      <c r="P1229" s="117"/>
      <c r="Q1229" s="117"/>
      <c r="R1229" s="117"/>
      <c r="S1229" s="117"/>
      <c r="T1229" s="118"/>
      <c r="AT1229" s="112" t="s">
        <v>101</v>
      </c>
      <c r="AU1229" s="112" t="s">
        <v>49</v>
      </c>
      <c r="AV1229" s="7" t="s">
        <v>49</v>
      </c>
      <c r="AW1229" s="7" t="s">
        <v>25</v>
      </c>
      <c r="AX1229" s="7" t="s">
        <v>46</v>
      </c>
      <c r="AY1229" s="112" t="s">
        <v>90</v>
      </c>
    </row>
    <row r="1230" spans="2:65" s="1" customFormat="1" ht="36" customHeight="1" x14ac:dyDescent="0.2">
      <c r="B1230" s="94"/>
      <c r="C1230" s="95" t="s">
        <v>1414</v>
      </c>
      <c r="D1230" s="95" t="s">
        <v>92</v>
      </c>
      <c r="E1230" s="96" t="s">
        <v>1124</v>
      </c>
      <c r="F1230" s="97" t="s">
        <v>1415</v>
      </c>
      <c r="G1230" s="98" t="s">
        <v>467</v>
      </c>
      <c r="H1230" s="99">
        <v>1</v>
      </c>
      <c r="I1230" s="100"/>
      <c r="J1230" s="101">
        <f>ROUND(I1230*H1230,2)</f>
        <v>0</v>
      </c>
      <c r="K1230" s="97" t="s">
        <v>0</v>
      </c>
      <c r="L1230" s="19"/>
      <c r="M1230" s="102" t="s">
        <v>0</v>
      </c>
      <c r="N1230" s="103" t="s">
        <v>33</v>
      </c>
      <c r="O1230" s="27"/>
      <c r="P1230" s="104">
        <f>O1230*H1230</f>
        <v>0</v>
      </c>
      <c r="Q1230" s="104">
        <v>0</v>
      </c>
      <c r="R1230" s="104">
        <f>Q1230*H1230</f>
        <v>0</v>
      </c>
      <c r="S1230" s="104">
        <v>0</v>
      </c>
      <c r="T1230" s="105">
        <f>S1230*H1230</f>
        <v>0</v>
      </c>
      <c r="AR1230" s="106" t="s">
        <v>195</v>
      </c>
      <c r="AT1230" s="106" t="s">
        <v>92</v>
      </c>
      <c r="AU1230" s="106" t="s">
        <v>49</v>
      </c>
      <c r="AY1230" s="10" t="s">
        <v>90</v>
      </c>
      <c r="BE1230" s="107">
        <f>IF(N1230="základní",J1230,0)</f>
        <v>0</v>
      </c>
      <c r="BF1230" s="107">
        <f>IF(N1230="snížená",J1230,0)</f>
        <v>0</v>
      </c>
      <c r="BG1230" s="107">
        <f>IF(N1230="zákl. přenesená",J1230,0)</f>
        <v>0</v>
      </c>
      <c r="BH1230" s="107">
        <f>IF(N1230="sníž. přenesená",J1230,0)</f>
        <v>0</v>
      </c>
      <c r="BI1230" s="107">
        <f>IF(N1230="nulová",J1230,0)</f>
        <v>0</v>
      </c>
      <c r="BJ1230" s="10" t="s">
        <v>47</v>
      </c>
      <c r="BK1230" s="107">
        <f>ROUND(I1230*H1230,2)</f>
        <v>0</v>
      </c>
      <c r="BL1230" s="10" t="s">
        <v>195</v>
      </c>
      <c r="BM1230" s="106" t="s">
        <v>1416</v>
      </c>
    </row>
    <row r="1231" spans="2:65" s="1" customFormat="1" ht="19.5" x14ac:dyDescent="0.2">
      <c r="B1231" s="19"/>
      <c r="D1231" s="108" t="s">
        <v>99</v>
      </c>
      <c r="F1231" s="109" t="s">
        <v>1415</v>
      </c>
      <c r="I1231" s="39"/>
      <c r="L1231" s="19"/>
      <c r="M1231" s="110"/>
      <c r="N1231" s="27"/>
      <c r="O1231" s="27"/>
      <c r="P1231" s="27"/>
      <c r="Q1231" s="27"/>
      <c r="R1231" s="27"/>
      <c r="S1231" s="27"/>
      <c r="T1231" s="28"/>
      <c r="AT1231" s="10" t="s">
        <v>99</v>
      </c>
      <c r="AU1231" s="10" t="s">
        <v>49</v>
      </c>
    </row>
    <row r="1232" spans="2:65" s="1" customFormat="1" ht="292.5" x14ac:dyDescent="0.2">
      <c r="B1232" s="19"/>
      <c r="D1232" s="108" t="s">
        <v>318</v>
      </c>
      <c r="F1232" s="137" t="s">
        <v>897</v>
      </c>
      <c r="I1232" s="39"/>
      <c r="L1232" s="19"/>
      <c r="M1232" s="110"/>
      <c r="N1232" s="27"/>
      <c r="O1232" s="27"/>
      <c r="P1232" s="27"/>
      <c r="Q1232" s="27"/>
      <c r="R1232" s="27"/>
      <c r="S1232" s="27"/>
      <c r="T1232" s="28"/>
      <c r="AT1232" s="10" t="s">
        <v>318</v>
      </c>
      <c r="AU1232" s="10" t="s">
        <v>49</v>
      </c>
    </row>
    <row r="1233" spans="2:65" s="7" customFormat="1" x14ac:dyDescent="0.2">
      <c r="B1233" s="111"/>
      <c r="D1233" s="108" t="s">
        <v>101</v>
      </c>
      <c r="E1233" s="112" t="s">
        <v>0</v>
      </c>
      <c r="F1233" s="113" t="s">
        <v>1417</v>
      </c>
      <c r="H1233" s="114">
        <v>1</v>
      </c>
      <c r="I1233" s="115"/>
      <c r="L1233" s="111"/>
      <c r="M1233" s="116"/>
      <c r="N1233" s="117"/>
      <c r="O1233" s="117"/>
      <c r="P1233" s="117"/>
      <c r="Q1233" s="117"/>
      <c r="R1233" s="117"/>
      <c r="S1233" s="117"/>
      <c r="T1233" s="118"/>
      <c r="AT1233" s="112" t="s">
        <v>101</v>
      </c>
      <c r="AU1233" s="112" t="s">
        <v>49</v>
      </c>
      <c r="AV1233" s="7" t="s">
        <v>49</v>
      </c>
      <c r="AW1233" s="7" t="s">
        <v>25</v>
      </c>
      <c r="AX1233" s="7" t="s">
        <v>46</v>
      </c>
      <c r="AY1233" s="112" t="s">
        <v>90</v>
      </c>
    </row>
    <row r="1234" spans="2:65" s="1" customFormat="1" ht="36" customHeight="1" x14ac:dyDescent="0.2">
      <c r="B1234" s="94"/>
      <c r="C1234" s="95" t="s">
        <v>1418</v>
      </c>
      <c r="D1234" s="95" t="s">
        <v>92</v>
      </c>
      <c r="E1234" s="96" t="s">
        <v>1128</v>
      </c>
      <c r="F1234" s="97" t="s">
        <v>1419</v>
      </c>
      <c r="G1234" s="98" t="s">
        <v>467</v>
      </c>
      <c r="H1234" s="99">
        <v>1</v>
      </c>
      <c r="I1234" s="100"/>
      <c r="J1234" s="101">
        <f>ROUND(I1234*H1234,2)</f>
        <v>0</v>
      </c>
      <c r="K1234" s="97" t="s">
        <v>0</v>
      </c>
      <c r="L1234" s="19"/>
      <c r="M1234" s="102" t="s">
        <v>0</v>
      </c>
      <c r="N1234" s="103" t="s">
        <v>33</v>
      </c>
      <c r="O1234" s="27"/>
      <c r="P1234" s="104">
        <f>O1234*H1234</f>
        <v>0</v>
      </c>
      <c r="Q1234" s="104">
        <v>0</v>
      </c>
      <c r="R1234" s="104">
        <f>Q1234*H1234</f>
        <v>0</v>
      </c>
      <c r="S1234" s="104">
        <v>0</v>
      </c>
      <c r="T1234" s="105">
        <f>S1234*H1234</f>
        <v>0</v>
      </c>
      <c r="AR1234" s="106" t="s">
        <v>195</v>
      </c>
      <c r="AT1234" s="106" t="s">
        <v>92</v>
      </c>
      <c r="AU1234" s="106" t="s">
        <v>49</v>
      </c>
      <c r="AY1234" s="10" t="s">
        <v>90</v>
      </c>
      <c r="BE1234" s="107">
        <f>IF(N1234="základní",J1234,0)</f>
        <v>0</v>
      </c>
      <c r="BF1234" s="107">
        <f>IF(N1234="snížená",J1234,0)</f>
        <v>0</v>
      </c>
      <c r="BG1234" s="107">
        <f>IF(N1234="zákl. přenesená",J1234,0)</f>
        <v>0</v>
      </c>
      <c r="BH1234" s="107">
        <f>IF(N1234="sníž. přenesená",J1234,0)</f>
        <v>0</v>
      </c>
      <c r="BI1234" s="107">
        <f>IF(N1234="nulová",J1234,0)</f>
        <v>0</v>
      </c>
      <c r="BJ1234" s="10" t="s">
        <v>47</v>
      </c>
      <c r="BK1234" s="107">
        <f>ROUND(I1234*H1234,2)</f>
        <v>0</v>
      </c>
      <c r="BL1234" s="10" t="s">
        <v>195</v>
      </c>
      <c r="BM1234" s="106" t="s">
        <v>1420</v>
      </c>
    </row>
    <row r="1235" spans="2:65" s="1" customFormat="1" ht="19.5" x14ac:dyDescent="0.2">
      <c r="B1235" s="19"/>
      <c r="D1235" s="108" t="s">
        <v>99</v>
      </c>
      <c r="F1235" s="109" t="s">
        <v>1419</v>
      </c>
      <c r="I1235" s="39"/>
      <c r="L1235" s="19"/>
      <c r="M1235" s="110"/>
      <c r="N1235" s="27"/>
      <c r="O1235" s="27"/>
      <c r="P1235" s="27"/>
      <c r="Q1235" s="27"/>
      <c r="R1235" s="27"/>
      <c r="S1235" s="27"/>
      <c r="T1235" s="28"/>
      <c r="AT1235" s="10" t="s">
        <v>99</v>
      </c>
      <c r="AU1235" s="10" t="s">
        <v>49</v>
      </c>
    </row>
    <row r="1236" spans="2:65" s="1" customFormat="1" ht="292.5" x14ac:dyDescent="0.2">
      <c r="B1236" s="19"/>
      <c r="D1236" s="108" t="s">
        <v>318</v>
      </c>
      <c r="F1236" s="137" t="s">
        <v>897</v>
      </c>
      <c r="I1236" s="39"/>
      <c r="L1236" s="19"/>
      <c r="M1236" s="110"/>
      <c r="N1236" s="27"/>
      <c r="O1236" s="27"/>
      <c r="P1236" s="27"/>
      <c r="Q1236" s="27"/>
      <c r="R1236" s="27"/>
      <c r="S1236" s="27"/>
      <c r="T1236" s="28"/>
      <c r="AT1236" s="10" t="s">
        <v>318</v>
      </c>
      <c r="AU1236" s="10" t="s">
        <v>49</v>
      </c>
    </row>
    <row r="1237" spans="2:65" s="7" customFormat="1" x14ac:dyDescent="0.2">
      <c r="B1237" s="111"/>
      <c r="D1237" s="108" t="s">
        <v>101</v>
      </c>
      <c r="E1237" s="112" t="s">
        <v>0</v>
      </c>
      <c r="F1237" s="113" t="s">
        <v>1421</v>
      </c>
      <c r="H1237" s="114">
        <v>1</v>
      </c>
      <c r="I1237" s="115"/>
      <c r="L1237" s="111"/>
      <c r="M1237" s="116"/>
      <c r="N1237" s="117"/>
      <c r="O1237" s="117"/>
      <c r="P1237" s="117"/>
      <c r="Q1237" s="117"/>
      <c r="R1237" s="117"/>
      <c r="S1237" s="117"/>
      <c r="T1237" s="118"/>
      <c r="AT1237" s="112" t="s">
        <v>101</v>
      </c>
      <c r="AU1237" s="112" t="s">
        <v>49</v>
      </c>
      <c r="AV1237" s="7" t="s">
        <v>49</v>
      </c>
      <c r="AW1237" s="7" t="s">
        <v>25</v>
      </c>
      <c r="AX1237" s="7" t="s">
        <v>46</v>
      </c>
      <c r="AY1237" s="112" t="s">
        <v>90</v>
      </c>
    </row>
    <row r="1238" spans="2:65" s="1" customFormat="1" ht="36" customHeight="1" x14ac:dyDescent="0.2">
      <c r="B1238" s="94"/>
      <c r="C1238" s="95" t="s">
        <v>1422</v>
      </c>
      <c r="D1238" s="95" t="s">
        <v>92</v>
      </c>
      <c r="E1238" s="96" t="s">
        <v>1132</v>
      </c>
      <c r="F1238" s="97" t="s">
        <v>1423</v>
      </c>
      <c r="G1238" s="98" t="s">
        <v>467</v>
      </c>
      <c r="H1238" s="99">
        <v>1</v>
      </c>
      <c r="I1238" s="100"/>
      <c r="J1238" s="101">
        <f>ROUND(I1238*H1238,2)</f>
        <v>0</v>
      </c>
      <c r="K1238" s="97" t="s">
        <v>0</v>
      </c>
      <c r="L1238" s="19"/>
      <c r="M1238" s="102" t="s">
        <v>0</v>
      </c>
      <c r="N1238" s="103" t="s">
        <v>33</v>
      </c>
      <c r="O1238" s="27"/>
      <c r="P1238" s="104">
        <f>O1238*H1238</f>
        <v>0</v>
      </c>
      <c r="Q1238" s="104">
        <v>0</v>
      </c>
      <c r="R1238" s="104">
        <f>Q1238*H1238</f>
        <v>0</v>
      </c>
      <c r="S1238" s="104">
        <v>0</v>
      </c>
      <c r="T1238" s="105">
        <f>S1238*H1238</f>
        <v>0</v>
      </c>
      <c r="AR1238" s="106" t="s">
        <v>195</v>
      </c>
      <c r="AT1238" s="106" t="s">
        <v>92</v>
      </c>
      <c r="AU1238" s="106" t="s">
        <v>49</v>
      </c>
      <c r="AY1238" s="10" t="s">
        <v>90</v>
      </c>
      <c r="BE1238" s="107">
        <f>IF(N1238="základní",J1238,0)</f>
        <v>0</v>
      </c>
      <c r="BF1238" s="107">
        <f>IF(N1238="snížená",J1238,0)</f>
        <v>0</v>
      </c>
      <c r="BG1238" s="107">
        <f>IF(N1238="zákl. přenesená",J1238,0)</f>
        <v>0</v>
      </c>
      <c r="BH1238" s="107">
        <f>IF(N1238="sníž. přenesená",J1238,0)</f>
        <v>0</v>
      </c>
      <c r="BI1238" s="107">
        <f>IF(N1238="nulová",J1238,0)</f>
        <v>0</v>
      </c>
      <c r="BJ1238" s="10" t="s">
        <v>47</v>
      </c>
      <c r="BK1238" s="107">
        <f>ROUND(I1238*H1238,2)</f>
        <v>0</v>
      </c>
      <c r="BL1238" s="10" t="s">
        <v>195</v>
      </c>
      <c r="BM1238" s="106" t="s">
        <v>1424</v>
      </c>
    </row>
    <row r="1239" spans="2:65" s="1" customFormat="1" ht="19.5" x14ac:dyDescent="0.2">
      <c r="B1239" s="19"/>
      <c r="D1239" s="108" t="s">
        <v>99</v>
      </c>
      <c r="F1239" s="109" t="s">
        <v>1423</v>
      </c>
      <c r="I1239" s="39"/>
      <c r="L1239" s="19"/>
      <c r="M1239" s="110"/>
      <c r="N1239" s="27"/>
      <c r="O1239" s="27"/>
      <c r="P1239" s="27"/>
      <c r="Q1239" s="27"/>
      <c r="R1239" s="27"/>
      <c r="S1239" s="27"/>
      <c r="T1239" s="28"/>
      <c r="AT1239" s="10" t="s">
        <v>99</v>
      </c>
      <c r="AU1239" s="10" t="s">
        <v>49</v>
      </c>
    </row>
    <row r="1240" spans="2:65" s="1" customFormat="1" ht="292.5" x14ac:dyDescent="0.2">
      <c r="B1240" s="19"/>
      <c r="D1240" s="108" t="s">
        <v>318</v>
      </c>
      <c r="F1240" s="137" t="s">
        <v>897</v>
      </c>
      <c r="I1240" s="39"/>
      <c r="L1240" s="19"/>
      <c r="M1240" s="110"/>
      <c r="N1240" s="27"/>
      <c r="O1240" s="27"/>
      <c r="P1240" s="27"/>
      <c r="Q1240" s="27"/>
      <c r="R1240" s="27"/>
      <c r="S1240" s="27"/>
      <c r="T1240" s="28"/>
      <c r="AT1240" s="10" t="s">
        <v>318</v>
      </c>
      <c r="AU1240" s="10" t="s">
        <v>49</v>
      </c>
    </row>
    <row r="1241" spans="2:65" s="7" customFormat="1" x14ac:dyDescent="0.2">
      <c r="B1241" s="111"/>
      <c r="D1241" s="108" t="s">
        <v>101</v>
      </c>
      <c r="E1241" s="112" t="s">
        <v>0</v>
      </c>
      <c r="F1241" s="113" t="s">
        <v>1425</v>
      </c>
      <c r="H1241" s="114">
        <v>1</v>
      </c>
      <c r="I1241" s="115"/>
      <c r="L1241" s="111"/>
      <c r="M1241" s="116"/>
      <c r="N1241" s="117"/>
      <c r="O1241" s="117"/>
      <c r="P1241" s="117"/>
      <c r="Q1241" s="117"/>
      <c r="R1241" s="117"/>
      <c r="S1241" s="117"/>
      <c r="T1241" s="118"/>
      <c r="AT1241" s="112" t="s">
        <v>101</v>
      </c>
      <c r="AU1241" s="112" t="s">
        <v>49</v>
      </c>
      <c r="AV1241" s="7" t="s">
        <v>49</v>
      </c>
      <c r="AW1241" s="7" t="s">
        <v>25</v>
      </c>
      <c r="AX1241" s="7" t="s">
        <v>46</v>
      </c>
      <c r="AY1241" s="112" t="s">
        <v>90</v>
      </c>
    </row>
    <row r="1242" spans="2:65" s="1" customFormat="1" ht="36" customHeight="1" x14ac:dyDescent="0.2">
      <c r="B1242" s="94"/>
      <c r="C1242" s="95" t="s">
        <v>1426</v>
      </c>
      <c r="D1242" s="95" t="s">
        <v>92</v>
      </c>
      <c r="E1242" s="96" t="s">
        <v>1136</v>
      </c>
      <c r="F1242" s="97" t="s">
        <v>1427</v>
      </c>
      <c r="G1242" s="98" t="s">
        <v>467</v>
      </c>
      <c r="H1242" s="99">
        <v>1</v>
      </c>
      <c r="I1242" s="100"/>
      <c r="J1242" s="101">
        <f>ROUND(I1242*H1242,2)</f>
        <v>0</v>
      </c>
      <c r="K1242" s="97" t="s">
        <v>0</v>
      </c>
      <c r="L1242" s="19"/>
      <c r="M1242" s="102" t="s">
        <v>0</v>
      </c>
      <c r="N1242" s="103" t="s">
        <v>33</v>
      </c>
      <c r="O1242" s="27"/>
      <c r="P1242" s="104">
        <f>O1242*H1242</f>
        <v>0</v>
      </c>
      <c r="Q1242" s="104">
        <v>0</v>
      </c>
      <c r="R1242" s="104">
        <f>Q1242*H1242</f>
        <v>0</v>
      </c>
      <c r="S1242" s="104">
        <v>0</v>
      </c>
      <c r="T1242" s="105">
        <f>S1242*H1242</f>
        <v>0</v>
      </c>
      <c r="AR1242" s="106" t="s">
        <v>195</v>
      </c>
      <c r="AT1242" s="106" t="s">
        <v>92</v>
      </c>
      <c r="AU1242" s="106" t="s">
        <v>49</v>
      </c>
      <c r="AY1242" s="10" t="s">
        <v>90</v>
      </c>
      <c r="BE1242" s="107">
        <f>IF(N1242="základní",J1242,0)</f>
        <v>0</v>
      </c>
      <c r="BF1242" s="107">
        <f>IF(N1242="snížená",J1242,0)</f>
        <v>0</v>
      </c>
      <c r="BG1242" s="107">
        <f>IF(N1242="zákl. přenesená",J1242,0)</f>
        <v>0</v>
      </c>
      <c r="BH1242" s="107">
        <f>IF(N1242="sníž. přenesená",J1242,0)</f>
        <v>0</v>
      </c>
      <c r="BI1242" s="107">
        <f>IF(N1242="nulová",J1242,0)</f>
        <v>0</v>
      </c>
      <c r="BJ1242" s="10" t="s">
        <v>47</v>
      </c>
      <c r="BK1242" s="107">
        <f>ROUND(I1242*H1242,2)</f>
        <v>0</v>
      </c>
      <c r="BL1242" s="10" t="s">
        <v>195</v>
      </c>
      <c r="BM1242" s="106" t="s">
        <v>1428</v>
      </c>
    </row>
    <row r="1243" spans="2:65" s="1" customFormat="1" ht="19.5" x14ac:dyDescent="0.2">
      <c r="B1243" s="19"/>
      <c r="D1243" s="108" t="s">
        <v>99</v>
      </c>
      <c r="F1243" s="109" t="s">
        <v>1427</v>
      </c>
      <c r="I1243" s="39"/>
      <c r="L1243" s="19"/>
      <c r="M1243" s="110"/>
      <c r="N1243" s="27"/>
      <c r="O1243" s="27"/>
      <c r="P1243" s="27"/>
      <c r="Q1243" s="27"/>
      <c r="R1243" s="27"/>
      <c r="S1243" s="27"/>
      <c r="T1243" s="28"/>
      <c r="AT1243" s="10" t="s">
        <v>99</v>
      </c>
      <c r="AU1243" s="10" t="s">
        <v>49</v>
      </c>
    </row>
    <row r="1244" spans="2:65" s="1" customFormat="1" ht="292.5" x14ac:dyDescent="0.2">
      <c r="B1244" s="19"/>
      <c r="D1244" s="108" t="s">
        <v>318</v>
      </c>
      <c r="F1244" s="137" t="s">
        <v>897</v>
      </c>
      <c r="I1244" s="39"/>
      <c r="L1244" s="19"/>
      <c r="M1244" s="110"/>
      <c r="N1244" s="27"/>
      <c r="O1244" s="27"/>
      <c r="P1244" s="27"/>
      <c r="Q1244" s="27"/>
      <c r="R1244" s="27"/>
      <c r="S1244" s="27"/>
      <c r="T1244" s="28"/>
      <c r="AT1244" s="10" t="s">
        <v>318</v>
      </c>
      <c r="AU1244" s="10" t="s">
        <v>49</v>
      </c>
    </row>
    <row r="1245" spans="2:65" s="7" customFormat="1" x14ac:dyDescent="0.2">
      <c r="B1245" s="111"/>
      <c r="D1245" s="108" t="s">
        <v>101</v>
      </c>
      <c r="E1245" s="112" t="s">
        <v>0</v>
      </c>
      <c r="F1245" s="113" t="s">
        <v>1429</v>
      </c>
      <c r="H1245" s="114">
        <v>1</v>
      </c>
      <c r="I1245" s="115"/>
      <c r="L1245" s="111"/>
      <c r="M1245" s="116"/>
      <c r="N1245" s="117"/>
      <c r="O1245" s="117"/>
      <c r="P1245" s="117"/>
      <c r="Q1245" s="117"/>
      <c r="R1245" s="117"/>
      <c r="S1245" s="117"/>
      <c r="T1245" s="118"/>
      <c r="AT1245" s="112" t="s">
        <v>101</v>
      </c>
      <c r="AU1245" s="112" t="s">
        <v>49</v>
      </c>
      <c r="AV1245" s="7" t="s">
        <v>49</v>
      </c>
      <c r="AW1245" s="7" t="s">
        <v>25</v>
      </c>
      <c r="AX1245" s="7" t="s">
        <v>46</v>
      </c>
      <c r="AY1245" s="112" t="s">
        <v>90</v>
      </c>
    </row>
    <row r="1246" spans="2:65" s="1" customFormat="1" ht="36" customHeight="1" x14ac:dyDescent="0.2">
      <c r="B1246" s="94"/>
      <c r="C1246" s="95" t="s">
        <v>1430</v>
      </c>
      <c r="D1246" s="95" t="s">
        <v>92</v>
      </c>
      <c r="E1246" s="96" t="s">
        <v>1140</v>
      </c>
      <c r="F1246" s="97" t="s">
        <v>1431</v>
      </c>
      <c r="G1246" s="98" t="s">
        <v>467</v>
      </c>
      <c r="H1246" s="99">
        <v>1</v>
      </c>
      <c r="I1246" s="100"/>
      <c r="J1246" s="101">
        <f>ROUND(I1246*H1246,2)</f>
        <v>0</v>
      </c>
      <c r="K1246" s="97" t="s">
        <v>0</v>
      </c>
      <c r="L1246" s="19"/>
      <c r="M1246" s="102" t="s">
        <v>0</v>
      </c>
      <c r="N1246" s="103" t="s">
        <v>33</v>
      </c>
      <c r="O1246" s="27"/>
      <c r="P1246" s="104">
        <f>O1246*H1246</f>
        <v>0</v>
      </c>
      <c r="Q1246" s="104">
        <v>0</v>
      </c>
      <c r="R1246" s="104">
        <f>Q1246*H1246</f>
        <v>0</v>
      </c>
      <c r="S1246" s="104">
        <v>0</v>
      </c>
      <c r="T1246" s="105">
        <f>S1246*H1246</f>
        <v>0</v>
      </c>
      <c r="AR1246" s="106" t="s">
        <v>195</v>
      </c>
      <c r="AT1246" s="106" t="s">
        <v>92</v>
      </c>
      <c r="AU1246" s="106" t="s">
        <v>49</v>
      </c>
      <c r="AY1246" s="10" t="s">
        <v>90</v>
      </c>
      <c r="BE1246" s="107">
        <f>IF(N1246="základní",J1246,0)</f>
        <v>0</v>
      </c>
      <c r="BF1246" s="107">
        <f>IF(N1246="snížená",J1246,0)</f>
        <v>0</v>
      </c>
      <c r="BG1246" s="107">
        <f>IF(N1246="zákl. přenesená",J1246,0)</f>
        <v>0</v>
      </c>
      <c r="BH1246" s="107">
        <f>IF(N1246="sníž. přenesená",J1246,0)</f>
        <v>0</v>
      </c>
      <c r="BI1246" s="107">
        <f>IF(N1246="nulová",J1246,0)</f>
        <v>0</v>
      </c>
      <c r="BJ1246" s="10" t="s">
        <v>47</v>
      </c>
      <c r="BK1246" s="107">
        <f>ROUND(I1246*H1246,2)</f>
        <v>0</v>
      </c>
      <c r="BL1246" s="10" t="s">
        <v>195</v>
      </c>
      <c r="BM1246" s="106" t="s">
        <v>1432</v>
      </c>
    </row>
    <row r="1247" spans="2:65" s="1" customFormat="1" ht="19.5" x14ac:dyDescent="0.2">
      <c r="B1247" s="19"/>
      <c r="D1247" s="108" t="s">
        <v>99</v>
      </c>
      <c r="F1247" s="109" t="s">
        <v>1431</v>
      </c>
      <c r="I1247" s="39"/>
      <c r="L1247" s="19"/>
      <c r="M1247" s="110"/>
      <c r="N1247" s="27"/>
      <c r="O1247" s="27"/>
      <c r="P1247" s="27"/>
      <c r="Q1247" s="27"/>
      <c r="R1247" s="27"/>
      <c r="S1247" s="27"/>
      <c r="T1247" s="28"/>
      <c r="AT1247" s="10" t="s">
        <v>99</v>
      </c>
      <c r="AU1247" s="10" t="s">
        <v>49</v>
      </c>
    </row>
    <row r="1248" spans="2:65" s="1" customFormat="1" ht="292.5" x14ac:dyDescent="0.2">
      <c r="B1248" s="19"/>
      <c r="D1248" s="108" t="s">
        <v>318</v>
      </c>
      <c r="F1248" s="137" t="s">
        <v>897</v>
      </c>
      <c r="I1248" s="39"/>
      <c r="L1248" s="19"/>
      <c r="M1248" s="110"/>
      <c r="N1248" s="27"/>
      <c r="O1248" s="27"/>
      <c r="P1248" s="27"/>
      <c r="Q1248" s="27"/>
      <c r="R1248" s="27"/>
      <c r="S1248" s="27"/>
      <c r="T1248" s="28"/>
      <c r="AT1248" s="10" t="s">
        <v>318</v>
      </c>
      <c r="AU1248" s="10" t="s">
        <v>49</v>
      </c>
    </row>
    <row r="1249" spans="2:65" s="7" customFormat="1" x14ac:dyDescent="0.2">
      <c r="B1249" s="111"/>
      <c r="D1249" s="108" t="s">
        <v>101</v>
      </c>
      <c r="E1249" s="112" t="s">
        <v>0</v>
      </c>
      <c r="F1249" s="113" t="s">
        <v>1433</v>
      </c>
      <c r="H1249" s="114">
        <v>1</v>
      </c>
      <c r="I1249" s="115"/>
      <c r="L1249" s="111"/>
      <c r="M1249" s="116"/>
      <c r="N1249" s="117"/>
      <c r="O1249" s="117"/>
      <c r="P1249" s="117"/>
      <c r="Q1249" s="117"/>
      <c r="R1249" s="117"/>
      <c r="S1249" s="117"/>
      <c r="T1249" s="118"/>
      <c r="AT1249" s="112" t="s">
        <v>101</v>
      </c>
      <c r="AU1249" s="112" t="s">
        <v>49</v>
      </c>
      <c r="AV1249" s="7" t="s">
        <v>49</v>
      </c>
      <c r="AW1249" s="7" t="s">
        <v>25</v>
      </c>
      <c r="AX1249" s="7" t="s">
        <v>46</v>
      </c>
      <c r="AY1249" s="112" t="s">
        <v>90</v>
      </c>
    </row>
    <row r="1250" spans="2:65" s="1" customFormat="1" ht="36" customHeight="1" x14ac:dyDescent="0.2">
      <c r="B1250" s="94"/>
      <c r="C1250" s="95" t="s">
        <v>1434</v>
      </c>
      <c r="D1250" s="95" t="s">
        <v>92</v>
      </c>
      <c r="E1250" s="96" t="s">
        <v>1144</v>
      </c>
      <c r="F1250" s="97" t="s">
        <v>1435</v>
      </c>
      <c r="G1250" s="98" t="s">
        <v>467</v>
      </c>
      <c r="H1250" s="99">
        <v>1</v>
      </c>
      <c r="I1250" s="100"/>
      <c r="J1250" s="101">
        <f>ROUND(I1250*H1250,2)</f>
        <v>0</v>
      </c>
      <c r="K1250" s="97" t="s">
        <v>0</v>
      </c>
      <c r="L1250" s="19"/>
      <c r="M1250" s="102" t="s">
        <v>0</v>
      </c>
      <c r="N1250" s="103" t="s">
        <v>33</v>
      </c>
      <c r="O1250" s="27"/>
      <c r="P1250" s="104">
        <f>O1250*H1250</f>
        <v>0</v>
      </c>
      <c r="Q1250" s="104">
        <v>0</v>
      </c>
      <c r="R1250" s="104">
        <f>Q1250*H1250</f>
        <v>0</v>
      </c>
      <c r="S1250" s="104">
        <v>0</v>
      </c>
      <c r="T1250" s="105">
        <f>S1250*H1250</f>
        <v>0</v>
      </c>
      <c r="AR1250" s="106" t="s">
        <v>195</v>
      </c>
      <c r="AT1250" s="106" t="s">
        <v>92</v>
      </c>
      <c r="AU1250" s="106" t="s">
        <v>49</v>
      </c>
      <c r="AY1250" s="10" t="s">
        <v>90</v>
      </c>
      <c r="BE1250" s="107">
        <f>IF(N1250="základní",J1250,0)</f>
        <v>0</v>
      </c>
      <c r="BF1250" s="107">
        <f>IF(N1250="snížená",J1250,0)</f>
        <v>0</v>
      </c>
      <c r="BG1250" s="107">
        <f>IF(N1250="zákl. přenesená",J1250,0)</f>
        <v>0</v>
      </c>
      <c r="BH1250" s="107">
        <f>IF(N1250="sníž. přenesená",J1250,0)</f>
        <v>0</v>
      </c>
      <c r="BI1250" s="107">
        <f>IF(N1250="nulová",J1250,0)</f>
        <v>0</v>
      </c>
      <c r="BJ1250" s="10" t="s">
        <v>47</v>
      </c>
      <c r="BK1250" s="107">
        <f>ROUND(I1250*H1250,2)</f>
        <v>0</v>
      </c>
      <c r="BL1250" s="10" t="s">
        <v>195</v>
      </c>
      <c r="BM1250" s="106" t="s">
        <v>1436</v>
      </c>
    </row>
    <row r="1251" spans="2:65" s="1" customFormat="1" ht="19.5" x14ac:dyDescent="0.2">
      <c r="B1251" s="19"/>
      <c r="D1251" s="108" t="s">
        <v>99</v>
      </c>
      <c r="F1251" s="109" t="s">
        <v>1435</v>
      </c>
      <c r="I1251" s="39"/>
      <c r="L1251" s="19"/>
      <c r="M1251" s="110"/>
      <c r="N1251" s="27"/>
      <c r="O1251" s="27"/>
      <c r="P1251" s="27"/>
      <c r="Q1251" s="27"/>
      <c r="R1251" s="27"/>
      <c r="S1251" s="27"/>
      <c r="T1251" s="28"/>
      <c r="AT1251" s="10" t="s">
        <v>99</v>
      </c>
      <c r="AU1251" s="10" t="s">
        <v>49</v>
      </c>
    </row>
    <row r="1252" spans="2:65" s="1" customFormat="1" ht="292.5" x14ac:dyDescent="0.2">
      <c r="B1252" s="19"/>
      <c r="D1252" s="108" t="s">
        <v>318</v>
      </c>
      <c r="F1252" s="137" t="s">
        <v>897</v>
      </c>
      <c r="I1252" s="39"/>
      <c r="L1252" s="19"/>
      <c r="M1252" s="110"/>
      <c r="N1252" s="27"/>
      <c r="O1252" s="27"/>
      <c r="P1252" s="27"/>
      <c r="Q1252" s="27"/>
      <c r="R1252" s="27"/>
      <c r="S1252" s="27"/>
      <c r="T1252" s="28"/>
      <c r="AT1252" s="10" t="s">
        <v>318</v>
      </c>
      <c r="AU1252" s="10" t="s">
        <v>49</v>
      </c>
    </row>
    <row r="1253" spans="2:65" s="7" customFormat="1" x14ac:dyDescent="0.2">
      <c r="B1253" s="111"/>
      <c r="D1253" s="108" t="s">
        <v>101</v>
      </c>
      <c r="E1253" s="112" t="s">
        <v>0</v>
      </c>
      <c r="F1253" s="113" t="s">
        <v>1437</v>
      </c>
      <c r="H1253" s="114">
        <v>1</v>
      </c>
      <c r="I1253" s="115"/>
      <c r="L1253" s="111"/>
      <c r="M1253" s="116"/>
      <c r="N1253" s="117"/>
      <c r="O1253" s="117"/>
      <c r="P1253" s="117"/>
      <c r="Q1253" s="117"/>
      <c r="R1253" s="117"/>
      <c r="S1253" s="117"/>
      <c r="T1253" s="118"/>
      <c r="AT1253" s="112" t="s">
        <v>101</v>
      </c>
      <c r="AU1253" s="112" t="s">
        <v>49</v>
      </c>
      <c r="AV1253" s="7" t="s">
        <v>49</v>
      </c>
      <c r="AW1253" s="7" t="s">
        <v>25</v>
      </c>
      <c r="AX1253" s="7" t="s">
        <v>46</v>
      </c>
      <c r="AY1253" s="112" t="s">
        <v>90</v>
      </c>
    </row>
    <row r="1254" spans="2:65" s="1" customFormat="1" ht="36" customHeight="1" x14ac:dyDescent="0.2">
      <c r="B1254" s="94"/>
      <c r="C1254" s="95" t="s">
        <v>1438</v>
      </c>
      <c r="D1254" s="95" t="s">
        <v>92</v>
      </c>
      <c r="E1254" s="96" t="s">
        <v>1148</v>
      </c>
      <c r="F1254" s="97" t="s">
        <v>1439</v>
      </c>
      <c r="G1254" s="98" t="s">
        <v>467</v>
      </c>
      <c r="H1254" s="99">
        <v>1</v>
      </c>
      <c r="I1254" s="100"/>
      <c r="J1254" s="101">
        <f>ROUND(I1254*H1254,2)</f>
        <v>0</v>
      </c>
      <c r="K1254" s="97" t="s">
        <v>0</v>
      </c>
      <c r="L1254" s="19"/>
      <c r="M1254" s="102" t="s">
        <v>0</v>
      </c>
      <c r="N1254" s="103" t="s">
        <v>33</v>
      </c>
      <c r="O1254" s="27"/>
      <c r="P1254" s="104">
        <f>O1254*H1254</f>
        <v>0</v>
      </c>
      <c r="Q1254" s="104">
        <v>0</v>
      </c>
      <c r="R1254" s="104">
        <f>Q1254*H1254</f>
        <v>0</v>
      </c>
      <c r="S1254" s="104">
        <v>0</v>
      </c>
      <c r="T1254" s="105">
        <f>S1254*H1254</f>
        <v>0</v>
      </c>
      <c r="AR1254" s="106" t="s">
        <v>195</v>
      </c>
      <c r="AT1254" s="106" t="s">
        <v>92</v>
      </c>
      <c r="AU1254" s="106" t="s">
        <v>49</v>
      </c>
      <c r="AY1254" s="10" t="s">
        <v>90</v>
      </c>
      <c r="BE1254" s="107">
        <f>IF(N1254="základní",J1254,0)</f>
        <v>0</v>
      </c>
      <c r="BF1254" s="107">
        <f>IF(N1254="snížená",J1254,0)</f>
        <v>0</v>
      </c>
      <c r="BG1254" s="107">
        <f>IF(N1254="zákl. přenesená",J1254,0)</f>
        <v>0</v>
      </c>
      <c r="BH1254" s="107">
        <f>IF(N1254="sníž. přenesená",J1254,0)</f>
        <v>0</v>
      </c>
      <c r="BI1254" s="107">
        <f>IF(N1254="nulová",J1254,0)</f>
        <v>0</v>
      </c>
      <c r="BJ1254" s="10" t="s">
        <v>47</v>
      </c>
      <c r="BK1254" s="107">
        <f>ROUND(I1254*H1254,2)</f>
        <v>0</v>
      </c>
      <c r="BL1254" s="10" t="s">
        <v>195</v>
      </c>
      <c r="BM1254" s="106" t="s">
        <v>1440</v>
      </c>
    </row>
    <row r="1255" spans="2:65" s="1" customFormat="1" ht="19.5" x14ac:dyDescent="0.2">
      <c r="B1255" s="19"/>
      <c r="D1255" s="108" t="s">
        <v>99</v>
      </c>
      <c r="F1255" s="109" t="s">
        <v>1439</v>
      </c>
      <c r="I1255" s="39"/>
      <c r="L1255" s="19"/>
      <c r="M1255" s="110"/>
      <c r="N1255" s="27"/>
      <c r="O1255" s="27"/>
      <c r="P1255" s="27"/>
      <c r="Q1255" s="27"/>
      <c r="R1255" s="27"/>
      <c r="S1255" s="27"/>
      <c r="T1255" s="28"/>
      <c r="AT1255" s="10" t="s">
        <v>99</v>
      </c>
      <c r="AU1255" s="10" t="s">
        <v>49</v>
      </c>
    </row>
    <row r="1256" spans="2:65" s="1" customFormat="1" ht="292.5" x14ac:dyDescent="0.2">
      <c r="B1256" s="19"/>
      <c r="D1256" s="108" t="s">
        <v>318</v>
      </c>
      <c r="F1256" s="137" t="s">
        <v>897</v>
      </c>
      <c r="I1256" s="39"/>
      <c r="L1256" s="19"/>
      <c r="M1256" s="110"/>
      <c r="N1256" s="27"/>
      <c r="O1256" s="27"/>
      <c r="P1256" s="27"/>
      <c r="Q1256" s="27"/>
      <c r="R1256" s="27"/>
      <c r="S1256" s="27"/>
      <c r="T1256" s="28"/>
      <c r="AT1256" s="10" t="s">
        <v>318</v>
      </c>
      <c r="AU1256" s="10" t="s">
        <v>49</v>
      </c>
    </row>
    <row r="1257" spans="2:65" s="7" customFormat="1" x14ac:dyDescent="0.2">
      <c r="B1257" s="111"/>
      <c r="D1257" s="108" t="s">
        <v>101</v>
      </c>
      <c r="E1257" s="112" t="s">
        <v>0</v>
      </c>
      <c r="F1257" s="113" t="s">
        <v>1441</v>
      </c>
      <c r="H1257" s="114">
        <v>1</v>
      </c>
      <c r="I1257" s="115"/>
      <c r="L1257" s="111"/>
      <c r="M1257" s="116"/>
      <c r="N1257" s="117"/>
      <c r="O1257" s="117"/>
      <c r="P1257" s="117"/>
      <c r="Q1257" s="117"/>
      <c r="R1257" s="117"/>
      <c r="S1257" s="117"/>
      <c r="T1257" s="118"/>
      <c r="AT1257" s="112" t="s">
        <v>101</v>
      </c>
      <c r="AU1257" s="112" t="s">
        <v>49</v>
      </c>
      <c r="AV1257" s="7" t="s">
        <v>49</v>
      </c>
      <c r="AW1257" s="7" t="s">
        <v>25</v>
      </c>
      <c r="AX1257" s="7" t="s">
        <v>46</v>
      </c>
      <c r="AY1257" s="112" t="s">
        <v>90</v>
      </c>
    </row>
    <row r="1258" spans="2:65" s="1" customFormat="1" ht="36" customHeight="1" x14ac:dyDescent="0.2">
      <c r="B1258" s="94"/>
      <c r="C1258" s="95" t="s">
        <v>1442</v>
      </c>
      <c r="D1258" s="95" t="s">
        <v>92</v>
      </c>
      <c r="E1258" s="96" t="s">
        <v>1152</v>
      </c>
      <c r="F1258" s="97" t="s">
        <v>1443</v>
      </c>
      <c r="G1258" s="98" t="s">
        <v>467</v>
      </c>
      <c r="H1258" s="99">
        <v>1</v>
      </c>
      <c r="I1258" s="100"/>
      <c r="J1258" s="101">
        <f>ROUND(I1258*H1258,2)</f>
        <v>0</v>
      </c>
      <c r="K1258" s="97" t="s">
        <v>0</v>
      </c>
      <c r="L1258" s="19"/>
      <c r="M1258" s="102" t="s">
        <v>0</v>
      </c>
      <c r="N1258" s="103" t="s">
        <v>33</v>
      </c>
      <c r="O1258" s="27"/>
      <c r="P1258" s="104">
        <f>O1258*H1258</f>
        <v>0</v>
      </c>
      <c r="Q1258" s="104">
        <v>0</v>
      </c>
      <c r="R1258" s="104">
        <f>Q1258*H1258</f>
        <v>0</v>
      </c>
      <c r="S1258" s="104">
        <v>0</v>
      </c>
      <c r="T1258" s="105">
        <f>S1258*H1258</f>
        <v>0</v>
      </c>
      <c r="AR1258" s="106" t="s">
        <v>195</v>
      </c>
      <c r="AT1258" s="106" t="s">
        <v>92</v>
      </c>
      <c r="AU1258" s="106" t="s">
        <v>49</v>
      </c>
      <c r="AY1258" s="10" t="s">
        <v>90</v>
      </c>
      <c r="BE1258" s="107">
        <f>IF(N1258="základní",J1258,0)</f>
        <v>0</v>
      </c>
      <c r="BF1258" s="107">
        <f>IF(N1258="snížená",J1258,0)</f>
        <v>0</v>
      </c>
      <c r="BG1258" s="107">
        <f>IF(N1258="zákl. přenesená",J1258,0)</f>
        <v>0</v>
      </c>
      <c r="BH1258" s="107">
        <f>IF(N1258="sníž. přenesená",J1258,0)</f>
        <v>0</v>
      </c>
      <c r="BI1258" s="107">
        <f>IF(N1258="nulová",J1258,0)</f>
        <v>0</v>
      </c>
      <c r="BJ1258" s="10" t="s">
        <v>47</v>
      </c>
      <c r="BK1258" s="107">
        <f>ROUND(I1258*H1258,2)</f>
        <v>0</v>
      </c>
      <c r="BL1258" s="10" t="s">
        <v>195</v>
      </c>
      <c r="BM1258" s="106" t="s">
        <v>1444</v>
      </c>
    </row>
    <row r="1259" spans="2:65" s="1" customFormat="1" ht="19.5" x14ac:dyDescent="0.2">
      <c r="B1259" s="19"/>
      <c r="D1259" s="108" t="s">
        <v>99</v>
      </c>
      <c r="F1259" s="109" t="s">
        <v>1443</v>
      </c>
      <c r="I1259" s="39"/>
      <c r="L1259" s="19"/>
      <c r="M1259" s="110"/>
      <c r="N1259" s="27"/>
      <c r="O1259" s="27"/>
      <c r="P1259" s="27"/>
      <c r="Q1259" s="27"/>
      <c r="R1259" s="27"/>
      <c r="S1259" s="27"/>
      <c r="T1259" s="28"/>
      <c r="AT1259" s="10" t="s">
        <v>99</v>
      </c>
      <c r="AU1259" s="10" t="s">
        <v>49</v>
      </c>
    </row>
    <row r="1260" spans="2:65" s="1" customFormat="1" ht="292.5" x14ac:dyDescent="0.2">
      <c r="B1260" s="19"/>
      <c r="D1260" s="108" t="s">
        <v>318</v>
      </c>
      <c r="F1260" s="137" t="s">
        <v>897</v>
      </c>
      <c r="I1260" s="39"/>
      <c r="L1260" s="19"/>
      <c r="M1260" s="110"/>
      <c r="N1260" s="27"/>
      <c r="O1260" s="27"/>
      <c r="P1260" s="27"/>
      <c r="Q1260" s="27"/>
      <c r="R1260" s="27"/>
      <c r="S1260" s="27"/>
      <c r="T1260" s="28"/>
      <c r="AT1260" s="10" t="s">
        <v>318</v>
      </c>
      <c r="AU1260" s="10" t="s">
        <v>49</v>
      </c>
    </row>
    <row r="1261" spans="2:65" s="7" customFormat="1" x14ac:dyDescent="0.2">
      <c r="B1261" s="111"/>
      <c r="D1261" s="108" t="s">
        <v>101</v>
      </c>
      <c r="E1261" s="112" t="s">
        <v>0</v>
      </c>
      <c r="F1261" s="113" t="s">
        <v>1445</v>
      </c>
      <c r="H1261" s="114">
        <v>1</v>
      </c>
      <c r="I1261" s="115"/>
      <c r="L1261" s="111"/>
      <c r="M1261" s="116"/>
      <c r="N1261" s="117"/>
      <c r="O1261" s="117"/>
      <c r="P1261" s="117"/>
      <c r="Q1261" s="117"/>
      <c r="R1261" s="117"/>
      <c r="S1261" s="117"/>
      <c r="T1261" s="118"/>
      <c r="AT1261" s="112" t="s">
        <v>101</v>
      </c>
      <c r="AU1261" s="112" t="s">
        <v>49</v>
      </c>
      <c r="AV1261" s="7" t="s">
        <v>49</v>
      </c>
      <c r="AW1261" s="7" t="s">
        <v>25</v>
      </c>
      <c r="AX1261" s="7" t="s">
        <v>46</v>
      </c>
      <c r="AY1261" s="112" t="s">
        <v>90</v>
      </c>
    </row>
    <row r="1262" spans="2:65" s="1" customFormat="1" ht="36" customHeight="1" x14ac:dyDescent="0.2">
      <c r="B1262" s="94"/>
      <c r="C1262" s="95" t="s">
        <v>1446</v>
      </c>
      <c r="D1262" s="95" t="s">
        <v>92</v>
      </c>
      <c r="E1262" s="96" t="s">
        <v>1156</v>
      </c>
      <c r="F1262" s="97" t="s">
        <v>1447</v>
      </c>
      <c r="G1262" s="98" t="s">
        <v>467</v>
      </c>
      <c r="H1262" s="99">
        <v>1</v>
      </c>
      <c r="I1262" s="100"/>
      <c r="J1262" s="101">
        <f>ROUND(I1262*H1262,2)</f>
        <v>0</v>
      </c>
      <c r="K1262" s="97" t="s">
        <v>0</v>
      </c>
      <c r="L1262" s="19"/>
      <c r="M1262" s="102" t="s">
        <v>0</v>
      </c>
      <c r="N1262" s="103" t="s">
        <v>33</v>
      </c>
      <c r="O1262" s="27"/>
      <c r="P1262" s="104">
        <f>O1262*H1262</f>
        <v>0</v>
      </c>
      <c r="Q1262" s="104">
        <v>0</v>
      </c>
      <c r="R1262" s="104">
        <f>Q1262*H1262</f>
        <v>0</v>
      </c>
      <c r="S1262" s="104">
        <v>0</v>
      </c>
      <c r="T1262" s="105">
        <f>S1262*H1262</f>
        <v>0</v>
      </c>
      <c r="AR1262" s="106" t="s">
        <v>195</v>
      </c>
      <c r="AT1262" s="106" t="s">
        <v>92</v>
      </c>
      <c r="AU1262" s="106" t="s">
        <v>49</v>
      </c>
      <c r="AY1262" s="10" t="s">
        <v>90</v>
      </c>
      <c r="BE1262" s="107">
        <f>IF(N1262="základní",J1262,0)</f>
        <v>0</v>
      </c>
      <c r="BF1262" s="107">
        <f>IF(N1262="snížená",J1262,0)</f>
        <v>0</v>
      </c>
      <c r="BG1262" s="107">
        <f>IF(N1262="zákl. přenesená",J1262,0)</f>
        <v>0</v>
      </c>
      <c r="BH1262" s="107">
        <f>IF(N1262="sníž. přenesená",J1262,0)</f>
        <v>0</v>
      </c>
      <c r="BI1262" s="107">
        <f>IF(N1262="nulová",J1262,0)</f>
        <v>0</v>
      </c>
      <c r="BJ1262" s="10" t="s">
        <v>47</v>
      </c>
      <c r="BK1262" s="107">
        <f>ROUND(I1262*H1262,2)</f>
        <v>0</v>
      </c>
      <c r="BL1262" s="10" t="s">
        <v>195</v>
      </c>
      <c r="BM1262" s="106" t="s">
        <v>1448</v>
      </c>
    </row>
    <row r="1263" spans="2:65" s="1" customFormat="1" ht="19.5" x14ac:dyDescent="0.2">
      <c r="B1263" s="19"/>
      <c r="D1263" s="108" t="s">
        <v>99</v>
      </c>
      <c r="F1263" s="109" t="s">
        <v>1447</v>
      </c>
      <c r="I1263" s="39"/>
      <c r="L1263" s="19"/>
      <c r="M1263" s="110"/>
      <c r="N1263" s="27"/>
      <c r="O1263" s="27"/>
      <c r="P1263" s="27"/>
      <c r="Q1263" s="27"/>
      <c r="R1263" s="27"/>
      <c r="S1263" s="27"/>
      <c r="T1263" s="28"/>
      <c r="AT1263" s="10" t="s">
        <v>99</v>
      </c>
      <c r="AU1263" s="10" t="s">
        <v>49</v>
      </c>
    </row>
    <row r="1264" spans="2:65" s="1" customFormat="1" ht="292.5" x14ac:dyDescent="0.2">
      <c r="B1264" s="19"/>
      <c r="D1264" s="108" t="s">
        <v>318</v>
      </c>
      <c r="F1264" s="137" t="s">
        <v>897</v>
      </c>
      <c r="I1264" s="39"/>
      <c r="L1264" s="19"/>
      <c r="M1264" s="110"/>
      <c r="N1264" s="27"/>
      <c r="O1264" s="27"/>
      <c r="P1264" s="27"/>
      <c r="Q1264" s="27"/>
      <c r="R1264" s="27"/>
      <c r="S1264" s="27"/>
      <c r="T1264" s="28"/>
      <c r="AT1264" s="10" t="s">
        <v>318</v>
      </c>
      <c r="AU1264" s="10" t="s">
        <v>49</v>
      </c>
    </row>
    <row r="1265" spans="2:65" s="7" customFormat="1" x14ac:dyDescent="0.2">
      <c r="B1265" s="111"/>
      <c r="D1265" s="108" t="s">
        <v>101</v>
      </c>
      <c r="E1265" s="112" t="s">
        <v>0</v>
      </c>
      <c r="F1265" s="113" t="s">
        <v>1449</v>
      </c>
      <c r="H1265" s="114">
        <v>1</v>
      </c>
      <c r="I1265" s="115"/>
      <c r="L1265" s="111"/>
      <c r="M1265" s="116"/>
      <c r="N1265" s="117"/>
      <c r="O1265" s="117"/>
      <c r="P1265" s="117"/>
      <c r="Q1265" s="117"/>
      <c r="R1265" s="117"/>
      <c r="S1265" s="117"/>
      <c r="T1265" s="118"/>
      <c r="AT1265" s="112" t="s">
        <v>101</v>
      </c>
      <c r="AU1265" s="112" t="s">
        <v>49</v>
      </c>
      <c r="AV1265" s="7" t="s">
        <v>49</v>
      </c>
      <c r="AW1265" s="7" t="s">
        <v>25</v>
      </c>
      <c r="AX1265" s="7" t="s">
        <v>46</v>
      </c>
      <c r="AY1265" s="112" t="s">
        <v>90</v>
      </c>
    </row>
    <row r="1266" spans="2:65" s="1" customFormat="1" ht="36" customHeight="1" x14ac:dyDescent="0.2">
      <c r="B1266" s="94"/>
      <c r="C1266" s="95" t="s">
        <v>1450</v>
      </c>
      <c r="D1266" s="95" t="s">
        <v>92</v>
      </c>
      <c r="E1266" s="96" t="s">
        <v>1160</v>
      </c>
      <c r="F1266" s="97" t="s">
        <v>1451</v>
      </c>
      <c r="G1266" s="98" t="s">
        <v>467</v>
      </c>
      <c r="H1266" s="99">
        <v>1</v>
      </c>
      <c r="I1266" s="100"/>
      <c r="J1266" s="101">
        <f>ROUND(I1266*H1266,2)</f>
        <v>0</v>
      </c>
      <c r="K1266" s="97" t="s">
        <v>0</v>
      </c>
      <c r="L1266" s="19"/>
      <c r="M1266" s="102" t="s">
        <v>0</v>
      </c>
      <c r="N1266" s="103" t="s">
        <v>33</v>
      </c>
      <c r="O1266" s="27"/>
      <c r="P1266" s="104">
        <f>O1266*H1266</f>
        <v>0</v>
      </c>
      <c r="Q1266" s="104">
        <v>0</v>
      </c>
      <c r="R1266" s="104">
        <f>Q1266*H1266</f>
        <v>0</v>
      </c>
      <c r="S1266" s="104">
        <v>0</v>
      </c>
      <c r="T1266" s="105">
        <f>S1266*H1266</f>
        <v>0</v>
      </c>
      <c r="AR1266" s="106" t="s">
        <v>195</v>
      </c>
      <c r="AT1266" s="106" t="s">
        <v>92</v>
      </c>
      <c r="AU1266" s="106" t="s">
        <v>49</v>
      </c>
      <c r="AY1266" s="10" t="s">
        <v>90</v>
      </c>
      <c r="BE1266" s="107">
        <f>IF(N1266="základní",J1266,0)</f>
        <v>0</v>
      </c>
      <c r="BF1266" s="107">
        <f>IF(N1266="snížená",J1266,0)</f>
        <v>0</v>
      </c>
      <c r="BG1266" s="107">
        <f>IF(N1266="zákl. přenesená",J1266,0)</f>
        <v>0</v>
      </c>
      <c r="BH1266" s="107">
        <f>IF(N1266="sníž. přenesená",J1266,0)</f>
        <v>0</v>
      </c>
      <c r="BI1266" s="107">
        <f>IF(N1266="nulová",J1266,0)</f>
        <v>0</v>
      </c>
      <c r="BJ1266" s="10" t="s">
        <v>47</v>
      </c>
      <c r="BK1266" s="107">
        <f>ROUND(I1266*H1266,2)</f>
        <v>0</v>
      </c>
      <c r="BL1266" s="10" t="s">
        <v>195</v>
      </c>
      <c r="BM1266" s="106" t="s">
        <v>1452</v>
      </c>
    </row>
    <row r="1267" spans="2:65" s="1" customFormat="1" ht="19.5" x14ac:dyDescent="0.2">
      <c r="B1267" s="19"/>
      <c r="D1267" s="108" t="s">
        <v>99</v>
      </c>
      <c r="F1267" s="109" t="s">
        <v>1451</v>
      </c>
      <c r="I1267" s="39"/>
      <c r="L1267" s="19"/>
      <c r="M1267" s="110"/>
      <c r="N1267" s="27"/>
      <c r="O1267" s="27"/>
      <c r="P1267" s="27"/>
      <c r="Q1267" s="27"/>
      <c r="R1267" s="27"/>
      <c r="S1267" s="27"/>
      <c r="T1267" s="28"/>
      <c r="AT1267" s="10" t="s">
        <v>99</v>
      </c>
      <c r="AU1267" s="10" t="s">
        <v>49</v>
      </c>
    </row>
    <row r="1268" spans="2:65" s="1" customFormat="1" ht="292.5" x14ac:dyDescent="0.2">
      <c r="B1268" s="19"/>
      <c r="D1268" s="108" t="s">
        <v>318</v>
      </c>
      <c r="F1268" s="137" t="s">
        <v>897</v>
      </c>
      <c r="I1268" s="39"/>
      <c r="L1268" s="19"/>
      <c r="M1268" s="110"/>
      <c r="N1268" s="27"/>
      <c r="O1268" s="27"/>
      <c r="P1268" s="27"/>
      <c r="Q1268" s="27"/>
      <c r="R1268" s="27"/>
      <c r="S1268" s="27"/>
      <c r="T1268" s="28"/>
      <c r="AT1268" s="10" t="s">
        <v>318</v>
      </c>
      <c r="AU1268" s="10" t="s">
        <v>49</v>
      </c>
    </row>
    <row r="1269" spans="2:65" s="7" customFormat="1" x14ac:dyDescent="0.2">
      <c r="B1269" s="111"/>
      <c r="D1269" s="108" t="s">
        <v>101</v>
      </c>
      <c r="E1269" s="112" t="s">
        <v>0</v>
      </c>
      <c r="F1269" s="113" t="s">
        <v>1453</v>
      </c>
      <c r="H1269" s="114">
        <v>1</v>
      </c>
      <c r="I1269" s="115"/>
      <c r="L1269" s="111"/>
      <c r="M1269" s="116"/>
      <c r="N1269" s="117"/>
      <c r="O1269" s="117"/>
      <c r="P1269" s="117"/>
      <c r="Q1269" s="117"/>
      <c r="R1269" s="117"/>
      <c r="S1269" s="117"/>
      <c r="T1269" s="118"/>
      <c r="AT1269" s="112" t="s">
        <v>101</v>
      </c>
      <c r="AU1269" s="112" t="s">
        <v>49</v>
      </c>
      <c r="AV1269" s="7" t="s">
        <v>49</v>
      </c>
      <c r="AW1269" s="7" t="s">
        <v>25</v>
      </c>
      <c r="AX1269" s="7" t="s">
        <v>46</v>
      </c>
      <c r="AY1269" s="112" t="s">
        <v>90</v>
      </c>
    </row>
    <row r="1270" spans="2:65" s="1" customFormat="1" ht="36" customHeight="1" x14ac:dyDescent="0.2">
      <c r="B1270" s="94"/>
      <c r="C1270" s="95" t="s">
        <v>1454</v>
      </c>
      <c r="D1270" s="95" t="s">
        <v>92</v>
      </c>
      <c r="E1270" s="96" t="s">
        <v>1164</v>
      </c>
      <c r="F1270" s="97" t="s">
        <v>1455</v>
      </c>
      <c r="G1270" s="98" t="s">
        <v>467</v>
      </c>
      <c r="H1270" s="99">
        <v>1</v>
      </c>
      <c r="I1270" s="100"/>
      <c r="J1270" s="101">
        <f>ROUND(I1270*H1270,2)</f>
        <v>0</v>
      </c>
      <c r="K1270" s="97" t="s">
        <v>0</v>
      </c>
      <c r="L1270" s="19"/>
      <c r="M1270" s="102" t="s">
        <v>0</v>
      </c>
      <c r="N1270" s="103" t="s">
        <v>33</v>
      </c>
      <c r="O1270" s="27"/>
      <c r="P1270" s="104">
        <f>O1270*H1270</f>
        <v>0</v>
      </c>
      <c r="Q1270" s="104">
        <v>0</v>
      </c>
      <c r="R1270" s="104">
        <f>Q1270*H1270</f>
        <v>0</v>
      </c>
      <c r="S1270" s="104">
        <v>0</v>
      </c>
      <c r="T1270" s="105">
        <f>S1270*H1270</f>
        <v>0</v>
      </c>
      <c r="AR1270" s="106" t="s">
        <v>195</v>
      </c>
      <c r="AT1270" s="106" t="s">
        <v>92</v>
      </c>
      <c r="AU1270" s="106" t="s">
        <v>49</v>
      </c>
      <c r="AY1270" s="10" t="s">
        <v>90</v>
      </c>
      <c r="BE1270" s="107">
        <f>IF(N1270="základní",J1270,0)</f>
        <v>0</v>
      </c>
      <c r="BF1270" s="107">
        <f>IF(N1270="snížená",J1270,0)</f>
        <v>0</v>
      </c>
      <c r="BG1270" s="107">
        <f>IF(N1270="zákl. přenesená",J1270,0)</f>
        <v>0</v>
      </c>
      <c r="BH1270" s="107">
        <f>IF(N1270="sníž. přenesená",J1270,0)</f>
        <v>0</v>
      </c>
      <c r="BI1270" s="107">
        <f>IF(N1270="nulová",J1270,0)</f>
        <v>0</v>
      </c>
      <c r="BJ1270" s="10" t="s">
        <v>47</v>
      </c>
      <c r="BK1270" s="107">
        <f>ROUND(I1270*H1270,2)</f>
        <v>0</v>
      </c>
      <c r="BL1270" s="10" t="s">
        <v>195</v>
      </c>
      <c r="BM1270" s="106" t="s">
        <v>1456</v>
      </c>
    </row>
    <row r="1271" spans="2:65" s="1" customFormat="1" ht="19.5" x14ac:dyDescent="0.2">
      <c r="B1271" s="19"/>
      <c r="D1271" s="108" t="s">
        <v>99</v>
      </c>
      <c r="F1271" s="109" t="s">
        <v>1455</v>
      </c>
      <c r="I1271" s="39"/>
      <c r="L1271" s="19"/>
      <c r="M1271" s="110"/>
      <c r="N1271" s="27"/>
      <c r="O1271" s="27"/>
      <c r="P1271" s="27"/>
      <c r="Q1271" s="27"/>
      <c r="R1271" s="27"/>
      <c r="S1271" s="27"/>
      <c r="T1271" s="28"/>
      <c r="AT1271" s="10" t="s">
        <v>99</v>
      </c>
      <c r="AU1271" s="10" t="s">
        <v>49</v>
      </c>
    </row>
    <row r="1272" spans="2:65" s="1" customFormat="1" ht="292.5" x14ac:dyDescent="0.2">
      <c r="B1272" s="19"/>
      <c r="D1272" s="108" t="s">
        <v>318</v>
      </c>
      <c r="F1272" s="137" t="s">
        <v>897</v>
      </c>
      <c r="I1272" s="39"/>
      <c r="L1272" s="19"/>
      <c r="M1272" s="110"/>
      <c r="N1272" s="27"/>
      <c r="O1272" s="27"/>
      <c r="P1272" s="27"/>
      <c r="Q1272" s="27"/>
      <c r="R1272" s="27"/>
      <c r="S1272" s="27"/>
      <c r="T1272" s="28"/>
      <c r="AT1272" s="10" t="s">
        <v>318</v>
      </c>
      <c r="AU1272" s="10" t="s">
        <v>49</v>
      </c>
    </row>
    <row r="1273" spans="2:65" s="7" customFormat="1" x14ac:dyDescent="0.2">
      <c r="B1273" s="111"/>
      <c r="D1273" s="108" t="s">
        <v>101</v>
      </c>
      <c r="E1273" s="112" t="s">
        <v>0</v>
      </c>
      <c r="F1273" s="113" t="s">
        <v>1457</v>
      </c>
      <c r="H1273" s="114">
        <v>1</v>
      </c>
      <c r="I1273" s="115"/>
      <c r="L1273" s="111"/>
      <c r="M1273" s="116"/>
      <c r="N1273" s="117"/>
      <c r="O1273" s="117"/>
      <c r="P1273" s="117"/>
      <c r="Q1273" s="117"/>
      <c r="R1273" s="117"/>
      <c r="S1273" s="117"/>
      <c r="T1273" s="118"/>
      <c r="AT1273" s="112" t="s">
        <v>101</v>
      </c>
      <c r="AU1273" s="112" t="s">
        <v>49</v>
      </c>
      <c r="AV1273" s="7" t="s">
        <v>49</v>
      </c>
      <c r="AW1273" s="7" t="s">
        <v>25</v>
      </c>
      <c r="AX1273" s="7" t="s">
        <v>46</v>
      </c>
      <c r="AY1273" s="112" t="s">
        <v>90</v>
      </c>
    </row>
    <row r="1274" spans="2:65" s="1" customFormat="1" ht="36" customHeight="1" x14ac:dyDescent="0.2">
      <c r="B1274" s="94"/>
      <c r="C1274" s="95" t="s">
        <v>1458</v>
      </c>
      <c r="D1274" s="95" t="s">
        <v>92</v>
      </c>
      <c r="E1274" s="96" t="s">
        <v>1168</v>
      </c>
      <c r="F1274" s="97" t="s">
        <v>1459</v>
      </c>
      <c r="G1274" s="98" t="s">
        <v>467</v>
      </c>
      <c r="H1274" s="99">
        <v>1</v>
      </c>
      <c r="I1274" s="100"/>
      <c r="J1274" s="101">
        <f>ROUND(I1274*H1274,2)</f>
        <v>0</v>
      </c>
      <c r="K1274" s="97" t="s">
        <v>0</v>
      </c>
      <c r="L1274" s="19"/>
      <c r="M1274" s="102" t="s">
        <v>0</v>
      </c>
      <c r="N1274" s="103" t="s">
        <v>33</v>
      </c>
      <c r="O1274" s="27"/>
      <c r="P1274" s="104">
        <f>O1274*H1274</f>
        <v>0</v>
      </c>
      <c r="Q1274" s="104">
        <v>0</v>
      </c>
      <c r="R1274" s="104">
        <f>Q1274*H1274</f>
        <v>0</v>
      </c>
      <c r="S1274" s="104">
        <v>0</v>
      </c>
      <c r="T1274" s="105">
        <f>S1274*H1274</f>
        <v>0</v>
      </c>
      <c r="AR1274" s="106" t="s">
        <v>195</v>
      </c>
      <c r="AT1274" s="106" t="s">
        <v>92</v>
      </c>
      <c r="AU1274" s="106" t="s">
        <v>49</v>
      </c>
      <c r="AY1274" s="10" t="s">
        <v>90</v>
      </c>
      <c r="BE1274" s="107">
        <f>IF(N1274="základní",J1274,0)</f>
        <v>0</v>
      </c>
      <c r="BF1274" s="107">
        <f>IF(N1274="snížená",J1274,0)</f>
        <v>0</v>
      </c>
      <c r="BG1274" s="107">
        <f>IF(N1274="zákl. přenesená",J1274,0)</f>
        <v>0</v>
      </c>
      <c r="BH1274" s="107">
        <f>IF(N1274="sníž. přenesená",J1274,0)</f>
        <v>0</v>
      </c>
      <c r="BI1274" s="107">
        <f>IF(N1274="nulová",J1274,0)</f>
        <v>0</v>
      </c>
      <c r="BJ1274" s="10" t="s">
        <v>47</v>
      </c>
      <c r="BK1274" s="107">
        <f>ROUND(I1274*H1274,2)</f>
        <v>0</v>
      </c>
      <c r="BL1274" s="10" t="s">
        <v>195</v>
      </c>
      <c r="BM1274" s="106" t="s">
        <v>1460</v>
      </c>
    </row>
    <row r="1275" spans="2:65" s="1" customFormat="1" ht="19.5" x14ac:dyDescent="0.2">
      <c r="B1275" s="19"/>
      <c r="D1275" s="108" t="s">
        <v>99</v>
      </c>
      <c r="F1275" s="109" t="s">
        <v>1459</v>
      </c>
      <c r="I1275" s="39"/>
      <c r="L1275" s="19"/>
      <c r="M1275" s="110"/>
      <c r="N1275" s="27"/>
      <c r="O1275" s="27"/>
      <c r="P1275" s="27"/>
      <c r="Q1275" s="27"/>
      <c r="R1275" s="27"/>
      <c r="S1275" s="27"/>
      <c r="T1275" s="28"/>
      <c r="AT1275" s="10" t="s">
        <v>99</v>
      </c>
      <c r="AU1275" s="10" t="s">
        <v>49</v>
      </c>
    </row>
    <row r="1276" spans="2:65" s="1" customFormat="1" ht="292.5" x14ac:dyDescent="0.2">
      <c r="B1276" s="19"/>
      <c r="D1276" s="108" t="s">
        <v>318</v>
      </c>
      <c r="F1276" s="137" t="s">
        <v>897</v>
      </c>
      <c r="I1276" s="39"/>
      <c r="L1276" s="19"/>
      <c r="M1276" s="110"/>
      <c r="N1276" s="27"/>
      <c r="O1276" s="27"/>
      <c r="P1276" s="27"/>
      <c r="Q1276" s="27"/>
      <c r="R1276" s="27"/>
      <c r="S1276" s="27"/>
      <c r="T1276" s="28"/>
      <c r="AT1276" s="10" t="s">
        <v>318</v>
      </c>
      <c r="AU1276" s="10" t="s">
        <v>49</v>
      </c>
    </row>
    <row r="1277" spans="2:65" s="7" customFormat="1" x14ac:dyDescent="0.2">
      <c r="B1277" s="111"/>
      <c r="D1277" s="108" t="s">
        <v>101</v>
      </c>
      <c r="E1277" s="112" t="s">
        <v>0</v>
      </c>
      <c r="F1277" s="113" t="s">
        <v>1461</v>
      </c>
      <c r="H1277" s="114">
        <v>1</v>
      </c>
      <c r="I1277" s="115"/>
      <c r="L1277" s="111"/>
      <c r="M1277" s="116"/>
      <c r="N1277" s="117"/>
      <c r="O1277" s="117"/>
      <c r="P1277" s="117"/>
      <c r="Q1277" s="117"/>
      <c r="R1277" s="117"/>
      <c r="S1277" s="117"/>
      <c r="T1277" s="118"/>
      <c r="AT1277" s="112" t="s">
        <v>101</v>
      </c>
      <c r="AU1277" s="112" t="s">
        <v>49</v>
      </c>
      <c r="AV1277" s="7" t="s">
        <v>49</v>
      </c>
      <c r="AW1277" s="7" t="s">
        <v>25</v>
      </c>
      <c r="AX1277" s="7" t="s">
        <v>46</v>
      </c>
      <c r="AY1277" s="112" t="s">
        <v>90</v>
      </c>
    </row>
    <row r="1278" spans="2:65" s="1" customFormat="1" ht="36" customHeight="1" x14ac:dyDescent="0.2">
      <c r="B1278" s="94"/>
      <c r="C1278" s="95" t="s">
        <v>1462</v>
      </c>
      <c r="D1278" s="95" t="s">
        <v>92</v>
      </c>
      <c r="E1278" s="96" t="s">
        <v>1172</v>
      </c>
      <c r="F1278" s="97" t="s">
        <v>1463</v>
      </c>
      <c r="G1278" s="98" t="s">
        <v>467</v>
      </c>
      <c r="H1278" s="99">
        <v>1</v>
      </c>
      <c r="I1278" s="100"/>
      <c r="J1278" s="101">
        <f>ROUND(I1278*H1278,2)</f>
        <v>0</v>
      </c>
      <c r="K1278" s="97" t="s">
        <v>0</v>
      </c>
      <c r="L1278" s="19"/>
      <c r="M1278" s="102" t="s">
        <v>0</v>
      </c>
      <c r="N1278" s="103" t="s">
        <v>33</v>
      </c>
      <c r="O1278" s="27"/>
      <c r="P1278" s="104">
        <f>O1278*H1278</f>
        <v>0</v>
      </c>
      <c r="Q1278" s="104">
        <v>0</v>
      </c>
      <c r="R1278" s="104">
        <f>Q1278*H1278</f>
        <v>0</v>
      </c>
      <c r="S1278" s="104">
        <v>0</v>
      </c>
      <c r="T1278" s="105">
        <f>S1278*H1278</f>
        <v>0</v>
      </c>
      <c r="AR1278" s="106" t="s">
        <v>195</v>
      </c>
      <c r="AT1278" s="106" t="s">
        <v>92</v>
      </c>
      <c r="AU1278" s="106" t="s">
        <v>49</v>
      </c>
      <c r="AY1278" s="10" t="s">
        <v>90</v>
      </c>
      <c r="BE1278" s="107">
        <f>IF(N1278="základní",J1278,0)</f>
        <v>0</v>
      </c>
      <c r="BF1278" s="107">
        <f>IF(N1278="snížená",J1278,0)</f>
        <v>0</v>
      </c>
      <c r="BG1278" s="107">
        <f>IF(N1278="zákl. přenesená",J1278,0)</f>
        <v>0</v>
      </c>
      <c r="BH1278" s="107">
        <f>IF(N1278="sníž. přenesená",J1278,0)</f>
        <v>0</v>
      </c>
      <c r="BI1278" s="107">
        <f>IF(N1278="nulová",J1278,0)</f>
        <v>0</v>
      </c>
      <c r="BJ1278" s="10" t="s">
        <v>47</v>
      </c>
      <c r="BK1278" s="107">
        <f>ROUND(I1278*H1278,2)</f>
        <v>0</v>
      </c>
      <c r="BL1278" s="10" t="s">
        <v>195</v>
      </c>
      <c r="BM1278" s="106" t="s">
        <v>1464</v>
      </c>
    </row>
    <row r="1279" spans="2:65" s="1" customFormat="1" ht="19.5" x14ac:dyDescent="0.2">
      <c r="B1279" s="19"/>
      <c r="D1279" s="108" t="s">
        <v>99</v>
      </c>
      <c r="F1279" s="109" t="s">
        <v>1463</v>
      </c>
      <c r="I1279" s="39"/>
      <c r="L1279" s="19"/>
      <c r="M1279" s="110"/>
      <c r="N1279" s="27"/>
      <c r="O1279" s="27"/>
      <c r="P1279" s="27"/>
      <c r="Q1279" s="27"/>
      <c r="R1279" s="27"/>
      <c r="S1279" s="27"/>
      <c r="T1279" s="28"/>
      <c r="AT1279" s="10" t="s">
        <v>99</v>
      </c>
      <c r="AU1279" s="10" t="s">
        <v>49</v>
      </c>
    </row>
    <row r="1280" spans="2:65" s="1" customFormat="1" ht="292.5" x14ac:dyDescent="0.2">
      <c r="B1280" s="19"/>
      <c r="D1280" s="108" t="s">
        <v>318</v>
      </c>
      <c r="F1280" s="137" t="s">
        <v>897</v>
      </c>
      <c r="I1280" s="39"/>
      <c r="L1280" s="19"/>
      <c r="M1280" s="110"/>
      <c r="N1280" s="27"/>
      <c r="O1280" s="27"/>
      <c r="P1280" s="27"/>
      <c r="Q1280" s="27"/>
      <c r="R1280" s="27"/>
      <c r="S1280" s="27"/>
      <c r="T1280" s="28"/>
      <c r="AT1280" s="10" t="s">
        <v>318</v>
      </c>
      <c r="AU1280" s="10" t="s">
        <v>49</v>
      </c>
    </row>
    <row r="1281" spans="2:65" s="7" customFormat="1" x14ac:dyDescent="0.2">
      <c r="B1281" s="111"/>
      <c r="D1281" s="108" t="s">
        <v>101</v>
      </c>
      <c r="E1281" s="112" t="s">
        <v>0</v>
      </c>
      <c r="F1281" s="113" t="s">
        <v>1465</v>
      </c>
      <c r="H1281" s="114">
        <v>1</v>
      </c>
      <c r="I1281" s="115"/>
      <c r="L1281" s="111"/>
      <c r="M1281" s="116"/>
      <c r="N1281" s="117"/>
      <c r="O1281" s="117"/>
      <c r="P1281" s="117"/>
      <c r="Q1281" s="117"/>
      <c r="R1281" s="117"/>
      <c r="S1281" s="117"/>
      <c r="T1281" s="118"/>
      <c r="AT1281" s="112" t="s">
        <v>101</v>
      </c>
      <c r="AU1281" s="112" t="s">
        <v>49</v>
      </c>
      <c r="AV1281" s="7" t="s">
        <v>49</v>
      </c>
      <c r="AW1281" s="7" t="s">
        <v>25</v>
      </c>
      <c r="AX1281" s="7" t="s">
        <v>46</v>
      </c>
      <c r="AY1281" s="112" t="s">
        <v>90</v>
      </c>
    </row>
    <row r="1282" spans="2:65" s="1" customFormat="1" ht="36" customHeight="1" x14ac:dyDescent="0.2">
      <c r="B1282" s="94"/>
      <c r="C1282" s="95" t="s">
        <v>1466</v>
      </c>
      <c r="D1282" s="95" t="s">
        <v>92</v>
      </c>
      <c r="E1282" s="96" t="s">
        <v>1176</v>
      </c>
      <c r="F1282" s="97" t="s">
        <v>1467</v>
      </c>
      <c r="G1282" s="98" t="s">
        <v>467</v>
      </c>
      <c r="H1282" s="99">
        <v>1</v>
      </c>
      <c r="I1282" s="100"/>
      <c r="J1282" s="101">
        <f>ROUND(I1282*H1282,2)</f>
        <v>0</v>
      </c>
      <c r="K1282" s="97" t="s">
        <v>0</v>
      </c>
      <c r="L1282" s="19"/>
      <c r="M1282" s="102" t="s">
        <v>0</v>
      </c>
      <c r="N1282" s="103" t="s">
        <v>33</v>
      </c>
      <c r="O1282" s="27"/>
      <c r="P1282" s="104">
        <f>O1282*H1282</f>
        <v>0</v>
      </c>
      <c r="Q1282" s="104">
        <v>0</v>
      </c>
      <c r="R1282" s="104">
        <f>Q1282*H1282</f>
        <v>0</v>
      </c>
      <c r="S1282" s="104">
        <v>0</v>
      </c>
      <c r="T1282" s="105">
        <f>S1282*H1282</f>
        <v>0</v>
      </c>
      <c r="AR1282" s="106" t="s">
        <v>195</v>
      </c>
      <c r="AT1282" s="106" t="s">
        <v>92</v>
      </c>
      <c r="AU1282" s="106" t="s">
        <v>49</v>
      </c>
      <c r="AY1282" s="10" t="s">
        <v>90</v>
      </c>
      <c r="BE1282" s="107">
        <f>IF(N1282="základní",J1282,0)</f>
        <v>0</v>
      </c>
      <c r="BF1282" s="107">
        <f>IF(N1282="snížená",J1282,0)</f>
        <v>0</v>
      </c>
      <c r="BG1282" s="107">
        <f>IF(N1282="zákl. přenesená",J1282,0)</f>
        <v>0</v>
      </c>
      <c r="BH1282" s="107">
        <f>IF(N1282="sníž. přenesená",J1282,0)</f>
        <v>0</v>
      </c>
      <c r="BI1282" s="107">
        <f>IF(N1282="nulová",J1282,0)</f>
        <v>0</v>
      </c>
      <c r="BJ1282" s="10" t="s">
        <v>47</v>
      </c>
      <c r="BK1282" s="107">
        <f>ROUND(I1282*H1282,2)</f>
        <v>0</v>
      </c>
      <c r="BL1282" s="10" t="s">
        <v>195</v>
      </c>
      <c r="BM1282" s="106" t="s">
        <v>1468</v>
      </c>
    </row>
    <row r="1283" spans="2:65" s="1" customFormat="1" ht="19.5" x14ac:dyDescent="0.2">
      <c r="B1283" s="19"/>
      <c r="D1283" s="108" t="s">
        <v>99</v>
      </c>
      <c r="F1283" s="109" t="s">
        <v>1467</v>
      </c>
      <c r="I1283" s="39"/>
      <c r="L1283" s="19"/>
      <c r="M1283" s="110"/>
      <c r="N1283" s="27"/>
      <c r="O1283" s="27"/>
      <c r="P1283" s="27"/>
      <c r="Q1283" s="27"/>
      <c r="R1283" s="27"/>
      <c r="S1283" s="27"/>
      <c r="T1283" s="28"/>
      <c r="AT1283" s="10" t="s">
        <v>99</v>
      </c>
      <c r="AU1283" s="10" t="s">
        <v>49</v>
      </c>
    </row>
    <row r="1284" spans="2:65" s="1" customFormat="1" ht="292.5" x14ac:dyDescent="0.2">
      <c r="B1284" s="19"/>
      <c r="D1284" s="108" t="s">
        <v>318</v>
      </c>
      <c r="F1284" s="137" t="s">
        <v>897</v>
      </c>
      <c r="I1284" s="39"/>
      <c r="L1284" s="19"/>
      <c r="M1284" s="110"/>
      <c r="N1284" s="27"/>
      <c r="O1284" s="27"/>
      <c r="P1284" s="27"/>
      <c r="Q1284" s="27"/>
      <c r="R1284" s="27"/>
      <c r="S1284" s="27"/>
      <c r="T1284" s="28"/>
      <c r="AT1284" s="10" t="s">
        <v>318</v>
      </c>
      <c r="AU1284" s="10" t="s">
        <v>49</v>
      </c>
    </row>
    <row r="1285" spans="2:65" s="7" customFormat="1" x14ac:dyDescent="0.2">
      <c r="B1285" s="111"/>
      <c r="D1285" s="108" t="s">
        <v>101</v>
      </c>
      <c r="E1285" s="112" t="s">
        <v>0</v>
      </c>
      <c r="F1285" s="113" t="s">
        <v>691</v>
      </c>
      <c r="H1285" s="114">
        <v>1</v>
      </c>
      <c r="I1285" s="115"/>
      <c r="L1285" s="111"/>
      <c r="M1285" s="116"/>
      <c r="N1285" s="117"/>
      <c r="O1285" s="117"/>
      <c r="P1285" s="117"/>
      <c r="Q1285" s="117"/>
      <c r="R1285" s="117"/>
      <c r="S1285" s="117"/>
      <c r="T1285" s="118"/>
      <c r="AT1285" s="112" t="s">
        <v>101</v>
      </c>
      <c r="AU1285" s="112" t="s">
        <v>49</v>
      </c>
      <c r="AV1285" s="7" t="s">
        <v>49</v>
      </c>
      <c r="AW1285" s="7" t="s">
        <v>25</v>
      </c>
      <c r="AX1285" s="7" t="s">
        <v>46</v>
      </c>
      <c r="AY1285" s="112" t="s">
        <v>90</v>
      </c>
    </row>
    <row r="1286" spans="2:65" s="1" customFormat="1" ht="36" customHeight="1" x14ac:dyDescent="0.2">
      <c r="B1286" s="94"/>
      <c r="C1286" s="95" t="s">
        <v>1469</v>
      </c>
      <c r="D1286" s="95" t="s">
        <v>92</v>
      </c>
      <c r="E1286" s="96" t="s">
        <v>1180</v>
      </c>
      <c r="F1286" s="97" t="s">
        <v>1470</v>
      </c>
      <c r="G1286" s="98" t="s">
        <v>467</v>
      </c>
      <c r="H1286" s="99">
        <v>1</v>
      </c>
      <c r="I1286" s="100"/>
      <c r="J1286" s="101">
        <f>ROUND(I1286*H1286,2)</f>
        <v>0</v>
      </c>
      <c r="K1286" s="97" t="s">
        <v>0</v>
      </c>
      <c r="L1286" s="19"/>
      <c r="M1286" s="102" t="s">
        <v>0</v>
      </c>
      <c r="N1286" s="103" t="s">
        <v>33</v>
      </c>
      <c r="O1286" s="27"/>
      <c r="P1286" s="104">
        <f>O1286*H1286</f>
        <v>0</v>
      </c>
      <c r="Q1286" s="104">
        <v>0</v>
      </c>
      <c r="R1286" s="104">
        <f>Q1286*H1286</f>
        <v>0</v>
      </c>
      <c r="S1286" s="104">
        <v>0</v>
      </c>
      <c r="T1286" s="105">
        <f>S1286*H1286</f>
        <v>0</v>
      </c>
      <c r="AR1286" s="106" t="s">
        <v>195</v>
      </c>
      <c r="AT1286" s="106" t="s">
        <v>92</v>
      </c>
      <c r="AU1286" s="106" t="s">
        <v>49</v>
      </c>
      <c r="AY1286" s="10" t="s">
        <v>90</v>
      </c>
      <c r="BE1286" s="107">
        <f>IF(N1286="základní",J1286,0)</f>
        <v>0</v>
      </c>
      <c r="BF1286" s="107">
        <f>IF(N1286="snížená",J1286,0)</f>
        <v>0</v>
      </c>
      <c r="BG1286" s="107">
        <f>IF(N1286="zákl. přenesená",J1286,0)</f>
        <v>0</v>
      </c>
      <c r="BH1286" s="107">
        <f>IF(N1286="sníž. přenesená",J1286,0)</f>
        <v>0</v>
      </c>
      <c r="BI1286" s="107">
        <f>IF(N1286="nulová",J1286,0)</f>
        <v>0</v>
      </c>
      <c r="BJ1286" s="10" t="s">
        <v>47</v>
      </c>
      <c r="BK1286" s="107">
        <f>ROUND(I1286*H1286,2)</f>
        <v>0</v>
      </c>
      <c r="BL1286" s="10" t="s">
        <v>195</v>
      </c>
      <c r="BM1286" s="106" t="s">
        <v>1471</v>
      </c>
    </row>
    <row r="1287" spans="2:65" s="1" customFormat="1" ht="19.5" x14ac:dyDescent="0.2">
      <c r="B1287" s="19"/>
      <c r="D1287" s="108" t="s">
        <v>99</v>
      </c>
      <c r="F1287" s="109" t="s">
        <v>1470</v>
      </c>
      <c r="I1287" s="39"/>
      <c r="L1287" s="19"/>
      <c r="M1287" s="110"/>
      <c r="N1287" s="27"/>
      <c r="O1287" s="27"/>
      <c r="P1287" s="27"/>
      <c r="Q1287" s="27"/>
      <c r="R1287" s="27"/>
      <c r="S1287" s="27"/>
      <c r="T1287" s="28"/>
      <c r="AT1287" s="10" t="s">
        <v>99</v>
      </c>
      <c r="AU1287" s="10" t="s">
        <v>49</v>
      </c>
    </row>
    <row r="1288" spans="2:65" s="1" customFormat="1" ht="292.5" x14ac:dyDescent="0.2">
      <c r="B1288" s="19"/>
      <c r="D1288" s="108" t="s">
        <v>318</v>
      </c>
      <c r="F1288" s="137" t="s">
        <v>897</v>
      </c>
      <c r="I1288" s="39"/>
      <c r="L1288" s="19"/>
      <c r="M1288" s="110"/>
      <c r="N1288" s="27"/>
      <c r="O1288" s="27"/>
      <c r="P1288" s="27"/>
      <c r="Q1288" s="27"/>
      <c r="R1288" s="27"/>
      <c r="S1288" s="27"/>
      <c r="T1288" s="28"/>
      <c r="AT1288" s="10" t="s">
        <v>318</v>
      </c>
      <c r="AU1288" s="10" t="s">
        <v>49</v>
      </c>
    </row>
    <row r="1289" spans="2:65" s="7" customFormat="1" x14ac:dyDescent="0.2">
      <c r="B1289" s="111"/>
      <c r="D1289" s="108" t="s">
        <v>101</v>
      </c>
      <c r="E1289" s="112" t="s">
        <v>0</v>
      </c>
      <c r="F1289" s="113" t="s">
        <v>692</v>
      </c>
      <c r="H1289" s="114">
        <v>1</v>
      </c>
      <c r="I1289" s="115"/>
      <c r="L1289" s="111"/>
      <c r="M1289" s="116"/>
      <c r="N1289" s="117"/>
      <c r="O1289" s="117"/>
      <c r="P1289" s="117"/>
      <c r="Q1289" s="117"/>
      <c r="R1289" s="117"/>
      <c r="S1289" s="117"/>
      <c r="T1289" s="118"/>
      <c r="AT1289" s="112" t="s">
        <v>101</v>
      </c>
      <c r="AU1289" s="112" t="s">
        <v>49</v>
      </c>
      <c r="AV1289" s="7" t="s">
        <v>49</v>
      </c>
      <c r="AW1289" s="7" t="s">
        <v>25</v>
      </c>
      <c r="AX1289" s="7" t="s">
        <v>46</v>
      </c>
      <c r="AY1289" s="112" t="s">
        <v>90</v>
      </c>
    </row>
    <row r="1290" spans="2:65" s="1" customFormat="1" ht="36" customHeight="1" x14ac:dyDescent="0.2">
      <c r="B1290" s="94"/>
      <c r="C1290" s="95" t="s">
        <v>1472</v>
      </c>
      <c r="D1290" s="95" t="s">
        <v>92</v>
      </c>
      <c r="E1290" s="96" t="s">
        <v>1184</v>
      </c>
      <c r="F1290" s="97" t="s">
        <v>1473</v>
      </c>
      <c r="G1290" s="98" t="s">
        <v>467</v>
      </c>
      <c r="H1290" s="99">
        <v>1</v>
      </c>
      <c r="I1290" s="100"/>
      <c r="J1290" s="101">
        <f>ROUND(I1290*H1290,2)</f>
        <v>0</v>
      </c>
      <c r="K1290" s="97" t="s">
        <v>0</v>
      </c>
      <c r="L1290" s="19"/>
      <c r="M1290" s="102" t="s">
        <v>0</v>
      </c>
      <c r="N1290" s="103" t="s">
        <v>33</v>
      </c>
      <c r="O1290" s="27"/>
      <c r="P1290" s="104">
        <f>O1290*H1290</f>
        <v>0</v>
      </c>
      <c r="Q1290" s="104">
        <v>0</v>
      </c>
      <c r="R1290" s="104">
        <f>Q1290*H1290</f>
        <v>0</v>
      </c>
      <c r="S1290" s="104">
        <v>0</v>
      </c>
      <c r="T1290" s="105">
        <f>S1290*H1290</f>
        <v>0</v>
      </c>
      <c r="AR1290" s="106" t="s">
        <v>195</v>
      </c>
      <c r="AT1290" s="106" t="s">
        <v>92</v>
      </c>
      <c r="AU1290" s="106" t="s">
        <v>49</v>
      </c>
      <c r="AY1290" s="10" t="s">
        <v>90</v>
      </c>
      <c r="BE1290" s="107">
        <f>IF(N1290="základní",J1290,0)</f>
        <v>0</v>
      </c>
      <c r="BF1290" s="107">
        <f>IF(N1290="snížená",J1290,0)</f>
        <v>0</v>
      </c>
      <c r="BG1290" s="107">
        <f>IF(N1290="zákl. přenesená",J1290,0)</f>
        <v>0</v>
      </c>
      <c r="BH1290" s="107">
        <f>IF(N1290="sníž. přenesená",J1290,0)</f>
        <v>0</v>
      </c>
      <c r="BI1290" s="107">
        <f>IF(N1290="nulová",J1290,0)</f>
        <v>0</v>
      </c>
      <c r="BJ1290" s="10" t="s">
        <v>47</v>
      </c>
      <c r="BK1290" s="107">
        <f>ROUND(I1290*H1290,2)</f>
        <v>0</v>
      </c>
      <c r="BL1290" s="10" t="s">
        <v>195</v>
      </c>
      <c r="BM1290" s="106" t="s">
        <v>1474</v>
      </c>
    </row>
    <row r="1291" spans="2:65" s="1" customFormat="1" ht="19.5" x14ac:dyDescent="0.2">
      <c r="B1291" s="19"/>
      <c r="D1291" s="108" t="s">
        <v>99</v>
      </c>
      <c r="F1291" s="109" t="s">
        <v>1473</v>
      </c>
      <c r="I1291" s="39"/>
      <c r="L1291" s="19"/>
      <c r="M1291" s="110"/>
      <c r="N1291" s="27"/>
      <c r="O1291" s="27"/>
      <c r="P1291" s="27"/>
      <c r="Q1291" s="27"/>
      <c r="R1291" s="27"/>
      <c r="S1291" s="27"/>
      <c r="T1291" s="28"/>
      <c r="AT1291" s="10" t="s">
        <v>99</v>
      </c>
      <c r="AU1291" s="10" t="s">
        <v>49</v>
      </c>
    </row>
    <row r="1292" spans="2:65" s="1" customFormat="1" ht="292.5" x14ac:dyDescent="0.2">
      <c r="B1292" s="19"/>
      <c r="D1292" s="108" t="s">
        <v>318</v>
      </c>
      <c r="F1292" s="137" t="s">
        <v>897</v>
      </c>
      <c r="I1292" s="39"/>
      <c r="L1292" s="19"/>
      <c r="M1292" s="110"/>
      <c r="N1292" s="27"/>
      <c r="O1292" s="27"/>
      <c r="P1292" s="27"/>
      <c r="Q1292" s="27"/>
      <c r="R1292" s="27"/>
      <c r="S1292" s="27"/>
      <c r="T1292" s="28"/>
      <c r="AT1292" s="10" t="s">
        <v>318</v>
      </c>
      <c r="AU1292" s="10" t="s">
        <v>49</v>
      </c>
    </row>
    <row r="1293" spans="2:65" s="7" customFormat="1" x14ac:dyDescent="0.2">
      <c r="B1293" s="111"/>
      <c r="D1293" s="108" t="s">
        <v>101</v>
      </c>
      <c r="E1293" s="112" t="s">
        <v>0</v>
      </c>
      <c r="F1293" s="113" t="s">
        <v>1475</v>
      </c>
      <c r="H1293" s="114">
        <v>1</v>
      </c>
      <c r="I1293" s="115"/>
      <c r="L1293" s="111"/>
      <c r="M1293" s="116"/>
      <c r="N1293" s="117"/>
      <c r="O1293" s="117"/>
      <c r="P1293" s="117"/>
      <c r="Q1293" s="117"/>
      <c r="R1293" s="117"/>
      <c r="S1293" s="117"/>
      <c r="T1293" s="118"/>
      <c r="AT1293" s="112" t="s">
        <v>101</v>
      </c>
      <c r="AU1293" s="112" t="s">
        <v>49</v>
      </c>
      <c r="AV1293" s="7" t="s">
        <v>49</v>
      </c>
      <c r="AW1293" s="7" t="s">
        <v>25</v>
      </c>
      <c r="AX1293" s="7" t="s">
        <v>46</v>
      </c>
      <c r="AY1293" s="112" t="s">
        <v>90</v>
      </c>
    </row>
    <row r="1294" spans="2:65" s="1" customFormat="1" ht="36" customHeight="1" x14ac:dyDescent="0.2">
      <c r="B1294" s="94"/>
      <c r="C1294" s="95" t="s">
        <v>1476</v>
      </c>
      <c r="D1294" s="95" t="s">
        <v>92</v>
      </c>
      <c r="E1294" s="96" t="s">
        <v>1188</v>
      </c>
      <c r="F1294" s="97" t="s">
        <v>1477</v>
      </c>
      <c r="G1294" s="98" t="s">
        <v>467</v>
      </c>
      <c r="H1294" s="99">
        <v>1</v>
      </c>
      <c r="I1294" s="100"/>
      <c r="J1294" s="101">
        <f>ROUND(I1294*H1294,2)</f>
        <v>0</v>
      </c>
      <c r="K1294" s="97" t="s">
        <v>0</v>
      </c>
      <c r="L1294" s="19"/>
      <c r="M1294" s="102" t="s">
        <v>0</v>
      </c>
      <c r="N1294" s="103" t="s">
        <v>33</v>
      </c>
      <c r="O1294" s="27"/>
      <c r="P1294" s="104">
        <f>O1294*H1294</f>
        <v>0</v>
      </c>
      <c r="Q1294" s="104">
        <v>0</v>
      </c>
      <c r="R1294" s="104">
        <f>Q1294*H1294</f>
        <v>0</v>
      </c>
      <c r="S1294" s="104">
        <v>0</v>
      </c>
      <c r="T1294" s="105">
        <f>S1294*H1294</f>
        <v>0</v>
      </c>
      <c r="AR1294" s="106" t="s">
        <v>195</v>
      </c>
      <c r="AT1294" s="106" t="s">
        <v>92</v>
      </c>
      <c r="AU1294" s="106" t="s">
        <v>49</v>
      </c>
      <c r="AY1294" s="10" t="s">
        <v>90</v>
      </c>
      <c r="BE1294" s="107">
        <f>IF(N1294="základní",J1294,0)</f>
        <v>0</v>
      </c>
      <c r="BF1294" s="107">
        <f>IF(N1294="snížená",J1294,0)</f>
        <v>0</v>
      </c>
      <c r="BG1294" s="107">
        <f>IF(N1294="zákl. přenesená",J1294,0)</f>
        <v>0</v>
      </c>
      <c r="BH1294" s="107">
        <f>IF(N1294="sníž. přenesená",J1294,0)</f>
        <v>0</v>
      </c>
      <c r="BI1294" s="107">
        <f>IF(N1294="nulová",J1294,0)</f>
        <v>0</v>
      </c>
      <c r="BJ1294" s="10" t="s">
        <v>47</v>
      </c>
      <c r="BK1294" s="107">
        <f>ROUND(I1294*H1294,2)</f>
        <v>0</v>
      </c>
      <c r="BL1294" s="10" t="s">
        <v>195</v>
      </c>
      <c r="BM1294" s="106" t="s">
        <v>1478</v>
      </c>
    </row>
    <row r="1295" spans="2:65" s="1" customFormat="1" ht="19.5" x14ac:dyDescent="0.2">
      <c r="B1295" s="19"/>
      <c r="D1295" s="108" t="s">
        <v>99</v>
      </c>
      <c r="F1295" s="109" t="s">
        <v>1477</v>
      </c>
      <c r="I1295" s="39"/>
      <c r="L1295" s="19"/>
      <c r="M1295" s="110"/>
      <c r="N1295" s="27"/>
      <c r="O1295" s="27"/>
      <c r="P1295" s="27"/>
      <c r="Q1295" s="27"/>
      <c r="R1295" s="27"/>
      <c r="S1295" s="27"/>
      <c r="T1295" s="28"/>
      <c r="AT1295" s="10" t="s">
        <v>99</v>
      </c>
      <c r="AU1295" s="10" t="s">
        <v>49</v>
      </c>
    </row>
    <row r="1296" spans="2:65" s="1" customFormat="1" ht="292.5" x14ac:dyDescent="0.2">
      <c r="B1296" s="19"/>
      <c r="D1296" s="108" t="s">
        <v>318</v>
      </c>
      <c r="F1296" s="137" t="s">
        <v>897</v>
      </c>
      <c r="I1296" s="39"/>
      <c r="L1296" s="19"/>
      <c r="M1296" s="110"/>
      <c r="N1296" s="27"/>
      <c r="O1296" s="27"/>
      <c r="P1296" s="27"/>
      <c r="Q1296" s="27"/>
      <c r="R1296" s="27"/>
      <c r="S1296" s="27"/>
      <c r="T1296" s="28"/>
      <c r="AT1296" s="10" t="s">
        <v>318</v>
      </c>
      <c r="AU1296" s="10" t="s">
        <v>49</v>
      </c>
    </row>
    <row r="1297" spans="2:65" s="7" customFormat="1" x14ac:dyDescent="0.2">
      <c r="B1297" s="111"/>
      <c r="D1297" s="108" t="s">
        <v>101</v>
      </c>
      <c r="E1297" s="112" t="s">
        <v>0</v>
      </c>
      <c r="F1297" s="113" t="s">
        <v>1479</v>
      </c>
      <c r="H1297" s="114">
        <v>1</v>
      </c>
      <c r="I1297" s="115"/>
      <c r="L1297" s="111"/>
      <c r="M1297" s="116"/>
      <c r="N1297" s="117"/>
      <c r="O1297" s="117"/>
      <c r="P1297" s="117"/>
      <c r="Q1297" s="117"/>
      <c r="R1297" s="117"/>
      <c r="S1297" s="117"/>
      <c r="T1297" s="118"/>
      <c r="AT1297" s="112" t="s">
        <v>101</v>
      </c>
      <c r="AU1297" s="112" t="s">
        <v>49</v>
      </c>
      <c r="AV1297" s="7" t="s">
        <v>49</v>
      </c>
      <c r="AW1297" s="7" t="s">
        <v>25</v>
      </c>
      <c r="AX1297" s="7" t="s">
        <v>46</v>
      </c>
      <c r="AY1297" s="112" t="s">
        <v>90</v>
      </c>
    </row>
    <row r="1298" spans="2:65" s="1" customFormat="1" ht="36" customHeight="1" x14ac:dyDescent="0.2">
      <c r="B1298" s="94"/>
      <c r="C1298" s="95" t="s">
        <v>1480</v>
      </c>
      <c r="D1298" s="95" t="s">
        <v>92</v>
      </c>
      <c r="E1298" s="96" t="s">
        <v>1192</v>
      </c>
      <c r="F1298" s="97" t="s">
        <v>1481</v>
      </c>
      <c r="G1298" s="98" t="s">
        <v>467</v>
      </c>
      <c r="H1298" s="99">
        <v>1</v>
      </c>
      <c r="I1298" s="100"/>
      <c r="J1298" s="101">
        <f>ROUND(I1298*H1298,2)</f>
        <v>0</v>
      </c>
      <c r="K1298" s="97" t="s">
        <v>0</v>
      </c>
      <c r="L1298" s="19"/>
      <c r="M1298" s="102" t="s">
        <v>0</v>
      </c>
      <c r="N1298" s="103" t="s">
        <v>33</v>
      </c>
      <c r="O1298" s="27"/>
      <c r="P1298" s="104">
        <f>O1298*H1298</f>
        <v>0</v>
      </c>
      <c r="Q1298" s="104">
        <v>0</v>
      </c>
      <c r="R1298" s="104">
        <f>Q1298*H1298</f>
        <v>0</v>
      </c>
      <c r="S1298" s="104">
        <v>0</v>
      </c>
      <c r="T1298" s="105">
        <f>S1298*H1298</f>
        <v>0</v>
      </c>
      <c r="AR1298" s="106" t="s">
        <v>195</v>
      </c>
      <c r="AT1298" s="106" t="s">
        <v>92</v>
      </c>
      <c r="AU1298" s="106" t="s">
        <v>49</v>
      </c>
      <c r="AY1298" s="10" t="s">
        <v>90</v>
      </c>
      <c r="BE1298" s="107">
        <f>IF(N1298="základní",J1298,0)</f>
        <v>0</v>
      </c>
      <c r="BF1298" s="107">
        <f>IF(N1298="snížená",J1298,0)</f>
        <v>0</v>
      </c>
      <c r="BG1298" s="107">
        <f>IF(N1298="zákl. přenesená",J1298,0)</f>
        <v>0</v>
      </c>
      <c r="BH1298" s="107">
        <f>IF(N1298="sníž. přenesená",J1298,0)</f>
        <v>0</v>
      </c>
      <c r="BI1298" s="107">
        <f>IF(N1298="nulová",J1298,0)</f>
        <v>0</v>
      </c>
      <c r="BJ1298" s="10" t="s">
        <v>47</v>
      </c>
      <c r="BK1298" s="107">
        <f>ROUND(I1298*H1298,2)</f>
        <v>0</v>
      </c>
      <c r="BL1298" s="10" t="s">
        <v>195</v>
      </c>
      <c r="BM1298" s="106" t="s">
        <v>1482</v>
      </c>
    </row>
    <row r="1299" spans="2:65" s="1" customFormat="1" ht="19.5" x14ac:dyDescent="0.2">
      <c r="B1299" s="19"/>
      <c r="D1299" s="108" t="s">
        <v>99</v>
      </c>
      <c r="F1299" s="109" t="s">
        <v>1481</v>
      </c>
      <c r="I1299" s="39"/>
      <c r="L1299" s="19"/>
      <c r="M1299" s="110"/>
      <c r="N1299" s="27"/>
      <c r="O1299" s="27"/>
      <c r="P1299" s="27"/>
      <c r="Q1299" s="27"/>
      <c r="R1299" s="27"/>
      <c r="S1299" s="27"/>
      <c r="T1299" s="28"/>
      <c r="AT1299" s="10" t="s">
        <v>99</v>
      </c>
      <c r="AU1299" s="10" t="s">
        <v>49</v>
      </c>
    </row>
    <row r="1300" spans="2:65" s="1" customFormat="1" ht="292.5" x14ac:dyDescent="0.2">
      <c r="B1300" s="19"/>
      <c r="D1300" s="108" t="s">
        <v>318</v>
      </c>
      <c r="F1300" s="137" t="s">
        <v>897</v>
      </c>
      <c r="I1300" s="39"/>
      <c r="L1300" s="19"/>
      <c r="M1300" s="110"/>
      <c r="N1300" s="27"/>
      <c r="O1300" s="27"/>
      <c r="P1300" s="27"/>
      <c r="Q1300" s="27"/>
      <c r="R1300" s="27"/>
      <c r="S1300" s="27"/>
      <c r="T1300" s="28"/>
      <c r="AT1300" s="10" t="s">
        <v>318</v>
      </c>
      <c r="AU1300" s="10" t="s">
        <v>49</v>
      </c>
    </row>
    <row r="1301" spans="2:65" s="7" customFormat="1" x14ac:dyDescent="0.2">
      <c r="B1301" s="111"/>
      <c r="D1301" s="108" t="s">
        <v>101</v>
      </c>
      <c r="E1301" s="112" t="s">
        <v>0</v>
      </c>
      <c r="F1301" s="113" t="s">
        <v>1483</v>
      </c>
      <c r="H1301" s="114">
        <v>1</v>
      </c>
      <c r="I1301" s="115"/>
      <c r="L1301" s="111"/>
      <c r="M1301" s="116"/>
      <c r="N1301" s="117"/>
      <c r="O1301" s="117"/>
      <c r="P1301" s="117"/>
      <c r="Q1301" s="117"/>
      <c r="R1301" s="117"/>
      <c r="S1301" s="117"/>
      <c r="T1301" s="118"/>
      <c r="AT1301" s="112" t="s">
        <v>101</v>
      </c>
      <c r="AU1301" s="112" t="s">
        <v>49</v>
      </c>
      <c r="AV1301" s="7" t="s">
        <v>49</v>
      </c>
      <c r="AW1301" s="7" t="s">
        <v>25</v>
      </c>
      <c r="AX1301" s="7" t="s">
        <v>46</v>
      </c>
      <c r="AY1301" s="112" t="s">
        <v>90</v>
      </c>
    </row>
    <row r="1302" spans="2:65" s="1" customFormat="1" ht="36" customHeight="1" x14ac:dyDescent="0.2">
      <c r="B1302" s="94"/>
      <c r="C1302" s="95" t="s">
        <v>1484</v>
      </c>
      <c r="D1302" s="95" t="s">
        <v>92</v>
      </c>
      <c r="E1302" s="96" t="s">
        <v>1196</v>
      </c>
      <c r="F1302" s="97" t="s">
        <v>1485</v>
      </c>
      <c r="G1302" s="98" t="s">
        <v>467</v>
      </c>
      <c r="H1302" s="99">
        <v>1</v>
      </c>
      <c r="I1302" s="100"/>
      <c r="J1302" s="101">
        <f>ROUND(I1302*H1302,2)</f>
        <v>0</v>
      </c>
      <c r="K1302" s="97" t="s">
        <v>0</v>
      </c>
      <c r="L1302" s="19"/>
      <c r="M1302" s="102" t="s">
        <v>0</v>
      </c>
      <c r="N1302" s="103" t="s">
        <v>33</v>
      </c>
      <c r="O1302" s="27"/>
      <c r="P1302" s="104">
        <f>O1302*H1302</f>
        <v>0</v>
      </c>
      <c r="Q1302" s="104">
        <v>0</v>
      </c>
      <c r="R1302" s="104">
        <f>Q1302*H1302</f>
        <v>0</v>
      </c>
      <c r="S1302" s="104">
        <v>0</v>
      </c>
      <c r="T1302" s="105">
        <f>S1302*H1302</f>
        <v>0</v>
      </c>
      <c r="AR1302" s="106" t="s">
        <v>195</v>
      </c>
      <c r="AT1302" s="106" t="s">
        <v>92</v>
      </c>
      <c r="AU1302" s="106" t="s">
        <v>49</v>
      </c>
      <c r="AY1302" s="10" t="s">
        <v>90</v>
      </c>
      <c r="BE1302" s="107">
        <f>IF(N1302="základní",J1302,0)</f>
        <v>0</v>
      </c>
      <c r="BF1302" s="107">
        <f>IF(N1302="snížená",J1302,0)</f>
        <v>0</v>
      </c>
      <c r="BG1302" s="107">
        <f>IF(N1302="zákl. přenesená",J1302,0)</f>
        <v>0</v>
      </c>
      <c r="BH1302" s="107">
        <f>IF(N1302="sníž. přenesená",J1302,0)</f>
        <v>0</v>
      </c>
      <c r="BI1302" s="107">
        <f>IF(N1302="nulová",J1302,0)</f>
        <v>0</v>
      </c>
      <c r="BJ1302" s="10" t="s">
        <v>47</v>
      </c>
      <c r="BK1302" s="107">
        <f>ROUND(I1302*H1302,2)</f>
        <v>0</v>
      </c>
      <c r="BL1302" s="10" t="s">
        <v>195</v>
      </c>
      <c r="BM1302" s="106" t="s">
        <v>1486</v>
      </c>
    </row>
    <row r="1303" spans="2:65" s="1" customFormat="1" ht="19.5" x14ac:dyDescent="0.2">
      <c r="B1303" s="19"/>
      <c r="D1303" s="108" t="s">
        <v>99</v>
      </c>
      <c r="F1303" s="109" t="s">
        <v>1485</v>
      </c>
      <c r="I1303" s="39"/>
      <c r="L1303" s="19"/>
      <c r="M1303" s="110"/>
      <c r="N1303" s="27"/>
      <c r="O1303" s="27"/>
      <c r="P1303" s="27"/>
      <c r="Q1303" s="27"/>
      <c r="R1303" s="27"/>
      <c r="S1303" s="27"/>
      <c r="T1303" s="28"/>
      <c r="AT1303" s="10" t="s">
        <v>99</v>
      </c>
      <c r="AU1303" s="10" t="s">
        <v>49</v>
      </c>
    </row>
    <row r="1304" spans="2:65" s="1" customFormat="1" ht="292.5" x14ac:dyDescent="0.2">
      <c r="B1304" s="19"/>
      <c r="D1304" s="108" t="s">
        <v>318</v>
      </c>
      <c r="F1304" s="137" t="s">
        <v>897</v>
      </c>
      <c r="I1304" s="39"/>
      <c r="L1304" s="19"/>
      <c r="M1304" s="110"/>
      <c r="N1304" s="27"/>
      <c r="O1304" s="27"/>
      <c r="P1304" s="27"/>
      <c r="Q1304" s="27"/>
      <c r="R1304" s="27"/>
      <c r="S1304" s="27"/>
      <c r="T1304" s="28"/>
      <c r="AT1304" s="10" t="s">
        <v>318</v>
      </c>
      <c r="AU1304" s="10" t="s">
        <v>49</v>
      </c>
    </row>
    <row r="1305" spans="2:65" s="7" customFormat="1" x14ac:dyDescent="0.2">
      <c r="B1305" s="111"/>
      <c r="D1305" s="108" t="s">
        <v>101</v>
      </c>
      <c r="E1305" s="112" t="s">
        <v>0</v>
      </c>
      <c r="F1305" s="113" t="s">
        <v>1487</v>
      </c>
      <c r="H1305" s="114">
        <v>1</v>
      </c>
      <c r="I1305" s="115"/>
      <c r="L1305" s="111"/>
      <c r="M1305" s="116"/>
      <c r="N1305" s="117"/>
      <c r="O1305" s="117"/>
      <c r="P1305" s="117"/>
      <c r="Q1305" s="117"/>
      <c r="R1305" s="117"/>
      <c r="S1305" s="117"/>
      <c r="T1305" s="118"/>
      <c r="AT1305" s="112" t="s">
        <v>101</v>
      </c>
      <c r="AU1305" s="112" t="s">
        <v>49</v>
      </c>
      <c r="AV1305" s="7" t="s">
        <v>49</v>
      </c>
      <c r="AW1305" s="7" t="s">
        <v>25</v>
      </c>
      <c r="AX1305" s="7" t="s">
        <v>46</v>
      </c>
      <c r="AY1305" s="112" t="s">
        <v>90</v>
      </c>
    </row>
    <row r="1306" spans="2:65" s="1" customFormat="1" ht="36" customHeight="1" x14ac:dyDescent="0.2">
      <c r="B1306" s="94"/>
      <c r="C1306" s="95" t="s">
        <v>1488</v>
      </c>
      <c r="D1306" s="95" t="s">
        <v>92</v>
      </c>
      <c r="E1306" s="96" t="s">
        <v>1200</v>
      </c>
      <c r="F1306" s="97" t="s">
        <v>1489</v>
      </c>
      <c r="G1306" s="98" t="s">
        <v>467</v>
      </c>
      <c r="H1306" s="99">
        <v>1</v>
      </c>
      <c r="I1306" s="100"/>
      <c r="J1306" s="101">
        <f>ROUND(I1306*H1306,2)</f>
        <v>0</v>
      </c>
      <c r="K1306" s="97" t="s">
        <v>0</v>
      </c>
      <c r="L1306" s="19"/>
      <c r="M1306" s="102" t="s">
        <v>0</v>
      </c>
      <c r="N1306" s="103" t="s">
        <v>33</v>
      </c>
      <c r="O1306" s="27"/>
      <c r="P1306" s="104">
        <f>O1306*H1306</f>
        <v>0</v>
      </c>
      <c r="Q1306" s="104">
        <v>0</v>
      </c>
      <c r="R1306" s="104">
        <f>Q1306*H1306</f>
        <v>0</v>
      </c>
      <c r="S1306" s="104">
        <v>0</v>
      </c>
      <c r="T1306" s="105">
        <f>S1306*H1306</f>
        <v>0</v>
      </c>
      <c r="AR1306" s="106" t="s">
        <v>195</v>
      </c>
      <c r="AT1306" s="106" t="s">
        <v>92</v>
      </c>
      <c r="AU1306" s="106" t="s">
        <v>49</v>
      </c>
      <c r="AY1306" s="10" t="s">
        <v>90</v>
      </c>
      <c r="BE1306" s="107">
        <f>IF(N1306="základní",J1306,0)</f>
        <v>0</v>
      </c>
      <c r="BF1306" s="107">
        <f>IF(N1306="snížená",J1306,0)</f>
        <v>0</v>
      </c>
      <c r="BG1306" s="107">
        <f>IF(N1306="zákl. přenesená",J1306,0)</f>
        <v>0</v>
      </c>
      <c r="BH1306" s="107">
        <f>IF(N1306="sníž. přenesená",J1306,0)</f>
        <v>0</v>
      </c>
      <c r="BI1306" s="107">
        <f>IF(N1306="nulová",J1306,0)</f>
        <v>0</v>
      </c>
      <c r="BJ1306" s="10" t="s">
        <v>47</v>
      </c>
      <c r="BK1306" s="107">
        <f>ROUND(I1306*H1306,2)</f>
        <v>0</v>
      </c>
      <c r="BL1306" s="10" t="s">
        <v>195</v>
      </c>
      <c r="BM1306" s="106" t="s">
        <v>1490</v>
      </c>
    </row>
    <row r="1307" spans="2:65" s="1" customFormat="1" ht="19.5" x14ac:dyDescent="0.2">
      <c r="B1307" s="19"/>
      <c r="D1307" s="108" t="s">
        <v>99</v>
      </c>
      <c r="F1307" s="109" t="s">
        <v>1489</v>
      </c>
      <c r="I1307" s="39"/>
      <c r="L1307" s="19"/>
      <c r="M1307" s="110"/>
      <c r="N1307" s="27"/>
      <c r="O1307" s="27"/>
      <c r="P1307" s="27"/>
      <c r="Q1307" s="27"/>
      <c r="R1307" s="27"/>
      <c r="S1307" s="27"/>
      <c r="T1307" s="28"/>
      <c r="AT1307" s="10" t="s">
        <v>99</v>
      </c>
      <c r="AU1307" s="10" t="s">
        <v>49</v>
      </c>
    </row>
    <row r="1308" spans="2:65" s="1" customFormat="1" ht="292.5" x14ac:dyDescent="0.2">
      <c r="B1308" s="19"/>
      <c r="D1308" s="108" t="s">
        <v>318</v>
      </c>
      <c r="F1308" s="137" t="s">
        <v>897</v>
      </c>
      <c r="I1308" s="39"/>
      <c r="L1308" s="19"/>
      <c r="M1308" s="110"/>
      <c r="N1308" s="27"/>
      <c r="O1308" s="27"/>
      <c r="P1308" s="27"/>
      <c r="Q1308" s="27"/>
      <c r="R1308" s="27"/>
      <c r="S1308" s="27"/>
      <c r="T1308" s="28"/>
      <c r="AT1308" s="10" t="s">
        <v>318</v>
      </c>
      <c r="AU1308" s="10" t="s">
        <v>49</v>
      </c>
    </row>
    <row r="1309" spans="2:65" s="7" customFormat="1" x14ac:dyDescent="0.2">
      <c r="B1309" s="111"/>
      <c r="D1309" s="108" t="s">
        <v>101</v>
      </c>
      <c r="E1309" s="112" t="s">
        <v>0</v>
      </c>
      <c r="F1309" s="113" t="s">
        <v>1491</v>
      </c>
      <c r="H1309" s="114">
        <v>1</v>
      </c>
      <c r="I1309" s="115"/>
      <c r="L1309" s="111"/>
      <c r="M1309" s="116"/>
      <c r="N1309" s="117"/>
      <c r="O1309" s="117"/>
      <c r="P1309" s="117"/>
      <c r="Q1309" s="117"/>
      <c r="R1309" s="117"/>
      <c r="S1309" s="117"/>
      <c r="T1309" s="118"/>
      <c r="AT1309" s="112" t="s">
        <v>101</v>
      </c>
      <c r="AU1309" s="112" t="s">
        <v>49</v>
      </c>
      <c r="AV1309" s="7" t="s">
        <v>49</v>
      </c>
      <c r="AW1309" s="7" t="s">
        <v>25</v>
      </c>
      <c r="AX1309" s="7" t="s">
        <v>46</v>
      </c>
      <c r="AY1309" s="112" t="s">
        <v>90</v>
      </c>
    </row>
    <row r="1310" spans="2:65" s="1" customFormat="1" ht="36" customHeight="1" x14ac:dyDescent="0.2">
      <c r="B1310" s="94"/>
      <c r="C1310" s="95" t="s">
        <v>1492</v>
      </c>
      <c r="D1310" s="95" t="s">
        <v>92</v>
      </c>
      <c r="E1310" s="96" t="s">
        <v>1204</v>
      </c>
      <c r="F1310" s="97" t="s">
        <v>1493</v>
      </c>
      <c r="G1310" s="98" t="s">
        <v>467</v>
      </c>
      <c r="H1310" s="99">
        <v>1</v>
      </c>
      <c r="I1310" s="100"/>
      <c r="J1310" s="101">
        <f>ROUND(I1310*H1310,2)</f>
        <v>0</v>
      </c>
      <c r="K1310" s="97" t="s">
        <v>0</v>
      </c>
      <c r="L1310" s="19"/>
      <c r="M1310" s="102" t="s">
        <v>0</v>
      </c>
      <c r="N1310" s="103" t="s">
        <v>33</v>
      </c>
      <c r="O1310" s="27"/>
      <c r="P1310" s="104">
        <f>O1310*H1310</f>
        <v>0</v>
      </c>
      <c r="Q1310" s="104">
        <v>0</v>
      </c>
      <c r="R1310" s="104">
        <f>Q1310*H1310</f>
        <v>0</v>
      </c>
      <c r="S1310" s="104">
        <v>0</v>
      </c>
      <c r="T1310" s="105">
        <f>S1310*H1310</f>
        <v>0</v>
      </c>
      <c r="AR1310" s="106" t="s">
        <v>195</v>
      </c>
      <c r="AT1310" s="106" t="s">
        <v>92</v>
      </c>
      <c r="AU1310" s="106" t="s">
        <v>49</v>
      </c>
      <c r="AY1310" s="10" t="s">
        <v>90</v>
      </c>
      <c r="BE1310" s="107">
        <f>IF(N1310="základní",J1310,0)</f>
        <v>0</v>
      </c>
      <c r="BF1310" s="107">
        <f>IF(N1310="snížená",J1310,0)</f>
        <v>0</v>
      </c>
      <c r="BG1310" s="107">
        <f>IF(N1310="zákl. přenesená",J1310,0)</f>
        <v>0</v>
      </c>
      <c r="BH1310" s="107">
        <f>IF(N1310="sníž. přenesená",J1310,0)</f>
        <v>0</v>
      </c>
      <c r="BI1310" s="107">
        <f>IF(N1310="nulová",J1310,0)</f>
        <v>0</v>
      </c>
      <c r="BJ1310" s="10" t="s">
        <v>47</v>
      </c>
      <c r="BK1310" s="107">
        <f>ROUND(I1310*H1310,2)</f>
        <v>0</v>
      </c>
      <c r="BL1310" s="10" t="s">
        <v>195</v>
      </c>
      <c r="BM1310" s="106" t="s">
        <v>1494</v>
      </c>
    </row>
    <row r="1311" spans="2:65" s="1" customFormat="1" ht="19.5" x14ac:dyDescent="0.2">
      <c r="B1311" s="19"/>
      <c r="D1311" s="108" t="s">
        <v>99</v>
      </c>
      <c r="F1311" s="109" t="s">
        <v>1493</v>
      </c>
      <c r="I1311" s="39"/>
      <c r="L1311" s="19"/>
      <c r="M1311" s="110"/>
      <c r="N1311" s="27"/>
      <c r="O1311" s="27"/>
      <c r="P1311" s="27"/>
      <c r="Q1311" s="27"/>
      <c r="R1311" s="27"/>
      <c r="S1311" s="27"/>
      <c r="T1311" s="28"/>
      <c r="AT1311" s="10" t="s">
        <v>99</v>
      </c>
      <c r="AU1311" s="10" t="s">
        <v>49</v>
      </c>
    </row>
    <row r="1312" spans="2:65" s="1" customFormat="1" ht="292.5" x14ac:dyDescent="0.2">
      <c r="B1312" s="19"/>
      <c r="D1312" s="108" t="s">
        <v>318</v>
      </c>
      <c r="F1312" s="137" t="s">
        <v>897</v>
      </c>
      <c r="I1312" s="39"/>
      <c r="L1312" s="19"/>
      <c r="M1312" s="110"/>
      <c r="N1312" s="27"/>
      <c r="O1312" s="27"/>
      <c r="P1312" s="27"/>
      <c r="Q1312" s="27"/>
      <c r="R1312" s="27"/>
      <c r="S1312" s="27"/>
      <c r="T1312" s="28"/>
      <c r="AT1312" s="10" t="s">
        <v>318</v>
      </c>
      <c r="AU1312" s="10" t="s">
        <v>49</v>
      </c>
    </row>
    <row r="1313" spans="2:65" s="7" customFormat="1" x14ac:dyDescent="0.2">
      <c r="B1313" s="111"/>
      <c r="D1313" s="108" t="s">
        <v>101</v>
      </c>
      <c r="E1313" s="112" t="s">
        <v>0</v>
      </c>
      <c r="F1313" s="113" t="s">
        <v>1495</v>
      </c>
      <c r="H1313" s="114">
        <v>1</v>
      </c>
      <c r="I1313" s="115"/>
      <c r="L1313" s="111"/>
      <c r="M1313" s="116"/>
      <c r="N1313" s="117"/>
      <c r="O1313" s="117"/>
      <c r="P1313" s="117"/>
      <c r="Q1313" s="117"/>
      <c r="R1313" s="117"/>
      <c r="S1313" s="117"/>
      <c r="T1313" s="118"/>
      <c r="AT1313" s="112" t="s">
        <v>101</v>
      </c>
      <c r="AU1313" s="112" t="s">
        <v>49</v>
      </c>
      <c r="AV1313" s="7" t="s">
        <v>49</v>
      </c>
      <c r="AW1313" s="7" t="s">
        <v>25</v>
      </c>
      <c r="AX1313" s="7" t="s">
        <v>46</v>
      </c>
      <c r="AY1313" s="112" t="s">
        <v>90</v>
      </c>
    </row>
    <row r="1314" spans="2:65" s="1" customFormat="1" ht="36" customHeight="1" x14ac:dyDescent="0.2">
      <c r="B1314" s="94"/>
      <c r="C1314" s="95" t="s">
        <v>1496</v>
      </c>
      <c r="D1314" s="95" t="s">
        <v>92</v>
      </c>
      <c r="E1314" s="96" t="s">
        <v>1208</v>
      </c>
      <c r="F1314" s="97" t="s">
        <v>1497</v>
      </c>
      <c r="G1314" s="98" t="s">
        <v>467</v>
      </c>
      <c r="H1314" s="99">
        <v>1</v>
      </c>
      <c r="I1314" s="100"/>
      <c r="J1314" s="101">
        <f>ROUND(I1314*H1314,2)</f>
        <v>0</v>
      </c>
      <c r="K1314" s="97" t="s">
        <v>0</v>
      </c>
      <c r="L1314" s="19"/>
      <c r="M1314" s="102" t="s">
        <v>0</v>
      </c>
      <c r="N1314" s="103" t="s">
        <v>33</v>
      </c>
      <c r="O1314" s="27"/>
      <c r="P1314" s="104">
        <f>O1314*H1314</f>
        <v>0</v>
      </c>
      <c r="Q1314" s="104">
        <v>0</v>
      </c>
      <c r="R1314" s="104">
        <f>Q1314*H1314</f>
        <v>0</v>
      </c>
      <c r="S1314" s="104">
        <v>0</v>
      </c>
      <c r="T1314" s="105">
        <f>S1314*H1314</f>
        <v>0</v>
      </c>
      <c r="AR1314" s="106" t="s">
        <v>195</v>
      </c>
      <c r="AT1314" s="106" t="s">
        <v>92</v>
      </c>
      <c r="AU1314" s="106" t="s">
        <v>49</v>
      </c>
      <c r="AY1314" s="10" t="s">
        <v>90</v>
      </c>
      <c r="BE1314" s="107">
        <f>IF(N1314="základní",J1314,0)</f>
        <v>0</v>
      </c>
      <c r="BF1314" s="107">
        <f>IF(N1314="snížená",J1314,0)</f>
        <v>0</v>
      </c>
      <c r="BG1314" s="107">
        <f>IF(N1314="zákl. přenesená",J1314,0)</f>
        <v>0</v>
      </c>
      <c r="BH1314" s="107">
        <f>IF(N1314="sníž. přenesená",J1314,0)</f>
        <v>0</v>
      </c>
      <c r="BI1314" s="107">
        <f>IF(N1314="nulová",J1314,0)</f>
        <v>0</v>
      </c>
      <c r="BJ1314" s="10" t="s">
        <v>47</v>
      </c>
      <c r="BK1314" s="107">
        <f>ROUND(I1314*H1314,2)</f>
        <v>0</v>
      </c>
      <c r="BL1314" s="10" t="s">
        <v>195</v>
      </c>
      <c r="BM1314" s="106" t="s">
        <v>1498</v>
      </c>
    </row>
    <row r="1315" spans="2:65" s="1" customFormat="1" ht="19.5" x14ac:dyDescent="0.2">
      <c r="B1315" s="19"/>
      <c r="D1315" s="108" t="s">
        <v>99</v>
      </c>
      <c r="F1315" s="109" t="s">
        <v>1497</v>
      </c>
      <c r="I1315" s="39"/>
      <c r="L1315" s="19"/>
      <c r="M1315" s="110"/>
      <c r="N1315" s="27"/>
      <c r="O1315" s="27"/>
      <c r="P1315" s="27"/>
      <c r="Q1315" s="27"/>
      <c r="R1315" s="27"/>
      <c r="S1315" s="27"/>
      <c r="T1315" s="28"/>
      <c r="AT1315" s="10" t="s">
        <v>99</v>
      </c>
      <c r="AU1315" s="10" t="s">
        <v>49</v>
      </c>
    </row>
    <row r="1316" spans="2:65" s="1" customFormat="1" ht="292.5" x14ac:dyDescent="0.2">
      <c r="B1316" s="19"/>
      <c r="D1316" s="108" t="s">
        <v>318</v>
      </c>
      <c r="F1316" s="137" t="s">
        <v>897</v>
      </c>
      <c r="I1316" s="39"/>
      <c r="L1316" s="19"/>
      <c r="M1316" s="110"/>
      <c r="N1316" s="27"/>
      <c r="O1316" s="27"/>
      <c r="P1316" s="27"/>
      <c r="Q1316" s="27"/>
      <c r="R1316" s="27"/>
      <c r="S1316" s="27"/>
      <c r="T1316" s="28"/>
      <c r="AT1316" s="10" t="s">
        <v>318</v>
      </c>
      <c r="AU1316" s="10" t="s">
        <v>49</v>
      </c>
    </row>
    <row r="1317" spans="2:65" s="7" customFormat="1" x14ac:dyDescent="0.2">
      <c r="B1317" s="111"/>
      <c r="D1317" s="108" t="s">
        <v>101</v>
      </c>
      <c r="E1317" s="112" t="s">
        <v>0</v>
      </c>
      <c r="F1317" s="113" t="s">
        <v>1499</v>
      </c>
      <c r="H1317" s="114">
        <v>1</v>
      </c>
      <c r="I1317" s="115"/>
      <c r="L1317" s="111"/>
      <c r="M1317" s="116"/>
      <c r="N1317" s="117"/>
      <c r="O1317" s="117"/>
      <c r="P1317" s="117"/>
      <c r="Q1317" s="117"/>
      <c r="R1317" s="117"/>
      <c r="S1317" s="117"/>
      <c r="T1317" s="118"/>
      <c r="AT1317" s="112" t="s">
        <v>101</v>
      </c>
      <c r="AU1317" s="112" t="s">
        <v>49</v>
      </c>
      <c r="AV1317" s="7" t="s">
        <v>49</v>
      </c>
      <c r="AW1317" s="7" t="s">
        <v>25</v>
      </c>
      <c r="AX1317" s="7" t="s">
        <v>46</v>
      </c>
      <c r="AY1317" s="112" t="s">
        <v>90</v>
      </c>
    </row>
    <row r="1318" spans="2:65" s="1" customFormat="1" ht="36" customHeight="1" x14ac:dyDescent="0.2">
      <c r="B1318" s="94"/>
      <c r="C1318" s="95" t="s">
        <v>1500</v>
      </c>
      <c r="D1318" s="95" t="s">
        <v>92</v>
      </c>
      <c r="E1318" s="96" t="s">
        <v>1212</v>
      </c>
      <c r="F1318" s="97" t="s">
        <v>1501</v>
      </c>
      <c r="G1318" s="98" t="s">
        <v>467</v>
      </c>
      <c r="H1318" s="99">
        <v>1</v>
      </c>
      <c r="I1318" s="100"/>
      <c r="J1318" s="101">
        <f>ROUND(I1318*H1318,2)</f>
        <v>0</v>
      </c>
      <c r="K1318" s="97" t="s">
        <v>0</v>
      </c>
      <c r="L1318" s="19"/>
      <c r="M1318" s="102" t="s">
        <v>0</v>
      </c>
      <c r="N1318" s="103" t="s">
        <v>33</v>
      </c>
      <c r="O1318" s="27"/>
      <c r="P1318" s="104">
        <f>O1318*H1318</f>
        <v>0</v>
      </c>
      <c r="Q1318" s="104">
        <v>0</v>
      </c>
      <c r="R1318" s="104">
        <f>Q1318*H1318</f>
        <v>0</v>
      </c>
      <c r="S1318" s="104">
        <v>0</v>
      </c>
      <c r="T1318" s="105">
        <f>S1318*H1318</f>
        <v>0</v>
      </c>
      <c r="AR1318" s="106" t="s">
        <v>195</v>
      </c>
      <c r="AT1318" s="106" t="s">
        <v>92</v>
      </c>
      <c r="AU1318" s="106" t="s">
        <v>49</v>
      </c>
      <c r="AY1318" s="10" t="s">
        <v>90</v>
      </c>
      <c r="BE1318" s="107">
        <f>IF(N1318="základní",J1318,0)</f>
        <v>0</v>
      </c>
      <c r="BF1318" s="107">
        <f>IF(N1318="snížená",J1318,0)</f>
        <v>0</v>
      </c>
      <c r="BG1318" s="107">
        <f>IF(N1318="zákl. přenesená",J1318,0)</f>
        <v>0</v>
      </c>
      <c r="BH1318" s="107">
        <f>IF(N1318="sníž. přenesená",J1318,0)</f>
        <v>0</v>
      </c>
      <c r="BI1318" s="107">
        <f>IF(N1318="nulová",J1318,0)</f>
        <v>0</v>
      </c>
      <c r="BJ1318" s="10" t="s">
        <v>47</v>
      </c>
      <c r="BK1318" s="107">
        <f>ROUND(I1318*H1318,2)</f>
        <v>0</v>
      </c>
      <c r="BL1318" s="10" t="s">
        <v>195</v>
      </c>
      <c r="BM1318" s="106" t="s">
        <v>1502</v>
      </c>
    </row>
    <row r="1319" spans="2:65" s="1" customFormat="1" ht="19.5" x14ac:dyDescent="0.2">
      <c r="B1319" s="19"/>
      <c r="D1319" s="108" t="s">
        <v>99</v>
      </c>
      <c r="F1319" s="109" t="s">
        <v>1501</v>
      </c>
      <c r="I1319" s="39"/>
      <c r="L1319" s="19"/>
      <c r="M1319" s="110"/>
      <c r="N1319" s="27"/>
      <c r="O1319" s="27"/>
      <c r="P1319" s="27"/>
      <c r="Q1319" s="27"/>
      <c r="R1319" s="27"/>
      <c r="S1319" s="27"/>
      <c r="T1319" s="28"/>
      <c r="AT1319" s="10" t="s">
        <v>99</v>
      </c>
      <c r="AU1319" s="10" t="s">
        <v>49</v>
      </c>
    </row>
    <row r="1320" spans="2:65" s="1" customFormat="1" ht="292.5" x14ac:dyDescent="0.2">
      <c r="B1320" s="19"/>
      <c r="D1320" s="108" t="s">
        <v>318</v>
      </c>
      <c r="F1320" s="137" t="s">
        <v>897</v>
      </c>
      <c r="I1320" s="39"/>
      <c r="L1320" s="19"/>
      <c r="M1320" s="110"/>
      <c r="N1320" s="27"/>
      <c r="O1320" s="27"/>
      <c r="P1320" s="27"/>
      <c r="Q1320" s="27"/>
      <c r="R1320" s="27"/>
      <c r="S1320" s="27"/>
      <c r="T1320" s="28"/>
      <c r="AT1320" s="10" t="s">
        <v>318</v>
      </c>
      <c r="AU1320" s="10" t="s">
        <v>49</v>
      </c>
    </row>
    <row r="1321" spans="2:65" s="7" customFormat="1" x14ac:dyDescent="0.2">
      <c r="B1321" s="111"/>
      <c r="D1321" s="108" t="s">
        <v>101</v>
      </c>
      <c r="E1321" s="112" t="s">
        <v>0</v>
      </c>
      <c r="F1321" s="113" t="s">
        <v>1503</v>
      </c>
      <c r="H1321" s="114">
        <v>1</v>
      </c>
      <c r="I1321" s="115"/>
      <c r="L1321" s="111"/>
      <c r="M1321" s="116"/>
      <c r="N1321" s="117"/>
      <c r="O1321" s="117"/>
      <c r="P1321" s="117"/>
      <c r="Q1321" s="117"/>
      <c r="R1321" s="117"/>
      <c r="S1321" s="117"/>
      <c r="T1321" s="118"/>
      <c r="AT1321" s="112" t="s">
        <v>101</v>
      </c>
      <c r="AU1321" s="112" t="s">
        <v>49</v>
      </c>
      <c r="AV1321" s="7" t="s">
        <v>49</v>
      </c>
      <c r="AW1321" s="7" t="s">
        <v>25</v>
      </c>
      <c r="AX1321" s="7" t="s">
        <v>46</v>
      </c>
      <c r="AY1321" s="112" t="s">
        <v>90</v>
      </c>
    </row>
    <row r="1322" spans="2:65" s="1" customFormat="1" ht="36" customHeight="1" x14ac:dyDescent="0.2">
      <c r="B1322" s="94"/>
      <c r="C1322" s="95" t="s">
        <v>1504</v>
      </c>
      <c r="D1322" s="95" t="s">
        <v>92</v>
      </c>
      <c r="E1322" s="96" t="s">
        <v>1216</v>
      </c>
      <c r="F1322" s="97" t="s">
        <v>1505</v>
      </c>
      <c r="G1322" s="98" t="s">
        <v>467</v>
      </c>
      <c r="H1322" s="99">
        <v>1</v>
      </c>
      <c r="I1322" s="100"/>
      <c r="J1322" s="101">
        <f>ROUND(I1322*H1322,2)</f>
        <v>0</v>
      </c>
      <c r="K1322" s="97" t="s">
        <v>0</v>
      </c>
      <c r="L1322" s="19"/>
      <c r="M1322" s="102" t="s">
        <v>0</v>
      </c>
      <c r="N1322" s="103" t="s">
        <v>33</v>
      </c>
      <c r="O1322" s="27"/>
      <c r="P1322" s="104">
        <f>O1322*H1322</f>
        <v>0</v>
      </c>
      <c r="Q1322" s="104">
        <v>0</v>
      </c>
      <c r="R1322" s="104">
        <f>Q1322*H1322</f>
        <v>0</v>
      </c>
      <c r="S1322" s="104">
        <v>0</v>
      </c>
      <c r="T1322" s="105">
        <f>S1322*H1322</f>
        <v>0</v>
      </c>
      <c r="AR1322" s="106" t="s">
        <v>195</v>
      </c>
      <c r="AT1322" s="106" t="s">
        <v>92</v>
      </c>
      <c r="AU1322" s="106" t="s">
        <v>49</v>
      </c>
      <c r="AY1322" s="10" t="s">
        <v>90</v>
      </c>
      <c r="BE1322" s="107">
        <f>IF(N1322="základní",J1322,0)</f>
        <v>0</v>
      </c>
      <c r="BF1322" s="107">
        <f>IF(N1322="snížená",J1322,0)</f>
        <v>0</v>
      </c>
      <c r="BG1322" s="107">
        <f>IF(N1322="zákl. přenesená",J1322,0)</f>
        <v>0</v>
      </c>
      <c r="BH1322" s="107">
        <f>IF(N1322="sníž. přenesená",J1322,0)</f>
        <v>0</v>
      </c>
      <c r="BI1322" s="107">
        <f>IF(N1322="nulová",J1322,0)</f>
        <v>0</v>
      </c>
      <c r="BJ1322" s="10" t="s">
        <v>47</v>
      </c>
      <c r="BK1322" s="107">
        <f>ROUND(I1322*H1322,2)</f>
        <v>0</v>
      </c>
      <c r="BL1322" s="10" t="s">
        <v>195</v>
      </c>
      <c r="BM1322" s="106" t="s">
        <v>1506</v>
      </c>
    </row>
    <row r="1323" spans="2:65" s="1" customFormat="1" ht="19.5" x14ac:dyDescent="0.2">
      <c r="B1323" s="19"/>
      <c r="D1323" s="108" t="s">
        <v>99</v>
      </c>
      <c r="F1323" s="109" t="s">
        <v>1505</v>
      </c>
      <c r="I1323" s="39"/>
      <c r="L1323" s="19"/>
      <c r="M1323" s="110"/>
      <c r="N1323" s="27"/>
      <c r="O1323" s="27"/>
      <c r="P1323" s="27"/>
      <c r="Q1323" s="27"/>
      <c r="R1323" s="27"/>
      <c r="S1323" s="27"/>
      <c r="T1323" s="28"/>
      <c r="AT1323" s="10" t="s">
        <v>99</v>
      </c>
      <c r="AU1323" s="10" t="s">
        <v>49</v>
      </c>
    </row>
    <row r="1324" spans="2:65" s="1" customFormat="1" ht="292.5" x14ac:dyDescent="0.2">
      <c r="B1324" s="19"/>
      <c r="D1324" s="108" t="s">
        <v>318</v>
      </c>
      <c r="F1324" s="137" t="s">
        <v>897</v>
      </c>
      <c r="I1324" s="39"/>
      <c r="L1324" s="19"/>
      <c r="M1324" s="110"/>
      <c r="N1324" s="27"/>
      <c r="O1324" s="27"/>
      <c r="P1324" s="27"/>
      <c r="Q1324" s="27"/>
      <c r="R1324" s="27"/>
      <c r="S1324" s="27"/>
      <c r="T1324" s="28"/>
      <c r="AT1324" s="10" t="s">
        <v>318</v>
      </c>
      <c r="AU1324" s="10" t="s">
        <v>49</v>
      </c>
    </row>
    <row r="1325" spans="2:65" s="7" customFormat="1" x14ac:dyDescent="0.2">
      <c r="B1325" s="111"/>
      <c r="D1325" s="108" t="s">
        <v>101</v>
      </c>
      <c r="E1325" s="112" t="s">
        <v>0</v>
      </c>
      <c r="F1325" s="113" t="s">
        <v>1507</v>
      </c>
      <c r="H1325" s="114">
        <v>1</v>
      </c>
      <c r="I1325" s="115"/>
      <c r="L1325" s="111"/>
      <c r="M1325" s="116"/>
      <c r="N1325" s="117"/>
      <c r="O1325" s="117"/>
      <c r="P1325" s="117"/>
      <c r="Q1325" s="117"/>
      <c r="R1325" s="117"/>
      <c r="S1325" s="117"/>
      <c r="T1325" s="118"/>
      <c r="AT1325" s="112" t="s">
        <v>101</v>
      </c>
      <c r="AU1325" s="112" t="s">
        <v>49</v>
      </c>
      <c r="AV1325" s="7" t="s">
        <v>49</v>
      </c>
      <c r="AW1325" s="7" t="s">
        <v>25</v>
      </c>
      <c r="AX1325" s="7" t="s">
        <v>46</v>
      </c>
      <c r="AY1325" s="112" t="s">
        <v>90</v>
      </c>
    </row>
    <row r="1326" spans="2:65" s="1" customFormat="1" ht="36" customHeight="1" x14ac:dyDescent="0.2">
      <c r="B1326" s="94"/>
      <c r="C1326" s="95" t="s">
        <v>1508</v>
      </c>
      <c r="D1326" s="95" t="s">
        <v>92</v>
      </c>
      <c r="E1326" s="96" t="s">
        <v>1220</v>
      </c>
      <c r="F1326" s="97" t="s">
        <v>1509</v>
      </c>
      <c r="G1326" s="98" t="s">
        <v>467</v>
      </c>
      <c r="H1326" s="99">
        <v>1</v>
      </c>
      <c r="I1326" s="100"/>
      <c r="J1326" s="101">
        <f>ROUND(I1326*H1326,2)</f>
        <v>0</v>
      </c>
      <c r="K1326" s="97" t="s">
        <v>0</v>
      </c>
      <c r="L1326" s="19"/>
      <c r="M1326" s="102" t="s">
        <v>0</v>
      </c>
      <c r="N1326" s="103" t="s">
        <v>33</v>
      </c>
      <c r="O1326" s="27"/>
      <c r="P1326" s="104">
        <f>O1326*H1326</f>
        <v>0</v>
      </c>
      <c r="Q1326" s="104">
        <v>0</v>
      </c>
      <c r="R1326" s="104">
        <f>Q1326*H1326</f>
        <v>0</v>
      </c>
      <c r="S1326" s="104">
        <v>0</v>
      </c>
      <c r="T1326" s="105">
        <f>S1326*H1326</f>
        <v>0</v>
      </c>
      <c r="AR1326" s="106" t="s">
        <v>195</v>
      </c>
      <c r="AT1326" s="106" t="s">
        <v>92</v>
      </c>
      <c r="AU1326" s="106" t="s">
        <v>49</v>
      </c>
      <c r="AY1326" s="10" t="s">
        <v>90</v>
      </c>
      <c r="BE1326" s="107">
        <f>IF(N1326="základní",J1326,0)</f>
        <v>0</v>
      </c>
      <c r="BF1326" s="107">
        <f>IF(N1326="snížená",J1326,0)</f>
        <v>0</v>
      </c>
      <c r="BG1326" s="107">
        <f>IF(N1326="zákl. přenesená",J1326,0)</f>
        <v>0</v>
      </c>
      <c r="BH1326" s="107">
        <f>IF(N1326="sníž. přenesená",J1326,0)</f>
        <v>0</v>
      </c>
      <c r="BI1326" s="107">
        <f>IF(N1326="nulová",J1326,0)</f>
        <v>0</v>
      </c>
      <c r="BJ1326" s="10" t="s">
        <v>47</v>
      </c>
      <c r="BK1326" s="107">
        <f>ROUND(I1326*H1326,2)</f>
        <v>0</v>
      </c>
      <c r="BL1326" s="10" t="s">
        <v>195</v>
      </c>
      <c r="BM1326" s="106" t="s">
        <v>1510</v>
      </c>
    </row>
    <row r="1327" spans="2:65" s="1" customFormat="1" ht="19.5" x14ac:dyDescent="0.2">
      <c r="B1327" s="19"/>
      <c r="D1327" s="108" t="s">
        <v>99</v>
      </c>
      <c r="F1327" s="109" t="s">
        <v>1509</v>
      </c>
      <c r="I1327" s="39"/>
      <c r="L1327" s="19"/>
      <c r="M1327" s="110"/>
      <c r="N1327" s="27"/>
      <c r="O1327" s="27"/>
      <c r="P1327" s="27"/>
      <c r="Q1327" s="27"/>
      <c r="R1327" s="27"/>
      <c r="S1327" s="27"/>
      <c r="T1327" s="28"/>
      <c r="AT1327" s="10" t="s">
        <v>99</v>
      </c>
      <c r="AU1327" s="10" t="s">
        <v>49</v>
      </c>
    </row>
    <row r="1328" spans="2:65" s="1" customFormat="1" ht="292.5" x14ac:dyDescent="0.2">
      <c r="B1328" s="19"/>
      <c r="D1328" s="108" t="s">
        <v>318</v>
      </c>
      <c r="F1328" s="137" t="s">
        <v>897</v>
      </c>
      <c r="I1328" s="39"/>
      <c r="L1328" s="19"/>
      <c r="M1328" s="110"/>
      <c r="N1328" s="27"/>
      <c r="O1328" s="27"/>
      <c r="P1328" s="27"/>
      <c r="Q1328" s="27"/>
      <c r="R1328" s="27"/>
      <c r="S1328" s="27"/>
      <c r="T1328" s="28"/>
      <c r="AT1328" s="10" t="s">
        <v>318</v>
      </c>
      <c r="AU1328" s="10" t="s">
        <v>49</v>
      </c>
    </row>
    <row r="1329" spans="2:65" s="7" customFormat="1" x14ac:dyDescent="0.2">
      <c r="B1329" s="111"/>
      <c r="D1329" s="108" t="s">
        <v>101</v>
      </c>
      <c r="E1329" s="112" t="s">
        <v>0</v>
      </c>
      <c r="F1329" s="113" t="s">
        <v>1511</v>
      </c>
      <c r="H1329" s="114">
        <v>1</v>
      </c>
      <c r="I1329" s="115"/>
      <c r="L1329" s="111"/>
      <c r="M1329" s="116"/>
      <c r="N1329" s="117"/>
      <c r="O1329" s="117"/>
      <c r="P1329" s="117"/>
      <c r="Q1329" s="117"/>
      <c r="R1329" s="117"/>
      <c r="S1329" s="117"/>
      <c r="T1329" s="118"/>
      <c r="AT1329" s="112" t="s">
        <v>101</v>
      </c>
      <c r="AU1329" s="112" t="s">
        <v>49</v>
      </c>
      <c r="AV1329" s="7" t="s">
        <v>49</v>
      </c>
      <c r="AW1329" s="7" t="s">
        <v>25</v>
      </c>
      <c r="AX1329" s="7" t="s">
        <v>46</v>
      </c>
      <c r="AY1329" s="112" t="s">
        <v>90</v>
      </c>
    </row>
    <row r="1330" spans="2:65" s="1" customFormat="1" ht="36" customHeight="1" x14ac:dyDescent="0.2">
      <c r="B1330" s="94"/>
      <c r="C1330" s="95" t="s">
        <v>1512</v>
      </c>
      <c r="D1330" s="95" t="s">
        <v>92</v>
      </c>
      <c r="E1330" s="96" t="s">
        <v>1224</v>
      </c>
      <c r="F1330" s="97" t="s">
        <v>1513</v>
      </c>
      <c r="G1330" s="98" t="s">
        <v>467</v>
      </c>
      <c r="H1330" s="99">
        <v>1</v>
      </c>
      <c r="I1330" s="100"/>
      <c r="J1330" s="101">
        <f>ROUND(I1330*H1330,2)</f>
        <v>0</v>
      </c>
      <c r="K1330" s="97" t="s">
        <v>0</v>
      </c>
      <c r="L1330" s="19"/>
      <c r="M1330" s="102" t="s">
        <v>0</v>
      </c>
      <c r="N1330" s="103" t="s">
        <v>33</v>
      </c>
      <c r="O1330" s="27"/>
      <c r="P1330" s="104">
        <f>O1330*H1330</f>
        <v>0</v>
      </c>
      <c r="Q1330" s="104">
        <v>0</v>
      </c>
      <c r="R1330" s="104">
        <f>Q1330*H1330</f>
        <v>0</v>
      </c>
      <c r="S1330" s="104">
        <v>0</v>
      </c>
      <c r="T1330" s="105">
        <f>S1330*H1330</f>
        <v>0</v>
      </c>
      <c r="AR1330" s="106" t="s">
        <v>195</v>
      </c>
      <c r="AT1330" s="106" t="s">
        <v>92</v>
      </c>
      <c r="AU1330" s="106" t="s">
        <v>49</v>
      </c>
      <c r="AY1330" s="10" t="s">
        <v>90</v>
      </c>
      <c r="BE1330" s="107">
        <f>IF(N1330="základní",J1330,0)</f>
        <v>0</v>
      </c>
      <c r="BF1330" s="107">
        <f>IF(N1330="snížená",J1330,0)</f>
        <v>0</v>
      </c>
      <c r="BG1330" s="107">
        <f>IF(N1330="zákl. přenesená",J1330,0)</f>
        <v>0</v>
      </c>
      <c r="BH1330" s="107">
        <f>IF(N1330="sníž. přenesená",J1330,0)</f>
        <v>0</v>
      </c>
      <c r="BI1330" s="107">
        <f>IF(N1330="nulová",J1330,0)</f>
        <v>0</v>
      </c>
      <c r="BJ1330" s="10" t="s">
        <v>47</v>
      </c>
      <c r="BK1330" s="107">
        <f>ROUND(I1330*H1330,2)</f>
        <v>0</v>
      </c>
      <c r="BL1330" s="10" t="s">
        <v>195</v>
      </c>
      <c r="BM1330" s="106" t="s">
        <v>1514</v>
      </c>
    </row>
    <row r="1331" spans="2:65" s="1" customFormat="1" ht="19.5" x14ac:dyDescent="0.2">
      <c r="B1331" s="19"/>
      <c r="D1331" s="108" t="s">
        <v>99</v>
      </c>
      <c r="F1331" s="109" t="s">
        <v>1513</v>
      </c>
      <c r="I1331" s="39"/>
      <c r="L1331" s="19"/>
      <c r="M1331" s="110"/>
      <c r="N1331" s="27"/>
      <c r="O1331" s="27"/>
      <c r="P1331" s="27"/>
      <c r="Q1331" s="27"/>
      <c r="R1331" s="27"/>
      <c r="S1331" s="27"/>
      <c r="T1331" s="28"/>
      <c r="AT1331" s="10" t="s">
        <v>99</v>
      </c>
      <c r="AU1331" s="10" t="s">
        <v>49</v>
      </c>
    </row>
    <row r="1332" spans="2:65" s="1" customFormat="1" ht="292.5" x14ac:dyDescent="0.2">
      <c r="B1332" s="19"/>
      <c r="D1332" s="108" t="s">
        <v>318</v>
      </c>
      <c r="F1332" s="137" t="s">
        <v>897</v>
      </c>
      <c r="I1332" s="39"/>
      <c r="L1332" s="19"/>
      <c r="M1332" s="110"/>
      <c r="N1332" s="27"/>
      <c r="O1332" s="27"/>
      <c r="P1332" s="27"/>
      <c r="Q1332" s="27"/>
      <c r="R1332" s="27"/>
      <c r="S1332" s="27"/>
      <c r="T1332" s="28"/>
      <c r="AT1332" s="10" t="s">
        <v>318</v>
      </c>
      <c r="AU1332" s="10" t="s">
        <v>49</v>
      </c>
    </row>
    <row r="1333" spans="2:65" s="7" customFormat="1" x14ac:dyDescent="0.2">
      <c r="B1333" s="111"/>
      <c r="D1333" s="108" t="s">
        <v>101</v>
      </c>
      <c r="E1333" s="112" t="s">
        <v>0</v>
      </c>
      <c r="F1333" s="113" t="s">
        <v>1515</v>
      </c>
      <c r="H1333" s="114">
        <v>1</v>
      </c>
      <c r="I1333" s="115"/>
      <c r="L1333" s="111"/>
      <c r="M1333" s="116"/>
      <c r="N1333" s="117"/>
      <c r="O1333" s="117"/>
      <c r="P1333" s="117"/>
      <c r="Q1333" s="117"/>
      <c r="R1333" s="117"/>
      <c r="S1333" s="117"/>
      <c r="T1333" s="118"/>
      <c r="AT1333" s="112" t="s">
        <v>101</v>
      </c>
      <c r="AU1333" s="112" t="s">
        <v>49</v>
      </c>
      <c r="AV1333" s="7" t="s">
        <v>49</v>
      </c>
      <c r="AW1333" s="7" t="s">
        <v>25</v>
      </c>
      <c r="AX1333" s="7" t="s">
        <v>46</v>
      </c>
      <c r="AY1333" s="112" t="s">
        <v>90</v>
      </c>
    </row>
    <row r="1334" spans="2:65" s="1" customFormat="1" ht="36" customHeight="1" x14ac:dyDescent="0.2">
      <c r="B1334" s="94"/>
      <c r="C1334" s="95" t="s">
        <v>1516</v>
      </c>
      <c r="D1334" s="95" t="s">
        <v>92</v>
      </c>
      <c r="E1334" s="96" t="s">
        <v>1228</v>
      </c>
      <c r="F1334" s="97" t="s">
        <v>1517</v>
      </c>
      <c r="G1334" s="98" t="s">
        <v>467</v>
      </c>
      <c r="H1334" s="99">
        <v>1</v>
      </c>
      <c r="I1334" s="100"/>
      <c r="J1334" s="101">
        <f>ROUND(I1334*H1334,2)</f>
        <v>0</v>
      </c>
      <c r="K1334" s="97" t="s">
        <v>0</v>
      </c>
      <c r="L1334" s="19"/>
      <c r="M1334" s="102" t="s">
        <v>0</v>
      </c>
      <c r="N1334" s="103" t="s">
        <v>33</v>
      </c>
      <c r="O1334" s="27"/>
      <c r="P1334" s="104">
        <f>O1334*H1334</f>
        <v>0</v>
      </c>
      <c r="Q1334" s="104">
        <v>0</v>
      </c>
      <c r="R1334" s="104">
        <f>Q1334*H1334</f>
        <v>0</v>
      </c>
      <c r="S1334" s="104">
        <v>0</v>
      </c>
      <c r="T1334" s="105">
        <f>S1334*H1334</f>
        <v>0</v>
      </c>
      <c r="AR1334" s="106" t="s">
        <v>195</v>
      </c>
      <c r="AT1334" s="106" t="s">
        <v>92</v>
      </c>
      <c r="AU1334" s="106" t="s">
        <v>49</v>
      </c>
      <c r="AY1334" s="10" t="s">
        <v>90</v>
      </c>
      <c r="BE1334" s="107">
        <f>IF(N1334="základní",J1334,0)</f>
        <v>0</v>
      </c>
      <c r="BF1334" s="107">
        <f>IF(N1334="snížená",J1334,0)</f>
        <v>0</v>
      </c>
      <c r="BG1334" s="107">
        <f>IF(N1334="zákl. přenesená",J1334,0)</f>
        <v>0</v>
      </c>
      <c r="BH1334" s="107">
        <f>IF(N1334="sníž. přenesená",J1334,0)</f>
        <v>0</v>
      </c>
      <c r="BI1334" s="107">
        <f>IF(N1334="nulová",J1334,0)</f>
        <v>0</v>
      </c>
      <c r="BJ1334" s="10" t="s">
        <v>47</v>
      </c>
      <c r="BK1334" s="107">
        <f>ROUND(I1334*H1334,2)</f>
        <v>0</v>
      </c>
      <c r="BL1334" s="10" t="s">
        <v>195</v>
      </c>
      <c r="BM1334" s="106" t="s">
        <v>1518</v>
      </c>
    </row>
    <row r="1335" spans="2:65" s="1" customFormat="1" ht="19.5" x14ac:dyDescent="0.2">
      <c r="B1335" s="19"/>
      <c r="D1335" s="108" t="s">
        <v>99</v>
      </c>
      <c r="F1335" s="109" t="s">
        <v>1517</v>
      </c>
      <c r="I1335" s="39"/>
      <c r="L1335" s="19"/>
      <c r="M1335" s="110"/>
      <c r="N1335" s="27"/>
      <c r="O1335" s="27"/>
      <c r="P1335" s="27"/>
      <c r="Q1335" s="27"/>
      <c r="R1335" s="27"/>
      <c r="S1335" s="27"/>
      <c r="T1335" s="28"/>
      <c r="AT1335" s="10" t="s">
        <v>99</v>
      </c>
      <c r="AU1335" s="10" t="s">
        <v>49</v>
      </c>
    </row>
    <row r="1336" spans="2:65" s="1" customFormat="1" ht="292.5" x14ac:dyDescent="0.2">
      <c r="B1336" s="19"/>
      <c r="D1336" s="108" t="s">
        <v>318</v>
      </c>
      <c r="F1336" s="137" t="s">
        <v>897</v>
      </c>
      <c r="I1336" s="39"/>
      <c r="L1336" s="19"/>
      <c r="M1336" s="110"/>
      <c r="N1336" s="27"/>
      <c r="O1336" s="27"/>
      <c r="P1336" s="27"/>
      <c r="Q1336" s="27"/>
      <c r="R1336" s="27"/>
      <c r="S1336" s="27"/>
      <c r="T1336" s="28"/>
      <c r="AT1336" s="10" t="s">
        <v>318</v>
      </c>
      <c r="AU1336" s="10" t="s">
        <v>49</v>
      </c>
    </row>
    <row r="1337" spans="2:65" s="7" customFormat="1" x14ac:dyDescent="0.2">
      <c r="B1337" s="111"/>
      <c r="D1337" s="108" t="s">
        <v>101</v>
      </c>
      <c r="E1337" s="112" t="s">
        <v>0</v>
      </c>
      <c r="F1337" s="113" t="s">
        <v>1519</v>
      </c>
      <c r="H1337" s="114">
        <v>1</v>
      </c>
      <c r="I1337" s="115"/>
      <c r="L1337" s="111"/>
      <c r="M1337" s="116"/>
      <c r="N1337" s="117"/>
      <c r="O1337" s="117"/>
      <c r="P1337" s="117"/>
      <c r="Q1337" s="117"/>
      <c r="R1337" s="117"/>
      <c r="S1337" s="117"/>
      <c r="T1337" s="118"/>
      <c r="AT1337" s="112" t="s">
        <v>101</v>
      </c>
      <c r="AU1337" s="112" t="s">
        <v>49</v>
      </c>
      <c r="AV1337" s="7" t="s">
        <v>49</v>
      </c>
      <c r="AW1337" s="7" t="s">
        <v>25</v>
      </c>
      <c r="AX1337" s="7" t="s">
        <v>46</v>
      </c>
      <c r="AY1337" s="112" t="s">
        <v>90</v>
      </c>
    </row>
    <row r="1338" spans="2:65" s="1" customFormat="1" ht="36" customHeight="1" x14ac:dyDescent="0.2">
      <c r="B1338" s="94"/>
      <c r="C1338" s="95" t="s">
        <v>1520</v>
      </c>
      <c r="D1338" s="95" t="s">
        <v>92</v>
      </c>
      <c r="E1338" s="96" t="s">
        <v>1232</v>
      </c>
      <c r="F1338" s="97" t="s">
        <v>1521</v>
      </c>
      <c r="G1338" s="98" t="s">
        <v>467</v>
      </c>
      <c r="H1338" s="99">
        <v>1</v>
      </c>
      <c r="I1338" s="100"/>
      <c r="J1338" s="101">
        <f>ROUND(I1338*H1338,2)</f>
        <v>0</v>
      </c>
      <c r="K1338" s="97" t="s">
        <v>0</v>
      </c>
      <c r="L1338" s="19"/>
      <c r="M1338" s="102" t="s">
        <v>0</v>
      </c>
      <c r="N1338" s="103" t="s">
        <v>33</v>
      </c>
      <c r="O1338" s="27"/>
      <c r="P1338" s="104">
        <f>O1338*H1338</f>
        <v>0</v>
      </c>
      <c r="Q1338" s="104">
        <v>0</v>
      </c>
      <c r="R1338" s="104">
        <f>Q1338*H1338</f>
        <v>0</v>
      </c>
      <c r="S1338" s="104">
        <v>0</v>
      </c>
      <c r="T1338" s="105">
        <f>S1338*H1338</f>
        <v>0</v>
      </c>
      <c r="AR1338" s="106" t="s">
        <v>195</v>
      </c>
      <c r="AT1338" s="106" t="s">
        <v>92</v>
      </c>
      <c r="AU1338" s="106" t="s">
        <v>49</v>
      </c>
      <c r="AY1338" s="10" t="s">
        <v>90</v>
      </c>
      <c r="BE1338" s="107">
        <f>IF(N1338="základní",J1338,0)</f>
        <v>0</v>
      </c>
      <c r="BF1338" s="107">
        <f>IF(N1338="snížená",J1338,0)</f>
        <v>0</v>
      </c>
      <c r="BG1338" s="107">
        <f>IF(N1338="zákl. přenesená",J1338,0)</f>
        <v>0</v>
      </c>
      <c r="BH1338" s="107">
        <f>IF(N1338="sníž. přenesená",J1338,0)</f>
        <v>0</v>
      </c>
      <c r="BI1338" s="107">
        <f>IF(N1338="nulová",J1338,0)</f>
        <v>0</v>
      </c>
      <c r="BJ1338" s="10" t="s">
        <v>47</v>
      </c>
      <c r="BK1338" s="107">
        <f>ROUND(I1338*H1338,2)</f>
        <v>0</v>
      </c>
      <c r="BL1338" s="10" t="s">
        <v>195</v>
      </c>
      <c r="BM1338" s="106" t="s">
        <v>1522</v>
      </c>
    </row>
    <row r="1339" spans="2:65" s="1" customFormat="1" ht="19.5" x14ac:dyDescent="0.2">
      <c r="B1339" s="19"/>
      <c r="D1339" s="108" t="s">
        <v>99</v>
      </c>
      <c r="F1339" s="109" t="s">
        <v>1521</v>
      </c>
      <c r="I1339" s="39"/>
      <c r="L1339" s="19"/>
      <c r="M1339" s="110"/>
      <c r="N1339" s="27"/>
      <c r="O1339" s="27"/>
      <c r="P1339" s="27"/>
      <c r="Q1339" s="27"/>
      <c r="R1339" s="27"/>
      <c r="S1339" s="27"/>
      <c r="T1339" s="28"/>
      <c r="AT1339" s="10" t="s">
        <v>99</v>
      </c>
      <c r="AU1339" s="10" t="s">
        <v>49</v>
      </c>
    </row>
    <row r="1340" spans="2:65" s="1" customFormat="1" ht="292.5" x14ac:dyDescent="0.2">
      <c r="B1340" s="19"/>
      <c r="D1340" s="108" t="s">
        <v>318</v>
      </c>
      <c r="F1340" s="137" t="s">
        <v>897</v>
      </c>
      <c r="I1340" s="39"/>
      <c r="L1340" s="19"/>
      <c r="M1340" s="110"/>
      <c r="N1340" s="27"/>
      <c r="O1340" s="27"/>
      <c r="P1340" s="27"/>
      <c r="Q1340" s="27"/>
      <c r="R1340" s="27"/>
      <c r="S1340" s="27"/>
      <c r="T1340" s="28"/>
      <c r="AT1340" s="10" t="s">
        <v>318</v>
      </c>
      <c r="AU1340" s="10" t="s">
        <v>49</v>
      </c>
    </row>
    <row r="1341" spans="2:65" s="7" customFormat="1" x14ac:dyDescent="0.2">
      <c r="B1341" s="111"/>
      <c r="D1341" s="108" t="s">
        <v>101</v>
      </c>
      <c r="E1341" s="112" t="s">
        <v>0</v>
      </c>
      <c r="F1341" s="113" t="s">
        <v>1523</v>
      </c>
      <c r="H1341" s="114">
        <v>1</v>
      </c>
      <c r="I1341" s="115"/>
      <c r="L1341" s="111"/>
      <c r="M1341" s="116"/>
      <c r="N1341" s="117"/>
      <c r="O1341" s="117"/>
      <c r="P1341" s="117"/>
      <c r="Q1341" s="117"/>
      <c r="R1341" s="117"/>
      <c r="S1341" s="117"/>
      <c r="T1341" s="118"/>
      <c r="AT1341" s="112" t="s">
        <v>101</v>
      </c>
      <c r="AU1341" s="112" t="s">
        <v>49</v>
      </c>
      <c r="AV1341" s="7" t="s">
        <v>49</v>
      </c>
      <c r="AW1341" s="7" t="s">
        <v>25</v>
      </c>
      <c r="AX1341" s="7" t="s">
        <v>46</v>
      </c>
      <c r="AY1341" s="112" t="s">
        <v>90</v>
      </c>
    </row>
    <row r="1342" spans="2:65" s="1" customFormat="1" ht="36" customHeight="1" x14ac:dyDescent="0.2">
      <c r="B1342" s="94"/>
      <c r="C1342" s="95" t="s">
        <v>1524</v>
      </c>
      <c r="D1342" s="95" t="s">
        <v>92</v>
      </c>
      <c r="E1342" s="96" t="s">
        <v>1236</v>
      </c>
      <c r="F1342" s="97" t="s">
        <v>1525</v>
      </c>
      <c r="G1342" s="98" t="s">
        <v>467</v>
      </c>
      <c r="H1342" s="99">
        <v>1</v>
      </c>
      <c r="I1342" s="100"/>
      <c r="J1342" s="101">
        <f>ROUND(I1342*H1342,2)</f>
        <v>0</v>
      </c>
      <c r="K1342" s="97" t="s">
        <v>0</v>
      </c>
      <c r="L1342" s="19"/>
      <c r="M1342" s="102" t="s">
        <v>0</v>
      </c>
      <c r="N1342" s="103" t="s">
        <v>33</v>
      </c>
      <c r="O1342" s="27"/>
      <c r="P1342" s="104">
        <f>O1342*H1342</f>
        <v>0</v>
      </c>
      <c r="Q1342" s="104">
        <v>0</v>
      </c>
      <c r="R1342" s="104">
        <f>Q1342*H1342</f>
        <v>0</v>
      </c>
      <c r="S1342" s="104">
        <v>0</v>
      </c>
      <c r="T1342" s="105">
        <f>S1342*H1342</f>
        <v>0</v>
      </c>
      <c r="AR1342" s="106" t="s">
        <v>195</v>
      </c>
      <c r="AT1342" s="106" t="s">
        <v>92</v>
      </c>
      <c r="AU1342" s="106" t="s">
        <v>49</v>
      </c>
      <c r="AY1342" s="10" t="s">
        <v>90</v>
      </c>
      <c r="BE1342" s="107">
        <f>IF(N1342="základní",J1342,0)</f>
        <v>0</v>
      </c>
      <c r="BF1342" s="107">
        <f>IF(N1342="snížená",J1342,0)</f>
        <v>0</v>
      </c>
      <c r="BG1342" s="107">
        <f>IF(N1342="zákl. přenesená",J1342,0)</f>
        <v>0</v>
      </c>
      <c r="BH1342" s="107">
        <f>IF(N1342="sníž. přenesená",J1342,0)</f>
        <v>0</v>
      </c>
      <c r="BI1342" s="107">
        <f>IF(N1342="nulová",J1342,0)</f>
        <v>0</v>
      </c>
      <c r="BJ1342" s="10" t="s">
        <v>47</v>
      </c>
      <c r="BK1342" s="107">
        <f>ROUND(I1342*H1342,2)</f>
        <v>0</v>
      </c>
      <c r="BL1342" s="10" t="s">
        <v>195</v>
      </c>
      <c r="BM1342" s="106" t="s">
        <v>1526</v>
      </c>
    </row>
    <row r="1343" spans="2:65" s="1" customFormat="1" ht="19.5" x14ac:dyDescent="0.2">
      <c r="B1343" s="19"/>
      <c r="D1343" s="108" t="s">
        <v>99</v>
      </c>
      <c r="F1343" s="109" t="s">
        <v>1525</v>
      </c>
      <c r="I1343" s="39"/>
      <c r="L1343" s="19"/>
      <c r="M1343" s="110"/>
      <c r="N1343" s="27"/>
      <c r="O1343" s="27"/>
      <c r="P1343" s="27"/>
      <c r="Q1343" s="27"/>
      <c r="R1343" s="27"/>
      <c r="S1343" s="27"/>
      <c r="T1343" s="28"/>
      <c r="AT1343" s="10" t="s">
        <v>99</v>
      </c>
      <c r="AU1343" s="10" t="s">
        <v>49</v>
      </c>
    </row>
    <row r="1344" spans="2:65" s="1" customFormat="1" ht="292.5" x14ac:dyDescent="0.2">
      <c r="B1344" s="19"/>
      <c r="D1344" s="108" t="s">
        <v>318</v>
      </c>
      <c r="F1344" s="137" t="s">
        <v>897</v>
      </c>
      <c r="I1344" s="39"/>
      <c r="L1344" s="19"/>
      <c r="M1344" s="110"/>
      <c r="N1344" s="27"/>
      <c r="O1344" s="27"/>
      <c r="P1344" s="27"/>
      <c r="Q1344" s="27"/>
      <c r="R1344" s="27"/>
      <c r="S1344" s="27"/>
      <c r="T1344" s="28"/>
      <c r="AT1344" s="10" t="s">
        <v>318</v>
      </c>
      <c r="AU1344" s="10" t="s">
        <v>49</v>
      </c>
    </row>
    <row r="1345" spans="2:65" s="7" customFormat="1" x14ac:dyDescent="0.2">
      <c r="B1345" s="111"/>
      <c r="D1345" s="108" t="s">
        <v>101</v>
      </c>
      <c r="E1345" s="112" t="s">
        <v>0</v>
      </c>
      <c r="F1345" s="113" t="s">
        <v>1527</v>
      </c>
      <c r="H1345" s="114">
        <v>1</v>
      </c>
      <c r="I1345" s="115"/>
      <c r="L1345" s="111"/>
      <c r="M1345" s="116"/>
      <c r="N1345" s="117"/>
      <c r="O1345" s="117"/>
      <c r="P1345" s="117"/>
      <c r="Q1345" s="117"/>
      <c r="R1345" s="117"/>
      <c r="S1345" s="117"/>
      <c r="T1345" s="118"/>
      <c r="AT1345" s="112" t="s">
        <v>101</v>
      </c>
      <c r="AU1345" s="112" t="s">
        <v>49</v>
      </c>
      <c r="AV1345" s="7" t="s">
        <v>49</v>
      </c>
      <c r="AW1345" s="7" t="s">
        <v>25</v>
      </c>
      <c r="AX1345" s="7" t="s">
        <v>46</v>
      </c>
      <c r="AY1345" s="112" t="s">
        <v>90</v>
      </c>
    </row>
    <row r="1346" spans="2:65" s="1" customFormat="1" ht="36" customHeight="1" x14ac:dyDescent="0.2">
      <c r="B1346" s="94"/>
      <c r="C1346" s="95" t="s">
        <v>1528</v>
      </c>
      <c r="D1346" s="95" t="s">
        <v>92</v>
      </c>
      <c r="E1346" s="96" t="s">
        <v>1240</v>
      </c>
      <c r="F1346" s="97" t="s">
        <v>1529</v>
      </c>
      <c r="G1346" s="98" t="s">
        <v>467</v>
      </c>
      <c r="H1346" s="99">
        <v>1</v>
      </c>
      <c r="I1346" s="100"/>
      <c r="J1346" s="101">
        <f>ROUND(I1346*H1346,2)</f>
        <v>0</v>
      </c>
      <c r="K1346" s="97" t="s">
        <v>0</v>
      </c>
      <c r="L1346" s="19"/>
      <c r="M1346" s="102" t="s">
        <v>0</v>
      </c>
      <c r="N1346" s="103" t="s">
        <v>33</v>
      </c>
      <c r="O1346" s="27"/>
      <c r="P1346" s="104">
        <f>O1346*H1346</f>
        <v>0</v>
      </c>
      <c r="Q1346" s="104">
        <v>0</v>
      </c>
      <c r="R1346" s="104">
        <f>Q1346*H1346</f>
        <v>0</v>
      </c>
      <c r="S1346" s="104">
        <v>0</v>
      </c>
      <c r="T1346" s="105">
        <f>S1346*H1346</f>
        <v>0</v>
      </c>
      <c r="AR1346" s="106" t="s">
        <v>195</v>
      </c>
      <c r="AT1346" s="106" t="s">
        <v>92</v>
      </c>
      <c r="AU1346" s="106" t="s">
        <v>49</v>
      </c>
      <c r="AY1346" s="10" t="s">
        <v>90</v>
      </c>
      <c r="BE1346" s="107">
        <f>IF(N1346="základní",J1346,0)</f>
        <v>0</v>
      </c>
      <c r="BF1346" s="107">
        <f>IF(N1346="snížená",J1346,0)</f>
        <v>0</v>
      </c>
      <c r="BG1346" s="107">
        <f>IF(N1346="zákl. přenesená",J1346,0)</f>
        <v>0</v>
      </c>
      <c r="BH1346" s="107">
        <f>IF(N1346="sníž. přenesená",J1346,0)</f>
        <v>0</v>
      </c>
      <c r="BI1346" s="107">
        <f>IF(N1346="nulová",J1346,0)</f>
        <v>0</v>
      </c>
      <c r="BJ1346" s="10" t="s">
        <v>47</v>
      </c>
      <c r="BK1346" s="107">
        <f>ROUND(I1346*H1346,2)</f>
        <v>0</v>
      </c>
      <c r="BL1346" s="10" t="s">
        <v>195</v>
      </c>
      <c r="BM1346" s="106" t="s">
        <v>1530</v>
      </c>
    </row>
    <row r="1347" spans="2:65" s="1" customFormat="1" ht="19.5" x14ac:dyDescent="0.2">
      <c r="B1347" s="19"/>
      <c r="D1347" s="108" t="s">
        <v>99</v>
      </c>
      <c r="F1347" s="109" t="s">
        <v>1529</v>
      </c>
      <c r="I1347" s="39"/>
      <c r="L1347" s="19"/>
      <c r="M1347" s="110"/>
      <c r="N1347" s="27"/>
      <c r="O1347" s="27"/>
      <c r="P1347" s="27"/>
      <c r="Q1347" s="27"/>
      <c r="R1347" s="27"/>
      <c r="S1347" s="27"/>
      <c r="T1347" s="28"/>
      <c r="AT1347" s="10" t="s">
        <v>99</v>
      </c>
      <c r="AU1347" s="10" t="s">
        <v>49</v>
      </c>
    </row>
    <row r="1348" spans="2:65" s="1" customFormat="1" ht="292.5" x14ac:dyDescent="0.2">
      <c r="B1348" s="19"/>
      <c r="D1348" s="108" t="s">
        <v>318</v>
      </c>
      <c r="F1348" s="137" t="s">
        <v>897</v>
      </c>
      <c r="I1348" s="39"/>
      <c r="L1348" s="19"/>
      <c r="M1348" s="110"/>
      <c r="N1348" s="27"/>
      <c r="O1348" s="27"/>
      <c r="P1348" s="27"/>
      <c r="Q1348" s="27"/>
      <c r="R1348" s="27"/>
      <c r="S1348" s="27"/>
      <c r="T1348" s="28"/>
      <c r="AT1348" s="10" t="s">
        <v>318</v>
      </c>
      <c r="AU1348" s="10" t="s">
        <v>49</v>
      </c>
    </row>
    <row r="1349" spans="2:65" s="7" customFormat="1" x14ac:dyDescent="0.2">
      <c r="B1349" s="111"/>
      <c r="D1349" s="108" t="s">
        <v>101</v>
      </c>
      <c r="E1349" s="112" t="s">
        <v>0</v>
      </c>
      <c r="F1349" s="113" t="s">
        <v>1531</v>
      </c>
      <c r="H1349" s="114">
        <v>1</v>
      </c>
      <c r="I1349" s="115"/>
      <c r="L1349" s="111"/>
      <c r="M1349" s="116"/>
      <c r="N1349" s="117"/>
      <c r="O1349" s="117"/>
      <c r="P1349" s="117"/>
      <c r="Q1349" s="117"/>
      <c r="R1349" s="117"/>
      <c r="S1349" s="117"/>
      <c r="T1349" s="118"/>
      <c r="AT1349" s="112" t="s">
        <v>101</v>
      </c>
      <c r="AU1349" s="112" t="s">
        <v>49</v>
      </c>
      <c r="AV1349" s="7" t="s">
        <v>49</v>
      </c>
      <c r="AW1349" s="7" t="s">
        <v>25</v>
      </c>
      <c r="AX1349" s="7" t="s">
        <v>46</v>
      </c>
      <c r="AY1349" s="112" t="s">
        <v>90</v>
      </c>
    </row>
    <row r="1350" spans="2:65" s="1" customFormat="1" ht="36" customHeight="1" x14ac:dyDescent="0.2">
      <c r="B1350" s="94"/>
      <c r="C1350" s="95" t="s">
        <v>1532</v>
      </c>
      <c r="D1350" s="95" t="s">
        <v>92</v>
      </c>
      <c r="E1350" s="96" t="s">
        <v>1244</v>
      </c>
      <c r="F1350" s="97" t="s">
        <v>1533</v>
      </c>
      <c r="G1350" s="98" t="s">
        <v>467</v>
      </c>
      <c r="H1350" s="99">
        <v>1</v>
      </c>
      <c r="I1350" s="100"/>
      <c r="J1350" s="101">
        <f>ROUND(I1350*H1350,2)</f>
        <v>0</v>
      </c>
      <c r="K1350" s="97" t="s">
        <v>0</v>
      </c>
      <c r="L1350" s="19"/>
      <c r="M1350" s="102" t="s">
        <v>0</v>
      </c>
      <c r="N1350" s="103" t="s">
        <v>33</v>
      </c>
      <c r="O1350" s="27"/>
      <c r="P1350" s="104">
        <f>O1350*H1350</f>
        <v>0</v>
      </c>
      <c r="Q1350" s="104">
        <v>0</v>
      </c>
      <c r="R1350" s="104">
        <f>Q1350*H1350</f>
        <v>0</v>
      </c>
      <c r="S1350" s="104">
        <v>0</v>
      </c>
      <c r="T1350" s="105">
        <f>S1350*H1350</f>
        <v>0</v>
      </c>
      <c r="AR1350" s="106" t="s">
        <v>195</v>
      </c>
      <c r="AT1350" s="106" t="s">
        <v>92</v>
      </c>
      <c r="AU1350" s="106" t="s">
        <v>49</v>
      </c>
      <c r="AY1350" s="10" t="s">
        <v>90</v>
      </c>
      <c r="BE1350" s="107">
        <f>IF(N1350="základní",J1350,0)</f>
        <v>0</v>
      </c>
      <c r="BF1350" s="107">
        <f>IF(N1350="snížená",J1350,0)</f>
        <v>0</v>
      </c>
      <c r="BG1350" s="107">
        <f>IF(N1350="zákl. přenesená",J1350,0)</f>
        <v>0</v>
      </c>
      <c r="BH1350" s="107">
        <f>IF(N1350="sníž. přenesená",J1350,0)</f>
        <v>0</v>
      </c>
      <c r="BI1350" s="107">
        <f>IF(N1350="nulová",J1350,0)</f>
        <v>0</v>
      </c>
      <c r="BJ1350" s="10" t="s">
        <v>47</v>
      </c>
      <c r="BK1350" s="107">
        <f>ROUND(I1350*H1350,2)</f>
        <v>0</v>
      </c>
      <c r="BL1350" s="10" t="s">
        <v>195</v>
      </c>
      <c r="BM1350" s="106" t="s">
        <v>1534</v>
      </c>
    </row>
    <row r="1351" spans="2:65" s="1" customFormat="1" ht="19.5" x14ac:dyDescent="0.2">
      <c r="B1351" s="19"/>
      <c r="D1351" s="108" t="s">
        <v>99</v>
      </c>
      <c r="F1351" s="109" t="s">
        <v>1533</v>
      </c>
      <c r="I1351" s="39"/>
      <c r="L1351" s="19"/>
      <c r="M1351" s="110"/>
      <c r="N1351" s="27"/>
      <c r="O1351" s="27"/>
      <c r="P1351" s="27"/>
      <c r="Q1351" s="27"/>
      <c r="R1351" s="27"/>
      <c r="S1351" s="27"/>
      <c r="T1351" s="28"/>
      <c r="AT1351" s="10" t="s">
        <v>99</v>
      </c>
      <c r="AU1351" s="10" t="s">
        <v>49</v>
      </c>
    </row>
    <row r="1352" spans="2:65" s="1" customFormat="1" ht="292.5" x14ac:dyDescent="0.2">
      <c r="B1352" s="19"/>
      <c r="D1352" s="108" t="s">
        <v>318</v>
      </c>
      <c r="F1352" s="137" t="s">
        <v>897</v>
      </c>
      <c r="I1352" s="39"/>
      <c r="L1352" s="19"/>
      <c r="M1352" s="110"/>
      <c r="N1352" s="27"/>
      <c r="O1352" s="27"/>
      <c r="P1352" s="27"/>
      <c r="Q1352" s="27"/>
      <c r="R1352" s="27"/>
      <c r="S1352" s="27"/>
      <c r="T1352" s="28"/>
      <c r="AT1352" s="10" t="s">
        <v>318</v>
      </c>
      <c r="AU1352" s="10" t="s">
        <v>49</v>
      </c>
    </row>
    <row r="1353" spans="2:65" s="7" customFormat="1" x14ac:dyDescent="0.2">
      <c r="B1353" s="111"/>
      <c r="D1353" s="108" t="s">
        <v>101</v>
      </c>
      <c r="E1353" s="112" t="s">
        <v>0</v>
      </c>
      <c r="F1353" s="113" t="s">
        <v>1535</v>
      </c>
      <c r="H1353" s="114">
        <v>1</v>
      </c>
      <c r="I1353" s="115"/>
      <c r="L1353" s="111"/>
      <c r="M1353" s="116"/>
      <c r="N1353" s="117"/>
      <c r="O1353" s="117"/>
      <c r="P1353" s="117"/>
      <c r="Q1353" s="117"/>
      <c r="R1353" s="117"/>
      <c r="S1353" s="117"/>
      <c r="T1353" s="118"/>
      <c r="AT1353" s="112" t="s">
        <v>101</v>
      </c>
      <c r="AU1353" s="112" t="s">
        <v>49</v>
      </c>
      <c r="AV1353" s="7" t="s">
        <v>49</v>
      </c>
      <c r="AW1353" s="7" t="s">
        <v>25</v>
      </c>
      <c r="AX1353" s="7" t="s">
        <v>46</v>
      </c>
      <c r="AY1353" s="112" t="s">
        <v>90</v>
      </c>
    </row>
    <row r="1354" spans="2:65" s="1" customFormat="1" ht="36" customHeight="1" x14ac:dyDescent="0.2">
      <c r="B1354" s="94"/>
      <c r="C1354" s="95" t="s">
        <v>1536</v>
      </c>
      <c r="D1354" s="95" t="s">
        <v>92</v>
      </c>
      <c r="E1354" s="96" t="s">
        <v>1248</v>
      </c>
      <c r="F1354" s="97" t="s">
        <v>1537</v>
      </c>
      <c r="G1354" s="98" t="s">
        <v>467</v>
      </c>
      <c r="H1354" s="99">
        <v>1</v>
      </c>
      <c r="I1354" s="100"/>
      <c r="J1354" s="101">
        <f>ROUND(I1354*H1354,2)</f>
        <v>0</v>
      </c>
      <c r="K1354" s="97" t="s">
        <v>0</v>
      </c>
      <c r="L1354" s="19"/>
      <c r="M1354" s="102" t="s">
        <v>0</v>
      </c>
      <c r="N1354" s="103" t="s">
        <v>33</v>
      </c>
      <c r="O1354" s="27"/>
      <c r="P1354" s="104">
        <f>O1354*H1354</f>
        <v>0</v>
      </c>
      <c r="Q1354" s="104">
        <v>0</v>
      </c>
      <c r="R1354" s="104">
        <f>Q1354*H1354</f>
        <v>0</v>
      </c>
      <c r="S1354" s="104">
        <v>0</v>
      </c>
      <c r="T1354" s="105">
        <f>S1354*H1354</f>
        <v>0</v>
      </c>
      <c r="AR1354" s="106" t="s">
        <v>195</v>
      </c>
      <c r="AT1354" s="106" t="s">
        <v>92</v>
      </c>
      <c r="AU1354" s="106" t="s">
        <v>49</v>
      </c>
      <c r="AY1354" s="10" t="s">
        <v>90</v>
      </c>
      <c r="BE1354" s="107">
        <f>IF(N1354="základní",J1354,0)</f>
        <v>0</v>
      </c>
      <c r="BF1354" s="107">
        <f>IF(N1354="snížená",J1354,0)</f>
        <v>0</v>
      </c>
      <c r="BG1354" s="107">
        <f>IF(N1354="zákl. přenesená",J1354,0)</f>
        <v>0</v>
      </c>
      <c r="BH1354" s="107">
        <f>IF(N1354="sníž. přenesená",J1354,0)</f>
        <v>0</v>
      </c>
      <c r="BI1354" s="107">
        <f>IF(N1354="nulová",J1354,0)</f>
        <v>0</v>
      </c>
      <c r="BJ1354" s="10" t="s">
        <v>47</v>
      </c>
      <c r="BK1354" s="107">
        <f>ROUND(I1354*H1354,2)</f>
        <v>0</v>
      </c>
      <c r="BL1354" s="10" t="s">
        <v>195</v>
      </c>
      <c r="BM1354" s="106" t="s">
        <v>1538</v>
      </c>
    </row>
    <row r="1355" spans="2:65" s="1" customFormat="1" ht="19.5" x14ac:dyDescent="0.2">
      <c r="B1355" s="19"/>
      <c r="D1355" s="108" t="s">
        <v>99</v>
      </c>
      <c r="F1355" s="109" t="s">
        <v>1537</v>
      </c>
      <c r="I1355" s="39"/>
      <c r="L1355" s="19"/>
      <c r="M1355" s="110"/>
      <c r="N1355" s="27"/>
      <c r="O1355" s="27"/>
      <c r="P1355" s="27"/>
      <c r="Q1355" s="27"/>
      <c r="R1355" s="27"/>
      <c r="S1355" s="27"/>
      <c r="T1355" s="28"/>
      <c r="AT1355" s="10" t="s">
        <v>99</v>
      </c>
      <c r="AU1355" s="10" t="s">
        <v>49</v>
      </c>
    </row>
    <row r="1356" spans="2:65" s="1" customFormat="1" ht="292.5" x14ac:dyDescent="0.2">
      <c r="B1356" s="19"/>
      <c r="D1356" s="108" t="s">
        <v>318</v>
      </c>
      <c r="F1356" s="137" t="s">
        <v>897</v>
      </c>
      <c r="I1356" s="39"/>
      <c r="L1356" s="19"/>
      <c r="M1356" s="110"/>
      <c r="N1356" s="27"/>
      <c r="O1356" s="27"/>
      <c r="P1356" s="27"/>
      <c r="Q1356" s="27"/>
      <c r="R1356" s="27"/>
      <c r="S1356" s="27"/>
      <c r="T1356" s="28"/>
      <c r="AT1356" s="10" t="s">
        <v>318</v>
      </c>
      <c r="AU1356" s="10" t="s">
        <v>49</v>
      </c>
    </row>
    <row r="1357" spans="2:65" s="7" customFormat="1" x14ac:dyDescent="0.2">
      <c r="B1357" s="111"/>
      <c r="D1357" s="108" t="s">
        <v>101</v>
      </c>
      <c r="E1357" s="112" t="s">
        <v>0</v>
      </c>
      <c r="F1357" s="113" t="s">
        <v>1539</v>
      </c>
      <c r="H1357" s="114">
        <v>1</v>
      </c>
      <c r="I1357" s="115"/>
      <c r="L1357" s="111"/>
      <c r="M1357" s="116"/>
      <c r="N1357" s="117"/>
      <c r="O1357" s="117"/>
      <c r="P1357" s="117"/>
      <c r="Q1357" s="117"/>
      <c r="R1357" s="117"/>
      <c r="S1357" s="117"/>
      <c r="T1357" s="118"/>
      <c r="AT1357" s="112" t="s">
        <v>101</v>
      </c>
      <c r="AU1357" s="112" t="s">
        <v>49</v>
      </c>
      <c r="AV1357" s="7" t="s">
        <v>49</v>
      </c>
      <c r="AW1357" s="7" t="s">
        <v>25</v>
      </c>
      <c r="AX1357" s="7" t="s">
        <v>46</v>
      </c>
      <c r="AY1357" s="112" t="s">
        <v>90</v>
      </c>
    </row>
    <row r="1358" spans="2:65" s="1" customFormat="1" ht="36" customHeight="1" x14ac:dyDescent="0.2">
      <c r="B1358" s="94"/>
      <c r="C1358" s="95" t="s">
        <v>1540</v>
      </c>
      <c r="D1358" s="95" t="s">
        <v>92</v>
      </c>
      <c r="E1358" s="96" t="s">
        <v>1252</v>
      </c>
      <c r="F1358" s="97" t="s">
        <v>1541</v>
      </c>
      <c r="G1358" s="98" t="s">
        <v>467</v>
      </c>
      <c r="H1358" s="99">
        <v>1</v>
      </c>
      <c r="I1358" s="100"/>
      <c r="J1358" s="101">
        <f>ROUND(I1358*H1358,2)</f>
        <v>0</v>
      </c>
      <c r="K1358" s="97" t="s">
        <v>0</v>
      </c>
      <c r="L1358" s="19"/>
      <c r="M1358" s="102" t="s">
        <v>0</v>
      </c>
      <c r="N1358" s="103" t="s">
        <v>33</v>
      </c>
      <c r="O1358" s="27"/>
      <c r="P1358" s="104">
        <f>O1358*H1358</f>
        <v>0</v>
      </c>
      <c r="Q1358" s="104">
        <v>0</v>
      </c>
      <c r="R1358" s="104">
        <f>Q1358*H1358</f>
        <v>0</v>
      </c>
      <c r="S1358" s="104">
        <v>0</v>
      </c>
      <c r="T1358" s="105">
        <f>S1358*H1358</f>
        <v>0</v>
      </c>
      <c r="AR1358" s="106" t="s">
        <v>195</v>
      </c>
      <c r="AT1358" s="106" t="s">
        <v>92</v>
      </c>
      <c r="AU1358" s="106" t="s">
        <v>49</v>
      </c>
      <c r="AY1358" s="10" t="s">
        <v>90</v>
      </c>
      <c r="BE1358" s="107">
        <f>IF(N1358="základní",J1358,0)</f>
        <v>0</v>
      </c>
      <c r="BF1358" s="107">
        <f>IF(N1358="snížená",J1358,0)</f>
        <v>0</v>
      </c>
      <c r="BG1358" s="107">
        <f>IF(N1358="zákl. přenesená",J1358,0)</f>
        <v>0</v>
      </c>
      <c r="BH1358" s="107">
        <f>IF(N1358="sníž. přenesená",J1358,0)</f>
        <v>0</v>
      </c>
      <c r="BI1358" s="107">
        <f>IF(N1358="nulová",J1358,0)</f>
        <v>0</v>
      </c>
      <c r="BJ1358" s="10" t="s">
        <v>47</v>
      </c>
      <c r="BK1358" s="107">
        <f>ROUND(I1358*H1358,2)</f>
        <v>0</v>
      </c>
      <c r="BL1358" s="10" t="s">
        <v>195</v>
      </c>
      <c r="BM1358" s="106" t="s">
        <v>1542</v>
      </c>
    </row>
    <row r="1359" spans="2:65" s="1" customFormat="1" ht="19.5" x14ac:dyDescent="0.2">
      <c r="B1359" s="19"/>
      <c r="D1359" s="108" t="s">
        <v>99</v>
      </c>
      <c r="F1359" s="109" t="s">
        <v>1541</v>
      </c>
      <c r="I1359" s="39"/>
      <c r="L1359" s="19"/>
      <c r="M1359" s="110"/>
      <c r="N1359" s="27"/>
      <c r="O1359" s="27"/>
      <c r="P1359" s="27"/>
      <c r="Q1359" s="27"/>
      <c r="R1359" s="27"/>
      <c r="S1359" s="27"/>
      <c r="T1359" s="28"/>
      <c r="AT1359" s="10" t="s">
        <v>99</v>
      </c>
      <c r="AU1359" s="10" t="s">
        <v>49</v>
      </c>
    </row>
    <row r="1360" spans="2:65" s="1" customFormat="1" ht="292.5" x14ac:dyDescent="0.2">
      <c r="B1360" s="19"/>
      <c r="D1360" s="108" t="s">
        <v>318</v>
      </c>
      <c r="F1360" s="137" t="s">
        <v>897</v>
      </c>
      <c r="I1360" s="39"/>
      <c r="L1360" s="19"/>
      <c r="M1360" s="110"/>
      <c r="N1360" s="27"/>
      <c r="O1360" s="27"/>
      <c r="P1360" s="27"/>
      <c r="Q1360" s="27"/>
      <c r="R1360" s="27"/>
      <c r="S1360" s="27"/>
      <c r="T1360" s="28"/>
      <c r="AT1360" s="10" t="s">
        <v>318</v>
      </c>
      <c r="AU1360" s="10" t="s">
        <v>49</v>
      </c>
    </row>
    <row r="1361" spans="2:65" s="7" customFormat="1" x14ac:dyDescent="0.2">
      <c r="B1361" s="111"/>
      <c r="D1361" s="108" t="s">
        <v>101</v>
      </c>
      <c r="E1361" s="112" t="s">
        <v>0</v>
      </c>
      <c r="F1361" s="113" t="s">
        <v>1543</v>
      </c>
      <c r="H1361" s="114">
        <v>1</v>
      </c>
      <c r="I1361" s="115"/>
      <c r="L1361" s="111"/>
      <c r="M1361" s="116"/>
      <c r="N1361" s="117"/>
      <c r="O1361" s="117"/>
      <c r="P1361" s="117"/>
      <c r="Q1361" s="117"/>
      <c r="R1361" s="117"/>
      <c r="S1361" s="117"/>
      <c r="T1361" s="118"/>
      <c r="AT1361" s="112" t="s">
        <v>101</v>
      </c>
      <c r="AU1361" s="112" t="s">
        <v>49</v>
      </c>
      <c r="AV1361" s="7" t="s">
        <v>49</v>
      </c>
      <c r="AW1361" s="7" t="s">
        <v>25</v>
      </c>
      <c r="AX1361" s="7" t="s">
        <v>46</v>
      </c>
      <c r="AY1361" s="112" t="s">
        <v>90</v>
      </c>
    </row>
    <row r="1362" spans="2:65" s="1" customFormat="1" ht="36" customHeight="1" x14ac:dyDescent="0.2">
      <c r="B1362" s="94"/>
      <c r="C1362" s="95" t="s">
        <v>1544</v>
      </c>
      <c r="D1362" s="95" t="s">
        <v>92</v>
      </c>
      <c r="E1362" s="96" t="s">
        <v>1256</v>
      </c>
      <c r="F1362" s="97" t="s">
        <v>1545</v>
      </c>
      <c r="G1362" s="98" t="s">
        <v>467</v>
      </c>
      <c r="H1362" s="99">
        <v>1</v>
      </c>
      <c r="I1362" s="100"/>
      <c r="J1362" s="101">
        <f>ROUND(I1362*H1362,2)</f>
        <v>0</v>
      </c>
      <c r="K1362" s="97" t="s">
        <v>0</v>
      </c>
      <c r="L1362" s="19"/>
      <c r="M1362" s="102" t="s">
        <v>0</v>
      </c>
      <c r="N1362" s="103" t="s">
        <v>33</v>
      </c>
      <c r="O1362" s="27"/>
      <c r="P1362" s="104">
        <f>O1362*H1362</f>
        <v>0</v>
      </c>
      <c r="Q1362" s="104">
        <v>0</v>
      </c>
      <c r="R1362" s="104">
        <f>Q1362*H1362</f>
        <v>0</v>
      </c>
      <c r="S1362" s="104">
        <v>0</v>
      </c>
      <c r="T1362" s="105">
        <f>S1362*H1362</f>
        <v>0</v>
      </c>
      <c r="AR1362" s="106" t="s">
        <v>195</v>
      </c>
      <c r="AT1362" s="106" t="s">
        <v>92</v>
      </c>
      <c r="AU1362" s="106" t="s">
        <v>49</v>
      </c>
      <c r="AY1362" s="10" t="s">
        <v>90</v>
      </c>
      <c r="BE1362" s="107">
        <f>IF(N1362="základní",J1362,0)</f>
        <v>0</v>
      </c>
      <c r="BF1362" s="107">
        <f>IF(N1362="snížená",J1362,0)</f>
        <v>0</v>
      </c>
      <c r="BG1362" s="107">
        <f>IF(N1362="zákl. přenesená",J1362,0)</f>
        <v>0</v>
      </c>
      <c r="BH1362" s="107">
        <f>IF(N1362="sníž. přenesená",J1362,0)</f>
        <v>0</v>
      </c>
      <c r="BI1362" s="107">
        <f>IF(N1362="nulová",J1362,0)</f>
        <v>0</v>
      </c>
      <c r="BJ1362" s="10" t="s">
        <v>47</v>
      </c>
      <c r="BK1362" s="107">
        <f>ROUND(I1362*H1362,2)</f>
        <v>0</v>
      </c>
      <c r="BL1362" s="10" t="s">
        <v>195</v>
      </c>
      <c r="BM1362" s="106" t="s">
        <v>1546</v>
      </c>
    </row>
    <row r="1363" spans="2:65" s="1" customFormat="1" ht="19.5" x14ac:dyDescent="0.2">
      <c r="B1363" s="19"/>
      <c r="D1363" s="108" t="s">
        <v>99</v>
      </c>
      <c r="F1363" s="109" t="s">
        <v>1545</v>
      </c>
      <c r="I1363" s="39"/>
      <c r="L1363" s="19"/>
      <c r="M1363" s="110"/>
      <c r="N1363" s="27"/>
      <c r="O1363" s="27"/>
      <c r="P1363" s="27"/>
      <c r="Q1363" s="27"/>
      <c r="R1363" s="27"/>
      <c r="S1363" s="27"/>
      <c r="T1363" s="28"/>
      <c r="AT1363" s="10" t="s">
        <v>99</v>
      </c>
      <c r="AU1363" s="10" t="s">
        <v>49</v>
      </c>
    </row>
    <row r="1364" spans="2:65" s="1" customFormat="1" ht="292.5" x14ac:dyDescent="0.2">
      <c r="B1364" s="19"/>
      <c r="D1364" s="108" t="s">
        <v>318</v>
      </c>
      <c r="F1364" s="137" t="s">
        <v>897</v>
      </c>
      <c r="I1364" s="39"/>
      <c r="L1364" s="19"/>
      <c r="M1364" s="110"/>
      <c r="N1364" s="27"/>
      <c r="O1364" s="27"/>
      <c r="P1364" s="27"/>
      <c r="Q1364" s="27"/>
      <c r="R1364" s="27"/>
      <c r="S1364" s="27"/>
      <c r="T1364" s="28"/>
      <c r="AT1364" s="10" t="s">
        <v>318</v>
      </c>
      <c r="AU1364" s="10" t="s">
        <v>49</v>
      </c>
    </row>
    <row r="1365" spans="2:65" s="7" customFormat="1" x14ac:dyDescent="0.2">
      <c r="B1365" s="111"/>
      <c r="D1365" s="108" t="s">
        <v>101</v>
      </c>
      <c r="E1365" s="112" t="s">
        <v>0</v>
      </c>
      <c r="F1365" s="113" t="s">
        <v>1547</v>
      </c>
      <c r="H1365" s="114">
        <v>1</v>
      </c>
      <c r="I1365" s="115"/>
      <c r="L1365" s="111"/>
      <c r="M1365" s="116"/>
      <c r="N1365" s="117"/>
      <c r="O1365" s="117"/>
      <c r="P1365" s="117"/>
      <c r="Q1365" s="117"/>
      <c r="R1365" s="117"/>
      <c r="S1365" s="117"/>
      <c r="T1365" s="118"/>
      <c r="AT1365" s="112" t="s">
        <v>101</v>
      </c>
      <c r="AU1365" s="112" t="s">
        <v>49</v>
      </c>
      <c r="AV1365" s="7" t="s">
        <v>49</v>
      </c>
      <c r="AW1365" s="7" t="s">
        <v>25</v>
      </c>
      <c r="AX1365" s="7" t="s">
        <v>46</v>
      </c>
      <c r="AY1365" s="112" t="s">
        <v>90</v>
      </c>
    </row>
    <row r="1366" spans="2:65" s="1" customFormat="1" ht="36" customHeight="1" x14ac:dyDescent="0.2">
      <c r="B1366" s="94"/>
      <c r="C1366" s="95" t="s">
        <v>1548</v>
      </c>
      <c r="D1366" s="95" t="s">
        <v>92</v>
      </c>
      <c r="E1366" s="96" t="s">
        <v>1259</v>
      </c>
      <c r="F1366" s="97" t="s">
        <v>1549</v>
      </c>
      <c r="G1366" s="98" t="s">
        <v>467</v>
      </c>
      <c r="H1366" s="99">
        <v>1</v>
      </c>
      <c r="I1366" s="100"/>
      <c r="J1366" s="101">
        <f>ROUND(I1366*H1366,2)</f>
        <v>0</v>
      </c>
      <c r="K1366" s="97" t="s">
        <v>0</v>
      </c>
      <c r="L1366" s="19"/>
      <c r="M1366" s="102" t="s">
        <v>0</v>
      </c>
      <c r="N1366" s="103" t="s">
        <v>33</v>
      </c>
      <c r="O1366" s="27"/>
      <c r="P1366" s="104">
        <f>O1366*H1366</f>
        <v>0</v>
      </c>
      <c r="Q1366" s="104">
        <v>0</v>
      </c>
      <c r="R1366" s="104">
        <f>Q1366*H1366</f>
        <v>0</v>
      </c>
      <c r="S1366" s="104">
        <v>0</v>
      </c>
      <c r="T1366" s="105">
        <f>S1366*H1366</f>
        <v>0</v>
      </c>
      <c r="AR1366" s="106" t="s">
        <v>195</v>
      </c>
      <c r="AT1366" s="106" t="s">
        <v>92</v>
      </c>
      <c r="AU1366" s="106" t="s">
        <v>49</v>
      </c>
      <c r="AY1366" s="10" t="s">
        <v>90</v>
      </c>
      <c r="BE1366" s="107">
        <f>IF(N1366="základní",J1366,0)</f>
        <v>0</v>
      </c>
      <c r="BF1366" s="107">
        <f>IF(N1366="snížená",J1366,0)</f>
        <v>0</v>
      </c>
      <c r="BG1366" s="107">
        <f>IF(N1366="zákl. přenesená",J1366,0)</f>
        <v>0</v>
      </c>
      <c r="BH1366" s="107">
        <f>IF(N1366="sníž. přenesená",J1366,0)</f>
        <v>0</v>
      </c>
      <c r="BI1366" s="107">
        <f>IF(N1366="nulová",J1366,0)</f>
        <v>0</v>
      </c>
      <c r="BJ1366" s="10" t="s">
        <v>47</v>
      </c>
      <c r="BK1366" s="107">
        <f>ROUND(I1366*H1366,2)</f>
        <v>0</v>
      </c>
      <c r="BL1366" s="10" t="s">
        <v>195</v>
      </c>
      <c r="BM1366" s="106" t="s">
        <v>1550</v>
      </c>
    </row>
    <row r="1367" spans="2:65" s="1" customFormat="1" ht="19.5" x14ac:dyDescent="0.2">
      <c r="B1367" s="19"/>
      <c r="D1367" s="108" t="s">
        <v>99</v>
      </c>
      <c r="F1367" s="109" t="s">
        <v>1549</v>
      </c>
      <c r="I1367" s="39"/>
      <c r="L1367" s="19"/>
      <c r="M1367" s="110"/>
      <c r="N1367" s="27"/>
      <c r="O1367" s="27"/>
      <c r="P1367" s="27"/>
      <c r="Q1367" s="27"/>
      <c r="R1367" s="27"/>
      <c r="S1367" s="27"/>
      <c r="T1367" s="28"/>
      <c r="AT1367" s="10" t="s">
        <v>99</v>
      </c>
      <c r="AU1367" s="10" t="s">
        <v>49</v>
      </c>
    </row>
    <row r="1368" spans="2:65" s="1" customFormat="1" ht="292.5" x14ac:dyDescent="0.2">
      <c r="B1368" s="19"/>
      <c r="D1368" s="108" t="s">
        <v>318</v>
      </c>
      <c r="F1368" s="137" t="s">
        <v>897</v>
      </c>
      <c r="I1368" s="39"/>
      <c r="L1368" s="19"/>
      <c r="M1368" s="110"/>
      <c r="N1368" s="27"/>
      <c r="O1368" s="27"/>
      <c r="P1368" s="27"/>
      <c r="Q1368" s="27"/>
      <c r="R1368" s="27"/>
      <c r="S1368" s="27"/>
      <c r="T1368" s="28"/>
      <c r="AT1368" s="10" t="s">
        <v>318</v>
      </c>
      <c r="AU1368" s="10" t="s">
        <v>49</v>
      </c>
    </row>
    <row r="1369" spans="2:65" s="7" customFormat="1" x14ac:dyDescent="0.2">
      <c r="B1369" s="111"/>
      <c r="D1369" s="108" t="s">
        <v>101</v>
      </c>
      <c r="E1369" s="112" t="s">
        <v>0</v>
      </c>
      <c r="F1369" s="113" t="s">
        <v>1551</v>
      </c>
      <c r="H1369" s="114">
        <v>1</v>
      </c>
      <c r="I1369" s="115"/>
      <c r="L1369" s="111"/>
      <c r="M1369" s="116"/>
      <c r="N1369" s="117"/>
      <c r="O1369" s="117"/>
      <c r="P1369" s="117"/>
      <c r="Q1369" s="117"/>
      <c r="R1369" s="117"/>
      <c r="S1369" s="117"/>
      <c r="T1369" s="118"/>
      <c r="AT1369" s="112" t="s">
        <v>101</v>
      </c>
      <c r="AU1369" s="112" t="s">
        <v>49</v>
      </c>
      <c r="AV1369" s="7" t="s">
        <v>49</v>
      </c>
      <c r="AW1369" s="7" t="s">
        <v>25</v>
      </c>
      <c r="AX1369" s="7" t="s">
        <v>46</v>
      </c>
      <c r="AY1369" s="112" t="s">
        <v>90</v>
      </c>
    </row>
    <row r="1370" spans="2:65" s="1" customFormat="1" ht="36" customHeight="1" x14ac:dyDescent="0.2">
      <c r="B1370" s="94"/>
      <c r="C1370" s="95" t="s">
        <v>1552</v>
      </c>
      <c r="D1370" s="95" t="s">
        <v>92</v>
      </c>
      <c r="E1370" s="96" t="s">
        <v>1262</v>
      </c>
      <c r="F1370" s="97" t="s">
        <v>1553</v>
      </c>
      <c r="G1370" s="98" t="s">
        <v>467</v>
      </c>
      <c r="H1370" s="99">
        <v>1</v>
      </c>
      <c r="I1370" s="100"/>
      <c r="J1370" s="101">
        <f>ROUND(I1370*H1370,2)</f>
        <v>0</v>
      </c>
      <c r="K1370" s="97" t="s">
        <v>0</v>
      </c>
      <c r="L1370" s="19"/>
      <c r="M1370" s="102" t="s">
        <v>0</v>
      </c>
      <c r="N1370" s="103" t="s">
        <v>33</v>
      </c>
      <c r="O1370" s="27"/>
      <c r="P1370" s="104">
        <f>O1370*H1370</f>
        <v>0</v>
      </c>
      <c r="Q1370" s="104">
        <v>0</v>
      </c>
      <c r="R1370" s="104">
        <f>Q1370*H1370</f>
        <v>0</v>
      </c>
      <c r="S1370" s="104">
        <v>0</v>
      </c>
      <c r="T1370" s="105">
        <f>S1370*H1370</f>
        <v>0</v>
      </c>
      <c r="AR1370" s="106" t="s">
        <v>195</v>
      </c>
      <c r="AT1370" s="106" t="s">
        <v>92</v>
      </c>
      <c r="AU1370" s="106" t="s">
        <v>49</v>
      </c>
      <c r="AY1370" s="10" t="s">
        <v>90</v>
      </c>
      <c r="BE1370" s="107">
        <f>IF(N1370="základní",J1370,0)</f>
        <v>0</v>
      </c>
      <c r="BF1370" s="107">
        <f>IF(N1370="snížená",J1370,0)</f>
        <v>0</v>
      </c>
      <c r="BG1370" s="107">
        <f>IF(N1370="zákl. přenesená",J1370,0)</f>
        <v>0</v>
      </c>
      <c r="BH1370" s="107">
        <f>IF(N1370="sníž. přenesená",J1370,0)</f>
        <v>0</v>
      </c>
      <c r="BI1370" s="107">
        <f>IF(N1370="nulová",J1370,0)</f>
        <v>0</v>
      </c>
      <c r="BJ1370" s="10" t="s">
        <v>47</v>
      </c>
      <c r="BK1370" s="107">
        <f>ROUND(I1370*H1370,2)</f>
        <v>0</v>
      </c>
      <c r="BL1370" s="10" t="s">
        <v>195</v>
      </c>
      <c r="BM1370" s="106" t="s">
        <v>1554</v>
      </c>
    </row>
    <row r="1371" spans="2:65" s="1" customFormat="1" ht="19.5" x14ac:dyDescent="0.2">
      <c r="B1371" s="19"/>
      <c r="D1371" s="108" t="s">
        <v>99</v>
      </c>
      <c r="F1371" s="109" t="s">
        <v>1553</v>
      </c>
      <c r="I1371" s="39"/>
      <c r="L1371" s="19"/>
      <c r="M1371" s="110"/>
      <c r="N1371" s="27"/>
      <c r="O1371" s="27"/>
      <c r="P1371" s="27"/>
      <c r="Q1371" s="27"/>
      <c r="R1371" s="27"/>
      <c r="S1371" s="27"/>
      <c r="T1371" s="28"/>
      <c r="AT1371" s="10" t="s">
        <v>99</v>
      </c>
      <c r="AU1371" s="10" t="s">
        <v>49</v>
      </c>
    </row>
    <row r="1372" spans="2:65" s="1" customFormat="1" ht="292.5" x14ac:dyDescent="0.2">
      <c r="B1372" s="19"/>
      <c r="D1372" s="108" t="s">
        <v>318</v>
      </c>
      <c r="F1372" s="137" t="s">
        <v>897</v>
      </c>
      <c r="I1372" s="39"/>
      <c r="L1372" s="19"/>
      <c r="M1372" s="110"/>
      <c r="N1372" s="27"/>
      <c r="O1372" s="27"/>
      <c r="P1372" s="27"/>
      <c r="Q1372" s="27"/>
      <c r="R1372" s="27"/>
      <c r="S1372" s="27"/>
      <c r="T1372" s="28"/>
      <c r="AT1372" s="10" t="s">
        <v>318</v>
      </c>
      <c r="AU1372" s="10" t="s">
        <v>49</v>
      </c>
    </row>
    <row r="1373" spans="2:65" s="7" customFormat="1" x14ac:dyDescent="0.2">
      <c r="B1373" s="111"/>
      <c r="D1373" s="108" t="s">
        <v>101</v>
      </c>
      <c r="E1373" s="112" t="s">
        <v>0</v>
      </c>
      <c r="F1373" s="113" t="s">
        <v>1555</v>
      </c>
      <c r="H1373" s="114">
        <v>1</v>
      </c>
      <c r="I1373" s="115"/>
      <c r="L1373" s="111"/>
      <c r="M1373" s="116"/>
      <c r="N1373" s="117"/>
      <c r="O1373" s="117"/>
      <c r="P1373" s="117"/>
      <c r="Q1373" s="117"/>
      <c r="R1373" s="117"/>
      <c r="S1373" s="117"/>
      <c r="T1373" s="118"/>
      <c r="AT1373" s="112" t="s">
        <v>101</v>
      </c>
      <c r="AU1373" s="112" t="s">
        <v>49</v>
      </c>
      <c r="AV1373" s="7" t="s">
        <v>49</v>
      </c>
      <c r="AW1373" s="7" t="s">
        <v>25</v>
      </c>
      <c r="AX1373" s="7" t="s">
        <v>46</v>
      </c>
      <c r="AY1373" s="112" t="s">
        <v>90</v>
      </c>
    </row>
    <row r="1374" spans="2:65" s="1" customFormat="1" ht="36" customHeight="1" x14ac:dyDescent="0.2">
      <c r="B1374" s="94"/>
      <c r="C1374" s="95" t="s">
        <v>1556</v>
      </c>
      <c r="D1374" s="95" t="s">
        <v>92</v>
      </c>
      <c r="E1374" s="96" t="s">
        <v>1266</v>
      </c>
      <c r="F1374" s="97" t="s">
        <v>1557</v>
      </c>
      <c r="G1374" s="98" t="s">
        <v>467</v>
      </c>
      <c r="H1374" s="99">
        <v>1</v>
      </c>
      <c r="I1374" s="100"/>
      <c r="J1374" s="101">
        <f>ROUND(I1374*H1374,2)</f>
        <v>0</v>
      </c>
      <c r="K1374" s="97" t="s">
        <v>0</v>
      </c>
      <c r="L1374" s="19"/>
      <c r="M1374" s="102" t="s">
        <v>0</v>
      </c>
      <c r="N1374" s="103" t="s">
        <v>33</v>
      </c>
      <c r="O1374" s="27"/>
      <c r="P1374" s="104">
        <f>O1374*H1374</f>
        <v>0</v>
      </c>
      <c r="Q1374" s="104">
        <v>0</v>
      </c>
      <c r="R1374" s="104">
        <f>Q1374*H1374</f>
        <v>0</v>
      </c>
      <c r="S1374" s="104">
        <v>0</v>
      </c>
      <c r="T1374" s="105">
        <f>S1374*H1374</f>
        <v>0</v>
      </c>
      <c r="AR1374" s="106" t="s">
        <v>195</v>
      </c>
      <c r="AT1374" s="106" t="s">
        <v>92</v>
      </c>
      <c r="AU1374" s="106" t="s">
        <v>49</v>
      </c>
      <c r="AY1374" s="10" t="s">
        <v>90</v>
      </c>
      <c r="BE1374" s="107">
        <f>IF(N1374="základní",J1374,0)</f>
        <v>0</v>
      </c>
      <c r="BF1374" s="107">
        <f>IF(N1374="snížená",J1374,0)</f>
        <v>0</v>
      </c>
      <c r="BG1374" s="107">
        <f>IF(N1374="zákl. přenesená",J1374,0)</f>
        <v>0</v>
      </c>
      <c r="BH1374" s="107">
        <f>IF(N1374="sníž. přenesená",J1374,0)</f>
        <v>0</v>
      </c>
      <c r="BI1374" s="107">
        <f>IF(N1374="nulová",J1374,0)</f>
        <v>0</v>
      </c>
      <c r="BJ1374" s="10" t="s">
        <v>47</v>
      </c>
      <c r="BK1374" s="107">
        <f>ROUND(I1374*H1374,2)</f>
        <v>0</v>
      </c>
      <c r="BL1374" s="10" t="s">
        <v>195</v>
      </c>
      <c r="BM1374" s="106" t="s">
        <v>1558</v>
      </c>
    </row>
    <row r="1375" spans="2:65" s="1" customFormat="1" ht="19.5" x14ac:dyDescent="0.2">
      <c r="B1375" s="19"/>
      <c r="D1375" s="108" t="s">
        <v>99</v>
      </c>
      <c r="F1375" s="109" t="s">
        <v>1557</v>
      </c>
      <c r="I1375" s="39"/>
      <c r="L1375" s="19"/>
      <c r="M1375" s="110"/>
      <c r="N1375" s="27"/>
      <c r="O1375" s="27"/>
      <c r="P1375" s="27"/>
      <c r="Q1375" s="27"/>
      <c r="R1375" s="27"/>
      <c r="S1375" s="27"/>
      <c r="T1375" s="28"/>
      <c r="AT1375" s="10" t="s">
        <v>99</v>
      </c>
      <c r="AU1375" s="10" t="s">
        <v>49</v>
      </c>
    </row>
    <row r="1376" spans="2:65" s="1" customFormat="1" ht="292.5" x14ac:dyDescent="0.2">
      <c r="B1376" s="19"/>
      <c r="D1376" s="108" t="s">
        <v>318</v>
      </c>
      <c r="F1376" s="137" t="s">
        <v>897</v>
      </c>
      <c r="I1376" s="39"/>
      <c r="L1376" s="19"/>
      <c r="M1376" s="110"/>
      <c r="N1376" s="27"/>
      <c r="O1376" s="27"/>
      <c r="P1376" s="27"/>
      <c r="Q1376" s="27"/>
      <c r="R1376" s="27"/>
      <c r="S1376" s="27"/>
      <c r="T1376" s="28"/>
      <c r="AT1376" s="10" t="s">
        <v>318</v>
      </c>
      <c r="AU1376" s="10" t="s">
        <v>49</v>
      </c>
    </row>
    <row r="1377" spans="2:65" s="7" customFormat="1" x14ac:dyDescent="0.2">
      <c r="B1377" s="111"/>
      <c r="D1377" s="108" t="s">
        <v>101</v>
      </c>
      <c r="E1377" s="112" t="s">
        <v>0</v>
      </c>
      <c r="F1377" s="113" t="s">
        <v>1559</v>
      </c>
      <c r="H1377" s="114">
        <v>1</v>
      </c>
      <c r="I1377" s="115"/>
      <c r="L1377" s="111"/>
      <c r="M1377" s="116"/>
      <c r="N1377" s="117"/>
      <c r="O1377" s="117"/>
      <c r="P1377" s="117"/>
      <c r="Q1377" s="117"/>
      <c r="R1377" s="117"/>
      <c r="S1377" s="117"/>
      <c r="T1377" s="118"/>
      <c r="AT1377" s="112" t="s">
        <v>101</v>
      </c>
      <c r="AU1377" s="112" t="s">
        <v>49</v>
      </c>
      <c r="AV1377" s="7" t="s">
        <v>49</v>
      </c>
      <c r="AW1377" s="7" t="s">
        <v>25</v>
      </c>
      <c r="AX1377" s="7" t="s">
        <v>46</v>
      </c>
      <c r="AY1377" s="112" t="s">
        <v>90</v>
      </c>
    </row>
    <row r="1378" spans="2:65" s="1" customFormat="1" ht="36" customHeight="1" x14ac:dyDescent="0.2">
      <c r="B1378" s="94"/>
      <c r="C1378" s="95" t="s">
        <v>1560</v>
      </c>
      <c r="D1378" s="95" t="s">
        <v>92</v>
      </c>
      <c r="E1378" s="96" t="s">
        <v>1270</v>
      </c>
      <c r="F1378" s="97" t="s">
        <v>1561</v>
      </c>
      <c r="G1378" s="98" t="s">
        <v>467</v>
      </c>
      <c r="H1378" s="99">
        <v>1</v>
      </c>
      <c r="I1378" s="100"/>
      <c r="J1378" s="101">
        <f>ROUND(I1378*H1378,2)</f>
        <v>0</v>
      </c>
      <c r="K1378" s="97" t="s">
        <v>0</v>
      </c>
      <c r="L1378" s="19"/>
      <c r="M1378" s="102" t="s">
        <v>0</v>
      </c>
      <c r="N1378" s="103" t="s">
        <v>33</v>
      </c>
      <c r="O1378" s="27"/>
      <c r="P1378" s="104">
        <f>O1378*H1378</f>
        <v>0</v>
      </c>
      <c r="Q1378" s="104">
        <v>0</v>
      </c>
      <c r="R1378" s="104">
        <f>Q1378*H1378</f>
        <v>0</v>
      </c>
      <c r="S1378" s="104">
        <v>0</v>
      </c>
      <c r="T1378" s="105">
        <f>S1378*H1378</f>
        <v>0</v>
      </c>
      <c r="AR1378" s="106" t="s">
        <v>195</v>
      </c>
      <c r="AT1378" s="106" t="s">
        <v>92</v>
      </c>
      <c r="AU1378" s="106" t="s">
        <v>49</v>
      </c>
      <c r="AY1378" s="10" t="s">
        <v>90</v>
      </c>
      <c r="BE1378" s="107">
        <f>IF(N1378="základní",J1378,0)</f>
        <v>0</v>
      </c>
      <c r="BF1378" s="107">
        <f>IF(N1378="snížená",J1378,0)</f>
        <v>0</v>
      </c>
      <c r="BG1378" s="107">
        <f>IF(N1378="zákl. přenesená",J1378,0)</f>
        <v>0</v>
      </c>
      <c r="BH1378" s="107">
        <f>IF(N1378="sníž. přenesená",J1378,0)</f>
        <v>0</v>
      </c>
      <c r="BI1378" s="107">
        <f>IF(N1378="nulová",J1378,0)</f>
        <v>0</v>
      </c>
      <c r="BJ1378" s="10" t="s">
        <v>47</v>
      </c>
      <c r="BK1378" s="107">
        <f>ROUND(I1378*H1378,2)</f>
        <v>0</v>
      </c>
      <c r="BL1378" s="10" t="s">
        <v>195</v>
      </c>
      <c r="BM1378" s="106" t="s">
        <v>1562</v>
      </c>
    </row>
    <row r="1379" spans="2:65" s="1" customFormat="1" ht="19.5" x14ac:dyDescent="0.2">
      <c r="B1379" s="19"/>
      <c r="D1379" s="108" t="s">
        <v>99</v>
      </c>
      <c r="F1379" s="109" t="s">
        <v>1561</v>
      </c>
      <c r="I1379" s="39"/>
      <c r="L1379" s="19"/>
      <c r="M1379" s="110"/>
      <c r="N1379" s="27"/>
      <c r="O1379" s="27"/>
      <c r="P1379" s="27"/>
      <c r="Q1379" s="27"/>
      <c r="R1379" s="27"/>
      <c r="S1379" s="27"/>
      <c r="T1379" s="28"/>
      <c r="AT1379" s="10" t="s">
        <v>99</v>
      </c>
      <c r="AU1379" s="10" t="s">
        <v>49</v>
      </c>
    </row>
    <row r="1380" spans="2:65" s="1" customFormat="1" ht="292.5" x14ac:dyDescent="0.2">
      <c r="B1380" s="19"/>
      <c r="D1380" s="108" t="s">
        <v>318</v>
      </c>
      <c r="F1380" s="137" t="s">
        <v>897</v>
      </c>
      <c r="I1380" s="39"/>
      <c r="L1380" s="19"/>
      <c r="M1380" s="110"/>
      <c r="N1380" s="27"/>
      <c r="O1380" s="27"/>
      <c r="P1380" s="27"/>
      <c r="Q1380" s="27"/>
      <c r="R1380" s="27"/>
      <c r="S1380" s="27"/>
      <c r="T1380" s="28"/>
      <c r="AT1380" s="10" t="s">
        <v>318</v>
      </c>
      <c r="AU1380" s="10" t="s">
        <v>49</v>
      </c>
    </row>
    <row r="1381" spans="2:65" s="7" customFormat="1" x14ac:dyDescent="0.2">
      <c r="B1381" s="111"/>
      <c r="D1381" s="108" t="s">
        <v>101</v>
      </c>
      <c r="E1381" s="112" t="s">
        <v>0</v>
      </c>
      <c r="F1381" s="113" t="s">
        <v>1563</v>
      </c>
      <c r="H1381" s="114">
        <v>1</v>
      </c>
      <c r="I1381" s="115"/>
      <c r="L1381" s="111"/>
      <c r="M1381" s="116"/>
      <c r="N1381" s="117"/>
      <c r="O1381" s="117"/>
      <c r="P1381" s="117"/>
      <c r="Q1381" s="117"/>
      <c r="R1381" s="117"/>
      <c r="S1381" s="117"/>
      <c r="T1381" s="118"/>
      <c r="AT1381" s="112" t="s">
        <v>101</v>
      </c>
      <c r="AU1381" s="112" t="s">
        <v>49</v>
      </c>
      <c r="AV1381" s="7" t="s">
        <v>49</v>
      </c>
      <c r="AW1381" s="7" t="s">
        <v>25</v>
      </c>
      <c r="AX1381" s="7" t="s">
        <v>46</v>
      </c>
      <c r="AY1381" s="112" t="s">
        <v>90</v>
      </c>
    </row>
    <row r="1382" spans="2:65" s="1" customFormat="1" ht="36" customHeight="1" x14ac:dyDescent="0.2">
      <c r="B1382" s="94"/>
      <c r="C1382" s="95" t="s">
        <v>1564</v>
      </c>
      <c r="D1382" s="95" t="s">
        <v>92</v>
      </c>
      <c r="E1382" s="96" t="s">
        <v>1274</v>
      </c>
      <c r="F1382" s="97" t="s">
        <v>1565</v>
      </c>
      <c r="G1382" s="98" t="s">
        <v>467</v>
      </c>
      <c r="H1382" s="99">
        <v>1</v>
      </c>
      <c r="I1382" s="100"/>
      <c r="J1382" s="101">
        <f>ROUND(I1382*H1382,2)</f>
        <v>0</v>
      </c>
      <c r="K1382" s="97" t="s">
        <v>0</v>
      </c>
      <c r="L1382" s="19"/>
      <c r="M1382" s="102" t="s">
        <v>0</v>
      </c>
      <c r="N1382" s="103" t="s">
        <v>33</v>
      </c>
      <c r="O1382" s="27"/>
      <c r="P1382" s="104">
        <f>O1382*H1382</f>
        <v>0</v>
      </c>
      <c r="Q1382" s="104">
        <v>0</v>
      </c>
      <c r="R1382" s="104">
        <f>Q1382*H1382</f>
        <v>0</v>
      </c>
      <c r="S1382" s="104">
        <v>0</v>
      </c>
      <c r="T1382" s="105">
        <f>S1382*H1382</f>
        <v>0</v>
      </c>
      <c r="AR1382" s="106" t="s">
        <v>195</v>
      </c>
      <c r="AT1382" s="106" t="s">
        <v>92</v>
      </c>
      <c r="AU1382" s="106" t="s">
        <v>49</v>
      </c>
      <c r="AY1382" s="10" t="s">
        <v>90</v>
      </c>
      <c r="BE1382" s="107">
        <f>IF(N1382="základní",J1382,0)</f>
        <v>0</v>
      </c>
      <c r="BF1382" s="107">
        <f>IF(N1382="snížená",J1382,0)</f>
        <v>0</v>
      </c>
      <c r="BG1382" s="107">
        <f>IF(N1382="zákl. přenesená",J1382,0)</f>
        <v>0</v>
      </c>
      <c r="BH1382" s="107">
        <f>IF(N1382="sníž. přenesená",J1382,0)</f>
        <v>0</v>
      </c>
      <c r="BI1382" s="107">
        <f>IF(N1382="nulová",J1382,0)</f>
        <v>0</v>
      </c>
      <c r="BJ1382" s="10" t="s">
        <v>47</v>
      </c>
      <c r="BK1382" s="107">
        <f>ROUND(I1382*H1382,2)</f>
        <v>0</v>
      </c>
      <c r="BL1382" s="10" t="s">
        <v>195</v>
      </c>
      <c r="BM1382" s="106" t="s">
        <v>1566</v>
      </c>
    </row>
    <row r="1383" spans="2:65" s="1" customFormat="1" ht="19.5" x14ac:dyDescent="0.2">
      <c r="B1383" s="19"/>
      <c r="D1383" s="108" t="s">
        <v>99</v>
      </c>
      <c r="F1383" s="109" t="s">
        <v>1565</v>
      </c>
      <c r="I1383" s="39"/>
      <c r="L1383" s="19"/>
      <c r="M1383" s="110"/>
      <c r="N1383" s="27"/>
      <c r="O1383" s="27"/>
      <c r="P1383" s="27"/>
      <c r="Q1383" s="27"/>
      <c r="R1383" s="27"/>
      <c r="S1383" s="27"/>
      <c r="T1383" s="28"/>
      <c r="AT1383" s="10" t="s">
        <v>99</v>
      </c>
      <c r="AU1383" s="10" t="s">
        <v>49</v>
      </c>
    </row>
    <row r="1384" spans="2:65" s="1" customFormat="1" ht="292.5" x14ac:dyDescent="0.2">
      <c r="B1384" s="19"/>
      <c r="D1384" s="108" t="s">
        <v>318</v>
      </c>
      <c r="F1384" s="137" t="s">
        <v>897</v>
      </c>
      <c r="I1384" s="39"/>
      <c r="L1384" s="19"/>
      <c r="M1384" s="110"/>
      <c r="N1384" s="27"/>
      <c r="O1384" s="27"/>
      <c r="P1384" s="27"/>
      <c r="Q1384" s="27"/>
      <c r="R1384" s="27"/>
      <c r="S1384" s="27"/>
      <c r="T1384" s="28"/>
      <c r="AT1384" s="10" t="s">
        <v>318</v>
      </c>
      <c r="AU1384" s="10" t="s">
        <v>49</v>
      </c>
    </row>
    <row r="1385" spans="2:65" s="7" customFormat="1" x14ac:dyDescent="0.2">
      <c r="B1385" s="111"/>
      <c r="D1385" s="108" t="s">
        <v>101</v>
      </c>
      <c r="E1385" s="112" t="s">
        <v>0</v>
      </c>
      <c r="F1385" s="113" t="s">
        <v>1567</v>
      </c>
      <c r="H1385" s="114">
        <v>1</v>
      </c>
      <c r="I1385" s="115"/>
      <c r="L1385" s="111"/>
      <c r="M1385" s="116"/>
      <c r="N1385" s="117"/>
      <c r="O1385" s="117"/>
      <c r="P1385" s="117"/>
      <c r="Q1385" s="117"/>
      <c r="R1385" s="117"/>
      <c r="S1385" s="117"/>
      <c r="T1385" s="118"/>
      <c r="AT1385" s="112" t="s">
        <v>101</v>
      </c>
      <c r="AU1385" s="112" t="s">
        <v>49</v>
      </c>
      <c r="AV1385" s="7" t="s">
        <v>49</v>
      </c>
      <c r="AW1385" s="7" t="s">
        <v>25</v>
      </c>
      <c r="AX1385" s="7" t="s">
        <v>46</v>
      </c>
      <c r="AY1385" s="112" t="s">
        <v>90</v>
      </c>
    </row>
    <row r="1386" spans="2:65" s="1" customFormat="1" ht="36" customHeight="1" x14ac:dyDescent="0.2">
      <c r="B1386" s="94"/>
      <c r="C1386" s="95" t="s">
        <v>1568</v>
      </c>
      <c r="D1386" s="95" t="s">
        <v>92</v>
      </c>
      <c r="E1386" s="96" t="s">
        <v>1278</v>
      </c>
      <c r="F1386" s="97" t="s">
        <v>1569</v>
      </c>
      <c r="G1386" s="98" t="s">
        <v>467</v>
      </c>
      <c r="H1386" s="99">
        <v>1</v>
      </c>
      <c r="I1386" s="100"/>
      <c r="J1386" s="101">
        <f>ROUND(I1386*H1386,2)</f>
        <v>0</v>
      </c>
      <c r="K1386" s="97" t="s">
        <v>0</v>
      </c>
      <c r="L1386" s="19"/>
      <c r="M1386" s="102" t="s">
        <v>0</v>
      </c>
      <c r="N1386" s="103" t="s">
        <v>33</v>
      </c>
      <c r="O1386" s="27"/>
      <c r="P1386" s="104">
        <f>O1386*H1386</f>
        <v>0</v>
      </c>
      <c r="Q1386" s="104">
        <v>0</v>
      </c>
      <c r="R1386" s="104">
        <f>Q1386*H1386</f>
        <v>0</v>
      </c>
      <c r="S1386" s="104">
        <v>0</v>
      </c>
      <c r="T1386" s="105">
        <f>S1386*H1386</f>
        <v>0</v>
      </c>
      <c r="AR1386" s="106" t="s">
        <v>195</v>
      </c>
      <c r="AT1386" s="106" t="s">
        <v>92</v>
      </c>
      <c r="AU1386" s="106" t="s">
        <v>49</v>
      </c>
      <c r="AY1386" s="10" t="s">
        <v>90</v>
      </c>
      <c r="BE1386" s="107">
        <f>IF(N1386="základní",J1386,0)</f>
        <v>0</v>
      </c>
      <c r="BF1386" s="107">
        <f>IF(N1386="snížená",J1386,0)</f>
        <v>0</v>
      </c>
      <c r="BG1386" s="107">
        <f>IF(N1386="zákl. přenesená",J1386,0)</f>
        <v>0</v>
      </c>
      <c r="BH1386" s="107">
        <f>IF(N1386="sníž. přenesená",J1386,0)</f>
        <v>0</v>
      </c>
      <c r="BI1386" s="107">
        <f>IF(N1386="nulová",J1386,0)</f>
        <v>0</v>
      </c>
      <c r="BJ1386" s="10" t="s">
        <v>47</v>
      </c>
      <c r="BK1386" s="107">
        <f>ROUND(I1386*H1386,2)</f>
        <v>0</v>
      </c>
      <c r="BL1386" s="10" t="s">
        <v>195</v>
      </c>
      <c r="BM1386" s="106" t="s">
        <v>1570</v>
      </c>
    </row>
    <row r="1387" spans="2:65" s="1" customFormat="1" ht="19.5" x14ac:dyDescent="0.2">
      <c r="B1387" s="19"/>
      <c r="D1387" s="108" t="s">
        <v>99</v>
      </c>
      <c r="F1387" s="109" t="s">
        <v>1569</v>
      </c>
      <c r="I1387" s="39"/>
      <c r="L1387" s="19"/>
      <c r="M1387" s="110"/>
      <c r="N1387" s="27"/>
      <c r="O1387" s="27"/>
      <c r="P1387" s="27"/>
      <c r="Q1387" s="27"/>
      <c r="R1387" s="27"/>
      <c r="S1387" s="27"/>
      <c r="T1387" s="28"/>
      <c r="AT1387" s="10" t="s">
        <v>99</v>
      </c>
      <c r="AU1387" s="10" t="s">
        <v>49</v>
      </c>
    </row>
    <row r="1388" spans="2:65" s="1" customFormat="1" ht="292.5" x14ac:dyDescent="0.2">
      <c r="B1388" s="19"/>
      <c r="D1388" s="108" t="s">
        <v>318</v>
      </c>
      <c r="F1388" s="137" t="s">
        <v>897</v>
      </c>
      <c r="I1388" s="39"/>
      <c r="L1388" s="19"/>
      <c r="M1388" s="110"/>
      <c r="N1388" s="27"/>
      <c r="O1388" s="27"/>
      <c r="P1388" s="27"/>
      <c r="Q1388" s="27"/>
      <c r="R1388" s="27"/>
      <c r="S1388" s="27"/>
      <c r="T1388" s="28"/>
      <c r="AT1388" s="10" t="s">
        <v>318</v>
      </c>
      <c r="AU1388" s="10" t="s">
        <v>49</v>
      </c>
    </row>
    <row r="1389" spans="2:65" s="7" customFormat="1" x14ac:dyDescent="0.2">
      <c r="B1389" s="111"/>
      <c r="D1389" s="108" t="s">
        <v>101</v>
      </c>
      <c r="E1389" s="112" t="s">
        <v>0</v>
      </c>
      <c r="F1389" s="113" t="s">
        <v>1571</v>
      </c>
      <c r="H1389" s="114">
        <v>1</v>
      </c>
      <c r="I1389" s="115"/>
      <c r="L1389" s="111"/>
      <c r="M1389" s="116"/>
      <c r="N1389" s="117"/>
      <c r="O1389" s="117"/>
      <c r="P1389" s="117"/>
      <c r="Q1389" s="117"/>
      <c r="R1389" s="117"/>
      <c r="S1389" s="117"/>
      <c r="T1389" s="118"/>
      <c r="AT1389" s="112" t="s">
        <v>101</v>
      </c>
      <c r="AU1389" s="112" t="s">
        <v>49</v>
      </c>
      <c r="AV1389" s="7" t="s">
        <v>49</v>
      </c>
      <c r="AW1389" s="7" t="s">
        <v>25</v>
      </c>
      <c r="AX1389" s="7" t="s">
        <v>46</v>
      </c>
      <c r="AY1389" s="112" t="s">
        <v>90</v>
      </c>
    </row>
    <row r="1390" spans="2:65" s="1" customFormat="1" ht="36" customHeight="1" x14ac:dyDescent="0.2">
      <c r="B1390" s="94"/>
      <c r="C1390" s="95" t="s">
        <v>1572</v>
      </c>
      <c r="D1390" s="95" t="s">
        <v>92</v>
      </c>
      <c r="E1390" s="96" t="s">
        <v>1282</v>
      </c>
      <c r="F1390" s="97" t="s">
        <v>1573</v>
      </c>
      <c r="G1390" s="98" t="s">
        <v>467</v>
      </c>
      <c r="H1390" s="99">
        <v>1</v>
      </c>
      <c r="I1390" s="100"/>
      <c r="J1390" s="101">
        <f>ROUND(I1390*H1390,2)</f>
        <v>0</v>
      </c>
      <c r="K1390" s="97" t="s">
        <v>0</v>
      </c>
      <c r="L1390" s="19"/>
      <c r="M1390" s="102" t="s">
        <v>0</v>
      </c>
      <c r="N1390" s="103" t="s">
        <v>33</v>
      </c>
      <c r="O1390" s="27"/>
      <c r="P1390" s="104">
        <f>O1390*H1390</f>
        <v>0</v>
      </c>
      <c r="Q1390" s="104">
        <v>0</v>
      </c>
      <c r="R1390" s="104">
        <f>Q1390*H1390</f>
        <v>0</v>
      </c>
      <c r="S1390" s="104">
        <v>0</v>
      </c>
      <c r="T1390" s="105">
        <f>S1390*H1390</f>
        <v>0</v>
      </c>
      <c r="AR1390" s="106" t="s">
        <v>195</v>
      </c>
      <c r="AT1390" s="106" t="s">
        <v>92</v>
      </c>
      <c r="AU1390" s="106" t="s">
        <v>49</v>
      </c>
      <c r="AY1390" s="10" t="s">
        <v>90</v>
      </c>
      <c r="BE1390" s="107">
        <f>IF(N1390="základní",J1390,0)</f>
        <v>0</v>
      </c>
      <c r="BF1390" s="107">
        <f>IF(N1390="snížená",J1390,0)</f>
        <v>0</v>
      </c>
      <c r="BG1390" s="107">
        <f>IF(N1390="zákl. přenesená",J1390,0)</f>
        <v>0</v>
      </c>
      <c r="BH1390" s="107">
        <f>IF(N1390="sníž. přenesená",J1390,0)</f>
        <v>0</v>
      </c>
      <c r="BI1390" s="107">
        <f>IF(N1390="nulová",J1390,0)</f>
        <v>0</v>
      </c>
      <c r="BJ1390" s="10" t="s">
        <v>47</v>
      </c>
      <c r="BK1390" s="107">
        <f>ROUND(I1390*H1390,2)</f>
        <v>0</v>
      </c>
      <c r="BL1390" s="10" t="s">
        <v>195</v>
      </c>
      <c r="BM1390" s="106" t="s">
        <v>1574</v>
      </c>
    </row>
    <row r="1391" spans="2:65" s="1" customFormat="1" ht="19.5" x14ac:dyDescent="0.2">
      <c r="B1391" s="19"/>
      <c r="D1391" s="108" t="s">
        <v>99</v>
      </c>
      <c r="F1391" s="109" t="s">
        <v>1573</v>
      </c>
      <c r="I1391" s="39"/>
      <c r="L1391" s="19"/>
      <c r="M1391" s="110"/>
      <c r="N1391" s="27"/>
      <c r="O1391" s="27"/>
      <c r="P1391" s="27"/>
      <c r="Q1391" s="27"/>
      <c r="R1391" s="27"/>
      <c r="S1391" s="27"/>
      <c r="T1391" s="28"/>
      <c r="AT1391" s="10" t="s">
        <v>99</v>
      </c>
      <c r="AU1391" s="10" t="s">
        <v>49</v>
      </c>
    </row>
    <row r="1392" spans="2:65" s="1" customFormat="1" ht="292.5" x14ac:dyDescent="0.2">
      <c r="B1392" s="19"/>
      <c r="D1392" s="108" t="s">
        <v>318</v>
      </c>
      <c r="F1392" s="137" t="s">
        <v>897</v>
      </c>
      <c r="I1392" s="39"/>
      <c r="L1392" s="19"/>
      <c r="M1392" s="110"/>
      <c r="N1392" s="27"/>
      <c r="O1392" s="27"/>
      <c r="P1392" s="27"/>
      <c r="Q1392" s="27"/>
      <c r="R1392" s="27"/>
      <c r="S1392" s="27"/>
      <c r="T1392" s="28"/>
      <c r="AT1392" s="10" t="s">
        <v>318</v>
      </c>
      <c r="AU1392" s="10" t="s">
        <v>49</v>
      </c>
    </row>
    <row r="1393" spans="2:65" s="7" customFormat="1" x14ac:dyDescent="0.2">
      <c r="B1393" s="111"/>
      <c r="D1393" s="108" t="s">
        <v>101</v>
      </c>
      <c r="E1393" s="112" t="s">
        <v>0</v>
      </c>
      <c r="F1393" s="113" t="s">
        <v>1575</v>
      </c>
      <c r="H1393" s="114">
        <v>1</v>
      </c>
      <c r="I1393" s="115"/>
      <c r="L1393" s="111"/>
      <c r="M1393" s="116"/>
      <c r="N1393" s="117"/>
      <c r="O1393" s="117"/>
      <c r="P1393" s="117"/>
      <c r="Q1393" s="117"/>
      <c r="R1393" s="117"/>
      <c r="S1393" s="117"/>
      <c r="T1393" s="118"/>
      <c r="AT1393" s="112" t="s">
        <v>101</v>
      </c>
      <c r="AU1393" s="112" t="s">
        <v>49</v>
      </c>
      <c r="AV1393" s="7" t="s">
        <v>49</v>
      </c>
      <c r="AW1393" s="7" t="s">
        <v>25</v>
      </c>
      <c r="AX1393" s="7" t="s">
        <v>46</v>
      </c>
      <c r="AY1393" s="112" t="s">
        <v>90</v>
      </c>
    </row>
    <row r="1394" spans="2:65" s="1" customFormat="1" ht="36" customHeight="1" x14ac:dyDescent="0.2">
      <c r="B1394" s="94"/>
      <c r="C1394" s="95" t="s">
        <v>1576</v>
      </c>
      <c r="D1394" s="95" t="s">
        <v>92</v>
      </c>
      <c r="E1394" s="96" t="s">
        <v>1286</v>
      </c>
      <c r="F1394" s="97" t="s">
        <v>1577</v>
      </c>
      <c r="G1394" s="98" t="s">
        <v>467</v>
      </c>
      <c r="H1394" s="99">
        <v>1</v>
      </c>
      <c r="I1394" s="100"/>
      <c r="J1394" s="101">
        <f>ROUND(I1394*H1394,2)</f>
        <v>0</v>
      </c>
      <c r="K1394" s="97" t="s">
        <v>0</v>
      </c>
      <c r="L1394" s="19"/>
      <c r="M1394" s="102" t="s">
        <v>0</v>
      </c>
      <c r="N1394" s="103" t="s">
        <v>33</v>
      </c>
      <c r="O1394" s="27"/>
      <c r="P1394" s="104">
        <f>O1394*H1394</f>
        <v>0</v>
      </c>
      <c r="Q1394" s="104">
        <v>0</v>
      </c>
      <c r="R1394" s="104">
        <f>Q1394*H1394</f>
        <v>0</v>
      </c>
      <c r="S1394" s="104">
        <v>0</v>
      </c>
      <c r="T1394" s="105">
        <f>S1394*H1394</f>
        <v>0</v>
      </c>
      <c r="AR1394" s="106" t="s">
        <v>195</v>
      </c>
      <c r="AT1394" s="106" t="s">
        <v>92</v>
      </c>
      <c r="AU1394" s="106" t="s">
        <v>49</v>
      </c>
      <c r="AY1394" s="10" t="s">
        <v>90</v>
      </c>
      <c r="BE1394" s="107">
        <f>IF(N1394="základní",J1394,0)</f>
        <v>0</v>
      </c>
      <c r="BF1394" s="107">
        <f>IF(N1394="snížená",J1394,0)</f>
        <v>0</v>
      </c>
      <c r="BG1394" s="107">
        <f>IF(N1394="zákl. přenesená",J1394,0)</f>
        <v>0</v>
      </c>
      <c r="BH1394" s="107">
        <f>IF(N1394="sníž. přenesená",J1394,0)</f>
        <v>0</v>
      </c>
      <c r="BI1394" s="107">
        <f>IF(N1394="nulová",J1394,0)</f>
        <v>0</v>
      </c>
      <c r="BJ1394" s="10" t="s">
        <v>47</v>
      </c>
      <c r="BK1394" s="107">
        <f>ROUND(I1394*H1394,2)</f>
        <v>0</v>
      </c>
      <c r="BL1394" s="10" t="s">
        <v>195</v>
      </c>
      <c r="BM1394" s="106" t="s">
        <v>1578</v>
      </c>
    </row>
    <row r="1395" spans="2:65" s="1" customFormat="1" ht="19.5" x14ac:dyDescent="0.2">
      <c r="B1395" s="19"/>
      <c r="D1395" s="108" t="s">
        <v>99</v>
      </c>
      <c r="F1395" s="109" t="s">
        <v>1577</v>
      </c>
      <c r="I1395" s="39"/>
      <c r="L1395" s="19"/>
      <c r="M1395" s="110"/>
      <c r="N1395" s="27"/>
      <c r="O1395" s="27"/>
      <c r="P1395" s="27"/>
      <c r="Q1395" s="27"/>
      <c r="R1395" s="27"/>
      <c r="S1395" s="27"/>
      <c r="T1395" s="28"/>
      <c r="AT1395" s="10" t="s">
        <v>99</v>
      </c>
      <c r="AU1395" s="10" t="s">
        <v>49</v>
      </c>
    </row>
    <row r="1396" spans="2:65" s="1" customFormat="1" ht="292.5" x14ac:dyDescent="0.2">
      <c r="B1396" s="19"/>
      <c r="D1396" s="108" t="s">
        <v>318</v>
      </c>
      <c r="F1396" s="137" t="s">
        <v>897</v>
      </c>
      <c r="I1396" s="39"/>
      <c r="L1396" s="19"/>
      <c r="M1396" s="110"/>
      <c r="N1396" s="27"/>
      <c r="O1396" s="27"/>
      <c r="P1396" s="27"/>
      <c r="Q1396" s="27"/>
      <c r="R1396" s="27"/>
      <c r="S1396" s="27"/>
      <c r="T1396" s="28"/>
      <c r="AT1396" s="10" t="s">
        <v>318</v>
      </c>
      <c r="AU1396" s="10" t="s">
        <v>49</v>
      </c>
    </row>
    <row r="1397" spans="2:65" s="7" customFormat="1" x14ac:dyDescent="0.2">
      <c r="B1397" s="111"/>
      <c r="D1397" s="108" t="s">
        <v>101</v>
      </c>
      <c r="E1397" s="112" t="s">
        <v>0</v>
      </c>
      <c r="F1397" s="113" t="s">
        <v>1579</v>
      </c>
      <c r="H1397" s="114">
        <v>1</v>
      </c>
      <c r="I1397" s="115"/>
      <c r="L1397" s="111"/>
      <c r="M1397" s="116"/>
      <c r="N1397" s="117"/>
      <c r="O1397" s="117"/>
      <c r="P1397" s="117"/>
      <c r="Q1397" s="117"/>
      <c r="R1397" s="117"/>
      <c r="S1397" s="117"/>
      <c r="T1397" s="118"/>
      <c r="AT1397" s="112" t="s">
        <v>101</v>
      </c>
      <c r="AU1397" s="112" t="s">
        <v>49</v>
      </c>
      <c r="AV1397" s="7" t="s">
        <v>49</v>
      </c>
      <c r="AW1397" s="7" t="s">
        <v>25</v>
      </c>
      <c r="AX1397" s="7" t="s">
        <v>46</v>
      </c>
      <c r="AY1397" s="112" t="s">
        <v>90</v>
      </c>
    </row>
    <row r="1398" spans="2:65" s="1" customFormat="1" ht="36" customHeight="1" x14ac:dyDescent="0.2">
      <c r="B1398" s="94"/>
      <c r="C1398" s="95" t="s">
        <v>1580</v>
      </c>
      <c r="D1398" s="95" t="s">
        <v>92</v>
      </c>
      <c r="E1398" s="96" t="s">
        <v>1290</v>
      </c>
      <c r="F1398" s="97" t="s">
        <v>1581</v>
      </c>
      <c r="G1398" s="98" t="s">
        <v>467</v>
      </c>
      <c r="H1398" s="99">
        <v>1</v>
      </c>
      <c r="I1398" s="100"/>
      <c r="J1398" s="101">
        <f>ROUND(I1398*H1398,2)</f>
        <v>0</v>
      </c>
      <c r="K1398" s="97" t="s">
        <v>0</v>
      </c>
      <c r="L1398" s="19"/>
      <c r="M1398" s="102" t="s">
        <v>0</v>
      </c>
      <c r="N1398" s="103" t="s">
        <v>33</v>
      </c>
      <c r="O1398" s="27"/>
      <c r="P1398" s="104">
        <f>O1398*H1398</f>
        <v>0</v>
      </c>
      <c r="Q1398" s="104">
        <v>0</v>
      </c>
      <c r="R1398" s="104">
        <f>Q1398*H1398</f>
        <v>0</v>
      </c>
      <c r="S1398" s="104">
        <v>0</v>
      </c>
      <c r="T1398" s="105">
        <f>S1398*H1398</f>
        <v>0</v>
      </c>
      <c r="AR1398" s="106" t="s">
        <v>195</v>
      </c>
      <c r="AT1398" s="106" t="s">
        <v>92</v>
      </c>
      <c r="AU1398" s="106" t="s">
        <v>49</v>
      </c>
      <c r="AY1398" s="10" t="s">
        <v>90</v>
      </c>
      <c r="BE1398" s="107">
        <f>IF(N1398="základní",J1398,0)</f>
        <v>0</v>
      </c>
      <c r="BF1398" s="107">
        <f>IF(N1398="snížená",J1398,0)</f>
        <v>0</v>
      </c>
      <c r="BG1398" s="107">
        <f>IF(N1398="zákl. přenesená",J1398,0)</f>
        <v>0</v>
      </c>
      <c r="BH1398" s="107">
        <f>IF(N1398="sníž. přenesená",J1398,0)</f>
        <v>0</v>
      </c>
      <c r="BI1398" s="107">
        <f>IF(N1398="nulová",J1398,0)</f>
        <v>0</v>
      </c>
      <c r="BJ1398" s="10" t="s">
        <v>47</v>
      </c>
      <c r="BK1398" s="107">
        <f>ROUND(I1398*H1398,2)</f>
        <v>0</v>
      </c>
      <c r="BL1398" s="10" t="s">
        <v>195</v>
      </c>
      <c r="BM1398" s="106" t="s">
        <v>1582</v>
      </c>
    </row>
    <row r="1399" spans="2:65" s="1" customFormat="1" ht="19.5" x14ac:dyDescent="0.2">
      <c r="B1399" s="19"/>
      <c r="D1399" s="108" t="s">
        <v>99</v>
      </c>
      <c r="F1399" s="109" t="s">
        <v>1581</v>
      </c>
      <c r="I1399" s="39"/>
      <c r="L1399" s="19"/>
      <c r="M1399" s="110"/>
      <c r="N1399" s="27"/>
      <c r="O1399" s="27"/>
      <c r="P1399" s="27"/>
      <c r="Q1399" s="27"/>
      <c r="R1399" s="27"/>
      <c r="S1399" s="27"/>
      <c r="T1399" s="28"/>
      <c r="AT1399" s="10" t="s">
        <v>99</v>
      </c>
      <c r="AU1399" s="10" t="s">
        <v>49</v>
      </c>
    </row>
    <row r="1400" spans="2:65" s="1" customFormat="1" ht="292.5" x14ac:dyDescent="0.2">
      <c r="B1400" s="19"/>
      <c r="D1400" s="108" t="s">
        <v>318</v>
      </c>
      <c r="F1400" s="137" t="s">
        <v>897</v>
      </c>
      <c r="I1400" s="39"/>
      <c r="L1400" s="19"/>
      <c r="M1400" s="110"/>
      <c r="N1400" s="27"/>
      <c r="O1400" s="27"/>
      <c r="P1400" s="27"/>
      <c r="Q1400" s="27"/>
      <c r="R1400" s="27"/>
      <c r="S1400" s="27"/>
      <c r="T1400" s="28"/>
      <c r="AT1400" s="10" t="s">
        <v>318</v>
      </c>
      <c r="AU1400" s="10" t="s">
        <v>49</v>
      </c>
    </row>
    <row r="1401" spans="2:65" s="7" customFormat="1" x14ac:dyDescent="0.2">
      <c r="B1401" s="111"/>
      <c r="D1401" s="108" t="s">
        <v>101</v>
      </c>
      <c r="E1401" s="112" t="s">
        <v>0</v>
      </c>
      <c r="F1401" s="113" t="s">
        <v>1583</v>
      </c>
      <c r="H1401" s="114">
        <v>1</v>
      </c>
      <c r="I1401" s="115"/>
      <c r="L1401" s="111"/>
      <c r="M1401" s="116"/>
      <c r="N1401" s="117"/>
      <c r="O1401" s="117"/>
      <c r="P1401" s="117"/>
      <c r="Q1401" s="117"/>
      <c r="R1401" s="117"/>
      <c r="S1401" s="117"/>
      <c r="T1401" s="118"/>
      <c r="AT1401" s="112" t="s">
        <v>101</v>
      </c>
      <c r="AU1401" s="112" t="s">
        <v>49</v>
      </c>
      <c r="AV1401" s="7" t="s">
        <v>49</v>
      </c>
      <c r="AW1401" s="7" t="s">
        <v>25</v>
      </c>
      <c r="AX1401" s="7" t="s">
        <v>46</v>
      </c>
      <c r="AY1401" s="112" t="s">
        <v>90</v>
      </c>
    </row>
    <row r="1402" spans="2:65" s="1" customFormat="1" ht="36" customHeight="1" x14ac:dyDescent="0.2">
      <c r="B1402" s="94"/>
      <c r="C1402" s="95" t="s">
        <v>1584</v>
      </c>
      <c r="D1402" s="95" t="s">
        <v>92</v>
      </c>
      <c r="E1402" s="96" t="s">
        <v>1294</v>
      </c>
      <c r="F1402" s="97" t="s">
        <v>1585</v>
      </c>
      <c r="G1402" s="98" t="s">
        <v>467</v>
      </c>
      <c r="H1402" s="99">
        <v>1</v>
      </c>
      <c r="I1402" s="100"/>
      <c r="J1402" s="101">
        <f>ROUND(I1402*H1402,2)</f>
        <v>0</v>
      </c>
      <c r="K1402" s="97" t="s">
        <v>0</v>
      </c>
      <c r="L1402" s="19"/>
      <c r="M1402" s="102" t="s">
        <v>0</v>
      </c>
      <c r="N1402" s="103" t="s">
        <v>33</v>
      </c>
      <c r="O1402" s="27"/>
      <c r="P1402" s="104">
        <f>O1402*H1402</f>
        <v>0</v>
      </c>
      <c r="Q1402" s="104">
        <v>0</v>
      </c>
      <c r="R1402" s="104">
        <f>Q1402*H1402</f>
        <v>0</v>
      </c>
      <c r="S1402" s="104">
        <v>0</v>
      </c>
      <c r="T1402" s="105">
        <f>S1402*H1402</f>
        <v>0</v>
      </c>
      <c r="AR1402" s="106" t="s">
        <v>195</v>
      </c>
      <c r="AT1402" s="106" t="s">
        <v>92</v>
      </c>
      <c r="AU1402" s="106" t="s">
        <v>49</v>
      </c>
      <c r="AY1402" s="10" t="s">
        <v>90</v>
      </c>
      <c r="BE1402" s="107">
        <f>IF(N1402="základní",J1402,0)</f>
        <v>0</v>
      </c>
      <c r="BF1402" s="107">
        <f>IF(N1402="snížená",J1402,0)</f>
        <v>0</v>
      </c>
      <c r="BG1402" s="107">
        <f>IF(N1402="zákl. přenesená",J1402,0)</f>
        <v>0</v>
      </c>
      <c r="BH1402" s="107">
        <f>IF(N1402="sníž. přenesená",J1402,0)</f>
        <v>0</v>
      </c>
      <c r="BI1402" s="107">
        <f>IF(N1402="nulová",J1402,0)</f>
        <v>0</v>
      </c>
      <c r="BJ1402" s="10" t="s">
        <v>47</v>
      </c>
      <c r="BK1402" s="107">
        <f>ROUND(I1402*H1402,2)</f>
        <v>0</v>
      </c>
      <c r="BL1402" s="10" t="s">
        <v>195</v>
      </c>
      <c r="BM1402" s="106" t="s">
        <v>1586</v>
      </c>
    </row>
    <row r="1403" spans="2:65" s="1" customFormat="1" ht="19.5" x14ac:dyDescent="0.2">
      <c r="B1403" s="19"/>
      <c r="D1403" s="108" t="s">
        <v>99</v>
      </c>
      <c r="F1403" s="109" t="s">
        <v>1585</v>
      </c>
      <c r="I1403" s="39"/>
      <c r="L1403" s="19"/>
      <c r="M1403" s="110"/>
      <c r="N1403" s="27"/>
      <c r="O1403" s="27"/>
      <c r="P1403" s="27"/>
      <c r="Q1403" s="27"/>
      <c r="R1403" s="27"/>
      <c r="S1403" s="27"/>
      <c r="T1403" s="28"/>
      <c r="AT1403" s="10" t="s">
        <v>99</v>
      </c>
      <c r="AU1403" s="10" t="s">
        <v>49</v>
      </c>
    </row>
    <row r="1404" spans="2:65" s="1" customFormat="1" ht="292.5" x14ac:dyDescent="0.2">
      <c r="B1404" s="19"/>
      <c r="D1404" s="108" t="s">
        <v>318</v>
      </c>
      <c r="F1404" s="137" t="s">
        <v>897</v>
      </c>
      <c r="I1404" s="39"/>
      <c r="L1404" s="19"/>
      <c r="M1404" s="110"/>
      <c r="N1404" s="27"/>
      <c r="O1404" s="27"/>
      <c r="P1404" s="27"/>
      <c r="Q1404" s="27"/>
      <c r="R1404" s="27"/>
      <c r="S1404" s="27"/>
      <c r="T1404" s="28"/>
      <c r="AT1404" s="10" t="s">
        <v>318</v>
      </c>
      <c r="AU1404" s="10" t="s">
        <v>49</v>
      </c>
    </row>
    <row r="1405" spans="2:65" s="7" customFormat="1" x14ac:dyDescent="0.2">
      <c r="B1405" s="111"/>
      <c r="D1405" s="108" t="s">
        <v>101</v>
      </c>
      <c r="E1405" s="112" t="s">
        <v>0</v>
      </c>
      <c r="F1405" s="113" t="s">
        <v>1587</v>
      </c>
      <c r="H1405" s="114">
        <v>1</v>
      </c>
      <c r="I1405" s="115"/>
      <c r="L1405" s="111"/>
      <c r="M1405" s="116"/>
      <c r="N1405" s="117"/>
      <c r="O1405" s="117"/>
      <c r="P1405" s="117"/>
      <c r="Q1405" s="117"/>
      <c r="R1405" s="117"/>
      <c r="S1405" s="117"/>
      <c r="T1405" s="118"/>
      <c r="AT1405" s="112" t="s">
        <v>101</v>
      </c>
      <c r="AU1405" s="112" t="s">
        <v>49</v>
      </c>
      <c r="AV1405" s="7" t="s">
        <v>49</v>
      </c>
      <c r="AW1405" s="7" t="s">
        <v>25</v>
      </c>
      <c r="AX1405" s="7" t="s">
        <v>46</v>
      </c>
      <c r="AY1405" s="112" t="s">
        <v>90</v>
      </c>
    </row>
    <row r="1406" spans="2:65" s="1" customFormat="1" ht="36" customHeight="1" x14ac:dyDescent="0.2">
      <c r="B1406" s="94"/>
      <c r="C1406" s="95" t="s">
        <v>1588</v>
      </c>
      <c r="D1406" s="95" t="s">
        <v>92</v>
      </c>
      <c r="E1406" s="96" t="s">
        <v>1298</v>
      </c>
      <c r="F1406" s="97" t="s">
        <v>1589</v>
      </c>
      <c r="G1406" s="98" t="s">
        <v>467</v>
      </c>
      <c r="H1406" s="99">
        <v>1</v>
      </c>
      <c r="I1406" s="100"/>
      <c r="J1406" s="101">
        <f>ROUND(I1406*H1406,2)</f>
        <v>0</v>
      </c>
      <c r="K1406" s="97" t="s">
        <v>0</v>
      </c>
      <c r="L1406" s="19"/>
      <c r="M1406" s="102" t="s">
        <v>0</v>
      </c>
      <c r="N1406" s="103" t="s">
        <v>33</v>
      </c>
      <c r="O1406" s="27"/>
      <c r="P1406" s="104">
        <f>O1406*H1406</f>
        <v>0</v>
      </c>
      <c r="Q1406" s="104">
        <v>0</v>
      </c>
      <c r="R1406" s="104">
        <f>Q1406*H1406</f>
        <v>0</v>
      </c>
      <c r="S1406" s="104">
        <v>0</v>
      </c>
      <c r="T1406" s="105">
        <f>S1406*H1406</f>
        <v>0</v>
      </c>
      <c r="AR1406" s="106" t="s">
        <v>195</v>
      </c>
      <c r="AT1406" s="106" t="s">
        <v>92</v>
      </c>
      <c r="AU1406" s="106" t="s">
        <v>49</v>
      </c>
      <c r="AY1406" s="10" t="s">
        <v>90</v>
      </c>
      <c r="BE1406" s="107">
        <f>IF(N1406="základní",J1406,0)</f>
        <v>0</v>
      </c>
      <c r="BF1406" s="107">
        <f>IF(N1406="snížená",J1406,0)</f>
        <v>0</v>
      </c>
      <c r="BG1406" s="107">
        <f>IF(N1406="zákl. přenesená",J1406,0)</f>
        <v>0</v>
      </c>
      <c r="BH1406" s="107">
        <f>IF(N1406="sníž. přenesená",J1406,0)</f>
        <v>0</v>
      </c>
      <c r="BI1406" s="107">
        <f>IF(N1406="nulová",J1406,0)</f>
        <v>0</v>
      </c>
      <c r="BJ1406" s="10" t="s">
        <v>47</v>
      </c>
      <c r="BK1406" s="107">
        <f>ROUND(I1406*H1406,2)</f>
        <v>0</v>
      </c>
      <c r="BL1406" s="10" t="s">
        <v>195</v>
      </c>
      <c r="BM1406" s="106" t="s">
        <v>1590</v>
      </c>
    </row>
    <row r="1407" spans="2:65" s="1" customFormat="1" ht="19.5" x14ac:dyDescent="0.2">
      <c r="B1407" s="19"/>
      <c r="D1407" s="108" t="s">
        <v>99</v>
      </c>
      <c r="F1407" s="109" t="s">
        <v>1589</v>
      </c>
      <c r="I1407" s="39"/>
      <c r="L1407" s="19"/>
      <c r="M1407" s="110"/>
      <c r="N1407" s="27"/>
      <c r="O1407" s="27"/>
      <c r="P1407" s="27"/>
      <c r="Q1407" s="27"/>
      <c r="R1407" s="27"/>
      <c r="S1407" s="27"/>
      <c r="T1407" s="28"/>
      <c r="AT1407" s="10" t="s">
        <v>99</v>
      </c>
      <c r="AU1407" s="10" t="s">
        <v>49</v>
      </c>
    </row>
    <row r="1408" spans="2:65" s="1" customFormat="1" ht="292.5" x14ac:dyDescent="0.2">
      <c r="B1408" s="19"/>
      <c r="D1408" s="108" t="s">
        <v>318</v>
      </c>
      <c r="F1408" s="137" t="s">
        <v>897</v>
      </c>
      <c r="I1408" s="39"/>
      <c r="L1408" s="19"/>
      <c r="M1408" s="110"/>
      <c r="N1408" s="27"/>
      <c r="O1408" s="27"/>
      <c r="P1408" s="27"/>
      <c r="Q1408" s="27"/>
      <c r="R1408" s="27"/>
      <c r="S1408" s="27"/>
      <c r="T1408" s="28"/>
      <c r="AT1408" s="10" t="s">
        <v>318</v>
      </c>
      <c r="AU1408" s="10" t="s">
        <v>49</v>
      </c>
    </row>
    <row r="1409" spans="2:65" s="7" customFormat="1" x14ac:dyDescent="0.2">
      <c r="B1409" s="111"/>
      <c r="D1409" s="108" t="s">
        <v>101</v>
      </c>
      <c r="E1409" s="112" t="s">
        <v>0</v>
      </c>
      <c r="F1409" s="113" t="s">
        <v>1591</v>
      </c>
      <c r="H1409" s="114">
        <v>1</v>
      </c>
      <c r="I1409" s="115"/>
      <c r="L1409" s="111"/>
      <c r="M1409" s="116"/>
      <c r="N1409" s="117"/>
      <c r="O1409" s="117"/>
      <c r="P1409" s="117"/>
      <c r="Q1409" s="117"/>
      <c r="R1409" s="117"/>
      <c r="S1409" s="117"/>
      <c r="T1409" s="118"/>
      <c r="AT1409" s="112" t="s">
        <v>101</v>
      </c>
      <c r="AU1409" s="112" t="s">
        <v>49</v>
      </c>
      <c r="AV1409" s="7" t="s">
        <v>49</v>
      </c>
      <c r="AW1409" s="7" t="s">
        <v>25</v>
      </c>
      <c r="AX1409" s="7" t="s">
        <v>46</v>
      </c>
      <c r="AY1409" s="112" t="s">
        <v>90</v>
      </c>
    </row>
    <row r="1410" spans="2:65" s="1" customFormat="1" ht="36" customHeight="1" x14ac:dyDescent="0.2">
      <c r="B1410" s="94"/>
      <c r="C1410" s="95" t="s">
        <v>1592</v>
      </c>
      <c r="D1410" s="95" t="s">
        <v>92</v>
      </c>
      <c r="E1410" s="96" t="s">
        <v>1302</v>
      </c>
      <c r="F1410" s="97" t="s">
        <v>1593</v>
      </c>
      <c r="G1410" s="98" t="s">
        <v>467</v>
      </c>
      <c r="H1410" s="99">
        <v>1</v>
      </c>
      <c r="I1410" s="100"/>
      <c r="J1410" s="101">
        <f>ROUND(I1410*H1410,2)</f>
        <v>0</v>
      </c>
      <c r="K1410" s="97" t="s">
        <v>0</v>
      </c>
      <c r="L1410" s="19"/>
      <c r="M1410" s="102" t="s">
        <v>0</v>
      </c>
      <c r="N1410" s="103" t="s">
        <v>33</v>
      </c>
      <c r="O1410" s="27"/>
      <c r="P1410" s="104">
        <f>O1410*H1410</f>
        <v>0</v>
      </c>
      <c r="Q1410" s="104">
        <v>0</v>
      </c>
      <c r="R1410" s="104">
        <f>Q1410*H1410</f>
        <v>0</v>
      </c>
      <c r="S1410" s="104">
        <v>0</v>
      </c>
      <c r="T1410" s="105">
        <f>S1410*H1410</f>
        <v>0</v>
      </c>
      <c r="AR1410" s="106" t="s">
        <v>195</v>
      </c>
      <c r="AT1410" s="106" t="s">
        <v>92</v>
      </c>
      <c r="AU1410" s="106" t="s">
        <v>49</v>
      </c>
      <c r="AY1410" s="10" t="s">
        <v>90</v>
      </c>
      <c r="BE1410" s="107">
        <f>IF(N1410="základní",J1410,0)</f>
        <v>0</v>
      </c>
      <c r="BF1410" s="107">
        <f>IF(N1410="snížená",J1410,0)</f>
        <v>0</v>
      </c>
      <c r="BG1410" s="107">
        <f>IF(N1410="zákl. přenesená",J1410,0)</f>
        <v>0</v>
      </c>
      <c r="BH1410" s="107">
        <f>IF(N1410="sníž. přenesená",J1410,0)</f>
        <v>0</v>
      </c>
      <c r="BI1410" s="107">
        <f>IF(N1410="nulová",J1410,0)</f>
        <v>0</v>
      </c>
      <c r="BJ1410" s="10" t="s">
        <v>47</v>
      </c>
      <c r="BK1410" s="107">
        <f>ROUND(I1410*H1410,2)</f>
        <v>0</v>
      </c>
      <c r="BL1410" s="10" t="s">
        <v>195</v>
      </c>
      <c r="BM1410" s="106" t="s">
        <v>1594</v>
      </c>
    </row>
    <row r="1411" spans="2:65" s="1" customFormat="1" ht="19.5" x14ac:dyDescent="0.2">
      <c r="B1411" s="19"/>
      <c r="D1411" s="108" t="s">
        <v>99</v>
      </c>
      <c r="F1411" s="109" t="s">
        <v>1593</v>
      </c>
      <c r="I1411" s="39"/>
      <c r="L1411" s="19"/>
      <c r="M1411" s="110"/>
      <c r="N1411" s="27"/>
      <c r="O1411" s="27"/>
      <c r="P1411" s="27"/>
      <c r="Q1411" s="27"/>
      <c r="R1411" s="27"/>
      <c r="S1411" s="27"/>
      <c r="T1411" s="28"/>
      <c r="AT1411" s="10" t="s">
        <v>99</v>
      </c>
      <c r="AU1411" s="10" t="s">
        <v>49</v>
      </c>
    </row>
    <row r="1412" spans="2:65" s="1" customFormat="1" ht="292.5" x14ac:dyDescent="0.2">
      <c r="B1412" s="19"/>
      <c r="D1412" s="108" t="s">
        <v>318</v>
      </c>
      <c r="F1412" s="137" t="s">
        <v>897</v>
      </c>
      <c r="I1412" s="39"/>
      <c r="L1412" s="19"/>
      <c r="M1412" s="110"/>
      <c r="N1412" s="27"/>
      <c r="O1412" s="27"/>
      <c r="P1412" s="27"/>
      <c r="Q1412" s="27"/>
      <c r="R1412" s="27"/>
      <c r="S1412" s="27"/>
      <c r="T1412" s="28"/>
      <c r="AT1412" s="10" t="s">
        <v>318</v>
      </c>
      <c r="AU1412" s="10" t="s">
        <v>49</v>
      </c>
    </row>
    <row r="1413" spans="2:65" s="7" customFormat="1" x14ac:dyDescent="0.2">
      <c r="B1413" s="111"/>
      <c r="D1413" s="108" t="s">
        <v>101</v>
      </c>
      <c r="E1413" s="112" t="s">
        <v>0</v>
      </c>
      <c r="F1413" s="113" t="s">
        <v>1595</v>
      </c>
      <c r="H1413" s="114">
        <v>1</v>
      </c>
      <c r="I1413" s="115"/>
      <c r="L1413" s="111"/>
      <c r="M1413" s="116"/>
      <c r="N1413" s="117"/>
      <c r="O1413" s="117"/>
      <c r="P1413" s="117"/>
      <c r="Q1413" s="117"/>
      <c r="R1413" s="117"/>
      <c r="S1413" s="117"/>
      <c r="T1413" s="118"/>
      <c r="AT1413" s="112" t="s">
        <v>101</v>
      </c>
      <c r="AU1413" s="112" t="s">
        <v>49</v>
      </c>
      <c r="AV1413" s="7" t="s">
        <v>49</v>
      </c>
      <c r="AW1413" s="7" t="s">
        <v>25</v>
      </c>
      <c r="AX1413" s="7" t="s">
        <v>46</v>
      </c>
      <c r="AY1413" s="112" t="s">
        <v>90</v>
      </c>
    </row>
    <row r="1414" spans="2:65" s="1" customFormat="1" ht="36" customHeight="1" x14ac:dyDescent="0.2">
      <c r="B1414" s="94"/>
      <c r="C1414" s="95" t="s">
        <v>1596</v>
      </c>
      <c r="D1414" s="95" t="s">
        <v>92</v>
      </c>
      <c r="E1414" s="96" t="s">
        <v>1306</v>
      </c>
      <c r="F1414" s="97" t="s">
        <v>1597</v>
      </c>
      <c r="G1414" s="98" t="s">
        <v>467</v>
      </c>
      <c r="H1414" s="99">
        <v>1</v>
      </c>
      <c r="I1414" s="100"/>
      <c r="J1414" s="101">
        <f>ROUND(I1414*H1414,2)</f>
        <v>0</v>
      </c>
      <c r="K1414" s="97" t="s">
        <v>0</v>
      </c>
      <c r="L1414" s="19"/>
      <c r="M1414" s="102" t="s">
        <v>0</v>
      </c>
      <c r="N1414" s="103" t="s">
        <v>33</v>
      </c>
      <c r="O1414" s="27"/>
      <c r="P1414" s="104">
        <f>O1414*H1414</f>
        <v>0</v>
      </c>
      <c r="Q1414" s="104">
        <v>0</v>
      </c>
      <c r="R1414" s="104">
        <f>Q1414*H1414</f>
        <v>0</v>
      </c>
      <c r="S1414" s="104">
        <v>0</v>
      </c>
      <c r="T1414" s="105">
        <f>S1414*H1414</f>
        <v>0</v>
      </c>
      <c r="AR1414" s="106" t="s">
        <v>195</v>
      </c>
      <c r="AT1414" s="106" t="s">
        <v>92</v>
      </c>
      <c r="AU1414" s="106" t="s">
        <v>49</v>
      </c>
      <c r="AY1414" s="10" t="s">
        <v>90</v>
      </c>
      <c r="BE1414" s="107">
        <f>IF(N1414="základní",J1414,0)</f>
        <v>0</v>
      </c>
      <c r="BF1414" s="107">
        <f>IF(N1414="snížená",J1414,0)</f>
        <v>0</v>
      </c>
      <c r="BG1414" s="107">
        <f>IF(N1414="zákl. přenesená",J1414,0)</f>
        <v>0</v>
      </c>
      <c r="BH1414" s="107">
        <f>IF(N1414="sníž. přenesená",J1414,0)</f>
        <v>0</v>
      </c>
      <c r="BI1414" s="107">
        <f>IF(N1414="nulová",J1414,0)</f>
        <v>0</v>
      </c>
      <c r="BJ1414" s="10" t="s">
        <v>47</v>
      </c>
      <c r="BK1414" s="107">
        <f>ROUND(I1414*H1414,2)</f>
        <v>0</v>
      </c>
      <c r="BL1414" s="10" t="s">
        <v>195</v>
      </c>
      <c r="BM1414" s="106" t="s">
        <v>1598</v>
      </c>
    </row>
    <row r="1415" spans="2:65" s="1" customFormat="1" ht="19.5" x14ac:dyDescent="0.2">
      <c r="B1415" s="19"/>
      <c r="D1415" s="108" t="s">
        <v>99</v>
      </c>
      <c r="F1415" s="109" t="s">
        <v>1597</v>
      </c>
      <c r="I1415" s="39"/>
      <c r="L1415" s="19"/>
      <c r="M1415" s="110"/>
      <c r="N1415" s="27"/>
      <c r="O1415" s="27"/>
      <c r="P1415" s="27"/>
      <c r="Q1415" s="27"/>
      <c r="R1415" s="27"/>
      <c r="S1415" s="27"/>
      <c r="T1415" s="28"/>
      <c r="AT1415" s="10" t="s">
        <v>99</v>
      </c>
      <c r="AU1415" s="10" t="s">
        <v>49</v>
      </c>
    </row>
    <row r="1416" spans="2:65" s="1" customFormat="1" ht="292.5" x14ac:dyDescent="0.2">
      <c r="B1416" s="19"/>
      <c r="D1416" s="108" t="s">
        <v>318</v>
      </c>
      <c r="F1416" s="137" t="s">
        <v>897</v>
      </c>
      <c r="I1416" s="39"/>
      <c r="L1416" s="19"/>
      <c r="M1416" s="110"/>
      <c r="N1416" s="27"/>
      <c r="O1416" s="27"/>
      <c r="P1416" s="27"/>
      <c r="Q1416" s="27"/>
      <c r="R1416" s="27"/>
      <c r="S1416" s="27"/>
      <c r="T1416" s="28"/>
      <c r="AT1416" s="10" t="s">
        <v>318</v>
      </c>
      <c r="AU1416" s="10" t="s">
        <v>49</v>
      </c>
    </row>
    <row r="1417" spans="2:65" s="7" customFormat="1" x14ac:dyDescent="0.2">
      <c r="B1417" s="111"/>
      <c r="D1417" s="108" t="s">
        <v>101</v>
      </c>
      <c r="E1417" s="112" t="s">
        <v>0</v>
      </c>
      <c r="F1417" s="113" t="s">
        <v>1599</v>
      </c>
      <c r="H1417" s="114">
        <v>1</v>
      </c>
      <c r="I1417" s="115"/>
      <c r="L1417" s="111"/>
      <c r="M1417" s="116"/>
      <c r="N1417" s="117"/>
      <c r="O1417" s="117"/>
      <c r="P1417" s="117"/>
      <c r="Q1417" s="117"/>
      <c r="R1417" s="117"/>
      <c r="S1417" s="117"/>
      <c r="T1417" s="118"/>
      <c r="AT1417" s="112" t="s">
        <v>101</v>
      </c>
      <c r="AU1417" s="112" t="s">
        <v>49</v>
      </c>
      <c r="AV1417" s="7" t="s">
        <v>49</v>
      </c>
      <c r="AW1417" s="7" t="s">
        <v>25</v>
      </c>
      <c r="AX1417" s="7" t="s">
        <v>46</v>
      </c>
      <c r="AY1417" s="112" t="s">
        <v>90</v>
      </c>
    </row>
    <row r="1418" spans="2:65" s="1" customFormat="1" ht="36" customHeight="1" x14ac:dyDescent="0.2">
      <c r="B1418" s="94"/>
      <c r="C1418" s="95" t="s">
        <v>1600</v>
      </c>
      <c r="D1418" s="95" t="s">
        <v>92</v>
      </c>
      <c r="E1418" s="96" t="s">
        <v>1310</v>
      </c>
      <c r="F1418" s="97" t="s">
        <v>1601</v>
      </c>
      <c r="G1418" s="98" t="s">
        <v>467</v>
      </c>
      <c r="H1418" s="99">
        <v>1</v>
      </c>
      <c r="I1418" s="100"/>
      <c r="J1418" s="101">
        <f>ROUND(I1418*H1418,2)</f>
        <v>0</v>
      </c>
      <c r="K1418" s="97" t="s">
        <v>0</v>
      </c>
      <c r="L1418" s="19"/>
      <c r="M1418" s="102" t="s">
        <v>0</v>
      </c>
      <c r="N1418" s="103" t="s">
        <v>33</v>
      </c>
      <c r="O1418" s="27"/>
      <c r="P1418" s="104">
        <f>O1418*H1418</f>
        <v>0</v>
      </c>
      <c r="Q1418" s="104">
        <v>0</v>
      </c>
      <c r="R1418" s="104">
        <f>Q1418*H1418</f>
        <v>0</v>
      </c>
      <c r="S1418" s="104">
        <v>0</v>
      </c>
      <c r="T1418" s="105">
        <f>S1418*H1418</f>
        <v>0</v>
      </c>
      <c r="AR1418" s="106" t="s">
        <v>195</v>
      </c>
      <c r="AT1418" s="106" t="s">
        <v>92</v>
      </c>
      <c r="AU1418" s="106" t="s">
        <v>49</v>
      </c>
      <c r="AY1418" s="10" t="s">
        <v>90</v>
      </c>
      <c r="BE1418" s="107">
        <f>IF(N1418="základní",J1418,0)</f>
        <v>0</v>
      </c>
      <c r="BF1418" s="107">
        <f>IF(N1418="snížená",J1418,0)</f>
        <v>0</v>
      </c>
      <c r="BG1418" s="107">
        <f>IF(N1418="zákl. přenesená",J1418,0)</f>
        <v>0</v>
      </c>
      <c r="BH1418" s="107">
        <f>IF(N1418="sníž. přenesená",J1418,0)</f>
        <v>0</v>
      </c>
      <c r="BI1418" s="107">
        <f>IF(N1418="nulová",J1418,0)</f>
        <v>0</v>
      </c>
      <c r="BJ1418" s="10" t="s">
        <v>47</v>
      </c>
      <c r="BK1418" s="107">
        <f>ROUND(I1418*H1418,2)</f>
        <v>0</v>
      </c>
      <c r="BL1418" s="10" t="s">
        <v>195</v>
      </c>
      <c r="BM1418" s="106" t="s">
        <v>1602</v>
      </c>
    </row>
    <row r="1419" spans="2:65" s="1" customFormat="1" ht="19.5" x14ac:dyDescent="0.2">
      <c r="B1419" s="19"/>
      <c r="D1419" s="108" t="s">
        <v>99</v>
      </c>
      <c r="F1419" s="109" t="s">
        <v>1601</v>
      </c>
      <c r="I1419" s="39"/>
      <c r="L1419" s="19"/>
      <c r="M1419" s="110"/>
      <c r="N1419" s="27"/>
      <c r="O1419" s="27"/>
      <c r="P1419" s="27"/>
      <c r="Q1419" s="27"/>
      <c r="R1419" s="27"/>
      <c r="S1419" s="27"/>
      <c r="T1419" s="28"/>
      <c r="AT1419" s="10" t="s">
        <v>99</v>
      </c>
      <c r="AU1419" s="10" t="s">
        <v>49</v>
      </c>
    </row>
    <row r="1420" spans="2:65" s="1" customFormat="1" ht="292.5" x14ac:dyDescent="0.2">
      <c r="B1420" s="19"/>
      <c r="D1420" s="108" t="s">
        <v>318</v>
      </c>
      <c r="F1420" s="137" t="s">
        <v>897</v>
      </c>
      <c r="I1420" s="39"/>
      <c r="L1420" s="19"/>
      <c r="M1420" s="110"/>
      <c r="N1420" s="27"/>
      <c r="O1420" s="27"/>
      <c r="P1420" s="27"/>
      <c r="Q1420" s="27"/>
      <c r="R1420" s="27"/>
      <c r="S1420" s="27"/>
      <c r="T1420" s="28"/>
      <c r="AT1420" s="10" t="s">
        <v>318</v>
      </c>
      <c r="AU1420" s="10" t="s">
        <v>49</v>
      </c>
    </row>
    <row r="1421" spans="2:65" s="7" customFormat="1" x14ac:dyDescent="0.2">
      <c r="B1421" s="111"/>
      <c r="D1421" s="108" t="s">
        <v>101</v>
      </c>
      <c r="E1421" s="112" t="s">
        <v>0</v>
      </c>
      <c r="F1421" s="113" t="s">
        <v>1603</v>
      </c>
      <c r="H1421" s="114">
        <v>1</v>
      </c>
      <c r="I1421" s="115"/>
      <c r="L1421" s="111"/>
      <c r="M1421" s="116"/>
      <c r="N1421" s="117"/>
      <c r="O1421" s="117"/>
      <c r="P1421" s="117"/>
      <c r="Q1421" s="117"/>
      <c r="R1421" s="117"/>
      <c r="S1421" s="117"/>
      <c r="T1421" s="118"/>
      <c r="AT1421" s="112" t="s">
        <v>101</v>
      </c>
      <c r="AU1421" s="112" t="s">
        <v>49</v>
      </c>
      <c r="AV1421" s="7" t="s">
        <v>49</v>
      </c>
      <c r="AW1421" s="7" t="s">
        <v>25</v>
      </c>
      <c r="AX1421" s="7" t="s">
        <v>46</v>
      </c>
      <c r="AY1421" s="112" t="s">
        <v>90</v>
      </c>
    </row>
    <row r="1422" spans="2:65" s="1" customFormat="1" ht="36" customHeight="1" x14ac:dyDescent="0.2">
      <c r="B1422" s="94"/>
      <c r="C1422" s="95" t="s">
        <v>1604</v>
      </c>
      <c r="D1422" s="95" t="s">
        <v>92</v>
      </c>
      <c r="E1422" s="96" t="s">
        <v>1314</v>
      </c>
      <c r="F1422" s="97" t="s">
        <v>1605</v>
      </c>
      <c r="G1422" s="98" t="s">
        <v>467</v>
      </c>
      <c r="H1422" s="99">
        <v>1</v>
      </c>
      <c r="I1422" s="100"/>
      <c r="J1422" s="101">
        <f>ROUND(I1422*H1422,2)</f>
        <v>0</v>
      </c>
      <c r="K1422" s="97" t="s">
        <v>0</v>
      </c>
      <c r="L1422" s="19"/>
      <c r="M1422" s="102" t="s">
        <v>0</v>
      </c>
      <c r="N1422" s="103" t="s">
        <v>33</v>
      </c>
      <c r="O1422" s="27"/>
      <c r="P1422" s="104">
        <f>O1422*H1422</f>
        <v>0</v>
      </c>
      <c r="Q1422" s="104">
        <v>0</v>
      </c>
      <c r="R1422" s="104">
        <f>Q1422*H1422</f>
        <v>0</v>
      </c>
      <c r="S1422" s="104">
        <v>0</v>
      </c>
      <c r="T1422" s="105">
        <f>S1422*H1422</f>
        <v>0</v>
      </c>
      <c r="AR1422" s="106" t="s">
        <v>195</v>
      </c>
      <c r="AT1422" s="106" t="s">
        <v>92</v>
      </c>
      <c r="AU1422" s="106" t="s">
        <v>49</v>
      </c>
      <c r="AY1422" s="10" t="s">
        <v>90</v>
      </c>
      <c r="BE1422" s="107">
        <f>IF(N1422="základní",J1422,0)</f>
        <v>0</v>
      </c>
      <c r="BF1422" s="107">
        <f>IF(N1422="snížená",J1422,0)</f>
        <v>0</v>
      </c>
      <c r="BG1422" s="107">
        <f>IF(N1422="zákl. přenesená",J1422,0)</f>
        <v>0</v>
      </c>
      <c r="BH1422" s="107">
        <f>IF(N1422="sníž. přenesená",J1422,0)</f>
        <v>0</v>
      </c>
      <c r="BI1422" s="107">
        <f>IF(N1422="nulová",J1422,0)</f>
        <v>0</v>
      </c>
      <c r="BJ1422" s="10" t="s">
        <v>47</v>
      </c>
      <c r="BK1422" s="107">
        <f>ROUND(I1422*H1422,2)</f>
        <v>0</v>
      </c>
      <c r="BL1422" s="10" t="s">
        <v>195</v>
      </c>
      <c r="BM1422" s="106" t="s">
        <v>1606</v>
      </c>
    </row>
    <row r="1423" spans="2:65" s="1" customFormat="1" ht="19.5" x14ac:dyDescent="0.2">
      <c r="B1423" s="19"/>
      <c r="D1423" s="108" t="s">
        <v>99</v>
      </c>
      <c r="F1423" s="109" t="s">
        <v>1605</v>
      </c>
      <c r="I1423" s="39"/>
      <c r="L1423" s="19"/>
      <c r="M1423" s="110"/>
      <c r="N1423" s="27"/>
      <c r="O1423" s="27"/>
      <c r="P1423" s="27"/>
      <c r="Q1423" s="27"/>
      <c r="R1423" s="27"/>
      <c r="S1423" s="27"/>
      <c r="T1423" s="28"/>
      <c r="AT1423" s="10" t="s">
        <v>99</v>
      </c>
      <c r="AU1423" s="10" t="s">
        <v>49</v>
      </c>
    </row>
    <row r="1424" spans="2:65" s="1" customFormat="1" ht="292.5" x14ac:dyDescent="0.2">
      <c r="B1424" s="19"/>
      <c r="D1424" s="108" t="s">
        <v>318</v>
      </c>
      <c r="F1424" s="137" t="s">
        <v>897</v>
      </c>
      <c r="I1424" s="39"/>
      <c r="L1424" s="19"/>
      <c r="M1424" s="110"/>
      <c r="N1424" s="27"/>
      <c r="O1424" s="27"/>
      <c r="P1424" s="27"/>
      <c r="Q1424" s="27"/>
      <c r="R1424" s="27"/>
      <c r="S1424" s="27"/>
      <c r="T1424" s="28"/>
      <c r="AT1424" s="10" t="s">
        <v>318</v>
      </c>
      <c r="AU1424" s="10" t="s">
        <v>49</v>
      </c>
    </row>
    <row r="1425" spans="2:65" s="7" customFormat="1" x14ac:dyDescent="0.2">
      <c r="B1425" s="111"/>
      <c r="D1425" s="108" t="s">
        <v>101</v>
      </c>
      <c r="E1425" s="112" t="s">
        <v>0</v>
      </c>
      <c r="F1425" s="113" t="s">
        <v>1607</v>
      </c>
      <c r="H1425" s="114">
        <v>1</v>
      </c>
      <c r="I1425" s="115"/>
      <c r="L1425" s="111"/>
      <c r="M1425" s="116"/>
      <c r="N1425" s="117"/>
      <c r="O1425" s="117"/>
      <c r="P1425" s="117"/>
      <c r="Q1425" s="117"/>
      <c r="R1425" s="117"/>
      <c r="S1425" s="117"/>
      <c r="T1425" s="118"/>
      <c r="AT1425" s="112" t="s">
        <v>101</v>
      </c>
      <c r="AU1425" s="112" t="s">
        <v>49</v>
      </c>
      <c r="AV1425" s="7" t="s">
        <v>49</v>
      </c>
      <c r="AW1425" s="7" t="s">
        <v>25</v>
      </c>
      <c r="AX1425" s="7" t="s">
        <v>46</v>
      </c>
      <c r="AY1425" s="112" t="s">
        <v>90</v>
      </c>
    </row>
    <row r="1426" spans="2:65" s="1" customFormat="1" ht="36" customHeight="1" x14ac:dyDescent="0.2">
      <c r="B1426" s="94"/>
      <c r="C1426" s="95" t="s">
        <v>1608</v>
      </c>
      <c r="D1426" s="95" t="s">
        <v>92</v>
      </c>
      <c r="E1426" s="96" t="s">
        <v>1318</v>
      </c>
      <c r="F1426" s="97" t="s">
        <v>1609</v>
      </c>
      <c r="G1426" s="98" t="s">
        <v>467</v>
      </c>
      <c r="H1426" s="99">
        <v>1</v>
      </c>
      <c r="I1426" s="100"/>
      <c r="J1426" s="101">
        <f>ROUND(I1426*H1426,2)</f>
        <v>0</v>
      </c>
      <c r="K1426" s="97" t="s">
        <v>0</v>
      </c>
      <c r="L1426" s="19"/>
      <c r="M1426" s="102" t="s">
        <v>0</v>
      </c>
      <c r="N1426" s="103" t="s">
        <v>33</v>
      </c>
      <c r="O1426" s="27"/>
      <c r="P1426" s="104">
        <f>O1426*H1426</f>
        <v>0</v>
      </c>
      <c r="Q1426" s="104">
        <v>0</v>
      </c>
      <c r="R1426" s="104">
        <f>Q1426*H1426</f>
        <v>0</v>
      </c>
      <c r="S1426" s="104">
        <v>0</v>
      </c>
      <c r="T1426" s="105">
        <f>S1426*H1426</f>
        <v>0</v>
      </c>
      <c r="AR1426" s="106" t="s">
        <v>195</v>
      </c>
      <c r="AT1426" s="106" t="s">
        <v>92</v>
      </c>
      <c r="AU1426" s="106" t="s">
        <v>49</v>
      </c>
      <c r="AY1426" s="10" t="s">
        <v>90</v>
      </c>
      <c r="BE1426" s="107">
        <f>IF(N1426="základní",J1426,0)</f>
        <v>0</v>
      </c>
      <c r="BF1426" s="107">
        <f>IF(N1426="snížená",J1426,0)</f>
        <v>0</v>
      </c>
      <c r="BG1426" s="107">
        <f>IF(N1426="zákl. přenesená",J1426,0)</f>
        <v>0</v>
      </c>
      <c r="BH1426" s="107">
        <f>IF(N1426="sníž. přenesená",J1426,0)</f>
        <v>0</v>
      </c>
      <c r="BI1426" s="107">
        <f>IF(N1426="nulová",J1426,0)</f>
        <v>0</v>
      </c>
      <c r="BJ1426" s="10" t="s">
        <v>47</v>
      </c>
      <c r="BK1426" s="107">
        <f>ROUND(I1426*H1426,2)</f>
        <v>0</v>
      </c>
      <c r="BL1426" s="10" t="s">
        <v>195</v>
      </c>
      <c r="BM1426" s="106" t="s">
        <v>1610</v>
      </c>
    </row>
    <row r="1427" spans="2:65" s="1" customFormat="1" ht="19.5" x14ac:dyDescent="0.2">
      <c r="B1427" s="19"/>
      <c r="D1427" s="108" t="s">
        <v>99</v>
      </c>
      <c r="F1427" s="109" t="s">
        <v>1609</v>
      </c>
      <c r="I1427" s="39"/>
      <c r="L1427" s="19"/>
      <c r="M1427" s="110"/>
      <c r="N1427" s="27"/>
      <c r="O1427" s="27"/>
      <c r="P1427" s="27"/>
      <c r="Q1427" s="27"/>
      <c r="R1427" s="27"/>
      <c r="S1427" s="27"/>
      <c r="T1427" s="28"/>
      <c r="AT1427" s="10" t="s">
        <v>99</v>
      </c>
      <c r="AU1427" s="10" t="s">
        <v>49</v>
      </c>
    </row>
    <row r="1428" spans="2:65" s="1" customFormat="1" ht="292.5" x14ac:dyDescent="0.2">
      <c r="B1428" s="19"/>
      <c r="D1428" s="108" t="s">
        <v>318</v>
      </c>
      <c r="F1428" s="137" t="s">
        <v>897</v>
      </c>
      <c r="I1428" s="39"/>
      <c r="L1428" s="19"/>
      <c r="M1428" s="110"/>
      <c r="N1428" s="27"/>
      <c r="O1428" s="27"/>
      <c r="P1428" s="27"/>
      <c r="Q1428" s="27"/>
      <c r="R1428" s="27"/>
      <c r="S1428" s="27"/>
      <c r="T1428" s="28"/>
      <c r="AT1428" s="10" t="s">
        <v>318</v>
      </c>
      <c r="AU1428" s="10" t="s">
        <v>49</v>
      </c>
    </row>
    <row r="1429" spans="2:65" s="7" customFormat="1" x14ac:dyDescent="0.2">
      <c r="B1429" s="111"/>
      <c r="D1429" s="108" t="s">
        <v>101</v>
      </c>
      <c r="E1429" s="112" t="s">
        <v>0</v>
      </c>
      <c r="F1429" s="113" t="s">
        <v>1611</v>
      </c>
      <c r="H1429" s="114">
        <v>1</v>
      </c>
      <c r="I1429" s="115"/>
      <c r="L1429" s="111"/>
      <c r="M1429" s="116"/>
      <c r="N1429" s="117"/>
      <c r="O1429" s="117"/>
      <c r="P1429" s="117"/>
      <c r="Q1429" s="117"/>
      <c r="R1429" s="117"/>
      <c r="S1429" s="117"/>
      <c r="T1429" s="118"/>
      <c r="AT1429" s="112" t="s">
        <v>101</v>
      </c>
      <c r="AU1429" s="112" t="s">
        <v>49</v>
      </c>
      <c r="AV1429" s="7" t="s">
        <v>49</v>
      </c>
      <c r="AW1429" s="7" t="s">
        <v>25</v>
      </c>
      <c r="AX1429" s="7" t="s">
        <v>46</v>
      </c>
      <c r="AY1429" s="112" t="s">
        <v>90</v>
      </c>
    </row>
    <row r="1430" spans="2:65" s="1" customFormat="1" ht="36" customHeight="1" x14ac:dyDescent="0.2">
      <c r="B1430" s="94"/>
      <c r="C1430" s="95" t="s">
        <v>1612</v>
      </c>
      <c r="D1430" s="95" t="s">
        <v>92</v>
      </c>
      <c r="E1430" s="96" t="s">
        <v>1322</v>
      </c>
      <c r="F1430" s="97" t="s">
        <v>1613</v>
      </c>
      <c r="G1430" s="98" t="s">
        <v>467</v>
      </c>
      <c r="H1430" s="99">
        <v>1</v>
      </c>
      <c r="I1430" s="100"/>
      <c r="J1430" s="101">
        <f>ROUND(I1430*H1430,2)</f>
        <v>0</v>
      </c>
      <c r="K1430" s="97" t="s">
        <v>0</v>
      </c>
      <c r="L1430" s="19"/>
      <c r="M1430" s="102" t="s">
        <v>0</v>
      </c>
      <c r="N1430" s="103" t="s">
        <v>33</v>
      </c>
      <c r="O1430" s="27"/>
      <c r="P1430" s="104">
        <f>O1430*H1430</f>
        <v>0</v>
      </c>
      <c r="Q1430" s="104">
        <v>0</v>
      </c>
      <c r="R1430" s="104">
        <f>Q1430*H1430</f>
        <v>0</v>
      </c>
      <c r="S1430" s="104">
        <v>0</v>
      </c>
      <c r="T1430" s="105">
        <f>S1430*H1430</f>
        <v>0</v>
      </c>
      <c r="AR1430" s="106" t="s">
        <v>195</v>
      </c>
      <c r="AT1430" s="106" t="s">
        <v>92</v>
      </c>
      <c r="AU1430" s="106" t="s">
        <v>49</v>
      </c>
      <c r="AY1430" s="10" t="s">
        <v>90</v>
      </c>
      <c r="BE1430" s="107">
        <f>IF(N1430="základní",J1430,0)</f>
        <v>0</v>
      </c>
      <c r="BF1430" s="107">
        <f>IF(N1430="snížená",J1430,0)</f>
        <v>0</v>
      </c>
      <c r="BG1430" s="107">
        <f>IF(N1430="zákl. přenesená",J1430,0)</f>
        <v>0</v>
      </c>
      <c r="BH1430" s="107">
        <f>IF(N1430="sníž. přenesená",J1430,0)</f>
        <v>0</v>
      </c>
      <c r="BI1430" s="107">
        <f>IF(N1430="nulová",J1430,0)</f>
        <v>0</v>
      </c>
      <c r="BJ1430" s="10" t="s">
        <v>47</v>
      </c>
      <c r="BK1430" s="107">
        <f>ROUND(I1430*H1430,2)</f>
        <v>0</v>
      </c>
      <c r="BL1430" s="10" t="s">
        <v>195</v>
      </c>
      <c r="BM1430" s="106" t="s">
        <v>1614</v>
      </c>
    </row>
    <row r="1431" spans="2:65" s="1" customFormat="1" ht="19.5" x14ac:dyDescent="0.2">
      <c r="B1431" s="19"/>
      <c r="D1431" s="108" t="s">
        <v>99</v>
      </c>
      <c r="F1431" s="109" t="s">
        <v>1613</v>
      </c>
      <c r="I1431" s="39"/>
      <c r="L1431" s="19"/>
      <c r="M1431" s="110"/>
      <c r="N1431" s="27"/>
      <c r="O1431" s="27"/>
      <c r="P1431" s="27"/>
      <c r="Q1431" s="27"/>
      <c r="R1431" s="27"/>
      <c r="S1431" s="27"/>
      <c r="T1431" s="28"/>
      <c r="AT1431" s="10" t="s">
        <v>99</v>
      </c>
      <c r="AU1431" s="10" t="s">
        <v>49</v>
      </c>
    </row>
    <row r="1432" spans="2:65" s="1" customFormat="1" ht="292.5" x14ac:dyDescent="0.2">
      <c r="B1432" s="19"/>
      <c r="D1432" s="108" t="s">
        <v>318</v>
      </c>
      <c r="F1432" s="137" t="s">
        <v>897</v>
      </c>
      <c r="I1432" s="39"/>
      <c r="L1432" s="19"/>
      <c r="M1432" s="110"/>
      <c r="N1432" s="27"/>
      <c r="O1432" s="27"/>
      <c r="P1432" s="27"/>
      <c r="Q1432" s="27"/>
      <c r="R1432" s="27"/>
      <c r="S1432" s="27"/>
      <c r="T1432" s="28"/>
      <c r="AT1432" s="10" t="s">
        <v>318</v>
      </c>
      <c r="AU1432" s="10" t="s">
        <v>49</v>
      </c>
    </row>
    <row r="1433" spans="2:65" s="7" customFormat="1" x14ac:dyDescent="0.2">
      <c r="B1433" s="111"/>
      <c r="D1433" s="108" t="s">
        <v>101</v>
      </c>
      <c r="E1433" s="112" t="s">
        <v>0</v>
      </c>
      <c r="F1433" s="113" t="s">
        <v>1615</v>
      </c>
      <c r="H1433" s="114">
        <v>1</v>
      </c>
      <c r="I1433" s="115"/>
      <c r="L1433" s="111"/>
      <c r="M1433" s="116"/>
      <c r="N1433" s="117"/>
      <c r="O1433" s="117"/>
      <c r="P1433" s="117"/>
      <c r="Q1433" s="117"/>
      <c r="R1433" s="117"/>
      <c r="S1433" s="117"/>
      <c r="T1433" s="118"/>
      <c r="AT1433" s="112" t="s">
        <v>101</v>
      </c>
      <c r="AU1433" s="112" t="s">
        <v>49</v>
      </c>
      <c r="AV1433" s="7" t="s">
        <v>49</v>
      </c>
      <c r="AW1433" s="7" t="s">
        <v>25</v>
      </c>
      <c r="AX1433" s="7" t="s">
        <v>46</v>
      </c>
      <c r="AY1433" s="112" t="s">
        <v>90</v>
      </c>
    </row>
    <row r="1434" spans="2:65" s="1" customFormat="1" ht="36" customHeight="1" x14ac:dyDescent="0.2">
      <c r="B1434" s="94"/>
      <c r="C1434" s="95" t="s">
        <v>1616</v>
      </c>
      <c r="D1434" s="95" t="s">
        <v>92</v>
      </c>
      <c r="E1434" s="96" t="s">
        <v>1326</v>
      </c>
      <c r="F1434" s="97" t="s">
        <v>1617</v>
      </c>
      <c r="G1434" s="98" t="s">
        <v>467</v>
      </c>
      <c r="H1434" s="99">
        <v>1</v>
      </c>
      <c r="I1434" s="100"/>
      <c r="J1434" s="101">
        <f>ROUND(I1434*H1434,2)</f>
        <v>0</v>
      </c>
      <c r="K1434" s="97" t="s">
        <v>0</v>
      </c>
      <c r="L1434" s="19"/>
      <c r="M1434" s="102" t="s">
        <v>0</v>
      </c>
      <c r="N1434" s="103" t="s">
        <v>33</v>
      </c>
      <c r="O1434" s="27"/>
      <c r="P1434" s="104">
        <f>O1434*H1434</f>
        <v>0</v>
      </c>
      <c r="Q1434" s="104">
        <v>0</v>
      </c>
      <c r="R1434" s="104">
        <f>Q1434*H1434</f>
        <v>0</v>
      </c>
      <c r="S1434" s="104">
        <v>0</v>
      </c>
      <c r="T1434" s="105">
        <f>S1434*H1434</f>
        <v>0</v>
      </c>
      <c r="AR1434" s="106" t="s">
        <v>195</v>
      </c>
      <c r="AT1434" s="106" t="s">
        <v>92</v>
      </c>
      <c r="AU1434" s="106" t="s">
        <v>49</v>
      </c>
      <c r="AY1434" s="10" t="s">
        <v>90</v>
      </c>
      <c r="BE1434" s="107">
        <f>IF(N1434="základní",J1434,0)</f>
        <v>0</v>
      </c>
      <c r="BF1434" s="107">
        <f>IF(N1434="snížená",J1434,0)</f>
        <v>0</v>
      </c>
      <c r="BG1434" s="107">
        <f>IF(N1434="zákl. přenesená",J1434,0)</f>
        <v>0</v>
      </c>
      <c r="BH1434" s="107">
        <f>IF(N1434="sníž. přenesená",J1434,0)</f>
        <v>0</v>
      </c>
      <c r="BI1434" s="107">
        <f>IF(N1434="nulová",J1434,0)</f>
        <v>0</v>
      </c>
      <c r="BJ1434" s="10" t="s">
        <v>47</v>
      </c>
      <c r="BK1434" s="107">
        <f>ROUND(I1434*H1434,2)</f>
        <v>0</v>
      </c>
      <c r="BL1434" s="10" t="s">
        <v>195</v>
      </c>
      <c r="BM1434" s="106" t="s">
        <v>1618</v>
      </c>
    </row>
    <row r="1435" spans="2:65" s="1" customFormat="1" ht="19.5" x14ac:dyDescent="0.2">
      <c r="B1435" s="19"/>
      <c r="D1435" s="108" t="s">
        <v>99</v>
      </c>
      <c r="F1435" s="109" t="s">
        <v>1617</v>
      </c>
      <c r="I1435" s="39"/>
      <c r="L1435" s="19"/>
      <c r="M1435" s="110"/>
      <c r="N1435" s="27"/>
      <c r="O1435" s="27"/>
      <c r="P1435" s="27"/>
      <c r="Q1435" s="27"/>
      <c r="R1435" s="27"/>
      <c r="S1435" s="27"/>
      <c r="T1435" s="28"/>
      <c r="AT1435" s="10" t="s">
        <v>99</v>
      </c>
      <c r="AU1435" s="10" t="s">
        <v>49</v>
      </c>
    </row>
    <row r="1436" spans="2:65" s="1" customFormat="1" ht="292.5" x14ac:dyDescent="0.2">
      <c r="B1436" s="19"/>
      <c r="D1436" s="108" t="s">
        <v>318</v>
      </c>
      <c r="F1436" s="137" t="s">
        <v>897</v>
      </c>
      <c r="I1436" s="39"/>
      <c r="L1436" s="19"/>
      <c r="M1436" s="110"/>
      <c r="N1436" s="27"/>
      <c r="O1436" s="27"/>
      <c r="P1436" s="27"/>
      <c r="Q1436" s="27"/>
      <c r="R1436" s="27"/>
      <c r="S1436" s="27"/>
      <c r="T1436" s="28"/>
      <c r="AT1436" s="10" t="s">
        <v>318</v>
      </c>
      <c r="AU1436" s="10" t="s">
        <v>49</v>
      </c>
    </row>
    <row r="1437" spans="2:65" s="7" customFormat="1" x14ac:dyDescent="0.2">
      <c r="B1437" s="111"/>
      <c r="D1437" s="108" t="s">
        <v>101</v>
      </c>
      <c r="E1437" s="112" t="s">
        <v>0</v>
      </c>
      <c r="F1437" s="113" t="s">
        <v>1619</v>
      </c>
      <c r="H1437" s="114">
        <v>1</v>
      </c>
      <c r="I1437" s="115"/>
      <c r="L1437" s="111"/>
      <c r="M1437" s="116"/>
      <c r="N1437" s="117"/>
      <c r="O1437" s="117"/>
      <c r="P1437" s="117"/>
      <c r="Q1437" s="117"/>
      <c r="R1437" s="117"/>
      <c r="S1437" s="117"/>
      <c r="T1437" s="118"/>
      <c r="AT1437" s="112" t="s">
        <v>101</v>
      </c>
      <c r="AU1437" s="112" t="s">
        <v>49</v>
      </c>
      <c r="AV1437" s="7" t="s">
        <v>49</v>
      </c>
      <c r="AW1437" s="7" t="s">
        <v>25</v>
      </c>
      <c r="AX1437" s="7" t="s">
        <v>46</v>
      </c>
      <c r="AY1437" s="112" t="s">
        <v>90</v>
      </c>
    </row>
    <row r="1438" spans="2:65" s="1" customFormat="1" ht="36" customHeight="1" x14ac:dyDescent="0.2">
      <c r="B1438" s="94"/>
      <c r="C1438" s="95" t="s">
        <v>1620</v>
      </c>
      <c r="D1438" s="95" t="s">
        <v>92</v>
      </c>
      <c r="E1438" s="96" t="s">
        <v>1330</v>
      </c>
      <c r="F1438" s="97" t="s">
        <v>1621</v>
      </c>
      <c r="G1438" s="98" t="s">
        <v>467</v>
      </c>
      <c r="H1438" s="99">
        <v>1</v>
      </c>
      <c r="I1438" s="100"/>
      <c r="J1438" s="101">
        <f>ROUND(I1438*H1438,2)</f>
        <v>0</v>
      </c>
      <c r="K1438" s="97" t="s">
        <v>0</v>
      </c>
      <c r="L1438" s="19"/>
      <c r="M1438" s="102" t="s">
        <v>0</v>
      </c>
      <c r="N1438" s="103" t="s">
        <v>33</v>
      </c>
      <c r="O1438" s="27"/>
      <c r="P1438" s="104">
        <f>O1438*H1438</f>
        <v>0</v>
      </c>
      <c r="Q1438" s="104">
        <v>0</v>
      </c>
      <c r="R1438" s="104">
        <f>Q1438*H1438</f>
        <v>0</v>
      </c>
      <c r="S1438" s="104">
        <v>0</v>
      </c>
      <c r="T1438" s="105">
        <f>S1438*H1438</f>
        <v>0</v>
      </c>
      <c r="AR1438" s="106" t="s">
        <v>195</v>
      </c>
      <c r="AT1438" s="106" t="s">
        <v>92</v>
      </c>
      <c r="AU1438" s="106" t="s">
        <v>49</v>
      </c>
      <c r="AY1438" s="10" t="s">
        <v>90</v>
      </c>
      <c r="BE1438" s="107">
        <f>IF(N1438="základní",J1438,0)</f>
        <v>0</v>
      </c>
      <c r="BF1438" s="107">
        <f>IF(N1438="snížená",J1438,0)</f>
        <v>0</v>
      </c>
      <c r="BG1438" s="107">
        <f>IF(N1438="zákl. přenesená",J1438,0)</f>
        <v>0</v>
      </c>
      <c r="BH1438" s="107">
        <f>IF(N1438="sníž. přenesená",J1438,0)</f>
        <v>0</v>
      </c>
      <c r="BI1438" s="107">
        <f>IF(N1438="nulová",J1438,0)</f>
        <v>0</v>
      </c>
      <c r="BJ1438" s="10" t="s">
        <v>47</v>
      </c>
      <c r="BK1438" s="107">
        <f>ROUND(I1438*H1438,2)</f>
        <v>0</v>
      </c>
      <c r="BL1438" s="10" t="s">
        <v>195</v>
      </c>
      <c r="BM1438" s="106" t="s">
        <v>1622</v>
      </c>
    </row>
    <row r="1439" spans="2:65" s="1" customFormat="1" ht="19.5" x14ac:dyDescent="0.2">
      <c r="B1439" s="19"/>
      <c r="D1439" s="108" t="s">
        <v>99</v>
      </c>
      <c r="F1439" s="109" t="s">
        <v>1621</v>
      </c>
      <c r="I1439" s="39"/>
      <c r="L1439" s="19"/>
      <c r="M1439" s="110"/>
      <c r="N1439" s="27"/>
      <c r="O1439" s="27"/>
      <c r="P1439" s="27"/>
      <c r="Q1439" s="27"/>
      <c r="R1439" s="27"/>
      <c r="S1439" s="27"/>
      <c r="T1439" s="28"/>
      <c r="AT1439" s="10" t="s">
        <v>99</v>
      </c>
      <c r="AU1439" s="10" t="s">
        <v>49</v>
      </c>
    </row>
    <row r="1440" spans="2:65" s="1" customFormat="1" ht="292.5" x14ac:dyDescent="0.2">
      <c r="B1440" s="19"/>
      <c r="D1440" s="108" t="s">
        <v>318</v>
      </c>
      <c r="F1440" s="137" t="s">
        <v>897</v>
      </c>
      <c r="I1440" s="39"/>
      <c r="L1440" s="19"/>
      <c r="M1440" s="110"/>
      <c r="N1440" s="27"/>
      <c r="O1440" s="27"/>
      <c r="P1440" s="27"/>
      <c r="Q1440" s="27"/>
      <c r="R1440" s="27"/>
      <c r="S1440" s="27"/>
      <c r="T1440" s="28"/>
      <c r="AT1440" s="10" t="s">
        <v>318</v>
      </c>
      <c r="AU1440" s="10" t="s">
        <v>49</v>
      </c>
    </row>
    <row r="1441" spans="2:65" s="7" customFormat="1" x14ac:dyDescent="0.2">
      <c r="B1441" s="111"/>
      <c r="D1441" s="108" t="s">
        <v>101</v>
      </c>
      <c r="E1441" s="112" t="s">
        <v>0</v>
      </c>
      <c r="F1441" s="113" t="s">
        <v>1623</v>
      </c>
      <c r="H1441" s="114">
        <v>1</v>
      </c>
      <c r="I1441" s="115"/>
      <c r="L1441" s="111"/>
      <c r="M1441" s="116"/>
      <c r="N1441" s="117"/>
      <c r="O1441" s="117"/>
      <c r="P1441" s="117"/>
      <c r="Q1441" s="117"/>
      <c r="R1441" s="117"/>
      <c r="S1441" s="117"/>
      <c r="T1441" s="118"/>
      <c r="AT1441" s="112" t="s">
        <v>101</v>
      </c>
      <c r="AU1441" s="112" t="s">
        <v>49</v>
      </c>
      <c r="AV1441" s="7" t="s">
        <v>49</v>
      </c>
      <c r="AW1441" s="7" t="s">
        <v>25</v>
      </c>
      <c r="AX1441" s="7" t="s">
        <v>46</v>
      </c>
      <c r="AY1441" s="112" t="s">
        <v>90</v>
      </c>
    </row>
    <row r="1442" spans="2:65" s="1" customFormat="1" ht="36" customHeight="1" x14ac:dyDescent="0.2">
      <c r="B1442" s="94"/>
      <c r="C1442" s="95" t="s">
        <v>1624</v>
      </c>
      <c r="D1442" s="95" t="s">
        <v>92</v>
      </c>
      <c r="E1442" s="96" t="s">
        <v>1334</v>
      </c>
      <c r="F1442" s="97" t="s">
        <v>1625</v>
      </c>
      <c r="G1442" s="98" t="s">
        <v>467</v>
      </c>
      <c r="H1442" s="99">
        <v>1</v>
      </c>
      <c r="I1442" s="100"/>
      <c r="J1442" s="101">
        <f>ROUND(I1442*H1442,2)</f>
        <v>0</v>
      </c>
      <c r="K1442" s="97" t="s">
        <v>0</v>
      </c>
      <c r="L1442" s="19"/>
      <c r="M1442" s="102" t="s">
        <v>0</v>
      </c>
      <c r="N1442" s="103" t="s">
        <v>33</v>
      </c>
      <c r="O1442" s="27"/>
      <c r="P1442" s="104">
        <f>O1442*H1442</f>
        <v>0</v>
      </c>
      <c r="Q1442" s="104">
        <v>0</v>
      </c>
      <c r="R1442" s="104">
        <f>Q1442*H1442</f>
        <v>0</v>
      </c>
      <c r="S1442" s="104">
        <v>0</v>
      </c>
      <c r="T1442" s="105">
        <f>S1442*H1442</f>
        <v>0</v>
      </c>
      <c r="AR1442" s="106" t="s">
        <v>195</v>
      </c>
      <c r="AT1442" s="106" t="s">
        <v>92</v>
      </c>
      <c r="AU1442" s="106" t="s">
        <v>49</v>
      </c>
      <c r="AY1442" s="10" t="s">
        <v>90</v>
      </c>
      <c r="BE1442" s="107">
        <f>IF(N1442="základní",J1442,0)</f>
        <v>0</v>
      </c>
      <c r="BF1442" s="107">
        <f>IF(N1442="snížená",J1442,0)</f>
        <v>0</v>
      </c>
      <c r="BG1442" s="107">
        <f>IF(N1442="zákl. přenesená",J1442,0)</f>
        <v>0</v>
      </c>
      <c r="BH1442" s="107">
        <f>IF(N1442="sníž. přenesená",J1442,0)</f>
        <v>0</v>
      </c>
      <c r="BI1442" s="107">
        <f>IF(N1442="nulová",J1442,0)</f>
        <v>0</v>
      </c>
      <c r="BJ1442" s="10" t="s">
        <v>47</v>
      </c>
      <c r="BK1442" s="107">
        <f>ROUND(I1442*H1442,2)</f>
        <v>0</v>
      </c>
      <c r="BL1442" s="10" t="s">
        <v>195</v>
      </c>
      <c r="BM1442" s="106" t="s">
        <v>1626</v>
      </c>
    </row>
    <row r="1443" spans="2:65" s="1" customFormat="1" ht="19.5" x14ac:dyDescent="0.2">
      <c r="B1443" s="19"/>
      <c r="D1443" s="108" t="s">
        <v>99</v>
      </c>
      <c r="F1443" s="109" t="s">
        <v>1625</v>
      </c>
      <c r="I1443" s="39"/>
      <c r="L1443" s="19"/>
      <c r="M1443" s="110"/>
      <c r="N1443" s="27"/>
      <c r="O1443" s="27"/>
      <c r="P1443" s="27"/>
      <c r="Q1443" s="27"/>
      <c r="R1443" s="27"/>
      <c r="S1443" s="27"/>
      <c r="T1443" s="28"/>
      <c r="AT1443" s="10" t="s">
        <v>99</v>
      </c>
      <c r="AU1443" s="10" t="s">
        <v>49</v>
      </c>
    </row>
    <row r="1444" spans="2:65" s="1" customFormat="1" ht="292.5" x14ac:dyDescent="0.2">
      <c r="B1444" s="19"/>
      <c r="D1444" s="108" t="s">
        <v>318</v>
      </c>
      <c r="F1444" s="137" t="s">
        <v>897</v>
      </c>
      <c r="I1444" s="39"/>
      <c r="L1444" s="19"/>
      <c r="M1444" s="110"/>
      <c r="N1444" s="27"/>
      <c r="O1444" s="27"/>
      <c r="P1444" s="27"/>
      <c r="Q1444" s="27"/>
      <c r="R1444" s="27"/>
      <c r="S1444" s="27"/>
      <c r="T1444" s="28"/>
      <c r="AT1444" s="10" t="s">
        <v>318</v>
      </c>
      <c r="AU1444" s="10" t="s">
        <v>49</v>
      </c>
    </row>
    <row r="1445" spans="2:65" s="7" customFormat="1" x14ac:dyDescent="0.2">
      <c r="B1445" s="111"/>
      <c r="D1445" s="108" t="s">
        <v>101</v>
      </c>
      <c r="E1445" s="112" t="s">
        <v>0</v>
      </c>
      <c r="F1445" s="113" t="s">
        <v>1627</v>
      </c>
      <c r="H1445" s="114">
        <v>1</v>
      </c>
      <c r="I1445" s="115"/>
      <c r="L1445" s="111"/>
      <c r="M1445" s="116"/>
      <c r="N1445" s="117"/>
      <c r="O1445" s="117"/>
      <c r="P1445" s="117"/>
      <c r="Q1445" s="117"/>
      <c r="R1445" s="117"/>
      <c r="S1445" s="117"/>
      <c r="T1445" s="118"/>
      <c r="AT1445" s="112" t="s">
        <v>101</v>
      </c>
      <c r="AU1445" s="112" t="s">
        <v>49</v>
      </c>
      <c r="AV1445" s="7" t="s">
        <v>49</v>
      </c>
      <c r="AW1445" s="7" t="s">
        <v>25</v>
      </c>
      <c r="AX1445" s="7" t="s">
        <v>46</v>
      </c>
      <c r="AY1445" s="112" t="s">
        <v>90</v>
      </c>
    </row>
    <row r="1446" spans="2:65" s="1" customFormat="1" ht="36" customHeight="1" x14ac:dyDescent="0.2">
      <c r="B1446" s="94"/>
      <c r="C1446" s="95" t="s">
        <v>1628</v>
      </c>
      <c r="D1446" s="95" t="s">
        <v>92</v>
      </c>
      <c r="E1446" s="96" t="s">
        <v>1338</v>
      </c>
      <c r="F1446" s="97" t="s">
        <v>1629</v>
      </c>
      <c r="G1446" s="98" t="s">
        <v>467</v>
      </c>
      <c r="H1446" s="99">
        <v>1</v>
      </c>
      <c r="I1446" s="100"/>
      <c r="J1446" s="101">
        <f>ROUND(I1446*H1446,2)</f>
        <v>0</v>
      </c>
      <c r="K1446" s="97" t="s">
        <v>0</v>
      </c>
      <c r="L1446" s="19"/>
      <c r="M1446" s="102" t="s">
        <v>0</v>
      </c>
      <c r="N1446" s="103" t="s">
        <v>33</v>
      </c>
      <c r="O1446" s="27"/>
      <c r="P1446" s="104">
        <f>O1446*H1446</f>
        <v>0</v>
      </c>
      <c r="Q1446" s="104">
        <v>0</v>
      </c>
      <c r="R1446" s="104">
        <f>Q1446*H1446</f>
        <v>0</v>
      </c>
      <c r="S1446" s="104">
        <v>0</v>
      </c>
      <c r="T1446" s="105">
        <f>S1446*H1446</f>
        <v>0</v>
      </c>
      <c r="AR1446" s="106" t="s">
        <v>195</v>
      </c>
      <c r="AT1446" s="106" t="s">
        <v>92</v>
      </c>
      <c r="AU1446" s="106" t="s">
        <v>49</v>
      </c>
      <c r="AY1446" s="10" t="s">
        <v>90</v>
      </c>
      <c r="BE1446" s="107">
        <f>IF(N1446="základní",J1446,0)</f>
        <v>0</v>
      </c>
      <c r="BF1446" s="107">
        <f>IF(N1446="snížená",J1446,0)</f>
        <v>0</v>
      </c>
      <c r="BG1446" s="107">
        <f>IF(N1446="zákl. přenesená",J1446,0)</f>
        <v>0</v>
      </c>
      <c r="BH1446" s="107">
        <f>IF(N1446="sníž. přenesená",J1446,0)</f>
        <v>0</v>
      </c>
      <c r="BI1446" s="107">
        <f>IF(N1446="nulová",J1446,0)</f>
        <v>0</v>
      </c>
      <c r="BJ1446" s="10" t="s">
        <v>47</v>
      </c>
      <c r="BK1446" s="107">
        <f>ROUND(I1446*H1446,2)</f>
        <v>0</v>
      </c>
      <c r="BL1446" s="10" t="s">
        <v>195</v>
      </c>
      <c r="BM1446" s="106" t="s">
        <v>1630</v>
      </c>
    </row>
    <row r="1447" spans="2:65" s="1" customFormat="1" ht="19.5" x14ac:dyDescent="0.2">
      <c r="B1447" s="19"/>
      <c r="D1447" s="108" t="s">
        <v>99</v>
      </c>
      <c r="F1447" s="109" t="s">
        <v>1629</v>
      </c>
      <c r="I1447" s="39"/>
      <c r="L1447" s="19"/>
      <c r="M1447" s="110"/>
      <c r="N1447" s="27"/>
      <c r="O1447" s="27"/>
      <c r="P1447" s="27"/>
      <c r="Q1447" s="27"/>
      <c r="R1447" s="27"/>
      <c r="S1447" s="27"/>
      <c r="T1447" s="28"/>
      <c r="AT1447" s="10" t="s">
        <v>99</v>
      </c>
      <c r="AU1447" s="10" t="s">
        <v>49</v>
      </c>
    </row>
    <row r="1448" spans="2:65" s="1" customFormat="1" ht="292.5" x14ac:dyDescent="0.2">
      <c r="B1448" s="19"/>
      <c r="D1448" s="108" t="s">
        <v>318</v>
      </c>
      <c r="F1448" s="137" t="s">
        <v>897</v>
      </c>
      <c r="I1448" s="39"/>
      <c r="L1448" s="19"/>
      <c r="M1448" s="110"/>
      <c r="N1448" s="27"/>
      <c r="O1448" s="27"/>
      <c r="P1448" s="27"/>
      <c r="Q1448" s="27"/>
      <c r="R1448" s="27"/>
      <c r="S1448" s="27"/>
      <c r="T1448" s="28"/>
      <c r="AT1448" s="10" t="s">
        <v>318</v>
      </c>
      <c r="AU1448" s="10" t="s">
        <v>49</v>
      </c>
    </row>
    <row r="1449" spans="2:65" s="7" customFormat="1" x14ac:dyDescent="0.2">
      <c r="B1449" s="111"/>
      <c r="D1449" s="108" t="s">
        <v>101</v>
      </c>
      <c r="E1449" s="112" t="s">
        <v>0</v>
      </c>
      <c r="F1449" s="113" t="s">
        <v>1631</v>
      </c>
      <c r="H1449" s="114">
        <v>1</v>
      </c>
      <c r="I1449" s="115"/>
      <c r="L1449" s="111"/>
      <c r="M1449" s="116"/>
      <c r="N1449" s="117"/>
      <c r="O1449" s="117"/>
      <c r="P1449" s="117"/>
      <c r="Q1449" s="117"/>
      <c r="R1449" s="117"/>
      <c r="S1449" s="117"/>
      <c r="T1449" s="118"/>
      <c r="AT1449" s="112" t="s">
        <v>101</v>
      </c>
      <c r="AU1449" s="112" t="s">
        <v>49</v>
      </c>
      <c r="AV1449" s="7" t="s">
        <v>49</v>
      </c>
      <c r="AW1449" s="7" t="s">
        <v>25</v>
      </c>
      <c r="AX1449" s="7" t="s">
        <v>46</v>
      </c>
      <c r="AY1449" s="112" t="s">
        <v>90</v>
      </c>
    </row>
    <row r="1450" spans="2:65" s="1" customFormat="1" ht="36" customHeight="1" x14ac:dyDescent="0.2">
      <c r="B1450" s="94"/>
      <c r="C1450" s="95" t="s">
        <v>1632</v>
      </c>
      <c r="D1450" s="95" t="s">
        <v>92</v>
      </c>
      <c r="E1450" s="96" t="s">
        <v>1342</v>
      </c>
      <c r="F1450" s="97" t="s">
        <v>1633</v>
      </c>
      <c r="G1450" s="98" t="s">
        <v>467</v>
      </c>
      <c r="H1450" s="99">
        <v>1</v>
      </c>
      <c r="I1450" s="100"/>
      <c r="J1450" s="101">
        <f>ROUND(I1450*H1450,2)</f>
        <v>0</v>
      </c>
      <c r="K1450" s="97" t="s">
        <v>0</v>
      </c>
      <c r="L1450" s="19"/>
      <c r="M1450" s="102" t="s">
        <v>0</v>
      </c>
      <c r="N1450" s="103" t="s">
        <v>33</v>
      </c>
      <c r="O1450" s="27"/>
      <c r="P1450" s="104">
        <f>O1450*H1450</f>
        <v>0</v>
      </c>
      <c r="Q1450" s="104">
        <v>0</v>
      </c>
      <c r="R1450" s="104">
        <f>Q1450*H1450</f>
        <v>0</v>
      </c>
      <c r="S1450" s="104">
        <v>0</v>
      </c>
      <c r="T1450" s="105">
        <f>S1450*H1450</f>
        <v>0</v>
      </c>
      <c r="AR1450" s="106" t="s">
        <v>195</v>
      </c>
      <c r="AT1450" s="106" t="s">
        <v>92</v>
      </c>
      <c r="AU1450" s="106" t="s">
        <v>49</v>
      </c>
      <c r="AY1450" s="10" t="s">
        <v>90</v>
      </c>
      <c r="BE1450" s="107">
        <f>IF(N1450="základní",J1450,0)</f>
        <v>0</v>
      </c>
      <c r="BF1450" s="107">
        <f>IF(N1450="snížená",J1450,0)</f>
        <v>0</v>
      </c>
      <c r="BG1450" s="107">
        <f>IF(N1450="zákl. přenesená",J1450,0)</f>
        <v>0</v>
      </c>
      <c r="BH1450" s="107">
        <f>IF(N1450="sníž. přenesená",J1450,0)</f>
        <v>0</v>
      </c>
      <c r="BI1450" s="107">
        <f>IF(N1450="nulová",J1450,0)</f>
        <v>0</v>
      </c>
      <c r="BJ1450" s="10" t="s">
        <v>47</v>
      </c>
      <c r="BK1450" s="107">
        <f>ROUND(I1450*H1450,2)</f>
        <v>0</v>
      </c>
      <c r="BL1450" s="10" t="s">
        <v>195</v>
      </c>
      <c r="BM1450" s="106" t="s">
        <v>1634</v>
      </c>
    </row>
    <row r="1451" spans="2:65" s="1" customFormat="1" ht="19.5" x14ac:dyDescent="0.2">
      <c r="B1451" s="19"/>
      <c r="D1451" s="108" t="s">
        <v>99</v>
      </c>
      <c r="F1451" s="109" t="s">
        <v>1633</v>
      </c>
      <c r="I1451" s="39"/>
      <c r="L1451" s="19"/>
      <c r="M1451" s="110"/>
      <c r="N1451" s="27"/>
      <c r="O1451" s="27"/>
      <c r="P1451" s="27"/>
      <c r="Q1451" s="27"/>
      <c r="R1451" s="27"/>
      <c r="S1451" s="27"/>
      <c r="T1451" s="28"/>
      <c r="AT1451" s="10" t="s">
        <v>99</v>
      </c>
      <c r="AU1451" s="10" t="s">
        <v>49</v>
      </c>
    </row>
    <row r="1452" spans="2:65" s="1" customFormat="1" ht="292.5" x14ac:dyDescent="0.2">
      <c r="B1452" s="19"/>
      <c r="D1452" s="108" t="s">
        <v>318</v>
      </c>
      <c r="F1452" s="137" t="s">
        <v>897</v>
      </c>
      <c r="I1452" s="39"/>
      <c r="L1452" s="19"/>
      <c r="M1452" s="110"/>
      <c r="N1452" s="27"/>
      <c r="O1452" s="27"/>
      <c r="P1452" s="27"/>
      <c r="Q1452" s="27"/>
      <c r="R1452" s="27"/>
      <c r="S1452" s="27"/>
      <c r="T1452" s="28"/>
      <c r="AT1452" s="10" t="s">
        <v>318</v>
      </c>
      <c r="AU1452" s="10" t="s">
        <v>49</v>
      </c>
    </row>
    <row r="1453" spans="2:65" s="7" customFormat="1" x14ac:dyDescent="0.2">
      <c r="B1453" s="111"/>
      <c r="D1453" s="108" t="s">
        <v>101</v>
      </c>
      <c r="E1453" s="112" t="s">
        <v>0</v>
      </c>
      <c r="F1453" s="113" t="s">
        <v>1635</v>
      </c>
      <c r="H1453" s="114">
        <v>1</v>
      </c>
      <c r="I1453" s="115"/>
      <c r="L1453" s="111"/>
      <c r="M1453" s="116"/>
      <c r="N1453" s="117"/>
      <c r="O1453" s="117"/>
      <c r="P1453" s="117"/>
      <c r="Q1453" s="117"/>
      <c r="R1453" s="117"/>
      <c r="S1453" s="117"/>
      <c r="T1453" s="118"/>
      <c r="AT1453" s="112" t="s">
        <v>101</v>
      </c>
      <c r="AU1453" s="112" t="s">
        <v>49</v>
      </c>
      <c r="AV1453" s="7" t="s">
        <v>49</v>
      </c>
      <c r="AW1453" s="7" t="s">
        <v>25</v>
      </c>
      <c r="AX1453" s="7" t="s">
        <v>46</v>
      </c>
      <c r="AY1453" s="112" t="s">
        <v>90</v>
      </c>
    </row>
    <row r="1454" spans="2:65" s="1" customFormat="1" ht="36" customHeight="1" x14ac:dyDescent="0.2">
      <c r="B1454" s="94"/>
      <c r="C1454" s="95" t="s">
        <v>1636</v>
      </c>
      <c r="D1454" s="95" t="s">
        <v>92</v>
      </c>
      <c r="E1454" s="96" t="s">
        <v>1346</v>
      </c>
      <c r="F1454" s="97" t="s">
        <v>1637</v>
      </c>
      <c r="G1454" s="98" t="s">
        <v>467</v>
      </c>
      <c r="H1454" s="99">
        <v>1</v>
      </c>
      <c r="I1454" s="100"/>
      <c r="J1454" s="101">
        <f>ROUND(I1454*H1454,2)</f>
        <v>0</v>
      </c>
      <c r="K1454" s="97" t="s">
        <v>0</v>
      </c>
      <c r="L1454" s="19"/>
      <c r="M1454" s="102" t="s">
        <v>0</v>
      </c>
      <c r="N1454" s="103" t="s">
        <v>33</v>
      </c>
      <c r="O1454" s="27"/>
      <c r="P1454" s="104">
        <f>O1454*H1454</f>
        <v>0</v>
      </c>
      <c r="Q1454" s="104">
        <v>0</v>
      </c>
      <c r="R1454" s="104">
        <f>Q1454*H1454</f>
        <v>0</v>
      </c>
      <c r="S1454" s="104">
        <v>0</v>
      </c>
      <c r="T1454" s="105">
        <f>S1454*H1454</f>
        <v>0</v>
      </c>
      <c r="AR1454" s="106" t="s">
        <v>195</v>
      </c>
      <c r="AT1454" s="106" t="s">
        <v>92</v>
      </c>
      <c r="AU1454" s="106" t="s">
        <v>49</v>
      </c>
      <c r="AY1454" s="10" t="s">
        <v>90</v>
      </c>
      <c r="BE1454" s="107">
        <f>IF(N1454="základní",J1454,0)</f>
        <v>0</v>
      </c>
      <c r="BF1454" s="107">
        <f>IF(N1454="snížená",J1454,0)</f>
        <v>0</v>
      </c>
      <c r="BG1454" s="107">
        <f>IF(N1454="zákl. přenesená",J1454,0)</f>
        <v>0</v>
      </c>
      <c r="BH1454" s="107">
        <f>IF(N1454="sníž. přenesená",J1454,0)</f>
        <v>0</v>
      </c>
      <c r="BI1454" s="107">
        <f>IF(N1454="nulová",J1454,0)</f>
        <v>0</v>
      </c>
      <c r="BJ1454" s="10" t="s">
        <v>47</v>
      </c>
      <c r="BK1454" s="107">
        <f>ROUND(I1454*H1454,2)</f>
        <v>0</v>
      </c>
      <c r="BL1454" s="10" t="s">
        <v>195</v>
      </c>
      <c r="BM1454" s="106" t="s">
        <v>1638</v>
      </c>
    </row>
    <row r="1455" spans="2:65" s="1" customFormat="1" ht="19.5" x14ac:dyDescent="0.2">
      <c r="B1455" s="19"/>
      <c r="D1455" s="108" t="s">
        <v>99</v>
      </c>
      <c r="F1455" s="109" t="s">
        <v>1637</v>
      </c>
      <c r="I1455" s="39"/>
      <c r="L1455" s="19"/>
      <c r="M1455" s="110"/>
      <c r="N1455" s="27"/>
      <c r="O1455" s="27"/>
      <c r="P1455" s="27"/>
      <c r="Q1455" s="27"/>
      <c r="R1455" s="27"/>
      <c r="S1455" s="27"/>
      <c r="T1455" s="28"/>
      <c r="AT1455" s="10" t="s">
        <v>99</v>
      </c>
      <c r="AU1455" s="10" t="s">
        <v>49</v>
      </c>
    </row>
    <row r="1456" spans="2:65" s="1" customFormat="1" ht="292.5" x14ac:dyDescent="0.2">
      <c r="B1456" s="19"/>
      <c r="D1456" s="108" t="s">
        <v>318</v>
      </c>
      <c r="F1456" s="137" t="s">
        <v>897</v>
      </c>
      <c r="I1456" s="39"/>
      <c r="L1456" s="19"/>
      <c r="M1456" s="110"/>
      <c r="N1456" s="27"/>
      <c r="O1456" s="27"/>
      <c r="P1456" s="27"/>
      <c r="Q1456" s="27"/>
      <c r="R1456" s="27"/>
      <c r="S1456" s="27"/>
      <c r="T1456" s="28"/>
      <c r="AT1456" s="10" t="s">
        <v>318</v>
      </c>
      <c r="AU1456" s="10" t="s">
        <v>49</v>
      </c>
    </row>
    <row r="1457" spans="2:65" s="7" customFormat="1" x14ac:dyDescent="0.2">
      <c r="B1457" s="111"/>
      <c r="D1457" s="108" t="s">
        <v>101</v>
      </c>
      <c r="E1457" s="112" t="s">
        <v>0</v>
      </c>
      <c r="F1457" s="113" t="s">
        <v>1639</v>
      </c>
      <c r="H1457" s="114">
        <v>1</v>
      </c>
      <c r="I1457" s="115"/>
      <c r="L1457" s="111"/>
      <c r="M1457" s="116"/>
      <c r="N1457" s="117"/>
      <c r="O1457" s="117"/>
      <c r="P1457" s="117"/>
      <c r="Q1457" s="117"/>
      <c r="R1457" s="117"/>
      <c r="S1457" s="117"/>
      <c r="T1457" s="118"/>
      <c r="AT1457" s="112" t="s">
        <v>101</v>
      </c>
      <c r="AU1457" s="112" t="s">
        <v>49</v>
      </c>
      <c r="AV1457" s="7" t="s">
        <v>49</v>
      </c>
      <c r="AW1457" s="7" t="s">
        <v>25</v>
      </c>
      <c r="AX1457" s="7" t="s">
        <v>46</v>
      </c>
      <c r="AY1457" s="112" t="s">
        <v>90</v>
      </c>
    </row>
    <row r="1458" spans="2:65" s="1" customFormat="1" ht="36" customHeight="1" x14ac:dyDescent="0.2">
      <c r="B1458" s="94"/>
      <c r="C1458" s="95" t="s">
        <v>1640</v>
      </c>
      <c r="D1458" s="95" t="s">
        <v>92</v>
      </c>
      <c r="E1458" s="96" t="s">
        <v>1350</v>
      </c>
      <c r="F1458" s="97" t="s">
        <v>1641</v>
      </c>
      <c r="G1458" s="98" t="s">
        <v>467</v>
      </c>
      <c r="H1458" s="99">
        <v>1</v>
      </c>
      <c r="I1458" s="100"/>
      <c r="J1458" s="101">
        <f>ROUND(I1458*H1458,2)</f>
        <v>0</v>
      </c>
      <c r="K1458" s="97" t="s">
        <v>0</v>
      </c>
      <c r="L1458" s="19"/>
      <c r="M1458" s="102" t="s">
        <v>0</v>
      </c>
      <c r="N1458" s="103" t="s">
        <v>33</v>
      </c>
      <c r="O1458" s="27"/>
      <c r="P1458" s="104">
        <f>O1458*H1458</f>
        <v>0</v>
      </c>
      <c r="Q1458" s="104">
        <v>0</v>
      </c>
      <c r="R1458" s="104">
        <f>Q1458*H1458</f>
        <v>0</v>
      </c>
      <c r="S1458" s="104">
        <v>0</v>
      </c>
      <c r="T1458" s="105">
        <f>S1458*H1458</f>
        <v>0</v>
      </c>
      <c r="AR1458" s="106" t="s">
        <v>195</v>
      </c>
      <c r="AT1458" s="106" t="s">
        <v>92</v>
      </c>
      <c r="AU1458" s="106" t="s">
        <v>49</v>
      </c>
      <c r="AY1458" s="10" t="s">
        <v>90</v>
      </c>
      <c r="BE1458" s="107">
        <f>IF(N1458="základní",J1458,0)</f>
        <v>0</v>
      </c>
      <c r="BF1458" s="107">
        <f>IF(N1458="snížená",J1458,0)</f>
        <v>0</v>
      </c>
      <c r="BG1458" s="107">
        <f>IF(N1458="zákl. přenesená",J1458,0)</f>
        <v>0</v>
      </c>
      <c r="BH1458" s="107">
        <f>IF(N1458="sníž. přenesená",J1458,0)</f>
        <v>0</v>
      </c>
      <c r="BI1458" s="107">
        <f>IF(N1458="nulová",J1458,0)</f>
        <v>0</v>
      </c>
      <c r="BJ1458" s="10" t="s">
        <v>47</v>
      </c>
      <c r="BK1458" s="107">
        <f>ROUND(I1458*H1458,2)</f>
        <v>0</v>
      </c>
      <c r="BL1458" s="10" t="s">
        <v>195</v>
      </c>
      <c r="BM1458" s="106" t="s">
        <v>1642</v>
      </c>
    </row>
    <row r="1459" spans="2:65" s="1" customFormat="1" ht="19.5" x14ac:dyDescent="0.2">
      <c r="B1459" s="19"/>
      <c r="D1459" s="108" t="s">
        <v>99</v>
      </c>
      <c r="F1459" s="109" t="s">
        <v>1641</v>
      </c>
      <c r="I1459" s="39"/>
      <c r="L1459" s="19"/>
      <c r="M1459" s="110"/>
      <c r="N1459" s="27"/>
      <c r="O1459" s="27"/>
      <c r="P1459" s="27"/>
      <c r="Q1459" s="27"/>
      <c r="R1459" s="27"/>
      <c r="S1459" s="27"/>
      <c r="T1459" s="28"/>
      <c r="AT1459" s="10" t="s">
        <v>99</v>
      </c>
      <c r="AU1459" s="10" t="s">
        <v>49</v>
      </c>
    </row>
    <row r="1460" spans="2:65" s="1" customFormat="1" ht="292.5" x14ac:dyDescent="0.2">
      <c r="B1460" s="19"/>
      <c r="D1460" s="108" t="s">
        <v>318</v>
      </c>
      <c r="F1460" s="137" t="s">
        <v>897</v>
      </c>
      <c r="I1460" s="39"/>
      <c r="L1460" s="19"/>
      <c r="M1460" s="110"/>
      <c r="N1460" s="27"/>
      <c r="O1460" s="27"/>
      <c r="P1460" s="27"/>
      <c r="Q1460" s="27"/>
      <c r="R1460" s="27"/>
      <c r="S1460" s="27"/>
      <c r="T1460" s="28"/>
      <c r="AT1460" s="10" t="s">
        <v>318</v>
      </c>
      <c r="AU1460" s="10" t="s">
        <v>49</v>
      </c>
    </row>
    <row r="1461" spans="2:65" s="7" customFormat="1" x14ac:dyDescent="0.2">
      <c r="B1461" s="111"/>
      <c r="D1461" s="108" t="s">
        <v>101</v>
      </c>
      <c r="E1461" s="112" t="s">
        <v>0</v>
      </c>
      <c r="F1461" s="113" t="s">
        <v>1643</v>
      </c>
      <c r="H1461" s="114">
        <v>1</v>
      </c>
      <c r="I1461" s="115"/>
      <c r="L1461" s="111"/>
      <c r="M1461" s="116"/>
      <c r="N1461" s="117"/>
      <c r="O1461" s="117"/>
      <c r="P1461" s="117"/>
      <c r="Q1461" s="117"/>
      <c r="R1461" s="117"/>
      <c r="S1461" s="117"/>
      <c r="T1461" s="118"/>
      <c r="AT1461" s="112" t="s">
        <v>101</v>
      </c>
      <c r="AU1461" s="112" t="s">
        <v>49</v>
      </c>
      <c r="AV1461" s="7" t="s">
        <v>49</v>
      </c>
      <c r="AW1461" s="7" t="s">
        <v>25</v>
      </c>
      <c r="AX1461" s="7" t="s">
        <v>46</v>
      </c>
      <c r="AY1461" s="112" t="s">
        <v>90</v>
      </c>
    </row>
    <row r="1462" spans="2:65" s="1" customFormat="1" ht="36" customHeight="1" x14ac:dyDescent="0.2">
      <c r="B1462" s="94"/>
      <c r="C1462" s="95" t="s">
        <v>1644</v>
      </c>
      <c r="D1462" s="95" t="s">
        <v>92</v>
      </c>
      <c r="E1462" s="96" t="s">
        <v>1354</v>
      </c>
      <c r="F1462" s="97" t="s">
        <v>1645</v>
      </c>
      <c r="G1462" s="98" t="s">
        <v>467</v>
      </c>
      <c r="H1462" s="99">
        <v>1</v>
      </c>
      <c r="I1462" s="100"/>
      <c r="J1462" s="101">
        <f>ROUND(I1462*H1462,2)</f>
        <v>0</v>
      </c>
      <c r="K1462" s="97" t="s">
        <v>0</v>
      </c>
      <c r="L1462" s="19"/>
      <c r="M1462" s="102" t="s">
        <v>0</v>
      </c>
      <c r="N1462" s="103" t="s">
        <v>33</v>
      </c>
      <c r="O1462" s="27"/>
      <c r="P1462" s="104">
        <f>O1462*H1462</f>
        <v>0</v>
      </c>
      <c r="Q1462" s="104">
        <v>0</v>
      </c>
      <c r="R1462" s="104">
        <f>Q1462*H1462</f>
        <v>0</v>
      </c>
      <c r="S1462" s="104">
        <v>0</v>
      </c>
      <c r="T1462" s="105">
        <f>S1462*H1462</f>
        <v>0</v>
      </c>
      <c r="AR1462" s="106" t="s">
        <v>195</v>
      </c>
      <c r="AT1462" s="106" t="s">
        <v>92</v>
      </c>
      <c r="AU1462" s="106" t="s">
        <v>49</v>
      </c>
      <c r="AY1462" s="10" t="s">
        <v>90</v>
      </c>
      <c r="BE1462" s="107">
        <f>IF(N1462="základní",J1462,0)</f>
        <v>0</v>
      </c>
      <c r="BF1462" s="107">
        <f>IF(N1462="snížená",J1462,0)</f>
        <v>0</v>
      </c>
      <c r="BG1462" s="107">
        <f>IF(N1462="zákl. přenesená",J1462,0)</f>
        <v>0</v>
      </c>
      <c r="BH1462" s="107">
        <f>IF(N1462="sníž. přenesená",J1462,0)</f>
        <v>0</v>
      </c>
      <c r="BI1462" s="107">
        <f>IF(N1462="nulová",J1462,0)</f>
        <v>0</v>
      </c>
      <c r="BJ1462" s="10" t="s">
        <v>47</v>
      </c>
      <c r="BK1462" s="107">
        <f>ROUND(I1462*H1462,2)</f>
        <v>0</v>
      </c>
      <c r="BL1462" s="10" t="s">
        <v>195</v>
      </c>
      <c r="BM1462" s="106" t="s">
        <v>1646</v>
      </c>
    </row>
    <row r="1463" spans="2:65" s="1" customFormat="1" ht="19.5" x14ac:dyDescent="0.2">
      <c r="B1463" s="19"/>
      <c r="D1463" s="108" t="s">
        <v>99</v>
      </c>
      <c r="F1463" s="109" t="s">
        <v>1645</v>
      </c>
      <c r="I1463" s="39"/>
      <c r="L1463" s="19"/>
      <c r="M1463" s="110"/>
      <c r="N1463" s="27"/>
      <c r="O1463" s="27"/>
      <c r="P1463" s="27"/>
      <c r="Q1463" s="27"/>
      <c r="R1463" s="27"/>
      <c r="S1463" s="27"/>
      <c r="T1463" s="28"/>
      <c r="AT1463" s="10" t="s">
        <v>99</v>
      </c>
      <c r="AU1463" s="10" t="s">
        <v>49</v>
      </c>
    </row>
    <row r="1464" spans="2:65" s="1" customFormat="1" ht="292.5" x14ac:dyDescent="0.2">
      <c r="B1464" s="19"/>
      <c r="D1464" s="108" t="s">
        <v>318</v>
      </c>
      <c r="F1464" s="137" t="s">
        <v>897</v>
      </c>
      <c r="I1464" s="39"/>
      <c r="L1464" s="19"/>
      <c r="M1464" s="110"/>
      <c r="N1464" s="27"/>
      <c r="O1464" s="27"/>
      <c r="P1464" s="27"/>
      <c r="Q1464" s="27"/>
      <c r="R1464" s="27"/>
      <c r="S1464" s="27"/>
      <c r="T1464" s="28"/>
      <c r="AT1464" s="10" t="s">
        <v>318</v>
      </c>
      <c r="AU1464" s="10" t="s">
        <v>49</v>
      </c>
    </row>
    <row r="1465" spans="2:65" s="7" customFormat="1" x14ac:dyDescent="0.2">
      <c r="B1465" s="111"/>
      <c r="D1465" s="108" t="s">
        <v>101</v>
      </c>
      <c r="E1465" s="112" t="s">
        <v>0</v>
      </c>
      <c r="F1465" s="113" t="s">
        <v>1647</v>
      </c>
      <c r="H1465" s="114">
        <v>1</v>
      </c>
      <c r="I1465" s="115"/>
      <c r="L1465" s="111"/>
      <c r="M1465" s="116"/>
      <c r="N1465" s="117"/>
      <c r="O1465" s="117"/>
      <c r="P1465" s="117"/>
      <c r="Q1465" s="117"/>
      <c r="R1465" s="117"/>
      <c r="S1465" s="117"/>
      <c r="T1465" s="118"/>
      <c r="AT1465" s="112" t="s">
        <v>101</v>
      </c>
      <c r="AU1465" s="112" t="s">
        <v>49</v>
      </c>
      <c r="AV1465" s="7" t="s">
        <v>49</v>
      </c>
      <c r="AW1465" s="7" t="s">
        <v>25</v>
      </c>
      <c r="AX1465" s="7" t="s">
        <v>46</v>
      </c>
      <c r="AY1465" s="112" t="s">
        <v>90</v>
      </c>
    </row>
    <row r="1466" spans="2:65" s="1" customFormat="1" ht="36" customHeight="1" x14ac:dyDescent="0.2">
      <c r="B1466" s="94"/>
      <c r="C1466" s="95" t="s">
        <v>1648</v>
      </c>
      <c r="D1466" s="95" t="s">
        <v>92</v>
      </c>
      <c r="E1466" s="96" t="s">
        <v>1358</v>
      </c>
      <c r="F1466" s="97" t="s">
        <v>1649</v>
      </c>
      <c r="G1466" s="98" t="s">
        <v>467</v>
      </c>
      <c r="H1466" s="99">
        <v>1</v>
      </c>
      <c r="I1466" s="100"/>
      <c r="J1466" s="101">
        <f>ROUND(I1466*H1466,2)</f>
        <v>0</v>
      </c>
      <c r="K1466" s="97" t="s">
        <v>0</v>
      </c>
      <c r="L1466" s="19"/>
      <c r="M1466" s="102" t="s">
        <v>0</v>
      </c>
      <c r="N1466" s="103" t="s">
        <v>33</v>
      </c>
      <c r="O1466" s="27"/>
      <c r="P1466" s="104">
        <f>O1466*H1466</f>
        <v>0</v>
      </c>
      <c r="Q1466" s="104">
        <v>0</v>
      </c>
      <c r="R1466" s="104">
        <f>Q1466*H1466</f>
        <v>0</v>
      </c>
      <c r="S1466" s="104">
        <v>0</v>
      </c>
      <c r="T1466" s="105">
        <f>S1466*H1466</f>
        <v>0</v>
      </c>
      <c r="AR1466" s="106" t="s">
        <v>195</v>
      </c>
      <c r="AT1466" s="106" t="s">
        <v>92</v>
      </c>
      <c r="AU1466" s="106" t="s">
        <v>49</v>
      </c>
      <c r="AY1466" s="10" t="s">
        <v>90</v>
      </c>
      <c r="BE1466" s="107">
        <f>IF(N1466="základní",J1466,0)</f>
        <v>0</v>
      </c>
      <c r="BF1466" s="107">
        <f>IF(N1466="snížená",J1466,0)</f>
        <v>0</v>
      </c>
      <c r="BG1466" s="107">
        <f>IF(N1466="zákl. přenesená",J1466,0)</f>
        <v>0</v>
      </c>
      <c r="BH1466" s="107">
        <f>IF(N1466="sníž. přenesená",J1466,0)</f>
        <v>0</v>
      </c>
      <c r="BI1466" s="107">
        <f>IF(N1466="nulová",J1466,0)</f>
        <v>0</v>
      </c>
      <c r="BJ1466" s="10" t="s">
        <v>47</v>
      </c>
      <c r="BK1466" s="107">
        <f>ROUND(I1466*H1466,2)</f>
        <v>0</v>
      </c>
      <c r="BL1466" s="10" t="s">
        <v>195</v>
      </c>
      <c r="BM1466" s="106" t="s">
        <v>1650</v>
      </c>
    </row>
    <row r="1467" spans="2:65" s="1" customFormat="1" ht="19.5" x14ac:dyDescent="0.2">
      <c r="B1467" s="19"/>
      <c r="D1467" s="108" t="s">
        <v>99</v>
      </c>
      <c r="F1467" s="109" t="s">
        <v>1649</v>
      </c>
      <c r="I1467" s="39"/>
      <c r="L1467" s="19"/>
      <c r="M1467" s="110"/>
      <c r="N1467" s="27"/>
      <c r="O1467" s="27"/>
      <c r="P1467" s="27"/>
      <c r="Q1467" s="27"/>
      <c r="R1467" s="27"/>
      <c r="S1467" s="27"/>
      <c r="T1467" s="28"/>
      <c r="AT1467" s="10" t="s">
        <v>99</v>
      </c>
      <c r="AU1467" s="10" t="s">
        <v>49</v>
      </c>
    </row>
    <row r="1468" spans="2:65" s="1" customFormat="1" ht="292.5" x14ac:dyDescent="0.2">
      <c r="B1468" s="19"/>
      <c r="D1468" s="108" t="s">
        <v>318</v>
      </c>
      <c r="F1468" s="137" t="s">
        <v>897</v>
      </c>
      <c r="I1468" s="39"/>
      <c r="L1468" s="19"/>
      <c r="M1468" s="110"/>
      <c r="N1468" s="27"/>
      <c r="O1468" s="27"/>
      <c r="P1468" s="27"/>
      <c r="Q1468" s="27"/>
      <c r="R1468" s="27"/>
      <c r="S1468" s="27"/>
      <c r="T1468" s="28"/>
      <c r="AT1468" s="10" t="s">
        <v>318</v>
      </c>
      <c r="AU1468" s="10" t="s">
        <v>49</v>
      </c>
    </row>
    <row r="1469" spans="2:65" s="7" customFormat="1" x14ac:dyDescent="0.2">
      <c r="B1469" s="111"/>
      <c r="D1469" s="108" t="s">
        <v>101</v>
      </c>
      <c r="E1469" s="112" t="s">
        <v>0</v>
      </c>
      <c r="F1469" s="113" t="s">
        <v>1651</v>
      </c>
      <c r="H1469" s="114">
        <v>1</v>
      </c>
      <c r="I1469" s="115"/>
      <c r="L1469" s="111"/>
      <c r="M1469" s="116"/>
      <c r="N1469" s="117"/>
      <c r="O1469" s="117"/>
      <c r="P1469" s="117"/>
      <c r="Q1469" s="117"/>
      <c r="R1469" s="117"/>
      <c r="S1469" s="117"/>
      <c r="T1469" s="118"/>
      <c r="AT1469" s="112" t="s">
        <v>101</v>
      </c>
      <c r="AU1469" s="112" t="s">
        <v>49</v>
      </c>
      <c r="AV1469" s="7" t="s">
        <v>49</v>
      </c>
      <c r="AW1469" s="7" t="s">
        <v>25</v>
      </c>
      <c r="AX1469" s="7" t="s">
        <v>46</v>
      </c>
      <c r="AY1469" s="112" t="s">
        <v>90</v>
      </c>
    </row>
    <row r="1470" spans="2:65" s="1" customFormat="1" ht="36" customHeight="1" x14ac:dyDescent="0.2">
      <c r="B1470" s="94"/>
      <c r="C1470" s="95" t="s">
        <v>1652</v>
      </c>
      <c r="D1470" s="95" t="s">
        <v>92</v>
      </c>
      <c r="E1470" s="96" t="s">
        <v>1362</v>
      </c>
      <c r="F1470" s="97" t="s">
        <v>1653</v>
      </c>
      <c r="G1470" s="98" t="s">
        <v>467</v>
      </c>
      <c r="H1470" s="99">
        <v>1</v>
      </c>
      <c r="I1470" s="100"/>
      <c r="J1470" s="101">
        <f>ROUND(I1470*H1470,2)</f>
        <v>0</v>
      </c>
      <c r="K1470" s="97" t="s">
        <v>0</v>
      </c>
      <c r="L1470" s="19"/>
      <c r="M1470" s="102" t="s">
        <v>0</v>
      </c>
      <c r="N1470" s="103" t="s">
        <v>33</v>
      </c>
      <c r="O1470" s="27"/>
      <c r="P1470" s="104">
        <f>O1470*H1470</f>
        <v>0</v>
      </c>
      <c r="Q1470" s="104">
        <v>0</v>
      </c>
      <c r="R1470" s="104">
        <f>Q1470*H1470</f>
        <v>0</v>
      </c>
      <c r="S1470" s="104">
        <v>0</v>
      </c>
      <c r="T1470" s="105">
        <f>S1470*H1470</f>
        <v>0</v>
      </c>
      <c r="AR1470" s="106" t="s">
        <v>195</v>
      </c>
      <c r="AT1470" s="106" t="s">
        <v>92</v>
      </c>
      <c r="AU1470" s="106" t="s">
        <v>49</v>
      </c>
      <c r="AY1470" s="10" t="s">
        <v>90</v>
      </c>
      <c r="BE1470" s="107">
        <f>IF(N1470="základní",J1470,0)</f>
        <v>0</v>
      </c>
      <c r="BF1470" s="107">
        <f>IF(N1470="snížená",J1470,0)</f>
        <v>0</v>
      </c>
      <c r="BG1470" s="107">
        <f>IF(N1470="zákl. přenesená",J1470,0)</f>
        <v>0</v>
      </c>
      <c r="BH1470" s="107">
        <f>IF(N1470="sníž. přenesená",J1470,0)</f>
        <v>0</v>
      </c>
      <c r="BI1470" s="107">
        <f>IF(N1470="nulová",J1470,0)</f>
        <v>0</v>
      </c>
      <c r="BJ1470" s="10" t="s">
        <v>47</v>
      </c>
      <c r="BK1470" s="107">
        <f>ROUND(I1470*H1470,2)</f>
        <v>0</v>
      </c>
      <c r="BL1470" s="10" t="s">
        <v>195</v>
      </c>
      <c r="BM1470" s="106" t="s">
        <v>1654</v>
      </c>
    </row>
    <row r="1471" spans="2:65" s="1" customFormat="1" ht="19.5" x14ac:dyDescent="0.2">
      <c r="B1471" s="19"/>
      <c r="D1471" s="108" t="s">
        <v>99</v>
      </c>
      <c r="F1471" s="109" t="s">
        <v>1653</v>
      </c>
      <c r="I1471" s="39"/>
      <c r="L1471" s="19"/>
      <c r="M1471" s="110"/>
      <c r="N1471" s="27"/>
      <c r="O1471" s="27"/>
      <c r="P1471" s="27"/>
      <c r="Q1471" s="27"/>
      <c r="R1471" s="27"/>
      <c r="S1471" s="27"/>
      <c r="T1471" s="28"/>
      <c r="AT1471" s="10" t="s">
        <v>99</v>
      </c>
      <c r="AU1471" s="10" t="s">
        <v>49</v>
      </c>
    </row>
    <row r="1472" spans="2:65" s="1" customFormat="1" ht="292.5" x14ac:dyDescent="0.2">
      <c r="B1472" s="19"/>
      <c r="D1472" s="108" t="s">
        <v>318</v>
      </c>
      <c r="F1472" s="137" t="s">
        <v>897</v>
      </c>
      <c r="I1472" s="39"/>
      <c r="L1472" s="19"/>
      <c r="M1472" s="110"/>
      <c r="N1472" s="27"/>
      <c r="O1472" s="27"/>
      <c r="P1472" s="27"/>
      <c r="Q1472" s="27"/>
      <c r="R1472" s="27"/>
      <c r="S1472" s="27"/>
      <c r="T1472" s="28"/>
      <c r="AT1472" s="10" t="s">
        <v>318</v>
      </c>
      <c r="AU1472" s="10" t="s">
        <v>49</v>
      </c>
    </row>
    <row r="1473" spans="2:65" s="7" customFormat="1" x14ac:dyDescent="0.2">
      <c r="B1473" s="111"/>
      <c r="D1473" s="108" t="s">
        <v>101</v>
      </c>
      <c r="E1473" s="112" t="s">
        <v>0</v>
      </c>
      <c r="F1473" s="113" t="s">
        <v>1655</v>
      </c>
      <c r="H1473" s="114">
        <v>1</v>
      </c>
      <c r="I1473" s="115"/>
      <c r="L1473" s="111"/>
      <c r="M1473" s="116"/>
      <c r="N1473" s="117"/>
      <c r="O1473" s="117"/>
      <c r="P1473" s="117"/>
      <c r="Q1473" s="117"/>
      <c r="R1473" s="117"/>
      <c r="S1473" s="117"/>
      <c r="T1473" s="118"/>
      <c r="AT1473" s="112" t="s">
        <v>101</v>
      </c>
      <c r="AU1473" s="112" t="s">
        <v>49</v>
      </c>
      <c r="AV1473" s="7" t="s">
        <v>49</v>
      </c>
      <c r="AW1473" s="7" t="s">
        <v>25</v>
      </c>
      <c r="AX1473" s="7" t="s">
        <v>46</v>
      </c>
      <c r="AY1473" s="112" t="s">
        <v>90</v>
      </c>
    </row>
    <row r="1474" spans="2:65" s="1" customFormat="1" ht="36" customHeight="1" x14ac:dyDescent="0.2">
      <c r="B1474" s="94"/>
      <c r="C1474" s="95" t="s">
        <v>1656</v>
      </c>
      <c r="D1474" s="95" t="s">
        <v>92</v>
      </c>
      <c r="E1474" s="96" t="s">
        <v>1366</v>
      </c>
      <c r="F1474" s="97" t="s">
        <v>1657</v>
      </c>
      <c r="G1474" s="98" t="s">
        <v>467</v>
      </c>
      <c r="H1474" s="99">
        <v>1</v>
      </c>
      <c r="I1474" s="100"/>
      <c r="J1474" s="101">
        <f>ROUND(I1474*H1474,2)</f>
        <v>0</v>
      </c>
      <c r="K1474" s="97" t="s">
        <v>0</v>
      </c>
      <c r="L1474" s="19"/>
      <c r="M1474" s="102" t="s">
        <v>0</v>
      </c>
      <c r="N1474" s="103" t="s">
        <v>33</v>
      </c>
      <c r="O1474" s="27"/>
      <c r="P1474" s="104">
        <f>O1474*H1474</f>
        <v>0</v>
      </c>
      <c r="Q1474" s="104">
        <v>0</v>
      </c>
      <c r="R1474" s="104">
        <f>Q1474*H1474</f>
        <v>0</v>
      </c>
      <c r="S1474" s="104">
        <v>0</v>
      </c>
      <c r="T1474" s="105">
        <f>S1474*H1474</f>
        <v>0</v>
      </c>
      <c r="AR1474" s="106" t="s">
        <v>195</v>
      </c>
      <c r="AT1474" s="106" t="s">
        <v>92</v>
      </c>
      <c r="AU1474" s="106" t="s">
        <v>49</v>
      </c>
      <c r="AY1474" s="10" t="s">
        <v>90</v>
      </c>
      <c r="BE1474" s="107">
        <f>IF(N1474="základní",J1474,0)</f>
        <v>0</v>
      </c>
      <c r="BF1474" s="107">
        <f>IF(N1474="snížená",J1474,0)</f>
        <v>0</v>
      </c>
      <c r="BG1474" s="107">
        <f>IF(N1474="zákl. přenesená",J1474,0)</f>
        <v>0</v>
      </c>
      <c r="BH1474" s="107">
        <f>IF(N1474="sníž. přenesená",J1474,0)</f>
        <v>0</v>
      </c>
      <c r="BI1474" s="107">
        <f>IF(N1474="nulová",J1474,0)</f>
        <v>0</v>
      </c>
      <c r="BJ1474" s="10" t="s">
        <v>47</v>
      </c>
      <c r="BK1474" s="107">
        <f>ROUND(I1474*H1474,2)</f>
        <v>0</v>
      </c>
      <c r="BL1474" s="10" t="s">
        <v>195</v>
      </c>
      <c r="BM1474" s="106" t="s">
        <v>1658</v>
      </c>
    </row>
    <row r="1475" spans="2:65" s="1" customFormat="1" ht="19.5" x14ac:dyDescent="0.2">
      <c r="B1475" s="19"/>
      <c r="D1475" s="108" t="s">
        <v>99</v>
      </c>
      <c r="F1475" s="109" t="s">
        <v>1657</v>
      </c>
      <c r="I1475" s="39"/>
      <c r="L1475" s="19"/>
      <c r="M1475" s="110"/>
      <c r="N1475" s="27"/>
      <c r="O1475" s="27"/>
      <c r="P1475" s="27"/>
      <c r="Q1475" s="27"/>
      <c r="R1475" s="27"/>
      <c r="S1475" s="27"/>
      <c r="T1475" s="28"/>
      <c r="AT1475" s="10" t="s">
        <v>99</v>
      </c>
      <c r="AU1475" s="10" t="s">
        <v>49</v>
      </c>
    </row>
    <row r="1476" spans="2:65" s="1" customFormat="1" ht="292.5" x14ac:dyDescent="0.2">
      <c r="B1476" s="19"/>
      <c r="D1476" s="108" t="s">
        <v>318</v>
      </c>
      <c r="F1476" s="137" t="s">
        <v>897</v>
      </c>
      <c r="I1476" s="39"/>
      <c r="L1476" s="19"/>
      <c r="M1476" s="110"/>
      <c r="N1476" s="27"/>
      <c r="O1476" s="27"/>
      <c r="P1476" s="27"/>
      <c r="Q1476" s="27"/>
      <c r="R1476" s="27"/>
      <c r="S1476" s="27"/>
      <c r="T1476" s="28"/>
      <c r="AT1476" s="10" t="s">
        <v>318</v>
      </c>
      <c r="AU1476" s="10" t="s">
        <v>49</v>
      </c>
    </row>
    <row r="1477" spans="2:65" s="7" customFormat="1" x14ac:dyDescent="0.2">
      <c r="B1477" s="111"/>
      <c r="D1477" s="108" t="s">
        <v>101</v>
      </c>
      <c r="E1477" s="112" t="s">
        <v>0</v>
      </c>
      <c r="F1477" s="113" t="s">
        <v>1659</v>
      </c>
      <c r="H1477" s="114">
        <v>1</v>
      </c>
      <c r="I1477" s="115"/>
      <c r="L1477" s="111"/>
      <c r="M1477" s="116"/>
      <c r="N1477" s="117"/>
      <c r="O1477" s="117"/>
      <c r="P1477" s="117"/>
      <c r="Q1477" s="117"/>
      <c r="R1477" s="117"/>
      <c r="S1477" s="117"/>
      <c r="T1477" s="118"/>
      <c r="AT1477" s="112" t="s">
        <v>101</v>
      </c>
      <c r="AU1477" s="112" t="s">
        <v>49</v>
      </c>
      <c r="AV1477" s="7" t="s">
        <v>49</v>
      </c>
      <c r="AW1477" s="7" t="s">
        <v>25</v>
      </c>
      <c r="AX1477" s="7" t="s">
        <v>46</v>
      </c>
      <c r="AY1477" s="112" t="s">
        <v>90</v>
      </c>
    </row>
    <row r="1478" spans="2:65" s="6" customFormat="1" ht="22.9" customHeight="1" x14ac:dyDescent="0.2">
      <c r="B1478" s="81"/>
      <c r="D1478" s="82" t="s">
        <v>45</v>
      </c>
      <c r="E1478" s="92" t="s">
        <v>1660</v>
      </c>
      <c r="F1478" s="92" t="s">
        <v>1661</v>
      </c>
      <c r="I1478" s="84"/>
      <c r="J1478" s="93">
        <f>BK1478</f>
        <v>0</v>
      </c>
      <c r="L1478" s="81"/>
      <c r="M1478" s="86"/>
      <c r="N1478" s="87"/>
      <c r="O1478" s="87"/>
      <c r="P1478" s="88">
        <f>SUM(P1479:P1519)</f>
        <v>0</v>
      </c>
      <c r="Q1478" s="87"/>
      <c r="R1478" s="88">
        <f>SUM(R1479:R1519)</f>
        <v>0.22827177999999998</v>
      </c>
      <c r="S1478" s="87"/>
      <c r="T1478" s="89">
        <f>SUM(T1479:T1519)</f>
        <v>0</v>
      </c>
      <c r="AR1478" s="82" t="s">
        <v>49</v>
      </c>
      <c r="AT1478" s="90" t="s">
        <v>45</v>
      </c>
      <c r="AU1478" s="90" t="s">
        <v>47</v>
      </c>
      <c r="AY1478" s="82" t="s">
        <v>90</v>
      </c>
      <c r="BK1478" s="91">
        <f>SUM(BK1479:BK1519)</f>
        <v>0</v>
      </c>
    </row>
    <row r="1479" spans="2:65" s="1" customFormat="1" ht="24" customHeight="1" x14ac:dyDescent="0.2">
      <c r="B1479" s="94"/>
      <c r="C1479" s="95" t="s">
        <v>1662</v>
      </c>
      <c r="D1479" s="95" t="s">
        <v>92</v>
      </c>
      <c r="E1479" s="96" t="s">
        <v>1663</v>
      </c>
      <c r="F1479" s="97" t="s">
        <v>1664</v>
      </c>
      <c r="G1479" s="98" t="s">
        <v>95</v>
      </c>
      <c r="H1479" s="99">
        <v>460.95800000000003</v>
      </c>
      <c r="I1479" s="100"/>
      <c r="J1479" s="101">
        <f>ROUND(I1479*H1479,2)</f>
        <v>0</v>
      </c>
      <c r="K1479" s="97" t="s">
        <v>96</v>
      </c>
      <c r="L1479" s="19"/>
      <c r="M1479" s="102" t="s">
        <v>0</v>
      </c>
      <c r="N1479" s="103" t="s">
        <v>33</v>
      </c>
      <c r="O1479" s="27"/>
      <c r="P1479" s="104">
        <f>O1479*H1479</f>
        <v>0</v>
      </c>
      <c r="Q1479" s="104">
        <v>0</v>
      </c>
      <c r="R1479" s="104">
        <f>Q1479*H1479</f>
        <v>0</v>
      </c>
      <c r="S1479" s="104">
        <v>0</v>
      </c>
      <c r="T1479" s="105">
        <f>S1479*H1479</f>
        <v>0</v>
      </c>
      <c r="AR1479" s="106" t="s">
        <v>195</v>
      </c>
      <c r="AT1479" s="106" t="s">
        <v>92</v>
      </c>
      <c r="AU1479" s="106" t="s">
        <v>49</v>
      </c>
      <c r="AY1479" s="10" t="s">
        <v>90</v>
      </c>
      <c r="BE1479" s="107">
        <f>IF(N1479="základní",J1479,0)</f>
        <v>0</v>
      </c>
      <c r="BF1479" s="107">
        <f>IF(N1479="snížená",J1479,0)</f>
        <v>0</v>
      </c>
      <c r="BG1479" s="107">
        <f>IF(N1479="zákl. přenesená",J1479,0)</f>
        <v>0</v>
      </c>
      <c r="BH1479" s="107">
        <f>IF(N1479="sníž. přenesená",J1479,0)</f>
        <v>0</v>
      </c>
      <c r="BI1479" s="107">
        <f>IF(N1479="nulová",J1479,0)</f>
        <v>0</v>
      </c>
      <c r="BJ1479" s="10" t="s">
        <v>47</v>
      </c>
      <c r="BK1479" s="107">
        <f>ROUND(I1479*H1479,2)</f>
        <v>0</v>
      </c>
      <c r="BL1479" s="10" t="s">
        <v>195</v>
      </c>
      <c r="BM1479" s="106" t="s">
        <v>1665</v>
      </c>
    </row>
    <row r="1480" spans="2:65" s="1" customFormat="1" ht="39" x14ac:dyDescent="0.2">
      <c r="B1480" s="19"/>
      <c r="D1480" s="108" t="s">
        <v>99</v>
      </c>
      <c r="F1480" s="109" t="s">
        <v>1666</v>
      </c>
      <c r="I1480" s="39"/>
      <c r="L1480" s="19"/>
      <c r="M1480" s="110"/>
      <c r="N1480" s="27"/>
      <c r="O1480" s="27"/>
      <c r="P1480" s="27"/>
      <c r="Q1480" s="27"/>
      <c r="R1480" s="27"/>
      <c r="S1480" s="27"/>
      <c r="T1480" s="28"/>
      <c r="AT1480" s="10" t="s">
        <v>99</v>
      </c>
      <c r="AU1480" s="10" t="s">
        <v>49</v>
      </c>
    </row>
    <row r="1481" spans="2:65" s="7" customFormat="1" ht="45" x14ac:dyDescent="0.2">
      <c r="B1481" s="111"/>
      <c r="D1481" s="108" t="s">
        <v>101</v>
      </c>
      <c r="E1481" s="112" t="s">
        <v>0</v>
      </c>
      <c r="F1481" s="113" t="s">
        <v>442</v>
      </c>
      <c r="H1481" s="114">
        <v>25.873999999999999</v>
      </c>
      <c r="I1481" s="115"/>
      <c r="L1481" s="111"/>
      <c r="M1481" s="116"/>
      <c r="N1481" s="117"/>
      <c r="O1481" s="117"/>
      <c r="P1481" s="117"/>
      <c r="Q1481" s="117"/>
      <c r="R1481" s="117"/>
      <c r="S1481" s="117"/>
      <c r="T1481" s="118"/>
      <c r="AT1481" s="112" t="s">
        <v>101</v>
      </c>
      <c r="AU1481" s="112" t="s">
        <v>49</v>
      </c>
      <c r="AV1481" s="7" t="s">
        <v>49</v>
      </c>
      <c r="AW1481" s="7" t="s">
        <v>25</v>
      </c>
      <c r="AX1481" s="7" t="s">
        <v>46</v>
      </c>
      <c r="AY1481" s="112" t="s">
        <v>90</v>
      </c>
    </row>
    <row r="1482" spans="2:65" s="7" customFormat="1" ht="45" x14ac:dyDescent="0.2">
      <c r="B1482" s="111"/>
      <c r="D1482" s="108" t="s">
        <v>101</v>
      </c>
      <c r="E1482" s="112" t="s">
        <v>0</v>
      </c>
      <c r="F1482" s="113" t="s">
        <v>443</v>
      </c>
      <c r="H1482" s="114">
        <v>60.921999999999997</v>
      </c>
      <c r="I1482" s="115"/>
      <c r="L1482" s="111"/>
      <c r="M1482" s="116"/>
      <c r="N1482" s="117"/>
      <c r="O1482" s="117"/>
      <c r="P1482" s="117"/>
      <c r="Q1482" s="117"/>
      <c r="R1482" s="117"/>
      <c r="S1482" s="117"/>
      <c r="T1482" s="118"/>
      <c r="AT1482" s="112" t="s">
        <v>101</v>
      </c>
      <c r="AU1482" s="112" t="s">
        <v>49</v>
      </c>
      <c r="AV1482" s="7" t="s">
        <v>49</v>
      </c>
      <c r="AW1482" s="7" t="s">
        <v>25</v>
      </c>
      <c r="AX1482" s="7" t="s">
        <v>46</v>
      </c>
      <c r="AY1482" s="112" t="s">
        <v>90</v>
      </c>
    </row>
    <row r="1483" spans="2:65" s="7" customFormat="1" ht="45" x14ac:dyDescent="0.2">
      <c r="B1483" s="111"/>
      <c r="D1483" s="108" t="s">
        <v>101</v>
      </c>
      <c r="E1483" s="112" t="s">
        <v>0</v>
      </c>
      <c r="F1483" s="113" t="s">
        <v>444</v>
      </c>
      <c r="H1483" s="114">
        <v>89.539000000000001</v>
      </c>
      <c r="I1483" s="115"/>
      <c r="L1483" s="111"/>
      <c r="M1483" s="116"/>
      <c r="N1483" s="117"/>
      <c r="O1483" s="117"/>
      <c r="P1483" s="117"/>
      <c r="Q1483" s="117"/>
      <c r="R1483" s="117"/>
      <c r="S1483" s="117"/>
      <c r="T1483" s="118"/>
      <c r="AT1483" s="112" t="s">
        <v>101</v>
      </c>
      <c r="AU1483" s="112" t="s">
        <v>49</v>
      </c>
      <c r="AV1483" s="7" t="s">
        <v>49</v>
      </c>
      <c r="AW1483" s="7" t="s">
        <v>25</v>
      </c>
      <c r="AX1483" s="7" t="s">
        <v>46</v>
      </c>
      <c r="AY1483" s="112" t="s">
        <v>90</v>
      </c>
    </row>
    <row r="1484" spans="2:65" s="7" customFormat="1" ht="45" x14ac:dyDescent="0.2">
      <c r="B1484" s="111"/>
      <c r="D1484" s="108" t="s">
        <v>101</v>
      </c>
      <c r="E1484" s="112" t="s">
        <v>0</v>
      </c>
      <c r="F1484" s="113" t="s">
        <v>445</v>
      </c>
      <c r="H1484" s="114">
        <v>128.75</v>
      </c>
      <c r="I1484" s="115"/>
      <c r="L1484" s="111"/>
      <c r="M1484" s="116"/>
      <c r="N1484" s="117"/>
      <c r="O1484" s="117"/>
      <c r="P1484" s="117"/>
      <c r="Q1484" s="117"/>
      <c r="R1484" s="117"/>
      <c r="S1484" s="117"/>
      <c r="T1484" s="118"/>
      <c r="AT1484" s="112" t="s">
        <v>101</v>
      </c>
      <c r="AU1484" s="112" t="s">
        <v>49</v>
      </c>
      <c r="AV1484" s="7" t="s">
        <v>49</v>
      </c>
      <c r="AW1484" s="7" t="s">
        <v>25</v>
      </c>
      <c r="AX1484" s="7" t="s">
        <v>46</v>
      </c>
      <c r="AY1484" s="112" t="s">
        <v>90</v>
      </c>
    </row>
    <row r="1485" spans="2:65" s="7" customFormat="1" ht="45" x14ac:dyDescent="0.2">
      <c r="B1485" s="111"/>
      <c r="D1485" s="108" t="s">
        <v>101</v>
      </c>
      <c r="E1485" s="112" t="s">
        <v>0</v>
      </c>
      <c r="F1485" s="113" t="s">
        <v>446</v>
      </c>
      <c r="H1485" s="114">
        <v>113.973</v>
      </c>
      <c r="I1485" s="115"/>
      <c r="L1485" s="111"/>
      <c r="M1485" s="116"/>
      <c r="N1485" s="117"/>
      <c r="O1485" s="117"/>
      <c r="P1485" s="117"/>
      <c r="Q1485" s="117"/>
      <c r="R1485" s="117"/>
      <c r="S1485" s="117"/>
      <c r="T1485" s="118"/>
      <c r="AT1485" s="112" t="s">
        <v>101</v>
      </c>
      <c r="AU1485" s="112" t="s">
        <v>49</v>
      </c>
      <c r="AV1485" s="7" t="s">
        <v>49</v>
      </c>
      <c r="AW1485" s="7" t="s">
        <v>25</v>
      </c>
      <c r="AX1485" s="7" t="s">
        <v>46</v>
      </c>
      <c r="AY1485" s="112" t="s">
        <v>90</v>
      </c>
    </row>
    <row r="1486" spans="2:65" s="7" customFormat="1" x14ac:dyDescent="0.2">
      <c r="B1486" s="111"/>
      <c r="D1486" s="108" t="s">
        <v>101</v>
      </c>
      <c r="E1486" s="112" t="s">
        <v>0</v>
      </c>
      <c r="F1486" s="113" t="s">
        <v>1667</v>
      </c>
      <c r="H1486" s="114">
        <v>41.9</v>
      </c>
      <c r="I1486" s="115"/>
      <c r="L1486" s="111"/>
      <c r="M1486" s="116"/>
      <c r="N1486" s="117"/>
      <c r="O1486" s="117"/>
      <c r="P1486" s="117"/>
      <c r="Q1486" s="117"/>
      <c r="R1486" s="117"/>
      <c r="S1486" s="117"/>
      <c r="T1486" s="118"/>
      <c r="AT1486" s="112" t="s">
        <v>101</v>
      </c>
      <c r="AU1486" s="112" t="s">
        <v>49</v>
      </c>
      <c r="AV1486" s="7" t="s">
        <v>49</v>
      </c>
      <c r="AW1486" s="7" t="s">
        <v>25</v>
      </c>
      <c r="AX1486" s="7" t="s">
        <v>46</v>
      </c>
      <c r="AY1486" s="112" t="s">
        <v>90</v>
      </c>
    </row>
    <row r="1487" spans="2:65" s="1" customFormat="1" ht="16.5" customHeight="1" x14ac:dyDescent="0.2">
      <c r="B1487" s="94"/>
      <c r="C1487" s="127" t="s">
        <v>1668</v>
      </c>
      <c r="D1487" s="127" t="s">
        <v>189</v>
      </c>
      <c r="E1487" s="128" t="s">
        <v>1669</v>
      </c>
      <c r="F1487" s="129" t="s">
        <v>1670</v>
      </c>
      <c r="G1487" s="130" t="s">
        <v>95</v>
      </c>
      <c r="H1487" s="131">
        <v>553.15</v>
      </c>
      <c r="I1487" s="132"/>
      <c r="J1487" s="133">
        <f>ROUND(I1487*H1487,2)</f>
        <v>0</v>
      </c>
      <c r="K1487" s="129" t="s">
        <v>96</v>
      </c>
      <c r="L1487" s="134"/>
      <c r="M1487" s="135" t="s">
        <v>0</v>
      </c>
      <c r="N1487" s="136" t="s">
        <v>33</v>
      </c>
      <c r="O1487" s="27"/>
      <c r="P1487" s="104">
        <f>O1487*H1487</f>
        <v>0</v>
      </c>
      <c r="Q1487" s="104">
        <v>0</v>
      </c>
      <c r="R1487" s="104">
        <f>Q1487*H1487</f>
        <v>0</v>
      </c>
      <c r="S1487" s="104">
        <v>0</v>
      </c>
      <c r="T1487" s="105">
        <f>S1487*H1487</f>
        <v>0</v>
      </c>
      <c r="AR1487" s="106" t="s">
        <v>280</v>
      </c>
      <c r="AT1487" s="106" t="s">
        <v>189</v>
      </c>
      <c r="AU1487" s="106" t="s">
        <v>49</v>
      </c>
      <c r="AY1487" s="10" t="s">
        <v>90</v>
      </c>
      <c r="BE1487" s="107">
        <f>IF(N1487="základní",J1487,0)</f>
        <v>0</v>
      </c>
      <c r="BF1487" s="107">
        <f>IF(N1487="snížená",J1487,0)</f>
        <v>0</v>
      </c>
      <c r="BG1487" s="107">
        <f>IF(N1487="zákl. přenesená",J1487,0)</f>
        <v>0</v>
      </c>
      <c r="BH1487" s="107">
        <f>IF(N1487="sníž. přenesená",J1487,0)</f>
        <v>0</v>
      </c>
      <c r="BI1487" s="107">
        <f>IF(N1487="nulová",J1487,0)</f>
        <v>0</v>
      </c>
      <c r="BJ1487" s="10" t="s">
        <v>47</v>
      </c>
      <c r="BK1487" s="107">
        <f>ROUND(I1487*H1487,2)</f>
        <v>0</v>
      </c>
      <c r="BL1487" s="10" t="s">
        <v>195</v>
      </c>
      <c r="BM1487" s="106" t="s">
        <v>1671</v>
      </c>
    </row>
    <row r="1488" spans="2:65" s="1" customFormat="1" x14ac:dyDescent="0.2">
      <c r="B1488" s="19"/>
      <c r="D1488" s="108" t="s">
        <v>99</v>
      </c>
      <c r="F1488" s="109" t="s">
        <v>1670</v>
      </c>
      <c r="I1488" s="39"/>
      <c r="L1488" s="19"/>
      <c r="M1488" s="110"/>
      <c r="N1488" s="27"/>
      <c r="O1488" s="27"/>
      <c r="P1488" s="27"/>
      <c r="Q1488" s="27"/>
      <c r="R1488" s="27"/>
      <c r="S1488" s="27"/>
      <c r="T1488" s="28"/>
      <c r="AT1488" s="10" t="s">
        <v>99</v>
      </c>
      <c r="AU1488" s="10" t="s">
        <v>49</v>
      </c>
    </row>
    <row r="1489" spans="2:65" s="7" customFormat="1" ht="22.5" x14ac:dyDescent="0.2">
      <c r="B1489" s="111"/>
      <c r="D1489" s="108" t="s">
        <v>101</v>
      </c>
      <c r="E1489" s="112" t="s">
        <v>0</v>
      </c>
      <c r="F1489" s="113" t="s">
        <v>1672</v>
      </c>
      <c r="H1489" s="114">
        <v>553.15</v>
      </c>
      <c r="I1489" s="115"/>
      <c r="L1489" s="111"/>
      <c r="M1489" s="116"/>
      <c r="N1489" s="117"/>
      <c r="O1489" s="117"/>
      <c r="P1489" s="117"/>
      <c r="Q1489" s="117"/>
      <c r="R1489" s="117"/>
      <c r="S1489" s="117"/>
      <c r="T1489" s="118"/>
      <c r="AT1489" s="112" t="s">
        <v>101</v>
      </c>
      <c r="AU1489" s="112" t="s">
        <v>49</v>
      </c>
      <c r="AV1489" s="7" t="s">
        <v>49</v>
      </c>
      <c r="AW1489" s="7" t="s">
        <v>25</v>
      </c>
      <c r="AX1489" s="7" t="s">
        <v>47</v>
      </c>
      <c r="AY1489" s="112" t="s">
        <v>90</v>
      </c>
    </row>
    <row r="1490" spans="2:65" s="1" customFormat="1" ht="16.5" customHeight="1" x14ac:dyDescent="0.2">
      <c r="B1490" s="94"/>
      <c r="C1490" s="127" t="s">
        <v>1673</v>
      </c>
      <c r="D1490" s="127" t="s">
        <v>189</v>
      </c>
      <c r="E1490" s="128" t="s">
        <v>1674</v>
      </c>
      <c r="F1490" s="129" t="s">
        <v>1675</v>
      </c>
      <c r="G1490" s="130" t="s">
        <v>241</v>
      </c>
      <c r="H1490" s="131">
        <v>1279.9000000000001</v>
      </c>
      <c r="I1490" s="132"/>
      <c r="J1490" s="133">
        <f>ROUND(I1490*H1490,2)</f>
        <v>0</v>
      </c>
      <c r="K1490" s="129" t="s">
        <v>96</v>
      </c>
      <c r="L1490" s="134"/>
      <c r="M1490" s="135" t="s">
        <v>0</v>
      </c>
      <c r="N1490" s="136" t="s">
        <v>33</v>
      </c>
      <c r="O1490" s="27"/>
      <c r="P1490" s="104">
        <f>O1490*H1490</f>
        <v>0</v>
      </c>
      <c r="Q1490" s="104">
        <v>0</v>
      </c>
      <c r="R1490" s="104">
        <f>Q1490*H1490</f>
        <v>0</v>
      </c>
      <c r="S1490" s="104">
        <v>0</v>
      </c>
      <c r="T1490" s="105">
        <f>S1490*H1490</f>
        <v>0</v>
      </c>
      <c r="AR1490" s="106" t="s">
        <v>280</v>
      </c>
      <c r="AT1490" s="106" t="s">
        <v>189</v>
      </c>
      <c r="AU1490" s="106" t="s">
        <v>49</v>
      </c>
      <c r="AY1490" s="10" t="s">
        <v>90</v>
      </c>
      <c r="BE1490" s="107">
        <f>IF(N1490="základní",J1490,0)</f>
        <v>0</v>
      </c>
      <c r="BF1490" s="107">
        <f>IF(N1490="snížená",J1490,0)</f>
        <v>0</v>
      </c>
      <c r="BG1490" s="107">
        <f>IF(N1490="zákl. přenesená",J1490,0)</f>
        <v>0</v>
      </c>
      <c r="BH1490" s="107">
        <f>IF(N1490="sníž. přenesená",J1490,0)</f>
        <v>0</v>
      </c>
      <c r="BI1490" s="107">
        <f>IF(N1490="nulová",J1490,0)</f>
        <v>0</v>
      </c>
      <c r="BJ1490" s="10" t="s">
        <v>47</v>
      </c>
      <c r="BK1490" s="107">
        <f>ROUND(I1490*H1490,2)</f>
        <v>0</v>
      </c>
      <c r="BL1490" s="10" t="s">
        <v>195</v>
      </c>
      <c r="BM1490" s="106" t="s">
        <v>1676</v>
      </c>
    </row>
    <row r="1491" spans="2:65" s="1" customFormat="1" x14ac:dyDescent="0.2">
      <c r="B1491" s="19"/>
      <c r="D1491" s="108" t="s">
        <v>99</v>
      </c>
      <c r="F1491" s="109" t="s">
        <v>1675</v>
      </c>
      <c r="I1491" s="39"/>
      <c r="L1491" s="19"/>
      <c r="M1491" s="110"/>
      <c r="N1491" s="27"/>
      <c r="O1491" s="27"/>
      <c r="P1491" s="27"/>
      <c r="Q1491" s="27"/>
      <c r="R1491" s="27"/>
      <c r="S1491" s="27"/>
      <c r="T1491" s="28"/>
      <c r="AT1491" s="10" t="s">
        <v>99</v>
      </c>
      <c r="AU1491" s="10" t="s">
        <v>49</v>
      </c>
    </row>
    <row r="1492" spans="2:65" s="7" customFormat="1" ht="33.75" x14ac:dyDescent="0.2">
      <c r="B1492" s="111"/>
      <c r="D1492" s="108" t="s">
        <v>101</v>
      </c>
      <c r="E1492" s="112" t="s">
        <v>0</v>
      </c>
      <c r="F1492" s="113" t="s">
        <v>1677</v>
      </c>
      <c r="H1492" s="114">
        <v>67.48</v>
      </c>
      <c r="I1492" s="115"/>
      <c r="L1492" s="111"/>
      <c r="M1492" s="116"/>
      <c r="N1492" s="117"/>
      <c r="O1492" s="117"/>
      <c r="P1492" s="117"/>
      <c r="Q1492" s="117"/>
      <c r="R1492" s="117"/>
      <c r="S1492" s="117"/>
      <c r="T1492" s="118"/>
      <c r="AT1492" s="112" t="s">
        <v>101</v>
      </c>
      <c r="AU1492" s="112" t="s">
        <v>49</v>
      </c>
      <c r="AV1492" s="7" t="s">
        <v>49</v>
      </c>
      <c r="AW1492" s="7" t="s">
        <v>25</v>
      </c>
      <c r="AX1492" s="7" t="s">
        <v>46</v>
      </c>
      <c r="AY1492" s="112" t="s">
        <v>90</v>
      </c>
    </row>
    <row r="1493" spans="2:65" s="7" customFormat="1" ht="33.75" x14ac:dyDescent="0.2">
      <c r="B1493" s="111"/>
      <c r="D1493" s="108" t="s">
        <v>101</v>
      </c>
      <c r="E1493" s="112" t="s">
        <v>0</v>
      </c>
      <c r="F1493" s="113" t="s">
        <v>1678</v>
      </c>
      <c r="H1493" s="114">
        <v>27.12</v>
      </c>
      <c r="I1493" s="115"/>
      <c r="L1493" s="111"/>
      <c r="M1493" s="116"/>
      <c r="N1493" s="117"/>
      <c r="O1493" s="117"/>
      <c r="P1493" s="117"/>
      <c r="Q1493" s="117"/>
      <c r="R1493" s="117"/>
      <c r="S1493" s="117"/>
      <c r="T1493" s="118"/>
      <c r="AT1493" s="112" t="s">
        <v>101</v>
      </c>
      <c r="AU1493" s="112" t="s">
        <v>49</v>
      </c>
      <c r="AV1493" s="7" t="s">
        <v>49</v>
      </c>
      <c r="AW1493" s="7" t="s">
        <v>25</v>
      </c>
      <c r="AX1493" s="7" t="s">
        <v>46</v>
      </c>
      <c r="AY1493" s="112" t="s">
        <v>90</v>
      </c>
    </row>
    <row r="1494" spans="2:65" s="7" customFormat="1" ht="33.75" x14ac:dyDescent="0.2">
      <c r="B1494" s="111"/>
      <c r="D1494" s="108" t="s">
        <v>101</v>
      </c>
      <c r="E1494" s="112" t="s">
        <v>0</v>
      </c>
      <c r="F1494" s="113" t="s">
        <v>1679</v>
      </c>
      <c r="H1494" s="114">
        <v>108.79</v>
      </c>
      <c r="I1494" s="115"/>
      <c r="L1494" s="111"/>
      <c r="M1494" s="116"/>
      <c r="N1494" s="117"/>
      <c r="O1494" s="117"/>
      <c r="P1494" s="117"/>
      <c r="Q1494" s="117"/>
      <c r="R1494" s="117"/>
      <c r="S1494" s="117"/>
      <c r="T1494" s="118"/>
      <c r="AT1494" s="112" t="s">
        <v>101</v>
      </c>
      <c r="AU1494" s="112" t="s">
        <v>49</v>
      </c>
      <c r="AV1494" s="7" t="s">
        <v>49</v>
      </c>
      <c r="AW1494" s="7" t="s">
        <v>25</v>
      </c>
      <c r="AX1494" s="7" t="s">
        <v>46</v>
      </c>
      <c r="AY1494" s="112" t="s">
        <v>90</v>
      </c>
    </row>
    <row r="1495" spans="2:65" s="7" customFormat="1" ht="22.5" x14ac:dyDescent="0.2">
      <c r="B1495" s="111"/>
      <c r="D1495" s="108" t="s">
        <v>101</v>
      </c>
      <c r="E1495" s="112" t="s">
        <v>0</v>
      </c>
      <c r="F1495" s="113" t="s">
        <v>1680</v>
      </c>
      <c r="H1495" s="114">
        <v>40</v>
      </c>
      <c r="I1495" s="115"/>
      <c r="L1495" s="111"/>
      <c r="M1495" s="116"/>
      <c r="N1495" s="117"/>
      <c r="O1495" s="117"/>
      <c r="P1495" s="117"/>
      <c r="Q1495" s="117"/>
      <c r="R1495" s="117"/>
      <c r="S1495" s="117"/>
      <c r="T1495" s="118"/>
      <c r="AT1495" s="112" t="s">
        <v>101</v>
      </c>
      <c r="AU1495" s="112" t="s">
        <v>49</v>
      </c>
      <c r="AV1495" s="7" t="s">
        <v>49</v>
      </c>
      <c r="AW1495" s="7" t="s">
        <v>25</v>
      </c>
      <c r="AX1495" s="7" t="s">
        <v>46</v>
      </c>
      <c r="AY1495" s="112" t="s">
        <v>90</v>
      </c>
    </row>
    <row r="1496" spans="2:65" s="7" customFormat="1" ht="45" x14ac:dyDescent="0.2">
      <c r="B1496" s="111"/>
      <c r="D1496" s="108" t="s">
        <v>101</v>
      </c>
      <c r="E1496" s="112" t="s">
        <v>0</v>
      </c>
      <c r="F1496" s="113" t="s">
        <v>1681</v>
      </c>
      <c r="H1496" s="114">
        <v>196.9</v>
      </c>
      <c r="I1496" s="115"/>
      <c r="L1496" s="111"/>
      <c r="M1496" s="116"/>
      <c r="N1496" s="117"/>
      <c r="O1496" s="117"/>
      <c r="P1496" s="117"/>
      <c r="Q1496" s="117"/>
      <c r="R1496" s="117"/>
      <c r="S1496" s="117"/>
      <c r="T1496" s="118"/>
      <c r="AT1496" s="112" t="s">
        <v>101</v>
      </c>
      <c r="AU1496" s="112" t="s">
        <v>49</v>
      </c>
      <c r="AV1496" s="7" t="s">
        <v>49</v>
      </c>
      <c r="AW1496" s="7" t="s">
        <v>25</v>
      </c>
      <c r="AX1496" s="7" t="s">
        <v>46</v>
      </c>
      <c r="AY1496" s="112" t="s">
        <v>90</v>
      </c>
    </row>
    <row r="1497" spans="2:65" s="7" customFormat="1" x14ac:dyDescent="0.2">
      <c r="B1497" s="111"/>
      <c r="D1497" s="108" t="s">
        <v>101</v>
      </c>
      <c r="E1497" s="112" t="s">
        <v>0</v>
      </c>
      <c r="F1497" s="113" t="s">
        <v>1682</v>
      </c>
      <c r="H1497" s="114">
        <v>40.56</v>
      </c>
      <c r="I1497" s="115"/>
      <c r="L1497" s="111"/>
      <c r="M1497" s="116"/>
      <c r="N1497" s="117"/>
      <c r="O1497" s="117"/>
      <c r="P1497" s="117"/>
      <c r="Q1497" s="117"/>
      <c r="R1497" s="117"/>
      <c r="S1497" s="117"/>
      <c r="T1497" s="118"/>
      <c r="AT1497" s="112" t="s">
        <v>101</v>
      </c>
      <c r="AU1497" s="112" t="s">
        <v>49</v>
      </c>
      <c r="AV1497" s="7" t="s">
        <v>49</v>
      </c>
      <c r="AW1497" s="7" t="s">
        <v>25</v>
      </c>
      <c r="AX1497" s="7" t="s">
        <v>46</v>
      </c>
      <c r="AY1497" s="112" t="s">
        <v>90</v>
      </c>
    </row>
    <row r="1498" spans="2:65" s="7" customFormat="1" ht="33.75" x14ac:dyDescent="0.2">
      <c r="B1498" s="111"/>
      <c r="D1498" s="108" t="s">
        <v>101</v>
      </c>
      <c r="E1498" s="112" t="s">
        <v>0</v>
      </c>
      <c r="F1498" s="113" t="s">
        <v>1683</v>
      </c>
      <c r="H1498" s="114">
        <v>225.78</v>
      </c>
      <c r="I1498" s="115"/>
      <c r="L1498" s="111"/>
      <c r="M1498" s="116"/>
      <c r="N1498" s="117"/>
      <c r="O1498" s="117"/>
      <c r="P1498" s="117"/>
      <c r="Q1498" s="117"/>
      <c r="R1498" s="117"/>
      <c r="S1498" s="117"/>
      <c r="T1498" s="118"/>
      <c r="AT1498" s="112" t="s">
        <v>101</v>
      </c>
      <c r="AU1498" s="112" t="s">
        <v>49</v>
      </c>
      <c r="AV1498" s="7" t="s">
        <v>49</v>
      </c>
      <c r="AW1498" s="7" t="s">
        <v>25</v>
      </c>
      <c r="AX1498" s="7" t="s">
        <v>46</v>
      </c>
      <c r="AY1498" s="112" t="s">
        <v>90</v>
      </c>
    </row>
    <row r="1499" spans="2:65" s="7" customFormat="1" ht="22.5" x14ac:dyDescent="0.2">
      <c r="B1499" s="111"/>
      <c r="D1499" s="108" t="s">
        <v>101</v>
      </c>
      <c r="E1499" s="112" t="s">
        <v>0</v>
      </c>
      <c r="F1499" s="113" t="s">
        <v>1684</v>
      </c>
      <c r="H1499" s="114">
        <v>132.06</v>
      </c>
      <c r="I1499" s="115"/>
      <c r="L1499" s="111"/>
      <c r="M1499" s="116"/>
      <c r="N1499" s="117"/>
      <c r="O1499" s="117"/>
      <c r="P1499" s="117"/>
      <c r="Q1499" s="117"/>
      <c r="R1499" s="117"/>
      <c r="S1499" s="117"/>
      <c r="T1499" s="118"/>
      <c r="AT1499" s="112" t="s">
        <v>101</v>
      </c>
      <c r="AU1499" s="112" t="s">
        <v>49</v>
      </c>
      <c r="AV1499" s="7" t="s">
        <v>49</v>
      </c>
      <c r="AW1499" s="7" t="s">
        <v>25</v>
      </c>
      <c r="AX1499" s="7" t="s">
        <v>46</v>
      </c>
      <c r="AY1499" s="112" t="s">
        <v>90</v>
      </c>
    </row>
    <row r="1500" spans="2:65" s="7" customFormat="1" ht="33.75" x14ac:dyDescent="0.2">
      <c r="B1500" s="111"/>
      <c r="D1500" s="108" t="s">
        <v>101</v>
      </c>
      <c r="E1500" s="112" t="s">
        <v>0</v>
      </c>
      <c r="F1500" s="113" t="s">
        <v>1685</v>
      </c>
      <c r="H1500" s="114">
        <v>241.5</v>
      </c>
      <c r="I1500" s="115"/>
      <c r="L1500" s="111"/>
      <c r="M1500" s="116"/>
      <c r="N1500" s="117"/>
      <c r="O1500" s="117"/>
      <c r="P1500" s="117"/>
      <c r="Q1500" s="117"/>
      <c r="R1500" s="117"/>
      <c r="S1500" s="117"/>
      <c r="T1500" s="118"/>
      <c r="AT1500" s="112" t="s">
        <v>101</v>
      </c>
      <c r="AU1500" s="112" t="s">
        <v>49</v>
      </c>
      <c r="AV1500" s="7" t="s">
        <v>49</v>
      </c>
      <c r="AW1500" s="7" t="s">
        <v>25</v>
      </c>
      <c r="AX1500" s="7" t="s">
        <v>46</v>
      </c>
      <c r="AY1500" s="112" t="s">
        <v>90</v>
      </c>
    </row>
    <row r="1501" spans="2:65" s="7" customFormat="1" ht="22.5" x14ac:dyDescent="0.2">
      <c r="B1501" s="111"/>
      <c r="D1501" s="108" t="s">
        <v>101</v>
      </c>
      <c r="E1501" s="112" t="s">
        <v>0</v>
      </c>
      <c r="F1501" s="113" t="s">
        <v>1686</v>
      </c>
      <c r="H1501" s="114">
        <v>83.36</v>
      </c>
      <c r="I1501" s="115"/>
      <c r="L1501" s="111"/>
      <c r="M1501" s="116"/>
      <c r="N1501" s="117"/>
      <c r="O1501" s="117"/>
      <c r="P1501" s="117"/>
      <c r="Q1501" s="117"/>
      <c r="R1501" s="117"/>
      <c r="S1501" s="117"/>
      <c r="T1501" s="118"/>
      <c r="AT1501" s="112" t="s">
        <v>101</v>
      </c>
      <c r="AU1501" s="112" t="s">
        <v>49</v>
      </c>
      <c r="AV1501" s="7" t="s">
        <v>49</v>
      </c>
      <c r="AW1501" s="7" t="s">
        <v>25</v>
      </c>
      <c r="AX1501" s="7" t="s">
        <v>46</v>
      </c>
      <c r="AY1501" s="112" t="s">
        <v>90</v>
      </c>
    </row>
    <row r="1502" spans="2:65" s="7" customFormat="1" x14ac:dyDescent="0.2">
      <c r="B1502" s="111"/>
      <c r="D1502" s="108" t="s">
        <v>101</v>
      </c>
      <c r="E1502" s="112" t="s">
        <v>0</v>
      </c>
      <c r="F1502" s="113" t="s">
        <v>1687</v>
      </c>
      <c r="H1502" s="114">
        <v>116.35</v>
      </c>
      <c r="I1502" s="115"/>
      <c r="L1502" s="111"/>
      <c r="M1502" s="116"/>
      <c r="N1502" s="117"/>
      <c r="O1502" s="117"/>
      <c r="P1502" s="117"/>
      <c r="Q1502" s="117"/>
      <c r="R1502" s="117"/>
      <c r="S1502" s="117"/>
      <c r="T1502" s="118"/>
      <c r="AT1502" s="112" t="s">
        <v>101</v>
      </c>
      <c r="AU1502" s="112" t="s">
        <v>49</v>
      </c>
      <c r="AV1502" s="7" t="s">
        <v>49</v>
      </c>
      <c r="AW1502" s="7" t="s">
        <v>25</v>
      </c>
      <c r="AX1502" s="7" t="s">
        <v>46</v>
      </c>
      <c r="AY1502" s="112" t="s">
        <v>90</v>
      </c>
    </row>
    <row r="1503" spans="2:65" s="8" customFormat="1" x14ac:dyDescent="0.2">
      <c r="B1503" s="119"/>
      <c r="D1503" s="108" t="s">
        <v>101</v>
      </c>
      <c r="E1503" s="120" t="s">
        <v>0</v>
      </c>
      <c r="F1503" s="121" t="s">
        <v>155</v>
      </c>
      <c r="H1503" s="122">
        <v>1279.8999999999999</v>
      </c>
      <c r="I1503" s="123"/>
      <c r="L1503" s="119"/>
      <c r="M1503" s="124"/>
      <c r="N1503" s="125"/>
      <c r="O1503" s="125"/>
      <c r="P1503" s="125"/>
      <c r="Q1503" s="125"/>
      <c r="R1503" s="125"/>
      <c r="S1503" s="125"/>
      <c r="T1503" s="126"/>
      <c r="AT1503" s="120" t="s">
        <v>101</v>
      </c>
      <c r="AU1503" s="120" t="s">
        <v>49</v>
      </c>
      <c r="AV1503" s="8" t="s">
        <v>97</v>
      </c>
      <c r="AW1503" s="8" t="s">
        <v>25</v>
      </c>
      <c r="AX1503" s="8" t="s">
        <v>47</v>
      </c>
      <c r="AY1503" s="120" t="s">
        <v>90</v>
      </c>
    </row>
    <row r="1504" spans="2:65" s="1" customFormat="1" ht="36" customHeight="1" x14ac:dyDescent="0.2">
      <c r="B1504" s="94"/>
      <c r="C1504" s="95" t="s">
        <v>1688</v>
      </c>
      <c r="D1504" s="95" t="s">
        <v>92</v>
      </c>
      <c r="E1504" s="96" t="s">
        <v>1689</v>
      </c>
      <c r="F1504" s="97" t="s">
        <v>1690</v>
      </c>
      <c r="G1504" s="98" t="s">
        <v>95</v>
      </c>
      <c r="H1504" s="99">
        <v>496.24299999999999</v>
      </c>
      <c r="I1504" s="100"/>
      <c r="J1504" s="101">
        <f>ROUND(I1504*H1504,2)</f>
        <v>0</v>
      </c>
      <c r="K1504" s="97" t="s">
        <v>96</v>
      </c>
      <c r="L1504" s="19"/>
      <c r="M1504" s="102" t="s">
        <v>0</v>
      </c>
      <c r="N1504" s="103" t="s">
        <v>33</v>
      </c>
      <c r="O1504" s="27"/>
      <c r="P1504" s="104">
        <f>O1504*H1504</f>
        <v>0</v>
      </c>
      <c r="Q1504" s="104">
        <v>2.0000000000000001E-4</v>
      </c>
      <c r="R1504" s="104">
        <f>Q1504*H1504</f>
        <v>9.9248600000000006E-2</v>
      </c>
      <c r="S1504" s="104">
        <v>0</v>
      </c>
      <c r="T1504" s="105">
        <f>S1504*H1504</f>
        <v>0</v>
      </c>
      <c r="AR1504" s="106" t="s">
        <v>195</v>
      </c>
      <c r="AT1504" s="106" t="s">
        <v>92</v>
      </c>
      <c r="AU1504" s="106" t="s">
        <v>49</v>
      </c>
      <c r="AY1504" s="10" t="s">
        <v>90</v>
      </c>
      <c r="BE1504" s="107">
        <f>IF(N1504="základní",J1504,0)</f>
        <v>0</v>
      </c>
      <c r="BF1504" s="107">
        <f>IF(N1504="snížená",J1504,0)</f>
        <v>0</v>
      </c>
      <c r="BG1504" s="107">
        <f>IF(N1504="zákl. přenesená",J1504,0)</f>
        <v>0</v>
      </c>
      <c r="BH1504" s="107">
        <f>IF(N1504="sníž. přenesená",J1504,0)</f>
        <v>0</v>
      </c>
      <c r="BI1504" s="107">
        <f>IF(N1504="nulová",J1504,0)</f>
        <v>0</v>
      </c>
      <c r="BJ1504" s="10" t="s">
        <v>47</v>
      </c>
      <c r="BK1504" s="107">
        <f>ROUND(I1504*H1504,2)</f>
        <v>0</v>
      </c>
      <c r="BL1504" s="10" t="s">
        <v>195</v>
      </c>
      <c r="BM1504" s="106" t="s">
        <v>1691</v>
      </c>
    </row>
    <row r="1505" spans="2:65" s="1" customFormat="1" ht="19.5" x14ac:dyDescent="0.2">
      <c r="B1505" s="19"/>
      <c r="D1505" s="108" t="s">
        <v>99</v>
      </c>
      <c r="F1505" s="109" t="s">
        <v>1692</v>
      </c>
      <c r="I1505" s="39"/>
      <c r="L1505" s="19"/>
      <c r="M1505" s="110"/>
      <c r="N1505" s="27"/>
      <c r="O1505" s="27"/>
      <c r="P1505" s="27"/>
      <c r="Q1505" s="27"/>
      <c r="R1505" s="27"/>
      <c r="S1505" s="27"/>
      <c r="T1505" s="28"/>
      <c r="AT1505" s="10" t="s">
        <v>99</v>
      </c>
      <c r="AU1505" s="10" t="s">
        <v>49</v>
      </c>
    </row>
    <row r="1506" spans="2:65" s="7" customFormat="1" ht="45" x14ac:dyDescent="0.2">
      <c r="B1506" s="111"/>
      <c r="D1506" s="108" t="s">
        <v>101</v>
      </c>
      <c r="E1506" s="112" t="s">
        <v>0</v>
      </c>
      <c r="F1506" s="113" t="s">
        <v>1693</v>
      </c>
      <c r="H1506" s="114">
        <v>16.805</v>
      </c>
      <c r="I1506" s="115"/>
      <c r="L1506" s="111"/>
      <c r="M1506" s="116"/>
      <c r="N1506" s="117"/>
      <c r="O1506" s="117"/>
      <c r="P1506" s="117"/>
      <c r="Q1506" s="117"/>
      <c r="R1506" s="117"/>
      <c r="S1506" s="117"/>
      <c r="T1506" s="118"/>
      <c r="AT1506" s="112" t="s">
        <v>101</v>
      </c>
      <c r="AU1506" s="112" t="s">
        <v>49</v>
      </c>
      <c r="AV1506" s="7" t="s">
        <v>49</v>
      </c>
      <c r="AW1506" s="7" t="s">
        <v>25</v>
      </c>
      <c r="AX1506" s="7" t="s">
        <v>46</v>
      </c>
      <c r="AY1506" s="112" t="s">
        <v>90</v>
      </c>
    </row>
    <row r="1507" spans="2:65" s="7" customFormat="1" ht="33.75" x14ac:dyDescent="0.2">
      <c r="B1507" s="111"/>
      <c r="D1507" s="108" t="s">
        <v>101</v>
      </c>
      <c r="E1507" s="112" t="s">
        <v>0</v>
      </c>
      <c r="F1507" s="113" t="s">
        <v>1694</v>
      </c>
      <c r="H1507" s="114">
        <v>14.593</v>
      </c>
      <c r="I1507" s="115"/>
      <c r="L1507" s="111"/>
      <c r="M1507" s="116"/>
      <c r="N1507" s="117"/>
      <c r="O1507" s="117"/>
      <c r="P1507" s="117"/>
      <c r="Q1507" s="117"/>
      <c r="R1507" s="117"/>
      <c r="S1507" s="117"/>
      <c r="T1507" s="118"/>
      <c r="AT1507" s="112" t="s">
        <v>101</v>
      </c>
      <c r="AU1507" s="112" t="s">
        <v>49</v>
      </c>
      <c r="AV1507" s="7" t="s">
        <v>49</v>
      </c>
      <c r="AW1507" s="7" t="s">
        <v>25</v>
      </c>
      <c r="AX1507" s="7" t="s">
        <v>46</v>
      </c>
      <c r="AY1507" s="112" t="s">
        <v>90</v>
      </c>
    </row>
    <row r="1508" spans="2:65" s="7" customFormat="1" ht="33.75" x14ac:dyDescent="0.2">
      <c r="B1508" s="111"/>
      <c r="D1508" s="108" t="s">
        <v>101</v>
      </c>
      <c r="E1508" s="112" t="s">
        <v>0</v>
      </c>
      <c r="F1508" s="113" t="s">
        <v>1695</v>
      </c>
      <c r="H1508" s="114">
        <v>37.067</v>
      </c>
      <c r="I1508" s="115"/>
      <c r="L1508" s="111"/>
      <c r="M1508" s="116"/>
      <c r="N1508" s="117"/>
      <c r="O1508" s="117"/>
      <c r="P1508" s="117"/>
      <c r="Q1508" s="117"/>
      <c r="R1508" s="117"/>
      <c r="S1508" s="117"/>
      <c r="T1508" s="118"/>
      <c r="AT1508" s="112" t="s">
        <v>101</v>
      </c>
      <c r="AU1508" s="112" t="s">
        <v>49</v>
      </c>
      <c r="AV1508" s="7" t="s">
        <v>49</v>
      </c>
      <c r="AW1508" s="7" t="s">
        <v>25</v>
      </c>
      <c r="AX1508" s="7" t="s">
        <v>46</v>
      </c>
      <c r="AY1508" s="112" t="s">
        <v>90</v>
      </c>
    </row>
    <row r="1509" spans="2:65" s="7" customFormat="1" ht="33.75" x14ac:dyDescent="0.2">
      <c r="B1509" s="111"/>
      <c r="D1509" s="108" t="s">
        <v>101</v>
      </c>
      <c r="E1509" s="112" t="s">
        <v>0</v>
      </c>
      <c r="F1509" s="113" t="s">
        <v>1696</v>
      </c>
      <c r="H1509" s="114">
        <v>12.933</v>
      </c>
      <c r="I1509" s="115"/>
      <c r="L1509" s="111"/>
      <c r="M1509" s="116"/>
      <c r="N1509" s="117"/>
      <c r="O1509" s="117"/>
      <c r="P1509" s="117"/>
      <c r="Q1509" s="117"/>
      <c r="R1509" s="117"/>
      <c r="S1509" s="117"/>
      <c r="T1509" s="118"/>
      <c r="AT1509" s="112" t="s">
        <v>101</v>
      </c>
      <c r="AU1509" s="112" t="s">
        <v>49</v>
      </c>
      <c r="AV1509" s="7" t="s">
        <v>49</v>
      </c>
      <c r="AW1509" s="7" t="s">
        <v>25</v>
      </c>
      <c r="AX1509" s="7" t="s">
        <v>46</v>
      </c>
      <c r="AY1509" s="112" t="s">
        <v>90</v>
      </c>
    </row>
    <row r="1510" spans="2:65" s="7" customFormat="1" ht="33.75" x14ac:dyDescent="0.2">
      <c r="B1510" s="111"/>
      <c r="D1510" s="108" t="s">
        <v>101</v>
      </c>
      <c r="E1510" s="112" t="s">
        <v>0</v>
      </c>
      <c r="F1510" s="113" t="s">
        <v>1697</v>
      </c>
      <c r="H1510" s="114">
        <v>39.761000000000003</v>
      </c>
      <c r="I1510" s="115"/>
      <c r="L1510" s="111"/>
      <c r="M1510" s="116"/>
      <c r="N1510" s="117"/>
      <c r="O1510" s="117"/>
      <c r="P1510" s="117"/>
      <c r="Q1510" s="117"/>
      <c r="R1510" s="117"/>
      <c r="S1510" s="117"/>
      <c r="T1510" s="118"/>
      <c r="AT1510" s="112" t="s">
        <v>101</v>
      </c>
      <c r="AU1510" s="112" t="s">
        <v>49</v>
      </c>
      <c r="AV1510" s="7" t="s">
        <v>49</v>
      </c>
      <c r="AW1510" s="7" t="s">
        <v>25</v>
      </c>
      <c r="AX1510" s="7" t="s">
        <v>46</v>
      </c>
      <c r="AY1510" s="112" t="s">
        <v>90</v>
      </c>
    </row>
    <row r="1511" spans="2:65" s="7" customFormat="1" ht="33.75" x14ac:dyDescent="0.2">
      <c r="B1511" s="111"/>
      <c r="D1511" s="108" t="s">
        <v>101</v>
      </c>
      <c r="E1511" s="112" t="s">
        <v>0</v>
      </c>
      <c r="F1511" s="113" t="s">
        <v>1698</v>
      </c>
      <c r="H1511" s="114">
        <v>69.721999999999994</v>
      </c>
      <c r="I1511" s="115"/>
      <c r="L1511" s="111"/>
      <c r="M1511" s="116"/>
      <c r="N1511" s="117"/>
      <c r="O1511" s="117"/>
      <c r="P1511" s="117"/>
      <c r="Q1511" s="117"/>
      <c r="R1511" s="117"/>
      <c r="S1511" s="117"/>
      <c r="T1511" s="118"/>
      <c r="AT1511" s="112" t="s">
        <v>101</v>
      </c>
      <c r="AU1511" s="112" t="s">
        <v>49</v>
      </c>
      <c r="AV1511" s="7" t="s">
        <v>49</v>
      </c>
      <c r="AW1511" s="7" t="s">
        <v>25</v>
      </c>
      <c r="AX1511" s="7" t="s">
        <v>46</v>
      </c>
      <c r="AY1511" s="112" t="s">
        <v>90</v>
      </c>
    </row>
    <row r="1512" spans="2:65" s="7" customFormat="1" ht="33.75" x14ac:dyDescent="0.2">
      <c r="B1512" s="111"/>
      <c r="D1512" s="108" t="s">
        <v>101</v>
      </c>
      <c r="E1512" s="112" t="s">
        <v>0</v>
      </c>
      <c r="F1512" s="113" t="s">
        <v>1699</v>
      </c>
      <c r="H1512" s="114">
        <v>56.790999999999997</v>
      </c>
      <c r="I1512" s="115"/>
      <c r="L1512" s="111"/>
      <c r="M1512" s="116"/>
      <c r="N1512" s="117"/>
      <c r="O1512" s="117"/>
      <c r="P1512" s="117"/>
      <c r="Q1512" s="117"/>
      <c r="R1512" s="117"/>
      <c r="S1512" s="117"/>
      <c r="T1512" s="118"/>
      <c r="AT1512" s="112" t="s">
        <v>101</v>
      </c>
      <c r="AU1512" s="112" t="s">
        <v>49</v>
      </c>
      <c r="AV1512" s="7" t="s">
        <v>49</v>
      </c>
      <c r="AW1512" s="7" t="s">
        <v>25</v>
      </c>
      <c r="AX1512" s="7" t="s">
        <v>46</v>
      </c>
      <c r="AY1512" s="112" t="s">
        <v>90</v>
      </c>
    </row>
    <row r="1513" spans="2:65" s="7" customFormat="1" ht="33.75" x14ac:dyDescent="0.2">
      <c r="B1513" s="111"/>
      <c r="D1513" s="108" t="s">
        <v>101</v>
      </c>
      <c r="E1513" s="112" t="s">
        <v>0</v>
      </c>
      <c r="F1513" s="113" t="s">
        <v>1700</v>
      </c>
      <c r="H1513" s="114">
        <v>43.534999999999997</v>
      </c>
      <c r="I1513" s="115"/>
      <c r="L1513" s="111"/>
      <c r="M1513" s="116"/>
      <c r="N1513" s="117"/>
      <c r="O1513" s="117"/>
      <c r="P1513" s="117"/>
      <c r="Q1513" s="117"/>
      <c r="R1513" s="117"/>
      <c r="S1513" s="117"/>
      <c r="T1513" s="118"/>
      <c r="AT1513" s="112" t="s">
        <v>101</v>
      </c>
      <c r="AU1513" s="112" t="s">
        <v>49</v>
      </c>
      <c r="AV1513" s="7" t="s">
        <v>49</v>
      </c>
      <c r="AW1513" s="7" t="s">
        <v>25</v>
      </c>
      <c r="AX1513" s="7" t="s">
        <v>46</v>
      </c>
      <c r="AY1513" s="112" t="s">
        <v>90</v>
      </c>
    </row>
    <row r="1514" spans="2:65" s="7" customFormat="1" ht="33.75" x14ac:dyDescent="0.2">
      <c r="B1514" s="111"/>
      <c r="D1514" s="108" t="s">
        <v>101</v>
      </c>
      <c r="E1514" s="112" t="s">
        <v>0</v>
      </c>
      <c r="F1514" s="113" t="s">
        <v>1701</v>
      </c>
      <c r="H1514" s="114">
        <v>48.85</v>
      </c>
      <c r="I1514" s="115"/>
      <c r="L1514" s="111"/>
      <c r="M1514" s="116"/>
      <c r="N1514" s="117"/>
      <c r="O1514" s="117"/>
      <c r="P1514" s="117"/>
      <c r="Q1514" s="117"/>
      <c r="R1514" s="117"/>
      <c r="S1514" s="117"/>
      <c r="T1514" s="118"/>
      <c r="AT1514" s="112" t="s">
        <v>101</v>
      </c>
      <c r="AU1514" s="112" t="s">
        <v>49</v>
      </c>
      <c r="AV1514" s="7" t="s">
        <v>49</v>
      </c>
      <c r="AW1514" s="7" t="s">
        <v>25</v>
      </c>
      <c r="AX1514" s="7" t="s">
        <v>46</v>
      </c>
      <c r="AY1514" s="112" t="s">
        <v>90</v>
      </c>
    </row>
    <row r="1515" spans="2:65" s="7" customFormat="1" ht="22.5" x14ac:dyDescent="0.2">
      <c r="B1515" s="111"/>
      <c r="D1515" s="108" t="s">
        <v>101</v>
      </c>
      <c r="E1515" s="112" t="s">
        <v>0</v>
      </c>
      <c r="F1515" s="113" t="s">
        <v>1702</v>
      </c>
      <c r="H1515" s="114">
        <v>6.1859999999999999</v>
      </c>
      <c r="I1515" s="115"/>
      <c r="L1515" s="111"/>
      <c r="M1515" s="116"/>
      <c r="N1515" s="117"/>
      <c r="O1515" s="117"/>
      <c r="P1515" s="117"/>
      <c r="Q1515" s="117"/>
      <c r="R1515" s="117"/>
      <c r="S1515" s="117"/>
      <c r="T1515" s="118"/>
      <c r="AT1515" s="112" t="s">
        <v>101</v>
      </c>
      <c r="AU1515" s="112" t="s">
        <v>49</v>
      </c>
      <c r="AV1515" s="7" t="s">
        <v>49</v>
      </c>
      <c r="AW1515" s="7" t="s">
        <v>25</v>
      </c>
      <c r="AX1515" s="7" t="s">
        <v>46</v>
      </c>
      <c r="AY1515" s="112" t="s">
        <v>90</v>
      </c>
    </row>
    <row r="1516" spans="2:65" s="7" customFormat="1" ht="22.5" x14ac:dyDescent="0.2">
      <c r="B1516" s="111"/>
      <c r="D1516" s="108" t="s">
        <v>101</v>
      </c>
      <c r="E1516" s="112" t="s">
        <v>0</v>
      </c>
      <c r="F1516" s="113" t="s">
        <v>1703</v>
      </c>
      <c r="H1516" s="114">
        <v>150</v>
      </c>
      <c r="I1516" s="115"/>
      <c r="L1516" s="111"/>
      <c r="M1516" s="116"/>
      <c r="N1516" s="117"/>
      <c r="O1516" s="117"/>
      <c r="P1516" s="117"/>
      <c r="Q1516" s="117"/>
      <c r="R1516" s="117"/>
      <c r="S1516" s="117"/>
      <c r="T1516" s="118"/>
      <c r="AT1516" s="112" t="s">
        <v>101</v>
      </c>
      <c r="AU1516" s="112" t="s">
        <v>49</v>
      </c>
      <c r="AV1516" s="7" t="s">
        <v>49</v>
      </c>
      <c r="AW1516" s="7" t="s">
        <v>25</v>
      </c>
      <c r="AX1516" s="7" t="s">
        <v>46</v>
      </c>
      <c r="AY1516" s="112" t="s">
        <v>90</v>
      </c>
    </row>
    <row r="1517" spans="2:65" s="1" customFormat="1" ht="36" customHeight="1" x14ac:dyDescent="0.2">
      <c r="B1517" s="94"/>
      <c r="C1517" s="95" t="s">
        <v>1704</v>
      </c>
      <c r="D1517" s="95" t="s">
        <v>92</v>
      </c>
      <c r="E1517" s="96" t="s">
        <v>1705</v>
      </c>
      <c r="F1517" s="97" t="s">
        <v>1706</v>
      </c>
      <c r="G1517" s="98" t="s">
        <v>95</v>
      </c>
      <c r="H1517" s="99">
        <v>496.24299999999999</v>
      </c>
      <c r="I1517" s="100"/>
      <c r="J1517" s="101">
        <f>ROUND(I1517*H1517,2)</f>
        <v>0</v>
      </c>
      <c r="K1517" s="97" t="s">
        <v>96</v>
      </c>
      <c r="L1517" s="19"/>
      <c r="M1517" s="102" t="s">
        <v>0</v>
      </c>
      <c r="N1517" s="103" t="s">
        <v>33</v>
      </c>
      <c r="O1517" s="27"/>
      <c r="P1517" s="104">
        <f>O1517*H1517</f>
        <v>0</v>
      </c>
      <c r="Q1517" s="104">
        <v>2.5999999999999998E-4</v>
      </c>
      <c r="R1517" s="104">
        <f>Q1517*H1517</f>
        <v>0.12902317999999999</v>
      </c>
      <c r="S1517" s="104">
        <v>0</v>
      </c>
      <c r="T1517" s="105">
        <f>S1517*H1517</f>
        <v>0</v>
      </c>
      <c r="AR1517" s="106" t="s">
        <v>195</v>
      </c>
      <c r="AT1517" s="106" t="s">
        <v>92</v>
      </c>
      <c r="AU1517" s="106" t="s">
        <v>49</v>
      </c>
      <c r="AY1517" s="10" t="s">
        <v>90</v>
      </c>
      <c r="BE1517" s="107">
        <f>IF(N1517="základní",J1517,0)</f>
        <v>0</v>
      </c>
      <c r="BF1517" s="107">
        <f>IF(N1517="snížená",J1517,0)</f>
        <v>0</v>
      </c>
      <c r="BG1517" s="107">
        <f>IF(N1517="zákl. přenesená",J1517,0)</f>
        <v>0</v>
      </c>
      <c r="BH1517" s="107">
        <f>IF(N1517="sníž. přenesená",J1517,0)</f>
        <v>0</v>
      </c>
      <c r="BI1517" s="107">
        <f>IF(N1517="nulová",J1517,0)</f>
        <v>0</v>
      </c>
      <c r="BJ1517" s="10" t="s">
        <v>47</v>
      </c>
      <c r="BK1517" s="107">
        <f>ROUND(I1517*H1517,2)</f>
        <v>0</v>
      </c>
      <c r="BL1517" s="10" t="s">
        <v>195</v>
      </c>
      <c r="BM1517" s="106" t="s">
        <v>1707</v>
      </c>
    </row>
    <row r="1518" spans="2:65" s="1" customFormat="1" ht="29.25" x14ac:dyDescent="0.2">
      <c r="B1518" s="19"/>
      <c r="D1518" s="108" t="s">
        <v>99</v>
      </c>
      <c r="F1518" s="109" t="s">
        <v>1708</v>
      </c>
      <c r="I1518" s="39"/>
      <c r="L1518" s="19"/>
      <c r="M1518" s="110"/>
      <c r="N1518" s="27"/>
      <c r="O1518" s="27"/>
      <c r="P1518" s="27"/>
      <c r="Q1518" s="27"/>
      <c r="R1518" s="27"/>
      <c r="S1518" s="27"/>
      <c r="T1518" s="28"/>
      <c r="AT1518" s="10" t="s">
        <v>99</v>
      </c>
      <c r="AU1518" s="10" t="s">
        <v>49</v>
      </c>
    </row>
    <row r="1519" spans="2:65" s="7" customFormat="1" ht="33.75" x14ac:dyDescent="0.2">
      <c r="B1519" s="111"/>
      <c r="D1519" s="108" t="s">
        <v>101</v>
      </c>
      <c r="E1519" s="112" t="s">
        <v>0</v>
      </c>
      <c r="F1519" s="113" t="s">
        <v>1709</v>
      </c>
      <c r="H1519" s="114">
        <v>496.24299999999999</v>
      </c>
      <c r="I1519" s="115"/>
      <c r="L1519" s="111"/>
      <c r="M1519" s="116"/>
      <c r="N1519" s="117"/>
      <c r="O1519" s="117"/>
      <c r="P1519" s="117"/>
      <c r="Q1519" s="117"/>
      <c r="R1519" s="117"/>
      <c r="S1519" s="117"/>
      <c r="T1519" s="118"/>
      <c r="AT1519" s="112" t="s">
        <v>101</v>
      </c>
      <c r="AU1519" s="112" t="s">
        <v>49</v>
      </c>
      <c r="AV1519" s="7" t="s">
        <v>49</v>
      </c>
      <c r="AW1519" s="7" t="s">
        <v>25</v>
      </c>
      <c r="AX1519" s="7" t="s">
        <v>46</v>
      </c>
      <c r="AY1519" s="112" t="s">
        <v>90</v>
      </c>
    </row>
    <row r="1520" spans="2:65" s="6" customFormat="1" ht="25.9" customHeight="1" x14ac:dyDescent="0.2">
      <c r="B1520" s="81"/>
      <c r="D1520" s="82" t="s">
        <v>45</v>
      </c>
      <c r="E1520" s="83" t="s">
        <v>189</v>
      </c>
      <c r="F1520" s="83" t="s">
        <v>1710</v>
      </c>
      <c r="I1520" s="84"/>
      <c r="J1520" s="85">
        <f>BK1520</f>
        <v>0</v>
      </c>
      <c r="L1520" s="81"/>
      <c r="M1520" s="86"/>
      <c r="N1520" s="87"/>
      <c r="O1520" s="87"/>
      <c r="P1520" s="88">
        <f>P1521</f>
        <v>0</v>
      </c>
      <c r="Q1520" s="87"/>
      <c r="R1520" s="88">
        <f>R1521</f>
        <v>0</v>
      </c>
      <c r="S1520" s="87"/>
      <c r="T1520" s="89">
        <f>T1521</f>
        <v>0</v>
      </c>
      <c r="AR1520" s="82" t="s">
        <v>110</v>
      </c>
      <c r="AT1520" s="90" t="s">
        <v>45</v>
      </c>
      <c r="AU1520" s="90" t="s">
        <v>46</v>
      </c>
      <c r="AY1520" s="82" t="s">
        <v>90</v>
      </c>
      <c r="BK1520" s="91">
        <f>BK1521</f>
        <v>0</v>
      </c>
    </row>
    <row r="1521" spans="2:65" s="6" customFormat="1" ht="22.9" customHeight="1" x14ac:dyDescent="0.2">
      <c r="B1521" s="81"/>
      <c r="D1521" s="82" t="s">
        <v>45</v>
      </c>
      <c r="E1521" s="92" t="s">
        <v>1711</v>
      </c>
      <c r="F1521" s="92" t="s">
        <v>1712</v>
      </c>
      <c r="I1521" s="84"/>
      <c r="J1521" s="93">
        <f>BK1521</f>
        <v>0</v>
      </c>
      <c r="L1521" s="81"/>
      <c r="M1521" s="86"/>
      <c r="N1521" s="87"/>
      <c r="O1521" s="87"/>
      <c r="P1521" s="88">
        <f>SUM(P1522:P1542)</f>
        <v>0</v>
      </c>
      <c r="Q1521" s="87"/>
      <c r="R1521" s="88">
        <f>SUM(R1522:R1542)</f>
        <v>0</v>
      </c>
      <c r="S1521" s="87"/>
      <c r="T1521" s="89">
        <f>SUM(T1522:T1542)</f>
        <v>0</v>
      </c>
      <c r="AR1521" s="82" t="s">
        <v>110</v>
      </c>
      <c r="AT1521" s="90" t="s">
        <v>45</v>
      </c>
      <c r="AU1521" s="90" t="s">
        <v>47</v>
      </c>
      <c r="AY1521" s="82" t="s">
        <v>90</v>
      </c>
      <c r="BK1521" s="91">
        <f>SUM(BK1522:BK1542)</f>
        <v>0</v>
      </c>
    </row>
    <row r="1522" spans="2:65" s="1" customFormat="1" ht="24" customHeight="1" x14ac:dyDescent="0.2">
      <c r="B1522" s="94"/>
      <c r="C1522" s="95" t="s">
        <v>1713</v>
      </c>
      <c r="D1522" s="95" t="s">
        <v>92</v>
      </c>
      <c r="E1522" s="96" t="s">
        <v>1370</v>
      </c>
      <c r="F1522" s="97" t="s">
        <v>1714</v>
      </c>
      <c r="G1522" s="98" t="s">
        <v>467</v>
      </c>
      <c r="H1522" s="99">
        <v>2</v>
      </c>
      <c r="I1522" s="100"/>
      <c r="J1522" s="101">
        <f>ROUND(I1522*H1522,2)</f>
        <v>0</v>
      </c>
      <c r="K1522" s="97" t="s">
        <v>0</v>
      </c>
      <c r="L1522" s="19"/>
      <c r="M1522" s="102" t="s">
        <v>0</v>
      </c>
      <c r="N1522" s="103" t="s">
        <v>33</v>
      </c>
      <c r="O1522" s="27"/>
      <c r="P1522" s="104">
        <f>O1522*H1522</f>
        <v>0</v>
      </c>
      <c r="Q1522" s="104">
        <v>0</v>
      </c>
      <c r="R1522" s="104">
        <f>Q1522*H1522</f>
        <v>0</v>
      </c>
      <c r="S1522" s="104">
        <v>0</v>
      </c>
      <c r="T1522" s="105">
        <f>S1522*H1522</f>
        <v>0</v>
      </c>
      <c r="AR1522" s="106" t="s">
        <v>558</v>
      </c>
      <c r="AT1522" s="106" t="s">
        <v>92</v>
      </c>
      <c r="AU1522" s="106" t="s">
        <v>49</v>
      </c>
      <c r="AY1522" s="10" t="s">
        <v>90</v>
      </c>
      <c r="BE1522" s="107">
        <f>IF(N1522="základní",J1522,0)</f>
        <v>0</v>
      </c>
      <c r="BF1522" s="107">
        <f>IF(N1522="snížená",J1522,0)</f>
        <v>0</v>
      </c>
      <c r="BG1522" s="107">
        <f>IF(N1522="zákl. přenesená",J1522,0)</f>
        <v>0</v>
      </c>
      <c r="BH1522" s="107">
        <f>IF(N1522="sníž. přenesená",J1522,0)</f>
        <v>0</v>
      </c>
      <c r="BI1522" s="107">
        <f>IF(N1522="nulová",J1522,0)</f>
        <v>0</v>
      </c>
      <c r="BJ1522" s="10" t="s">
        <v>47</v>
      </c>
      <c r="BK1522" s="107">
        <f>ROUND(I1522*H1522,2)</f>
        <v>0</v>
      </c>
      <c r="BL1522" s="10" t="s">
        <v>558</v>
      </c>
      <c r="BM1522" s="106" t="s">
        <v>1715</v>
      </c>
    </row>
    <row r="1523" spans="2:65" s="1" customFormat="1" ht="39" x14ac:dyDescent="0.2">
      <c r="B1523" s="19"/>
      <c r="D1523" s="108" t="s">
        <v>99</v>
      </c>
      <c r="F1523" s="109" t="s">
        <v>1716</v>
      </c>
      <c r="I1523" s="39"/>
      <c r="L1523" s="19"/>
      <c r="M1523" s="110"/>
      <c r="N1523" s="27"/>
      <c r="O1523" s="27"/>
      <c r="P1523" s="27"/>
      <c r="Q1523" s="27"/>
      <c r="R1523" s="27"/>
      <c r="S1523" s="27"/>
      <c r="T1523" s="28"/>
      <c r="AT1523" s="10" t="s">
        <v>99</v>
      </c>
      <c r="AU1523" s="10" t="s">
        <v>49</v>
      </c>
    </row>
    <row r="1524" spans="2:65" s="7" customFormat="1" x14ac:dyDescent="0.2">
      <c r="B1524" s="111"/>
      <c r="D1524" s="108" t="s">
        <v>101</v>
      </c>
      <c r="E1524" s="112" t="s">
        <v>0</v>
      </c>
      <c r="F1524" s="113" t="s">
        <v>1717</v>
      </c>
      <c r="H1524" s="114">
        <v>1</v>
      </c>
      <c r="I1524" s="115"/>
      <c r="L1524" s="111"/>
      <c r="M1524" s="116"/>
      <c r="N1524" s="117"/>
      <c r="O1524" s="117"/>
      <c r="P1524" s="117"/>
      <c r="Q1524" s="117"/>
      <c r="R1524" s="117"/>
      <c r="S1524" s="117"/>
      <c r="T1524" s="118"/>
      <c r="AT1524" s="112" t="s">
        <v>101</v>
      </c>
      <c r="AU1524" s="112" t="s">
        <v>49</v>
      </c>
      <c r="AV1524" s="7" t="s">
        <v>49</v>
      </c>
      <c r="AW1524" s="7" t="s">
        <v>25</v>
      </c>
      <c r="AX1524" s="7" t="s">
        <v>46</v>
      </c>
      <c r="AY1524" s="112" t="s">
        <v>90</v>
      </c>
    </row>
    <row r="1525" spans="2:65" s="7" customFormat="1" x14ac:dyDescent="0.2">
      <c r="B1525" s="111"/>
      <c r="D1525" s="108" t="s">
        <v>101</v>
      </c>
      <c r="E1525" s="112" t="s">
        <v>0</v>
      </c>
      <c r="F1525" s="113" t="s">
        <v>1718</v>
      </c>
      <c r="H1525" s="114">
        <v>1</v>
      </c>
      <c r="I1525" s="115"/>
      <c r="L1525" s="111"/>
      <c r="M1525" s="116"/>
      <c r="N1525" s="117"/>
      <c r="O1525" s="117"/>
      <c r="P1525" s="117"/>
      <c r="Q1525" s="117"/>
      <c r="R1525" s="117"/>
      <c r="S1525" s="117"/>
      <c r="T1525" s="118"/>
      <c r="AT1525" s="112" t="s">
        <v>101</v>
      </c>
      <c r="AU1525" s="112" t="s">
        <v>49</v>
      </c>
      <c r="AV1525" s="7" t="s">
        <v>49</v>
      </c>
      <c r="AW1525" s="7" t="s">
        <v>25</v>
      </c>
      <c r="AX1525" s="7" t="s">
        <v>46</v>
      </c>
      <c r="AY1525" s="112" t="s">
        <v>90</v>
      </c>
    </row>
    <row r="1526" spans="2:65" s="1" customFormat="1" ht="24" customHeight="1" x14ac:dyDescent="0.2">
      <c r="B1526" s="94"/>
      <c r="C1526" s="95" t="s">
        <v>1719</v>
      </c>
      <c r="D1526" s="95" t="s">
        <v>92</v>
      </c>
      <c r="E1526" s="96" t="s">
        <v>1374</v>
      </c>
      <c r="F1526" s="97" t="s">
        <v>1720</v>
      </c>
      <c r="G1526" s="98" t="s">
        <v>454</v>
      </c>
      <c r="H1526" s="99">
        <v>10</v>
      </c>
      <c r="I1526" s="100"/>
      <c r="J1526" s="101">
        <f>ROUND(I1526*H1526,2)</f>
        <v>0</v>
      </c>
      <c r="K1526" s="97" t="s">
        <v>0</v>
      </c>
      <c r="L1526" s="19"/>
      <c r="M1526" s="102" t="s">
        <v>0</v>
      </c>
      <c r="N1526" s="103" t="s">
        <v>33</v>
      </c>
      <c r="O1526" s="27"/>
      <c r="P1526" s="104">
        <f>O1526*H1526</f>
        <v>0</v>
      </c>
      <c r="Q1526" s="104">
        <v>0</v>
      </c>
      <c r="R1526" s="104">
        <f>Q1526*H1526</f>
        <v>0</v>
      </c>
      <c r="S1526" s="104">
        <v>0</v>
      </c>
      <c r="T1526" s="105">
        <f>S1526*H1526</f>
        <v>0</v>
      </c>
      <c r="AR1526" s="106" t="s">
        <v>558</v>
      </c>
      <c r="AT1526" s="106" t="s">
        <v>92</v>
      </c>
      <c r="AU1526" s="106" t="s">
        <v>49</v>
      </c>
      <c r="AY1526" s="10" t="s">
        <v>90</v>
      </c>
      <c r="BE1526" s="107">
        <f>IF(N1526="základní",J1526,0)</f>
        <v>0</v>
      </c>
      <c r="BF1526" s="107">
        <f>IF(N1526="snížená",J1526,0)</f>
        <v>0</v>
      </c>
      <c r="BG1526" s="107">
        <f>IF(N1526="zákl. přenesená",J1526,0)</f>
        <v>0</v>
      </c>
      <c r="BH1526" s="107">
        <f>IF(N1526="sníž. přenesená",J1526,0)</f>
        <v>0</v>
      </c>
      <c r="BI1526" s="107">
        <f>IF(N1526="nulová",J1526,0)</f>
        <v>0</v>
      </c>
      <c r="BJ1526" s="10" t="s">
        <v>47</v>
      </c>
      <c r="BK1526" s="107">
        <f>ROUND(I1526*H1526,2)</f>
        <v>0</v>
      </c>
      <c r="BL1526" s="10" t="s">
        <v>558</v>
      </c>
      <c r="BM1526" s="106" t="s">
        <v>1721</v>
      </c>
    </row>
    <row r="1527" spans="2:65" s="1" customFormat="1" ht="19.5" x14ac:dyDescent="0.2">
      <c r="B1527" s="19"/>
      <c r="D1527" s="108" t="s">
        <v>99</v>
      </c>
      <c r="F1527" s="109" t="s">
        <v>1720</v>
      </c>
      <c r="I1527" s="39"/>
      <c r="L1527" s="19"/>
      <c r="M1527" s="110"/>
      <c r="N1527" s="27"/>
      <c r="O1527" s="27"/>
      <c r="P1527" s="27"/>
      <c r="Q1527" s="27"/>
      <c r="R1527" s="27"/>
      <c r="S1527" s="27"/>
      <c r="T1527" s="28"/>
      <c r="AT1527" s="10" t="s">
        <v>99</v>
      </c>
      <c r="AU1527" s="10" t="s">
        <v>49</v>
      </c>
    </row>
    <row r="1528" spans="2:65" s="7" customFormat="1" x14ac:dyDescent="0.2">
      <c r="B1528" s="111"/>
      <c r="D1528" s="108" t="s">
        <v>101</v>
      </c>
      <c r="E1528" s="112" t="s">
        <v>0</v>
      </c>
      <c r="F1528" s="113" t="s">
        <v>1722</v>
      </c>
      <c r="H1528" s="114">
        <v>5</v>
      </c>
      <c r="I1528" s="115"/>
      <c r="L1528" s="111"/>
      <c r="M1528" s="116"/>
      <c r="N1528" s="117"/>
      <c r="O1528" s="117"/>
      <c r="P1528" s="117"/>
      <c r="Q1528" s="117"/>
      <c r="R1528" s="117"/>
      <c r="S1528" s="117"/>
      <c r="T1528" s="118"/>
      <c r="AT1528" s="112" t="s">
        <v>101</v>
      </c>
      <c r="AU1528" s="112" t="s">
        <v>49</v>
      </c>
      <c r="AV1528" s="7" t="s">
        <v>49</v>
      </c>
      <c r="AW1528" s="7" t="s">
        <v>25</v>
      </c>
      <c r="AX1528" s="7" t="s">
        <v>46</v>
      </c>
      <c r="AY1528" s="112" t="s">
        <v>90</v>
      </c>
    </row>
    <row r="1529" spans="2:65" s="7" customFormat="1" x14ac:dyDescent="0.2">
      <c r="B1529" s="111"/>
      <c r="D1529" s="108" t="s">
        <v>101</v>
      </c>
      <c r="E1529" s="112" t="s">
        <v>0</v>
      </c>
      <c r="F1529" s="113" t="s">
        <v>1718</v>
      </c>
      <c r="H1529" s="114">
        <v>1</v>
      </c>
      <c r="I1529" s="115"/>
      <c r="L1529" s="111"/>
      <c r="M1529" s="116"/>
      <c r="N1529" s="117"/>
      <c r="O1529" s="117"/>
      <c r="P1529" s="117"/>
      <c r="Q1529" s="117"/>
      <c r="R1529" s="117"/>
      <c r="S1529" s="117"/>
      <c r="T1529" s="118"/>
      <c r="AT1529" s="112" t="s">
        <v>101</v>
      </c>
      <c r="AU1529" s="112" t="s">
        <v>49</v>
      </c>
      <c r="AV1529" s="7" t="s">
        <v>49</v>
      </c>
      <c r="AW1529" s="7" t="s">
        <v>25</v>
      </c>
      <c r="AX1529" s="7" t="s">
        <v>46</v>
      </c>
      <c r="AY1529" s="112" t="s">
        <v>90</v>
      </c>
    </row>
    <row r="1530" spans="2:65" s="7" customFormat="1" x14ac:dyDescent="0.2">
      <c r="B1530" s="111"/>
      <c r="D1530" s="108" t="s">
        <v>101</v>
      </c>
      <c r="E1530" s="112" t="s">
        <v>0</v>
      </c>
      <c r="F1530" s="113" t="s">
        <v>1723</v>
      </c>
      <c r="H1530" s="114">
        <v>4</v>
      </c>
      <c r="I1530" s="115"/>
      <c r="L1530" s="111"/>
      <c r="M1530" s="116"/>
      <c r="N1530" s="117"/>
      <c r="O1530" s="117"/>
      <c r="P1530" s="117"/>
      <c r="Q1530" s="117"/>
      <c r="R1530" s="117"/>
      <c r="S1530" s="117"/>
      <c r="T1530" s="118"/>
      <c r="AT1530" s="112" t="s">
        <v>101</v>
      </c>
      <c r="AU1530" s="112" t="s">
        <v>49</v>
      </c>
      <c r="AV1530" s="7" t="s">
        <v>49</v>
      </c>
      <c r="AW1530" s="7" t="s">
        <v>25</v>
      </c>
      <c r="AX1530" s="7" t="s">
        <v>46</v>
      </c>
      <c r="AY1530" s="112" t="s">
        <v>90</v>
      </c>
    </row>
    <row r="1531" spans="2:65" s="1" customFormat="1" ht="36" customHeight="1" x14ac:dyDescent="0.2">
      <c r="B1531" s="94"/>
      <c r="C1531" s="95" t="s">
        <v>1724</v>
      </c>
      <c r="D1531" s="95" t="s">
        <v>92</v>
      </c>
      <c r="E1531" s="96" t="s">
        <v>1378</v>
      </c>
      <c r="F1531" s="97" t="s">
        <v>1725</v>
      </c>
      <c r="G1531" s="98" t="s">
        <v>467</v>
      </c>
      <c r="H1531" s="99">
        <v>3</v>
      </c>
      <c r="I1531" s="100"/>
      <c r="J1531" s="101">
        <f>ROUND(I1531*H1531,2)</f>
        <v>0</v>
      </c>
      <c r="K1531" s="97" t="s">
        <v>0</v>
      </c>
      <c r="L1531" s="19"/>
      <c r="M1531" s="102" t="s">
        <v>0</v>
      </c>
      <c r="N1531" s="103" t="s">
        <v>33</v>
      </c>
      <c r="O1531" s="27"/>
      <c r="P1531" s="104">
        <f>O1531*H1531</f>
        <v>0</v>
      </c>
      <c r="Q1531" s="104">
        <v>0</v>
      </c>
      <c r="R1531" s="104">
        <f>Q1531*H1531</f>
        <v>0</v>
      </c>
      <c r="S1531" s="104">
        <v>0</v>
      </c>
      <c r="T1531" s="105">
        <f>S1531*H1531</f>
        <v>0</v>
      </c>
      <c r="AR1531" s="106" t="s">
        <v>558</v>
      </c>
      <c r="AT1531" s="106" t="s">
        <v>92</v>
      </c>
      <c r="AU1531" s="106" t="s">
        <v>49</v>
      </c>
      <c r="AY1531" s="10" t="s">
        <v>90</v>
      </c>
      <c r="BE1531" s="107">
        <f>IF(N1531="základní",J1531,0)</f>
        <v>0</v>
      </c>
      <c r="BF1531" s="107">
        <f>IF(N1531="snížená",J1531,0)</f>
        <v>0</v>
      </c>
      <c r="BG1531" s="107">
        <f>IF(N1531="zákl. přenesená",J1531,0)</f>
        <v>0</v>
      </c>
      <c r="BH1531" s="107">
        <f>IF(N1531="sníž. přenesená",J1531,0)</f>
        <v>0</v>
      </c>
      <c r="BI1531" s="107">
        <f>IF(N1531="nulová",J1531,0)</f>
        <v>0</v>
      </c>
      <c r="BJ1531" s="10" t="s">
        <v>47</v>
      </c>
      <c r="BK1531" s="107">
        <f>ROUND(I1531*H1531,2)</f>
        <v>0</v>
      </c>
      <c r="BL1531" s="10" t="s">
        <v>558</v>
      </c>
      <c r="BM1531" s="106" t="s">
        <v>1726</v>
      </c>
    </row>
    <row r="1532" spans="2:65" s="1" customFormat="1" ht="19.5" x14ac:dyDescent="0.2">
      <c r="B1532" s="19"/>
      <c r="D1532" s="108" t="s">
        <v>99</v>
      </c>
      <c r="F1532" s="109" t="s">
        <v>1725</v>
      </c>
      <c r="I1532" s="39"/>
      <c r="L1532" s="19"/>
      <c r="M1532" s="110"/>
      <c r="N1532" s="27"/>
      <c r="O1532" s="27"/>
      <c r="P1532" s="27"/>
      <c r="Q1532" s="27"/>
      <c r="R1532" s="27"/>
      <c r="S1532" s="27"/>
      <c r="T1532" s="28"/>
      <c r="AT1532" s="10" t="s">
        <v>99</v>
      </c>
      <c r="AU1532" s="10" t="s">
        <v>49</v>
      </c>
    </row>
    <row r="1533" spans="2:65" s="7" customFormat="1" x14ac:dyDescent="0.2">
      <c r="B1533" s="111"/>
      <c r="D1533" s="108" t="s">
        <v>101</v>
      </c>
      <c r="E1533" s="112" t="s">
        <v>0</v>
      </c>
      <c r="F1533" s="113" t="s">
        <v>1727</v>
      </c>
      <c r="H1533" s="114">
        <v>3</v>
      </c>
      <c r="I1533" s="115"/>
      <c r="L1533" s="111"/>
      <c r="M1533" s="116"/>
      <c r="N1533" s="117"/>
      <c r="O1533" s="117"/>
      <c r="P1533" s="117"/>
      <c r="Q1533" s="117"/>
      <c r="R1533" s="117"/>
      <c r="S1533" s="117"/>
      <c r="T1533" s="118"/>
      <c r="AT1533" s="112" t="s">
        <v>101</v>
      </c>
      <c r="AU1533" s="112" t="s">
        <v>49</v>
      </c>
      <c r="AV1533" s="7" t="s">
        <v>49</v>
      </c>
      <c r="AW1533" s="7" t="s">
        <v>25</v>
      </c>
      <c r="AX1533" s="7" t="s">
        <v>46</v>
      </c>
      <c r="AY1533" s="112" t="s">
        <v>90</v>
      </c>
    </row>
    <row r="1534" spans="2:65" s="1" customFormat="1" ht="36" customHeight="1" x14ac:dyDescent="0.2">
      <c r="B1534" s="94"/>
      <c r="C1534" s="95" t="s">
        <v>1728</v>
      </c>
      <c r="D1534" s="95" t="s">
        <v>92</v>
      </c>
      <c r="E1534" s="96" t="s">
        <v>1382</v>
      </c>
      <c r="F1534" s="97" t="s">
        <v>1729</v>
      </c>
      <c r="G1534" s="98" t="s">
        <v>467</v>
      </c>
      <c r="H1534" s="99">
        <v>2</v>
      </c>
      <c r="I1534" s="100"/>
      <c r="J1534" s="101">
        <f>ROUND(I1534*H1534,2)</f>
        <v>0</v>
      </c>
      <c r="K1534" s="97" t="s">
        <v>0</v>
      </c>
      <c r="L1534" s="19"/>
      <c r="M1534" s="102" t="s">
        <v>0</v>
      </c>
      <c r="N1534" s="103" t="s">
        <v>33</v>
      </c>
      <c r="O1534" s="27"/>
      <c r="P1534" s="104">
        <f>O1534*H1534</f>
        <v>0</v>
      </c>
      <c r="Q1534" s="104">
        <v>0</v>
      </c>
      <c r="R1534" s="104">
        <f>Q1534*H1534</f>
        <v>0</v>
      </c>
      <c r="S1534" s="104">
        <v>0</v>
      </c>
      <c r="T1534" s="105">
        <f>S1534*H1534</f>
        <v>0</v>
      </c>
      <c r="AR1534" s="106" t="s">
        <v>558</v>
      </c>
      <c r="AT1534" s="106" t="s">
        <v>92</v>
      </c>
      <c r="AU1534" s="106" t="s">
        <v>49</v>
      </c>
      <c r="AY1534" s="10" t="s">
        <v>90</v>
      </c>
      <c r="BE1534" s="107">
        <f>IF(N1534="základní",J1534,0)</f>
        <v>0</v>
      </c>
      <c r="BF1534" s="107">
        <f>IF(N1534="snížená",J1534,0)</f>
        <v>0</v>
      </c>
      <c r="BG1534" s="107">
        <f>IF(N1534="zákl. přenesená",J1534,0)</f>
        <v>0</v>
      </c>
      <c r="BH1534" s="107">
        <f>IF(N1534="sníž. přenesená",J1534,0)</f>
        <v>0</v>
      </c>
      <c r="BI1534" s="107">
        <f>IF(N1534="nulová",J1534,0)</f>
        <v>0</v>
      </c>
      <c r="BJ1534" s="10" t="s">
        <v>47</v>
      </c>
      <c r="BK1534" s="107">
        <f>ROUND(I1534*H1534,2)</f>
        <v>0</v>
      </c>
      <c r="BL1534" s="10" t="s">
        <v>558</v>
      </c>
      <c r="BM1534" s="106" t="s">
        <v>1730</v>
      </c>
    </row>
    <row r="1535" spans="2:65" s="1" customFormat="1" ht="19.5" x14ac:dyDescent="0.2">
      <c r="B1535" s="19"/>
      <c r="D1535" s="108" t="s">
        <v>99</v>
      </c>
      <c r="F1535" s="109" t="s">
        <v>1729</v>
      </c>
      <c r="I1535" s="39"/>
      <c r="L1535" s="19"/>
      <c r="M1535" s="110"/>
      <c r="N1535" s="27"/>
      <c r="O1535" s="27"/>
      <c r="P1535" s="27"/>
      <c r="Q1535" s="27"/>
      <c r="R1535" s="27"/>
      <c r="S1535" s="27"/>
      <c r="T1535" s="28"/>
      <c r="AT1535" s="10" t="s">
        <v>99</v>
      </c>
      <c r="AU1535" s="10" t="s">
        <v>49</v>
      </c>
    </row>
    <row r="1536" spans="2:65" s="7" customFormat="1" x14ac:dyDescent="0.2">
      <c r="B1536" s="111"/>
      <c r="D1536" s="108" t="s">
        <v>101</v>
      </c>
      <c r="E1536" s="112" t="s">
        <v>0</v>
      </c>
      <c r="F1536" s="113" t="s">
        <v>1731</v>
      </c>
      <c r="H1536" s="114">
        <v>2</v>
      </c>
      <c r="I1536" s="115"/>
      <c r="L1536" s="111"/>
      <c r="M1536" s="116"/>
      <c r="N1536" s="117"/>
      <c r="O1536" s="117"/>
      <c r="P1536" s="117"/>
      <c r="Q1536" s="117"/>
      <c r="R1536" s="117"/>
      <c r="S1536" s="117"/>
      <c r="T1536" s="118"/>
      <c r="AT1536" s="112" t="s">
        <v>101</v>
      </c>
      <c r="AU1536" s="112" t="s">
        <v>49</v>
      </c>
      <c r="AV1536" s="7" t="s">
        <v>49</v>
      </c>
      <c r="AW1536" s="7" t="s">
        <v>25</v>
      </c>
      <c r="AX1536" s="7" t="s">
        <v>46</v>
      </c>
      <c r="AY1536" s="112" t="s">
        <v>90</v>
      </c>
    </row>
    <row r="1537" spans="2:65" s="1" customFormat="1" ht="36" customHeight="1" x14ac:dyDescent="0.2">
      <c r="B1537" s="94"/>
      <c r="C1537" s="95" t="s">
        <v>1732</v>
      </c>
      <c r="D1537" s="95" t="s">
        <v>92</v>
      </c>
      <c r="E1537" s="96" t="s">
        <v>1386</v>
      </c>
      <c r="F1537" s="97" t="s">
        <v>1733</v>
      </c>
      <c r="G1537" s="98" t="s">
        <v>467</v>
      </c>
      <c r="H1537" s="99">
        <v>1</v>
      </c>
      <c r="I1537" s="100"/>
      <c r="J1537" s="101">
        <f>ROUND(I1537*H1537,2)</f>
        <v>0</v>
      </c>
      <c r="K1537" s="97" t="s">
        <v>0</v>
      </c>
      <c r="L1537" s="19"/>
      <c r="M1537" s="102" t="s">
        <v>0</v>
      </c>
      <c r="N1537" s="103" t="s">
        <v>33</v>
      </c>
      <c r="O1537" s="27"/>
      <c r="P1537" s="104">
        <f>O1537*H1537</f>
        <v>0</v>
      </c>
      <c r="Q1537" s="104">
        <v>0</v>
      </c>
      <c r="R1537" s="104">
        <f>Q1537*H1537</f>
        <v>0</v>
      </c>
      <c r="S1537" s="104">
        <v>0</v>
      </c>
      <c r="T1537" s="105">
        <f>S1537*H1537</f>
        <v>0</v>
      </c>
      <c r="AR1537" s="106" t="s">
        <v>558</v>
      </c>
      <c r="AT1537" s="106" t="s">
        <v>92</v>
      </c>
      <c r="AU1537" s="106" t="s">
        <v>49</v>
      </c>
      <c r="AY1537" s="10" t="s">
        <v>90</v>
      </c>
      <c r="BE1537" s="107">
        <f>IF(N1537="základní",J1537,0)</f>
        <v>0</v>
      </c>
      <c r="BF1537" s="107">
        <f>IF(N1537="snížená",J1537,0)</f>
        <v>0</v>
      </c>
      <c r="BG1537" s="107">
        <f>IF(N1537="zákl. přenesená",J1537,0)</f>
        <v>0</v>
      </c>
      <c r="BH1537" s="107">
        <f>IF(N1537="sníž. přenesená",J1537,0)</f>
        <v>0</v>
      </c>
      <c r="BI1537" s="107">
        <f>IF(N1537="nulová",J1537,0)</f>
        <v>0</v>
      </c>
      <c r="BJ1537" s="10" t="s">
        <v>47</v>
      </c>
      <c r="BK1537" s="107">
        <f>ROUND(I1537*H1537,2)</f>
        <v>0</v>
      </c>
      <c r="BL1537" s="10" t="s">
        <v>558</v>
      </c>
      <c r="BM1537" s="106" t="s">
        <v>1734</v>
      </c>
    </row>
    <row r="1538" spans="2:65" s="1" customFormat="1" ht="19.5" x14ac:dyDescent="0.2">
      <c r="B1538" s="19"/>
      <c r="D1538" s="108" t="s">
        <v>99</v>
      </c>
      <c r="F1538" s="109" t="s">
        <v>1733</v>
      </c>
      <c r="I1538" s="39"/>
      <c r="L1538" s="19"/>
      <c r="M1538" s="110"/>
      <c r="N1538" s="27"/>
      <c r="O1538" s="27"/>
      <c r="P1538" s="27"/>
      <c r="Q1538" s="27"/>
      <c r="R1538" s="27"/>
      <c r="S1538" s="27"/>
      <c r="T1538" s="28"/>
      <c r="AT1538" s="10" t="s">
        <v>99</v>
      </c>
      <c r="AU1538" s="10" t="s">
        <v>49</v>
      </c>
    </row>
    <row r="1539" spans="2:65" s="7" customFormat="1" x14ac:dyDescent="0.2">
      <c r="B1539" s="111"/>
      <c r="D1539" s="108" t="s">
        <v>101</v>
      </c>
      <c r="E1539" s="112" t="s">
        <v>0</v>
      </c>
      <c r="F1539" s="113" t="s">
        <v>1735</v>
      </c>
      <c r="H1539" s="114">
        <v>1</v>
      </c>
      <c r="I1539" s="115"/>
      <c r="L1539" s="111"/>
      <c r="M1539" s="116"/>
      <c r="N1539" s="117"/>
      <c r="O1539" s="117"/>
      <c r="P1539" s="117"/>
      <c r="Q1539" s="117"/>
      <c r="R1539" s="117"/>
      <c r="S1539" s="117"/>
      <c r="T1539" s="118"/>
      <c r="AT1539" s="112" t="s">
        <v>101</v>
      </c>
      <c r="AU1539" s="112" t="s">
        <v>49</v>
      </c>
      <c r="AV1539" s="7" t="s">
        <v>49</v>
      </c>
      <c r="AW1539" s="7" t="s">
        <v>25</v>
      </c>
      <c r="AX1539" s="7" t="s">
        <v>46</v>
      </c>
      <c r="AY1539" s="112" t="s">
        <v>90</v>
      </c>
    </row>
    <row r="1540" spans="2:65" s="1" customFormat="1" ht="24" customHeight="1" x14ac:dyDescent="0.2">
      <c r="B1540" s="94"/>
      <c r="C1540" s="95" t="s">
        <v>1736</v>
      </c>
      <c r="D1540" s="95" t="s">
        <v>92</v>
      </c>
      <c r="E1540" s="96" t="s">
        <v>1390</v>
      </c>
      <c r="F1540" s="97" t="s">
        <v>1737</v>
      </c>
      <c r="G1540" s="98" t="s">
        <v>241</v>
      </c>
      <c r="H1540" s="99">
        <v>11</v>
      </c>
      <c r="I1540" s="100"/>
      <c r="J1540" s="101">
        <f>ROUND(I1540*H1540,2)</f>
        <v>0</v>
      </c>
      <c r="K1540" s="97" t="s">
        <v>0</v>
      </c>
      <c r="L1540" s="19"/>
      <c r="M1540" s="102" t="s">
        <v>0</v>
      </c>
      <c r="N1540" s="103" t="s">
        <v>33</v>
      </c>
      <c r="O1540" s="27"/>
      <c r="P1540" s="104">
        <f>O1540*H1540</f>
        <v>0</v>
      </c>
      <c r="Q1540" s="104">
        <v>0</v>
      </c>
      <c r="R1540" s="104">
        <f>Q1540*H1540</f>
        <v>0</v>
      </c>
      <c r="S1540" s="104">
        <v>0</v>
      </c>
      <c r="T1540" s="105">
        <f>S1540*H1540</f>
        <v>0</v>
      </c>
      <c r="AR1540" s="106" t="s">
        <v>558</v>
      </c>
      <c r="AT1540" s="106" t="s">
        <v>92</v>
      </c>
      <c r="AU1540" s="106" t="s">
        <v>49</v>
      </c>
      <c r="AY1540" s="10" t="s">
        <v>90</v>
      </c>
      <c r="BE1540" s="107">
        <f>IF(N1540="základní",J1540,0)</f>
        <v>0</v>
      </c>
      <c r="BF1540" s="107">
        <f>IF(N1540="snížená",J1540,0)</f>
        <v>0</v>
      </c>
      <c r="BG1540" s="107">
        <f>IF(N1540="zákl. přenesená",J1540,0)</f>
        <v>0</v>
      </c>
      <c r="BH1540" s="107">
        <f>IF(N1540="sníž. přenesená",J1540,0)</f>
        <v>0</v>
      </c>
      <c r="BI1540" s="107">
        <f>IF(N1540="nulová",J1540,0)</f>
        <v>0</v>
      </c>
      <c r="BJ1540" s="10" t="s">
        <v>47</v>
      </c>
      <c r="BK1540" s="107">
        <f>ROUND(I1540*H1540,2)</f>
        <v>0</v>
      </c>
      <c r="BL1540" s="10" t="s">
        <v>558</v>
      </c>
      <c r="BM1540" s="106" t="s">
        <v>1738</v>
      </c>
    </row>
    <row r="1541" spans="2:65" s="1" customFormat="1" ht="48.75" x14ac:dyDescent="0.2">
      <c r="B1541" s="19"/>
      <c r="D1541" s="108" t="s">
        <v>99</v>
      </c>
      <c r="F1541" s="109" t="s">
        <v>1739</v>
      </c>
      <c r="I1541" s="39"/>
      <c r="L1541" s="19"/>
      <c r="M1541" s="110"/>
      <c r="N1541" s="27"/>
      <c r="O1541" s="27"/>
      <c r="P1541" s="27"/>
      <c r="Q1541" s="27"/>
      <c r="R1541" s="27"/>
      <c r="S1541" s="27"/>
      <c r="T1541" s="28"/>
      <c r="AT1541" s="10" t="s">
        <v>99</v>
      </c>
      <c r="AU1541" s="10" t="s">
        <v>49</v>
      </c>
    </row>
    <row r="1542" spans="2:65" s="7" customFormat="1" x14ac:dyDescent="0.2">
      <c r="B1542" s="111"/>
      <c r="D1542" s="108" t="s">
        <v>101</v>
      </c>
      <c r="E1542" s="112" t="s">
        <v>0</v>
      </c>
      <c r="F1542" s="113" t="s">
        <v>1740</v>
      </c>
      <c r="H1542" s="114">
        <v>11</v>
      </c>
      <c r="I1542" s="115"/>
      <c r="L1542" s="111"/>
      <c r="M1542" s="146"/>
      <c r="N1542" s="147"/>
      <c r="O1542" s="147"/>
      <c r="P1542" s="147"/>
      <c r="Q1542" s="147"/>
      <c r="R1542" s="147"/>
      <c r="S1542" s="147"/>
      <c r="T1542" s="148"/>
      <c r="AT1542" s="112" t="s">
        <v>101</v>
      </c>
      <c r="AU1542" s="112" t="s">
        <v>49</v>
      </c>
      <c r="AV1542" s="7" t="s">
        <v>49</v>
      </c>
      <c r="AW1542" s="7" t="s">
        <v>25</v>
      </c>
      <c r="AX1542" s="7" t="s">
        <v>46</v>
      </c>
      <c r="AY1542" s="112" t="s">
        <v>90</v>
      </c>
    </row>
    <row r="1543" spans="2:65" s="1" customFormat="1" ht="6.95" customHeight="1" x14ac:dyDescent="0.2">
      <c r="B1543" s="21"/>
      <c r="C1543" s="22"/>
      <c r="D1543" s="22"/>
      <c r="E1543" s="22"/>
      <c r="F1543" s="22"/>
      <c r="G1543" s="22"/>
      <c r="H1543" s="22"/>
      <c r="I1543" s="56"/>
      <c r="J1543" s="22"/>
      <c r="K1543" s="22"/>
      <c r="L1543" s="19"/>
    </row>
  </sheetData>
  <autoFilter ref="C95:K1542"/>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40"/>
  <sheetViews>
    <sheetView showGridLines="0" zoomScaleNormal="100" workbookViewId="0">
      <selection activeCell="D42" sqref="D42:J42"/>
    </sheetView>
  </sheetViews>
  <sheetFormatPr defaultRowHeight="13.5" x14ac:dyDescent="0.2"/>
  <cols>
    <col min="1" max="1" width="8.33203125" style="149" customWidth="1"/>
    <col min="2" max="2" width="1.6640625" style="149" customWidth="1"/>
    <col min="3" max="4" width="5" style="149" customWidth="1"/>
    <col min="5" max="5" width="11.6640625" style="149" customWidth="1"/>
    <col min="6" max="6" width="9.1640625" style="149" customWidth="1"/>
    <col min="7" max="7" width="5" style="149" customWidth="1"/>
    <col min="8" max="8" width="77.83203125" style="149" customWidth="1"/>
    <col min="9" max="10" width="20" style="149" customWidth="1"/>
    <col min="11" max="11" width="1.6640625" style="149" customWidth="1"/>
    <col min="12" max="256" width="9.33203125" style="149"/>
    <col min="257" max="257" width="8.33203125" style="149" customWidth="1"/>
    <col min="258" max="258" width="1.6640625" style="149" customWidth="1"/>
    <col min="259" max="260" width="5" style="149" customWidth="1"/>
    <col min="261" max="261" width="11.6640625" style="149" customWidth="1"/>
    <col min="262" max="262" width="9.1640625" style="149" customWidth="1"/>
    <col min="263" max="263" width="5" style="149" customWidth="1"/>
    <col min="264" max="264" width="77.83203125" style="149" customWidth="1"/>
    <col min="265" max="266" width="20" style="149" customWidth="1"/>
    <col min="267" max="267" width="1.6640625" style="149" customWidth="1"/>
    <col min="268" max="512" width="9.33203125" style="149"/>
    <col min="513" max="513" width="8.33203125" style="149" customWidth="1"/>
    <col min="514" max="514" width="1.6640625" style="149" customWidth="1"/>
    <col min="515" max="516" width="5" style="149" customWidth="1"/>
    <col min="517" max="517" width="11.6640625" style="149" customWidth="1"/>
    <col min="518" max="518" width="9.1640625" style="149" customWidth="1"/>
    <col min="519" max="519" width="5" style="149" customWidth="1"/>
    <col min="520" max="520" width="77.83203125" style="149" customWidth="1"/>
    <col min="521" max="522" width="20" style="149" customWidth="1"/>
    <col min="523" max="523" width="1.6640625" style="149" customWidth="1"/>
    <col min="524" max="768" width="9.33203125" style="149"/>
    <col min="769" max="769" width="8.33203125" style="149" customWidth="1"/>
    <col min="770" max="770" width="1.6640625" style="149" customWidth="1"/>
    <col min="771" max="772" width="5" style="149" customWidth="1"/>
    <col min="773" max="773" width="11.6640625" style="149" customWidth="1"/>
    <col min="774" max="774" width="9.1640625" style="149" customWidth="1"/>
    <col min="775" max="775" width="5" style="149" customWidth="1"/>
    <col min="776" max="776" width="77.83203125" style="149" customWidth="1"/>
    <col min="777" max="778" width="20" style="149" customWidth="1"/>
    <col min="779" max="779" width="1.6640625" style="149" customWidth="1"/>
    <col min="780" max="1024" width="9.33203125" style="149"/>
    <col min="1025" max="1025" width="8.33203125" style="149" customWidth="1"/>
    <col min="1026" max="1026" width="1.6640625" style="149" customWidth="1"/>
    <col min="1027" max="1028" width="5" style="149" customWidth="1"/>
    <col min="1029" max="1029" width="11.6640625" style="149" customWidth="1"/>
    <col min="1030" max="1030" width="9.1640625" style="149" customWidth="1"/>
    <col min="1031" max="1031" width="5" style="149" customWidth="1"/>
    <col min="1032" max="1032" width="77.83203125" style="149" customWidth="1"/>
    <col min="1033" max="1034" width="20" style="149" customWidth="1"/>
    <col min="1035" max="1035" width="1.6640625" style="149" customWidth="1"/>
    <col min="1036" max="1280" width="9.33203125" style="149"/>
    <col min="1281" max="1281" width="8.33203125" style="149" customWidth="1"/>
    <col min="1282" max="1282" width="1.6640625" style="149" customWidth="1"/>
    <col min="1283" max="1284" width="5" style="149" customWidth="1"/>
    <col min="1285" max="1285" width="11.6640625" style="149" customWidth="1"/>
    <col min="1286" max="1286" width="9.1640625" style="149" customWidth="1"/>
    <col min="1287" max="1287" width="5" style="149" customWidth="1"/>
    <col min="1288" max="1288" width="77.83203125" style="149" customWidth="1"/>
    <col min="1289" max="1290" width="20" style="149" customWidth="1"/>
    <col min="1291" max="1291" width="1.6640625" style="149" customWidth="1"/>
    <col min="1292" max="1536" width="9.33203125" style="149"/>
    <col min="1537" max="1537" width="8.33203125" style="149" customWidth="1"/>
    <col min="1538" max="1538" width="1.6640625" style="149" customWidth="1"/>
    <col min="1539" max="1540" width="5" style="149" customWidth="1"/>
    <col min="1541" max="1541" width="11.6640625" style="149" customWidth="1"/>
    <col min="1542" max="1542" width="9.1640625" style="149" customWidth="1"/>
    <col min="1543" max="1543" width="5" style="149" customWidth="1"/>
    <col min="1544" max="1544" width="77.83203125" style="149" customWidth="1"/>
    <col min="1545" max="1546" width="20" style="149" customWidth="1"/>
    <col min="1547" max="1547" width="1.6640625" style="149" customWidth="1"/>
    <col min="1548" max="1792" width="9.33203125" style="149"/>
    <col min="1793" max="1793" width="8.33203125" style="149" customWidth="1"/>
    <col min="1794" max="1794" width="1.6640625" style="149" customWidth="1"/>
    <col min="1795" max="1796" width="5" style="149" customWidth="1"/>
    <col min="1797" max="1797" width="11.6640625" style="149" customWidth="1"/>
    <col min="1798" max="1798" width="9.1640625" style="149" customWidth="1"/>
    <col min="1799" max="1799" width="5" style="149" customWidth="1"/>
    <col min="1800" max="1800" width="77.83203125" style="149" customWidth="1"/>
    <col min="1801" max="1802" width="20" style="149" customWidth="1"/>
    <col min="1803" max="1803" width="1.6640625" style="149" customWidth="1"/>
    <col min="1804" max="2048" width="9.33203125" style="149"/>
    <col min="2049" max="2049" width="8.33203125" style="149" customWidth="1"/>
    <col min="2050" max="2050" width="1.6640625" style="149" customWidth="1"/>
    <col min="2051" max="2052" width="5" style="149" customWidth="1"/>
    <col min="2053" max="2053" width="11.6640625" style="149" customWidth="1"/>
    <col min="2054" max="2054" width="9.1640625" style="149" customWidth="1"/>
    <col min="2055" max="2055" width="5" style="149" customWidth="1"/>
    <col min="2056" max="2056" width="77.83203125" style="149" customWidth="1"/>
    <col min="2057" max="2058" width="20" style="149" customWidth="1"/>
    <col min="2059" max="2059" width="1.6640625" style="149" customWidth="1"/>
    <col min="2060" max="2304" width="9.33203125" style="149"/>
    <col min="2305" max="2305" width="8.33203125" style="149" customWidth="1"/>
    <col min="2306" max="2306" width="1.6640625" style="149" customWidth="1"/>
    <col min="2307" max="2308" width="5" style="149" customWidth="1"/>
    <col min="2309" max="2309" width="11.6640625" style="149" customWidth="1"/>
    <col min="2310" max="2310" width="9.1640625" style="149" customWidth="1"/>
    <col min="2311" max="2311" width="5" style="149" customWidth="1"/>
    <col min="2312" max="2312" width="77.83203125" style="149" customWidth="1"/>
    <col min="2313" max="2314" width="20" style="149" customWidth="1"/>
    <col min="2315" max="2315" width="1.6640625" style="149" customWidth="1"/>
    <col min="2316" max="2560" width="9.33203125" style="149"/>
    <col min="2561" max="2561" width="8.33203125" style="149" customWidth="1"/>
    <col min="2562" max="2562" width="1.6640625" style="149" customWidth="1"/>
    <col min="2563" max="2564" width="5" style="149" customWidth="1"/>
    <col min="2565" max="2565" width="11.6640625" style="149" customWidth="1"/>
    <col min="2566" max="2566" width="9.1640625" style="149" customWidth="1"/>
    <col min="2567" max="2567" width="5" style="149" customWidth="1"/>
    <col min="2568" max="2568" width="77.83203125" style="149" customWidth="1"/>
    <col min="2569" max="2570" width="20" style="149" customWidth="1"/>
    <col min="2571" max="2571" width="1.6640625" style="149" customWidth="1"/>
    <col min="2572" max="2816" width="9.33203125" style="149"/>
    <col min="2817" max="2817" width="8.33203125" style="149" customWidth="1"/>
    <col min="2818" max="2818" width="1.6640625" style="149" customWidth="1"/>
    <col min="2819" max="2820" width="5" style="149" customWidth="1"/>
    <col min="2821" max="2821" width="11.6640625" style="149" customWidth="1"/>
    <col min="2822" max="2822" width="9.1640625" style="149" customWidth="1"/>
    <col min="2823" max="2823" width="5" style="149" customWidth="1"/>
    <col min="2824" max="2824" width="77.83203125" style="149" customWidth="1"/>
    <col min="2825" max="2826" width="20" style="149" customWidth="1"/>
    <col min="2827" max="2827" width="1.6640625" style="149" customWidth="1"/>
    <col min="2828" max="3072" width="9.33203125" style="149"/>
    <col min="3073" max="3073" width="8.33203125" style="149" customWidth="1"/>
    <col min="3074" max="3074" width="1.6640625" style="149" customWidth="1"/>
    <col min="3075" max="3076" width="5" style="149" customWidth="1"/>
    <col min="3077" max="3077" width="11.6640625" style="149" customWidth="1"/>
    <col min="3078" max="3078" width="9.1640625" style="149" customWidth="1"/>
    <col min="3079" max="3079" width="5" style="149" customWidth="1"/>
    <col min="3080" max="3080" width="77.83203125" style="149" customWidth="1"/>
    <col min="3081" max="3082" width="20" style="149" customWidth="1"/>
    <col min="3083" max="3083" width="1.6640625" style="149" customWidth="1"/>
    <col min="3084" max="3328" width="9.33203125" style="149"/>
    <col min="3329" max="3329" width="8.33203125" style="149" customWidth="1"/>
    <col min="3330" max="3330" width="1.6640625" style="149" customWidth="1"/>
    <col min="3331" max="3332" width="5" style="149" customWidth="1"/>
    <col min="3333" max="3333" width="11.6640625" style="149" customWidth="1"/>
    <col min="3334" max="3334" width="9.1640625" style="149" customWidth="1"/>
    <col min="3335" max="3335" width="5" style="149" customWidth="1"/>
    <col min="3336" max="3336" width="77.83203125" style="149" customWidth="1"/>
    <col min="3337" max="3338" width="20" style="149" customWidth="1"/>
    <col min="3339" max="3339" width="1.6640625" style="149" customWidth="1"/>
    <col min="3340" max="3584" width="9.33203125" style="149"/>
    <col min="3585" max="3585" width="8.33203125" style="149" customWidth="1"/>
    <col min="3586" max="3586" width="1.6640625" style="149" customWidth="1"/>
    <col min="3587" max="3588" width="5" style="149" customWidth="1"/>
    <col min="3589" max="3589" width="11.6640625" style="149" customWidth="1"/>
    <col min="3590" max="3590" width="9.1640625" style="149" customWidth="1"/>
    <col min="3591" max="3591" width="5" style="149" customWidth="1"/>
    <col min="3592" max="3592" width="77.83203125" style="149" customWidth="1"/>
    <col min="3593" max="3594" width="20" style="149" customWidth="1"/>
    <col min="3595" max="3595" width="1.6640625" style="149" customWidth="1"/>
    <col min="3596" max="3840" width="9.33203125" style="149"/>
    <col min="3841" max="3841" width="8.33203125" style="149" customWidth="1"/>
    <col min="3842" max="3842" width="1.6640625" style="149" customWidth="1"/>
    <col min="3843" max="3844" width="5" style="149" customWidth="1"/>
    <col min="3845" max="3845" width="11.6640625" style="149" customWidth="1"/>
    <col min="3846" max="3846" width="9.1640625" style="149" customWidth="1"/>
    <col min="3847" max="3847" width="5" style="149" customWidth="1"/>
    <col min="3848" max="3848" width="77.83203125" style="149" customWidth="1"/>
    <col min="3849" max="3850" width="20" style="149" customWidth="1"/>
    <col min="3851" max="3851" width="1.6640625" style="149" customWidth="1"/>
    <col min="3852" max="4096" width="9.33203125" style="149"/>
    <col min="4097" max="4097" width="8.33203125" style="149" customWidth="1"/>
    <col min="4098" max="4098" width="1.6640625" style="149" customWidth="1"/>
    <col min="4099" max="4100" width="5" style="149" customWidth="1"/>
    <col min="4101" max="4101" width="11.6640625" style="149" customWidth="1"/>
    <col min="4102" max="4102" width="9.1640625" style="149" customWidth="1"/>
    <col min="4103" max="4103" width="5" style="149" customWidth="1"/>
    <col min="4104" max="4104" width="77.83203125" style="149" customWidth="1"/>
    <col min="4105" max="4106" width="20" style="149" customWidth="1"/>
    <col min="4107" max="4107" width="1.6640625" style="149" customWidth="1"/>
    <col min="4108" max="4352" width="9.33203125" style="149"/>
    <col min="4353" max="4353" width="8.33203125" style="149" customWidth="1"/>
    <col min="4354" max="4354" width="1.6640625" style="149" customWidth="1"/>
    <col min="4355" max="4356" width="5" style="149" customWidth="1"/>
    <col min="4357" max="4357" width="11.6640625" style="149" customWidth="1"/>
    <col min="4358" max="4358" width="9.1640625" style="149" customWidth="1"/>
    <col min="4359" max="4359" width="5" style="149" customWidth="1"/>
    <col min="4360" max="4360" width="77.83203125" style="149" customWidth="1"/>
    <col min="4361" max="4362" width="20" style="149" customWidth="1"/>
    <col min="4363" max="4363" width="1.6640625" style="149" customWidth="1"/>
    <col min="4364" max="4608" width="9.33203125" style="149"/>
    <col min="4609" max="4609" width="8.33203125" style="149" customWidth="1"/>
    <col min="4610" max="4610" width="1.6640625" style="149" customWidth="1"/>
    <col min="4611" max="4612" width="5" style="149" customWidth="1"/>
    <col min="4613" max="4613" width="11.6640625" style="149" customWidth="1"/>
    <col min="4614" max="4614" width="9.1640625" style="149" customWidth="1"/>
    <col min="4615" max="4615" width="5" style="149" customWidth="1"/>
    <col min="4616" max="4616" width="77.83203125" style="149" customWidth="1"/>
    <col min="4617" max="4618" width="20" style="149" customWidth="1"/>
    <col min="4619" max="4619" width="1.6640625" style="149" customWidth="1"/>
    <col min="4620" max="4864" width="9.33203125" style="149"/>
    <col min="4865" max="4865" width="8.33203125" style="149" customWidth="1"/>
    <col min="4866" max="4866" width="1.6640625" style="149" customWidth="1"/>
    <col min="4867" max="4868" width="5" style="149" customWidth="1"/>
    <col min="4869" max="4869" width="11.6640625" style="149" customWidth="1"/>
    <col min="4870" max="4870" width="9.1640625" style="149" customWidth="1"/>
    <col min="4871" max="4871" width="5" style="149" customWidth="1"/>
    <col min="4872" max="4872" width="77.83203125" style="149" customWidth="1"/>
    <col min="4873" max="4874" width="20" style="149" customWidth="1"/>
    <col min="4875" max="4875" width="1.6640625" style="149" customWidth="1"/>
    <col min="4876" max="5120" width="9.33203125" style="149"/>
    <col min="5121" max="5121" width="8.33203125" style="149" customWidth="1"/>
    <col min="5122" max="5122" width="1.6640625" style="149" customWidth="1"/>
    <col min="5123" max="5124" width="5" style="149" customWidth="1"/>
    <col min="5125" max="5125" width="11.6640625" style="149" customWidth="1"/>
    <col min="5126" max="5126" width="9.1640625" style="149" customWidth="1"/>
    <col min="5127" max="5127" width="5" style="149" customWidth="1"/>
    <col min="5128" max="5128" width="77.83203125" style="149" customWidth="1"/>
    <col min="5129" max="5130" width="20" style="149" customWidth="1"/>
    <col min="5131" max="5131" width="1.6640625" style="149" customWidth="1"/>
    <col min="5132" max="5376" width="9.33203125" style="149"/>
    <col min="5377" max="5377" width="8.33203125" style="149" customWidth="1"/>
    <col min="5378" max="5378" width="1.6640625" style="149" customWidth="1"/>
    <col min="5379" max="5380" width="5" style="149" customWidth="1"/>
    <col min="5381" max="5381" width="11.6640625" style="149" customWidth="1"/>
    <col min="5382" max="5382" width="9.1640625" style="149" customWidth="1"/>
    <col min="5383" max="5383" width="5" style="149" customWidth="1"/>
    <col min="5384" max="5384" width="77.83203125" style="149" customWidth="1"/>
    <col min="5385" max="5386" width="20" style="149" customWidth="1"/>
    <col min="5387" max="5387" width="1.6640625" style="149" customWidth="1"/>
    <col min="5388" max="5632" width="9.33203125" style="149"/>
    <col min="5633" max="5633" width="8.33203125" style="149" customWidth="1"/>
    <col min="5634" max="5634" width="1.6640625" style="149" customWidth="1"/>
    <col min="5635" max="5636" width="5" style="149" customWidth="1"/>
    <col min="5637" max="5637" width="11.6640625" style="149" customWidth="1"/>
    <col min="5638" max="5638" width="9.1640625" style="149" customWidth="1"/>
    <col min="5639" max="5639" width="5" style="149" customWidth="1"/>
    <col min="5640" max="5640" width="77.83203125" style="149" customWidth="1"/>
    <col min="5641" max="5642" width="20" style="149" customWidth="1"/>
    <col min="5643" max="5643" width="1.6640625" style="149" customWidth="1"/>
    <col min="5644" max="5888" width="9.33203125" style="149"/>
    <col min="5889" max="5889" width="8.33203125" style="149" customWidth="1"/>
    <col min="5890" max="5890" width="1.6640625" style="149" customWidth="1"/>
    <col min="5891" max="5892" width="5" style="149" customWidth="1"/>
    <col min="5893" max="5893" width="11.6640625" style="149" customWidth="1"/>
    <col min="5894" max="5894" width="9.1640625" style="149" customWidth="1"/>
    <col min="5895" max="5895" width="5" style="149" customWidth="1"/>
    <col min="5896" max="5896" width="77.83203125" style="149" customWidth="1"/>
    <col min="5897" max="5898" width="20" style="149" customWidth="1"/>
    <col min="5899" max="5899" width="1.6640625" style="149" customWidth="1"/>
    <col min="5900" max="6144" width="9.33203125" style="149"/>
    <col min="6145" max="6145" width="8.33203125" style="149" customWidth="1"/>
    <col min="6146" max="6146" width="1.6640625" style="149" customWidth="1"/>
    <col min="6147" max="6148" width="5" style="149" customWidth="1"/>
    <col min="6149" max="6149" width="11.6640625" style="149" customWidth="1"/>
    <col min="6150" max="6150" width="9.1640625" style="149" customWidth="1"/>
    <col min="6151" max="6151" width="5" style="149" customWidth="1"/>
    <col min="6152" max="6152" width="77.83203125" style="149" customWidth="1"/>
    <col min="6153" max="6154" width="20" style="149" customWidth="1"/>
    <col min="6155" max="6155" width="1.6640625" style="149" customWidth="1"/>
    <col min="6156" max="6400" width="9.33203125" style="149"/>
    <col min="6401" max="6401" width="8.33203125" style="149" customWidth="1"/>
    <col min="6402" max="6402" width="1.6640625" style="149" customWidth="1"/>
    <col min="6403" max="6404" width="5" style="149" customWidth="1"/>
    <col min="6405" max="6405" width="11.6640625" style="149" customWidth="1"/>
    <col min="6406" max="6406" width="9.1640625" style="149" customWidth="1"/>
    <col min="6407" max="6407" width="5" style="149" customWidth="1"/>
    <col min="6408" max="6408" width="77.83203125" style="149" customWidth="1"/>
    <col min="6409" max="6410" width="20" style="149" customWidth="1"/>
    <col min="6411" max="6411" width="1.6640625" style="149" customWidth="1"/>
    <col min="6412" max="6656" width="9.33203125" style="149"/>
    <col min="6657" max="6657" width="8.33203125" style="149" customWidth="1"/>
    <col min="6658" max="6658" width="1.6640625" style="149" customWidth="1"/>
    <col min="6659" max="6660" width="5" style="149" customWidth="1"/>
    <col min="6661" max="6661" width="11.6640625" style="149" customWidth="1"/>
    <col min="6662" max="6662" width="9.1640625" style="149" customWidth="1"/>
    <col min="6663" max="6663" width="5" style="149" customWidth="1"/>
    <col min="6664" max="6664" width="77.83203125" style="149" customWidth="1"/>
    <col min="6665" max="6666" width="20" style="149" customWidth="1"/>
    <col min="6667" max="6667" width="1.6640625" style="149" customWidth="1"/>
    <col min="6668" max="6912" width="9.33203125" style="149"/>
    <col min="6913" max="6913" width="8.33203125" style="149" customWidth="1"/>
    <col min="6914" max="6914" width="1.6640625" style="149" customWidth="1"/>
    <col min="6915" max="6916" width="5" style="149" customWidth="1"/>
    <col min="6917" max="6917" width="11.6640625" style="149" customWidth="1"/>
    <col min="6918" max="6918" width="9.1640625" style="149" customWidth="1"/>
    <col min="6919" max="6919" width="5" style="149" customWidth="1"/>
    <col min="6920" max="6920" width="77.83203125" style="149" customWidth="1"/>
    <col min="6921" max="6922" width="20" style="149" customWidth="1"/>
    <col min="6923" max="6923" width="1.6640625" style="149" customWidth="1"/>
    <col min="6924" max="7168" width="9.33203125" style="149"/>
    <col min="7169" max="7169" width="8.33203125" style="149" customWidth="1"/>
    <col min="7170" max="7170" width="1.6640625" style="149" customWidth="1"/>
    <col min="7171" max="7172" width="5" style="149" customWidth="1"/>
    <col min="7173" max="7173" width="11.6640625" style="149" customWidth="1"/>
    <col min="7174" max="7174" width="9.1640625" style="149" customWidth="1"/>
    <col min="7175" max="7175" width="5" style="149" customWidth="1"/>
    <col min="7176" max="7176" width="77.83203125" style="149" customWidth="1"/>
    <col min="7177" max="7178" width="20" style="149" customWidth="1"/>
    <col min="7179" max="7179" width="1.6640625" style="149" customWidth="1"/>
    <col min="7180" max="7424" width="9.33203125" style="149"/>
    <col min="7425" max="7425" width="8.33203125" style="149" customWidth="1"/>
    <col min="7426" max="7426" width="1.6640625" style="149" customWidth="1"/>
    <col min="7427" max="7428" width="5" style="149" customWidth="1"/>
    <col min="7429" max="7429" width="11.6640625" style="149" customWidth="1"/>
    <col min="7430" max="7430" width="9.1640625" style="149" customWidth="1"/>
    <col min="7431" max="7431" width="5" style="149" customWidth="1"/>
    <col min="7432" max="7432" width="77.83203125" style="149" customWidth="1"/>
    <col min="7433" max="7434" width="20" style="149" customWidth="1"/>
    <col min="7435" max="7435" width="1.6640625" style="149" customWidth="1"/>
    <col min="7436" max="7680" width="9.33203125" style="149"/>
    <col min="7681" max="7681" width="8.33203125" style="149" customWidth="1"/>
    <col min="7682" max="7682" width="1.6640625" style="149" customWidth="1"/>
    <col min="7683" max="7684" width="5" style="149" customWidth="1"/>
    <col min="7685" max="7685" width="11.6640625" style="149" customWidth="1"/>
    <col min="7686" max="7686" width="9.1640625" style="149" customWidth="1"/>
    <col min="7687" max="7687" width="5" style="149" customWidth="1"/>
    <col min="7688" max="7688" width="77.83203125" style="149" customWidth="1"/>
    <col min="7689" max="7690" width="20" style="149" customWidth="1"/>
    <col min="7691" max="7691" width="1.6640625" style="149" customWidth="1"/>
    <col min="7692" max="7936" width="9.33203125" style="149"/>
    <col min="7937" max="7937" width="8.33203125" style="149" customWidth="1"/>
    <col min="7938" max="7938" width="1.6640625" style="149" customWidth="1"/>
    <col min="7939" max="7940" width="5" style="149" customWidth="1"/>
    <col min="7941" max="7941" width="11.6640625" style="149" customWidth="1"/>
    <col min="7942" max="7942" width="9.1640625" style="149" customWidth="1"/>
    <col min="7943" max="7943" width="5" style="149" customWidth="1"/>
    <col min="7944" max="7944" width="77.83203125" style="149" customWidth="1"/>
    <col min="7945" max="7946" width="20" style="149" customWidth="1"/>
    <col min="7947" max="7947" width="1.6640625" style="149" customWidth="1"/>
    <col min="7948" max="8192" width="9.33203125" style="149"/>
    <col min="8193" max="8193" width="8.33203125" style="149" customWidth="1"/>
    <col min="8194" max="8194" width="1.6640625" style="149" customWidth="1"/>
    <col min="8195" max="8196" width="5" style="149" customWidth="1"/>
    <col min="8197" max="8197" width="11.6640625" style="149" customWidth="1"/>
    <col min="8198" max="8198" width="9.1640625" style="149" customWidth="1"/>
    <col min="8199" max="8199" width="5" style="149" customWidth="1"/>
    <col min="8200" max="8200" width="77.83203125" style="149" customWidth="1"/>
    <col min="8201" max="8202" width="20" style="149" customWidth="1"/>
    <col min="8203" max="8203" width="1.6640625" style="149" customWidth="1"/>
    <col min="8204" max="8448" width="9.33203125" style="149"/>
    <col min="8449" max="8449" width="8.33203125" style="149" customWidth="1"/>
    <col min="8450" max="8450" width="1.6640625" style="149" customWidth="1"/>
    <col min="8451" max="8452" width="5" style="149" customWidth="1"/>
    <col min="8453" max="8453" width="11.6640625" style="149" customWidth="1"/>
    <col min="8454" max="8454" width="9.1640625" style="149" customWidth="1"/>
    <col min="8455" max="8455" width="5" style="149" customWidth="1"/>
    <col min="8456" max="8456" width="77.83203125" style="149" customWidth="1"/>
    <col min="8457" max="8458" width="20" style="149" customWidth="1"/>
    <col min="8459" max="8459" width="1.6640625" style="149" customWidth="1"/>
    <col min="8460" max="8704" width="9.33203125" style="149"/>
    <col min="8705" max="8705" width="8.33203125" style="149" customWidth="1"/>
    <col min="8706" max="8706" width="1.6640625" style="149" customWidth="1"/>
    <col min="8707" max="8708" width="5" style="149" customWidth="1"/>
    <col min="8709" max="8709" width="11.6640625" style="149" customWidth="1"/>
    <col min="8710" max="8710" width="9.1640625" style="149" customWidth="1"/>
    <col min="8711" max="8711" width="5" style="149" customWidth="1"/>
    <col min="8712" max="8712" width="77.83203125" style="149" customWidth="1"/>
    <col min="8713" max="8714" width="20" style="149" customWidth="1"/>
    <col min="8715" max="8715" width="1.6640625" style="149" customWidth="1"/>
    <col min="8716" max="8960" width="9.33203125" style="149"/>
    <col min="8961" max="8961" width="8.33203125" style="149" customWidth="1"/>
    <col min="8962" max="8962" width="1.6640625" style="149" customWidth="1"/>
    <col min="8963" max="8964" width="5" style="149" customWidth="1"/>
    <col min="8965" max="8965" width="11.6640625" style="149" customWidth="1"/>
    <col min="8966" max="8966" width="9.1640625" style="149" customWidth="1"/>
    <col min="8967" max="8967" width="5" style="149" customWidth="1"/>
    <col min="8968" max="8968" width="77.83203125" style="149" customWidth="1"/>
    <col min="8969" max="8970" width="20" style="149" customWidth="1"/>
    <col min="8971" max="8971" width="1.6640625" style="149" customWidth="1"/>
    <col min="8972" max="9216" width="9.33203125" style="149"/>
    <col min="9217" max="9217" width="8.33203125" style="149" customWidth="1"/>
    <col min="9218" max="9218" width="1.6640625" style="149" customWidth="1"/>
    <col min="9219" max="9220" width="5" style="149" customWidth="1"/>
    <col min="9221" max="9221" width="11.6640625" style="149" customWidth="1"/>
    <col min="9222" max="9222" width="9.1640625" style="149" customWidth="1"/>
    <col min="9223" max="9223" width="5" style="149" customWidth="1"/>
    <col min="9224" max="9224" width="77.83203125" style="149" customWidth="1"/>
    <col min="9225" max="9226" width="20" style="149" customWidth="1"/>
    <col min="9227" max="9227" width="1.6640625" style="149" customWidth="1"/>
    <col min="9228" max="9472" width="9.33203125" style="149"/>
    <col min="9473" max="9473" width="8.33203125" style="149" customWidth="1"/>
    <col min="9474" max="9474" width="1.6640625" style="149" customWidth="1"/>
    <col min="9475" max="9476" width="5" style="149" customWidth="1"/>
    <col min="9477" max="9477" width="11.6640625" style="149" customWidth="1"/>
    <col min="9478" max="9478" width="9.1640625" style="149" customWidth="1"/>
    <col min="9479" max="9479" width="5" style="149" customWidth="1"/>
    <col min="9480" max="9480" width="77.83203125" style="149" customWidth="1"/>
    <col min="9481" max="9482" width="20" style="149" customWidth="1"/>
    <col min="9483" max="9483" width="1.6640625" style="149" customWidth="1"/>
    <col min="9484" max="9728" width="9.33203125" style="149"/>
    <col min="9729" max="9729" width="8.33203125" style="149" customWidth="1"/>
    <col min="9730" max="9730" width="1.6640625" style="149" customWidth="1"/>
    <col min="9731" max="9732" width="5" style="149" customWidth="1"/>
    <col min="9733" max="9733" width="11.6640625" style="149" customWidth="1"/>
    <col min="9734" max="9734" width="9.1640625" style="149" customWidth="1"/>
    <col min="9735" max="9735" width="5" style="149" customWidth="1"/>
    <col min="9736" max="9736" width="77.83203125" style="149" customWidth="1"/>
    <col min="9737" max="9738" width="20" style="149" customWidth="1"/>
    <col min="9739" max="9739" width="1.6640625" style="149" customWidth="1"/>
    <col min="9740" max="9984" width="9.33203125" style="149"/>
    <col min="9985" max="9985" width="8.33203125" style="149" customWidth="1"/>
    <col min="9986" max="9986" width="1.6640625" style="149" customWidth="1"/>
    <col min="9987" max="9988" width="5" style="149" customWidth="1"/>
    <col min="9989" max="9989" width="11.6640625" style="149" customWidth="1"/>
    <col min="9990" max="9990" width="9.1640625" style="149" customWidth="1"/>
    <col min="9991" max="9991" width="5" style="149" customWidth="1"/>
    <col min="9992" max="9992" width="77.83203125" style="149" customWidth="1"/>
    <col min="9993" max="9994" width="20" style="149" customWidth="1"/>
    <col min="9995" max="9995" width="1.6640625" style="149" customWidth="1"/>
    <col min="9996" max="10240" width="9.33203125" style="149"/>
    <col min="10241" max="10241" width="8.33203125" style="149" customWidth="1"/>
    <col min="10242" max="10242" width="1.6640625" style="149" customWidth="1"/>
    <col min="10243" max="10244" width="5" style="149" customWidth="1"/>
    <col min="10245" max="10245" width="11.6640625" style="149" customWidth="1"/>
    <col min="10246" max="10246" width="9.1640625" style="149" customWidth="1"/>
    <col min="10247" max="10247" width="5" style="149" customWidth="1"/>
    <col min="10248" max="10248" width="77.83203125" style="149" customWidth="1"/>
    <col min="10249" max="10250" width="20" style="149" customWidth="1"/>
    <col min="10251" max="10251" width="1.6640625" style="149" customWidth="1"/>
    <col min="10252" max="10496" width="9.33203125" style="149"/>
    <col min="10497" max="10497" width="8.33203125" style="149" customWidth="1"/>
    <col min="10498" max="10498" width="1.6640625" style="149" customWidth="1"/>
    <col min="10499" max="10500" width="5" style="149" customWidth="1"/>
    <col min="10501" max="10501" width="11.6640625" style="149" customWidth="1"/>
    <col min="10502" max="10502" width="9.1640625" style="149" customWidth="1"/>
    <col min="10503" max="10503" width="5" style="149" customWidth="1"/>
    <col min="10504" max="10504" width="77.83203125" style="149" customWidth="1"/>
    <col min="10505" max="10506" width="20" style="149" customWidth="1"/>
    <col min="10507" max="10507" width="1.6640625" style="149" customWidth="1"/>
    <col min="10508" max="10752" width="9.33203125" style="149"/>
    <col min="10753" max="10753" width="8.33203125" style="149" customWidth="1"/>
    <col min="10754" max="10754" width="1.6640625" style="149" customWidth="1"/>
    <col min="10755" max="10756" width="5" style="149" customWidth="1"/>
    <col min="10757" max="10757" width="11.6640625" style="149" customWidth="1"/>
    <col min="10758" max="10758" width="9.1640625" style="149" customWidth="1"/>
    <col min="10759" max="10759" width="5" style="149" customWidth="1"/>
    <col min="10760" max="10760" width="77.83203125" style="149" customWidth="1"/>
    <col min="10761" max="10762" width="20" style="149" customWidth="1"/>
    <col min="10763" max="10763" width="1.6640625" style="149" customWidth="1"/>
    <col min="10764" max="11008" width="9.33203125" style="149"/>
    <col min="11009" max="11009" width="8.33203125" style="149" customWidth="1"/>
    <col min="11010" max="11010" width="1.6640625" style="149" customWidth="1"/>
    <col min="11011" max="11012" width="5" style="149" customWidth="1"/>
    <col min="11013" max="11013" width="11.6640625" style="149" customWidth="1"/>
    <col min="11014" max="11014" width="9.1640625" style="149" customWidth="1"/>
    <col min="11015" max="11015" width="5" style="149" customWidth="1"/>
    <col min="11016" max="11016" width="77.83203125" style="149" customWidth="1"/>
    <col min="11017" max="11018" width="20" style="149" customWidth="1"/>
    <col min="11019" max="11019" width="1.6640625" style="149" customWidth="1"/>
    <col min="11020" max="11264" width="9.33203125" style="149"/>
    <col min="11265" max="11265" width="8.33203125" style="149" customWidth="1"/>
    <col min="11266" max="11266" width="1.6640625" style="149" customWidth="1"/>
    <col min="11267" max="11268" width="5" style="149" customWidth="1"/>
    <col min="11269" max="11269" width="11.6640625" style="149" customWidth="1"/>
    <col min="11270" max="11270" width="9.1640625" style="149" customWidth="1"/>
    <col min="11271" max="11271" width="5" style="149" customWidth="1"/>
    <col min="11272" max="11272" width="77.83203125" style="149" customWidth="1"/>
    <col min="11273" max="11274" width="20" style="149" customWidth="1"/>
    <col min="11275" max="11275" width="1.6640625" style="149" customWidth="1"/>
    <col min="11276" max="11520" width="9.33203125" style="149"/>
    <col min="11521" max="11521" width="8.33203125" style="149" customWidth="1"/>
    <col min="11522" max="11522" width="1.6640625" style="149" customWidth="1"/>
    <col min="11523" max="11524" width="5" style="149" customWidth="1"/>
    <col min="11525" max="11525" width="11.6640625" style="149" customWidth="1"/>
    <col min="11526" max="11526" width="9.1640625" style="149" customWidth="1"/>
    <col min="11527" max="11527" width="5" style="149" customWidth="1"/>
    <col min="11528" max="11528" width="77.83203125" style="149" customWidth="1"/>
    <col min="11529" max="11530" width="20" style="149" customWidth="1"/>
    <col min="11531" max="11531" width="1.6640625" style="149" customWidth="1"/>
    <col min="11532" max="11776" width="9.33203125" style="149"/>
    <col min="11777" max="11777" width="8.33203125" style="149" customWidth="1"/>
    <col min="11778" max="11778" width="1.6640625" style="149" customWidth="1"/>
    <col min="11779" max="11780" width="5" style="149" customWidth="1"/>
    <col min="11781" max="11781" width="11.6640625" style="149" customWidth="1"/>
    <col min="11782" max="11782" width="9.1640625" style="149" customWidth="1"/>
    <col min="11783" max="11783" width="5" style="149" customWidth="1"/>
    <col min="11784" max="11784" width="77.83203125" style="149" customWidth="1"/>
    <col min="11785" max="11786" width="20" style="149" customWidth="1"/>
    <col min="11787" max="11787" width="1.6640625" style="149" customWidth="1"/>
    <col min="11788" max="12032" width="9.33203125" style="149"/>
    <col min="12033" max="12033" width="8.33203125" style="149" customWidth="1"/>
    <col min="12034" max="12034" width="1.6640625" style="149" customWidth="1"/>
    <col min="12035" max="12036" width="5" style="149" customWidth="1"/>
    <col min="12037" max="12037" width="11.6640625" style="149" customWidth="1"/>
    <col min="12038" max="12038" width="9.1640625" style="149" customWidth="1"/>
    <col min="12039" max="12039" width="5" style="149" customWidth="1"/>
    <col min="12040" max="12040" width="77.83203125" style="149" customWidth="1"/>
    <col min="12041" max="12042" width="20" style="149" customWidth="1"/>
    <col min="12043" max="12043" width="1.6640625" style="149" customWidth="1"/>
    <col min="12044" max="12288" width="9.33203125" style="149"/>
    <col min="12289" max="12289" width="8.33203125" style="149" customWidth="1"/>
    <col min="12290" max="12290" width="1.6640625" style="149" customWidth="1"/>
    <col min="12291" max="12292" width="5" style="149" customWidth="1"/>
    <col min="12293" max="12293" width="11.6640625" style="149" customWidth="1"/>
    <col min="12294" max="12294" width="9.1640625" style="149" customWidth="1"/>
    <col min="12295" max="12295" width="5" style="149" customWidth="1"/>
    <col min="12296" max="12296" width="77.83203125" style="149" customWidth="1"/>
    <col min="12297" max="12298" width="20" style="149" customWidth="1"/>
    <col min="12299" max="12299" width="1.6640625" style="149" customWidth="1"/>
    <col min="12300" max="12544" width="9.33203125" style="149"/>
    <col min="12545" max="12545" width="8.33203125" style="149" customWidth="1"/>
    <col min="12546" max="12546" width="1.6640625" style="149" customWidth="1"/>
    <col min="12547" max="12548" width="5" style="149" customWidth="1"/>
    <col min="12549" max="12549" width="11.6640625" style="149" customWidth="1"/>
    <col min="12550" max="12550" width="9.1640625" style="149" customWidth="1"/>
    <col min="12551" max="12551" width="5" style="149" customWidth="1"/>
    <col min="12552" max="12552" width="77.83203125" style="149" customWidth="1"/>
    <col min="12553" max="12554" width="20" style="149" customWidth="1"/>
    <col min="12555" max="12555" width="1.6640625" style="149" customWidth="1"/>
    <col min="12556" max="12800" width="9.33203125" style="149"/>
    <col min="12801" max="12801" width="8.33203125" style="149" customWidth="1"/>
    <col min="12802" max="12802" width="1.6640625" style="149" customWidth="1"/>
    <col min="12803" max="12804" width="5" style="149" customWidth="1"/>
    <col min="12805" max="12805" width="11.6640625" style="149" customWidth="1"/>
    <col min="12806" max="12806" width="9.1640625" style="149" customWidth="1"/>
    <col min="12807" max="12807" width="5" style="149" customWidth="1"/>
    <col min="12808" max="12808" width="77.83203125" style="149" customWidth="1"/>
    <col min="12809" max="12810" width="20" style="149" customWidth="1"/>
    <col min="12811" max="12811" width="1.6640625" style="149" customWidth="1"/>
    <col min="12812" max="13056" width="9.33203125" style="149"/>
    <col min="13057" max="13057" width="8.33203125" style="149" customWidth="1"/>
    <col min="13058" max="13058" width="1.6640625" style="149" customWidth="1"/>
    <col min="13059" max="13060" width="5" style="149" customWidth="1"/>
    <col min="13061" max="13061" width="11.6640625" style="149" customWidth="1"/>
    <col min="13062" max="13062" width="9.1640625" style="149" customWidth="1"/>
    <col min="13063" max="13063" width="5" style="149" customWidth="1"/>
    <col min="13064" max="13064" width="77.83203125" style="149" customWidth="1"/>
    <col min="13065" max="13066" width="20" style="149" customWidth="1"/>
    <col min="13067" max="13067" width="1.6640625" style="149" customWidth="1"/>
    <col min="13068" max="13312" width="9.33203125" style="149"/>
    <col min="13313" max="13313" width="8.33203125" style="149" customWidth="1"/>
    <col min="13314" max="13314" width="1.6640625" style="149" customWidth="1"/>
    <col min="13315" max="13316" width="5" style="149" customWidth="1"/>
    <col min="13317" max="13317" width="11.6640625" style="149" customWidth="1"/>
    <col min="13318" max="13318" width="9.1640625" style="149" customWidth="1"/>
    <col min="13319" max="13319" width="5" style="149" customWidth="1"/>
    <col min="13320" max="13320" width="77.83203125" style="149" customWidth="1"/>
    <col min="13321" max="13322" width="20" style="149" customWidth="1"/>
    <col min="13323" max="13323" width="1.6640625" style="149" customWidth="1"/>
    <col min="13324" max="13568" width="9.33203125" style="149"/>
    <col min="13569" max="13569" width="8.33203125" style="149" customWidth="1"/>
    <col min="13570" max="13570" width="1.6640625" style="149" customWidth="1"/>
    <col min="13571" max="13572" width="5" style="149" customWidth="1"/>
    <col min="13573" max="13573" width="11.6640625" style="149" customWidth="1"/>
    <col min="13574" max="13574" width="9.1640625" style="149" customWidth="1"/>
    <col min="13575" max="13575" width="5" style="149" customWidth="1"/>
    <col min="13576" max="13576" width="77.83203125" style="149" customWidth="1"/>
    <col min="13577" max="13578" width="20" style="149" customWidth="1"/>
    <col min="13579" max="13579" width="1.6640625" style="149" customWidth="1"/>
    <col min="13580" max="13824" width="9.33203125" style="149"/>
    <col min="13825" max="13825" width="8.33203125" style="149" customWidth="1"/>
    <col min="13826" max="13826" width="1.6640625" style="149" customWidth="1"/>
    <col min="13827" max="13828" width="5" style="149" customWidth="1"/>
    <col min="13829" max="13829" width="11.6640625" style="149" customWidth="1"/>
    <col min="13830" max="13830" width="9.1640625" style="149" customWidth="1"/>
    <col min="13831" max="13831" width="5" style="149" customWidth="1"/>
    <col min="13832" max="13832" width="77.83203125" style="149" customWidth="1"/>
    <col min="13833" max="13834" width="20" style="149" customWidth="1"/>
    <col min="13835" max="13835" width="1.6640625" style="149" customWidth="1"/>
    <col min="13836" max="14080" width="9.33203125" style="149"/>
    <col min="14081" max="14081" width="8.33203125" style="149" customWidth="1"/>
    <col min="14082" max="14082" width="1.6640625" style="149" customWidth="1"/>
    <col min="14083" max="14084" width="5" style="149" customWidth="1"/>
    <col min="14085" max="14085" width="11.6640625" style="149" customWidth="1"/>
    <col min="14086" max="14086" width="9.1640625" style="149" customWidth="1"/>
    <col min="14087" max="14087" width="5" style="149" customWidth="1"/>
    <col min="14088" max="14088" width="77.83203125" style="149" customWidth="1"/>
    <col min="14089" max="14090" width="20" style="149" customWidth="1"/>
    <col min="14091" max="14091" width="1.6640625" style="149" customWidth="1"/>
    <col min="14092" max="14336" width="9.33203125" style="149"/>
    <col min="14337" max="14337" width="8.33203125" style="149" customWidth="1"/>
    <col min="14338" max="14338" width="1.6640625" style="149" customWidth="1"/>
    <col min="14339" max="14340" width="5" style="149" customWidth="1"/>
    <col min="14341" max="14341" width="11.6640625" style="149" customWidth="1"/>
    <col min="14342" max="14342" width="9.1640625" style="149" customWidth="1"/>
    <col min="14343" max="14343" width="5" style="149" customWidth="1"/>
    <col min="14344" max="14344" width="77.83203125" style="149" customWidth="1"/>
    <col min="14345" max="14346" width="20" style="149" customWidth="1"/>
    <col min="14347" max="14347" width="1.6640625" style="149" customWidth="1"/>
    <col min="14348" max="14592" width="9.33203125" style="149"/>
    <col min="14593" max="14593" width="8.33203125" style="149" customWidth="1"/>
    <col min="14594" max="14594" width="1.6640625" style="149" customWidth="1"/>
    <col min="14595" max="14596" width="5" style="149" customWidth="1"/>
    <col min="14597" max="14597" width="11.6640625" style="149" customWidth="1"/>
    <col min="14598" max="14598" width="9.1640625" style="149" customWidth="1"/>
    <col min="14599" max="14599" width="5" style="149" customWidth="1"/>
    <col min="14600" max="14600" width="77.83203125" style="149" customWidth="1"/>
    <col min="14601" max="14602" width="20" style="149" customWidth="1"/>
    <col min="14603" max="14603" width="1.6640625" style="149" customWidth="1"/>
    <col min="14604" max="14848" width="9.33203125" style="149"/>
    <col min="14849" max="14849" width="8.33203125" style="149" customWidth="1"/>
    <col min="14850" max="14850" width="1.6640625" style="149" customWidth="1"/>
    <col min="14851" max="14852" width="5" style="149" customWidth="1"/>
    <col min="14853" max="14853" width="11.6640625" style="149" customWidth="1"/>
    <col min="14854" max="14854" width="9.1640625" style="149" customWidth="1"/>
    <col min="14855" max="14855" width="5" style="149" customWidth="1"/>
    <col min="14856" max="14856" width="77.83203125" style="149" customWidth="1"/>
    <col min="14857" max="14858" width="20" style="149" customWidth="1"/>
    <col min="14859" max="14859" width="1.6640625" style="149" customWidth="1"/>
    <col min="14860" max="15104" width="9.33203125" style="149"/>
    <col min="15105" max="15105" width="8.33203125" style="149" customWidth="1"/>
    <col min="15106" max="15106" width="1.6640625" style="149" customWidth="1"/>
    <col min="15107" max="15108" width="5" style="149" customWidth="1"/>
    <col min="15109" max="15109" width="11.6640625" style="149" customWidth="1"/>
    <col min="15110" max="15110" width="9.1640625" style="149" customWidth="1"/>
    <col min="15111" max="15111" width="5" style="149" customWidth="1"/>
    <col min="15112" max="15112" width="77.83203125" style="149" customWidth="1"/>
    <col min="15113" max="15114" width="20" style="149" customWidth="1"/>
    <col min="15115" max="15115" width="1.6640625" style="149" customWidth="1"/>
    <col min="15116" max="15360" width="9.33203125" style="149"/>
    <col min="15361" max="15361" width="8.33203125" style="149" customWidth="1"/>
    <col min="15362" max="15362" width="1.6640625" style="149" customWidth="1"/>
    <col min="15363" max="15364" width="5" style="149" customWidth="1"/>
    <col min="15365" max="15365" width="11.6640625" style="149" customWidth="1"/>
    <col min="15366" max="15366" width="9.1640625" style="149" customWidth="1"/>
    <col min="15367" max="15367" width="5" style="149" customWidth="1"/>
    <col min="15368" max="15368" width="77.83203125" style="149" customWidth="1"/>
    <col min="15369" max="15370" width="20" style="149" customWidth="1"/>
    <col min="15371" max="15371" width="1.6640625" style="149" customWidth="1"/>
    <col min="15372" max="15616" width="9.33203125" style="149"/>
    <col min="15617" max="15617" width="8.33203125" style="149" customWidth="1"/>
    <col min="15618" max="15618" width="1.6640625" style="149" customWidth="1"/>
    <col min="15619" max="15620" width="5" style="149" customWidth="1"/>
    <col min="15621" max="15621" width="11.6640625" style="149" customWidth="1"/>
    <col min="15622" max="15622" width="9.1640625" style="149" customWidth="1"/>
    <col min="15623" max="15623" width="5" style="149" customWidth="1"/>
    <col min="15624" max="15624" width="77.83203125" style="149" customWidth="1"/>
    <col min="15625" max="15626" width="20" style="149" customWidth="1"/>
    <col min="15627" max="15627" width="1.6640625" style="149" customWidth="1"/>
    <col min="15628" max="15872" width="9.33203125" style="149"/>
    <col min="15873" max="15873" width="8.33203125" style="149" customWidth="1"/>
    <col min="15874" max="15874" width="1.6640625" style="149" customWidth="1"/>
    <col min="15875" max="15876" width="5" style="149" customWidth="1"/>
    <col min="15877" max="15877" width="11.6640625" style="149" customWidth="1"/>
    <col min="15878" max="15878" width="9.1640625" style="149" customWidth="1"/>
    <col min="15879" max="15879" width="5" style="149" customWidth="1"/>
    <col min="15880" max="15880" width="77.83203125" style="149" customWidth="1"/>
    <col min="15881" max="15882" width="20" style="149" customWidth="1"/>
    <col min="15883" max="15883" width="1.6640625" style="149" customWidth="1"/>
    <col min="15884" max="16128" width="9.33203125" style="149"/>
    <col min="16129" max="16129" width="8.33203125" style="149" customWidth="1"/>
    <col min="16130" max="16130" width="1.6640625" style="149" customWidth="1"/>
    <col min="16131" max="16132" width="5" style="149" customWidth="1"/>
    <col min="16133" max="16133" width="11.6640625" style="149" customWidth="1"/>
    <col min="16134" max="16134" width="9.1640625" style="149" customWidth="1"/>
    <col min="16135" max="16135" width="5" style="149" customWidth="1"/>
    <col min="16136" max="16136" width="77.83203125" style="149" customWidth="1"/>
    <col min="16137" max="16138" width="20" style="149" customWidth="1"/>
    <col min="16139" max="16139" width="1.6640625" style="149" customWidth="1"/>
    <col min="16140" max="16384" width="9.33203125" style="149"/>
  </cols>
  <sheetData>
    <row r="1" spans="2:11" ht="37.5" customHeight="1" x14ac:dyDescent="0.2"/>
    <row r="2" spans="2:11" ht="7.5" customHeight="1" x14ac:dyDescent="0.2">
      <c r="B2" s="150"/>
      <c r="C2" s="151"/>
      <c r="D2" s="151"/>
      <c r="E2" s="151"/>
      <c r="F2" s="151"/>
      <c r="G2" s="151"/>
      <c r="H2" s="151"/>
      <c r="I2" s="151"/>
      <c r="J2" s="151"/>
      <c r="K2" s="152"/>
    </row>
    <row r="3" spans="2:11" s="155" customFormat="1" ht="45" customHeight="1" x14ac:dyDescent="0.2">
      <c r="B3" s="153"/>
      <c r="C3" s="181" t="s">
        <v>1742</v>
      </c>
      <c r="D3" s="181"/>
      <c r="E3" s="181"/>
      <c r="F3" s="181"/>
      <c r="G3" s="181"/>
      <c r="H3" s="181"/>
      <c r="I3" s="181"/>
      <c r="J3" s="181"/>
      <c r="K3" s="154"/>
    </row>
    <row r="4" spans="2:11" ht="25.5" customHeight="1" x14ac:dyDescent="0.3">
      <c r="B4" s="156"/>
      <c r="C4" s="180" t="s">
        <v>1743</v>
      </c>
      <c r="D4" s="180"/>
      <c r="E4" s="180"/>
      <c r="F4" s="180"/>
      <c r="G4" s="180"/>
      <c r="H4" s="180"/>
      <c r="I4" s="180"/>
      <c r="J4" s="180"/>
      <c r="K4" s="157"/>
    </row>
    <row r="5" spans="2:11" ht="5.25" customHeight="1" x14ac:dyDescent="0.2">
      <c r="B5" s="156"/>
      <c r="C5" s="158"/>
      <c r="D5" s="158"/>
      <c r="E5" s="158"/>
      <c r="F5" s="158"/>
      <c r="G5" s="158"/>
      <c r="H5" s="158"/>
      <c r="I5" s="158"/>
      <c r="J5" s="158"/>
      <c r="K5" s="157"/>
    </row>
    <row r="6" spans="2:11" ht="15" customHeight="1" x14ac:dyDescent="0.2">
      <c r="B6" s="159"/>
      <c r="C6" s="160"/>
      <c r="D6" s="178" t="s">
        <v>1744</v>
      </c>
      <c r="E6" s="178"/>
      <c r="F6" s="178"/>
      <c r="G6" s="178"/>
      <c r="H6" s="178"/>
      <c r="I6" s="178"/>
      <c r="J6" s="178"/>
      <c r="K6" s="157"/>
    </row>
    <row r="7" spans="2:11" ht="15" customHeight="1" x14ac:dyDescent="0.2">
      <c r="B7" s="159"/>
      <c r="C7" s="161"/>
      <c r="D7" s="178" t="s">
        <v>1745</v>
      </c>
      <c r="E7" s="178"/>
      <c r="F7" s="178"/>
      <c r="G7" s="178"/>
      <c r="H7" s="178"/>
      <c r="I7" s="178"/>
      <c r="J7" s="178"/>
      <c r="K7" s="157"/>
    </row>
    <row r="8" spans="2:11" ht="12.75" customHeight="1" x14ac:dyDescent="0.2">
      <c r="B8" s="159"/>
      <c r="C8" s="161"/>
      <c r="D8" s="161"/>
      <c r="E8" s="161"/>
      <c r="F8" s="161"/>
      <c r="G8" s="161"/>
      <c r="H8" s="161"/>
      <c r="I8" s="161"/>
      <c r="J8" s="161"/>
      <c r="K8" s="157"/>
    </row>
    <row r="9" spans="2:11" ht="15" customHeight="1" x14ac:dyDescent="0.2">
      <c r="B9" s="159"/>
      <c r="C9" s="161"/>
      <c r="D9" s="178" t="s">
        <v>1746</v>
      </c>
      <c r="E9" s="178"/>
      <c r="F9" s="178"/>
      <c r="G9" s="178"/>
      <c r="H9" s="178"/>
      <c r="I9" s="178"/>
      <c r="J9" s="178"/>
      <c r="K9" s="157"/>
    </row>
    <row r="10" spans="2:11" ht="15" customHeight="1" x14ac:dyDescent="0.2">
      <c r="B10" s="159"/>
      <c r="C10" s="161"/>
      <c r="D10" s="178" t="s">
        <v>1747</v>
      </c>
      <c r="E10" s="178"/>
      <c r="F10" s="178"/>
      <c r="G10" s="178"/>
      <c r="H10" s="178"/>
      <c r="I10" s="178"/>
      <c r="J10" s="178"/>
      <c r="K10" s="157"/>
    </row>
    <row r="11" spans="2:11" ht="12.75" customHeight="1" x14ac:dyDescent="0.2">
      <c r="B11" s="159"/>
      <c r="C11" s="161"/>
      <c r="D11" s="161"/>
      <c r="E11" s="161"/>
      <c r="F11" s="161"/>
      <c r="G11" s="161"/>
      <c r="H11" s="161"/>
      <c r="I11" s="161"/>
      <c r="J11" s="161"/>
      <c r="K11" s="157"/>
    </row>
    <row r="12" spans="2:11" ht="15" customHeight="1" x14ac:dyDescent="0.2">
      <c r="B12" s="159"/>
      <c r="C12" s="161"/>
      <c r="D12" s="178" t="s">
        <v>1748</v>
      </c>
      <c r="E12" s="178"/>
      <c r="F12" s="178"/>
      <c r="G12" s="178"/>
      <c r="H12" s="178"/>
      <c r="I12" s="178"/>
      <c r="J12" s="178"/>
      <c r="K12" s="157"/>
    </row>
    <row r="13" spans="2:11" ht="15" customHeight="1" x14ac:dyDescent="0.2">
      <c r="B13" s="159"/>
      <c r="C13" s="161"/>
      <c r="D13" s="178" t="s">
        <v>1749</v>
      </c>
      <c r="E13" s="178"/>
      <c r="F13" s="178"/>
      <c r="G13" s="178"/>
      <c r="H13" s="178"/>
      <c r="I13" s="178"/>
      <c r="J13" s="178"/>
      <c r="K13" s="157"/>
    </row>
    <row r="14" spans="2:11" ht="15" customHeight="1" x14ac:dyDescent="0.2">
      <c r="B14" s="159"/>
      <c r="C14" s="161"/>
      <c r="D14" s="178" t="s">
        <v>1750</v>
      </c>
      <c r="E14" s="178"/>
      <c r="F14" s="178"/>
      <c r="G14" s="178"/>
      <c r="H14" s="178"/>
      <c r="I14" s="178"/>
      <c r="J14" s="178"/>
      <c r="K14" s="157"/>
    </row>
    <row r="15" spans="2:11" ht="15" customHeight="1" x14ac:dyDescent="0.2">
      <c r="B15" s="159"/>
      <c r="C15" s="161"/>
      <c r="D15" s="160"/>
      <c r="E15" s="162" t="s">
        <v>76</v>
      </c>
      <c r="F15" s="160"/>
      <c r="G15" s="178" t="s">
        <v>1751</v>
      </c>
      <c r="H15" s="178"/>
      <c r="I15" s="178"/>
      <c r="J15" s="178"/>
      <c r="K15" s="157"/>
    </row>
    <row r="16" spans="2:11" ht="15" customHeight="1" x14ac:dyDescent="0.2">
      <c r="B16" s="159"/>
      <c r="C16" s="161"/>
      <c r="D16" s="160"/>
      <c r="E16" s="162" t="s">
        <v>1752</v>
      </c>
      <c r="F16" s="160"/>
      <c r="G16" s="178" t="s">
        <v>1753</v>
      </c>
      <c r="H16" s="178"/>
      <c r="I16" s="178"/>
      <c r="J16" s="178"/>
      <c r="K16" s="157"/>
    </row>
    <row r="17" spans="2:11" ht="15" customHeight="1" x14ac:dyDescent="0.2">
      <c r="B17" s="159"/>
      <c r="C17" s="161"/>
      <c r="D17" s="160"/>
      <c r="E17" s="162" t="s">
        <v>41</v>
      </c>
      <c r="F17" s="160"/>
      <c r="G17" s="178" t="s">
        <v>1754</v>
      </c>
      <c r="H17" s="178"/>
      <c r="I17" s="178"/>
      <c r="J17" s="178"/>
      <c r="K17" s="157"/>
    </row>
    <row r="18" spans="2:11" ht="15" customHeight="1" x14ac:dyDescent="0.2">
      <c r="B18" s="159"/>
      <c r="C18" s="161"/>
      <c r="D18" s="160"/>
      <c r="E18" s="162" t="s">
        <v>42</v>
      </c>
      <c r="F18" s="160"/>
      <c r="G18" s="178" t="s">
        <v>1755</v>
      </c>
      <c r="H18" s="178"/>
      <c r="I18" s="178"/>
      <c r="J18" s="178"/>
      <c r="K18" s="157"/>
    </row>
    <row r="19" spans="2:11" ht="15" customHeight="1" x14ac:dyDescent="0.2">
      <c r="B19" s="159"/>
      <c r="C19" s="161"/>
      <c r="D19" s="160"/>
      <c r="E19" s="162" t="s">
        <v>77</v>
      </c>
      <c r="F19" s="160"/>
      <c r="G19" s="178" t="s">
        <v>1756</v>
      </c>
      <c r="H19" s="178"/>
      <c r="I19" s="178"/>
      <c r="J19" s="178"/>
      <c r="K19" s="157"/>
    </row>
    <row r="20" spans="2:11" ht="15" customHeight="1" x14ac:dyDescent="0.2">
      <c r="B20" s="159"/>
      <c r="C20" s="161"/>
      <c r="D20" s="160"/>
      <c r="E20" s="162" t="s">
        <v>78</v>
      </c>
      <c r="F20" s="160"/>
      <c r="G20" s="178" t="s">
        <v>1757</v>
      </c>
      <c r="H20" s="178"/>
      <c r="I20" s="178"/>
      <c r="J20" s="178"/>
      <c r="K20" s="157"/>
    </row>
    <row r="21" spans="2:11" ht="15" customHeight="1" x14ac:dyDescent="0.2">
      <c r="B21" s="159"/>
      <c r="C21" s="161"/>
      <c r="D21" s="160"/>
      <c r="E21" s="162" t="s">
        <v>1758</v>
      </c>
      <c r="F21" s="160"/>
      <c r="G21" s="178" t="s">
        <v>1759</v>
      </c>
      <c r="H21" s="178"/>
      <c r="I21" s="178"/>
      <c r="J21" s="178"/>
      <c r="K21" s="157"/>
    </row>
    <row r="22" spans="2:11" ht="15" customHeight="1" x14ac:dyDescent="0.2">
      <c r="B22" s="159"/>
      <c r="C22" s="161"/>
      <c r="D22" s="160"/>
      <c r="E22" s="162"/>
      <c r="F22" s="160"/>
      <c r="G22" s="178" t="s">
        <v>1760</v>
      </c>
      <c r="H22" s="178"/>
      <c r="I22" s="178"/>
      <c r="J22" s="178"/>
      <c r="K22" s="157"/>
    </row>
    <row r="23" spans="2:11" ht="15" customHeight="1" x14ac:dyDescent="0.2">
      <c r="B23" s="159"/>
      <c r="C23" s="161"/>
      <c r="D23" s="160"/>
      <c r="E23" s="162" t="s">
        <v>1761</v>
      </c>
      <c r="F23" s="160"/>
      <c r="G23" s="178" t="s">
        <v>1762</v>
      </c>
      <c r="H23" s="178"/>
      <c r="I23" s="178"/>
      <c r="J23" s="178"/>
      <c r="K23" s="157"/>
    </row>
    <row r="24" spans="2:11" ht="15" customHeight="1" x14ac:dyDescent="0.2">
      <c r="B24" s="159"/>
      <c r="C24" s="161"/>
      <c r="D24" s="160"/>
      <c r="E24" s="162" t="s">
        <v>80</v>
      </c>
      <c r="F24" s="160"/>
      <c r="G24" s="178" t="s">
        <v>1763</v>
      </c>
      <c r="H24" s="178"/>
      <c r="I24" s="178"/>
      <c r="J24" s="178"/>
      <c r="K24" s="157"/>
    </row>
    <row r="25" spans="2:11" ht="12.75" customHeight="1" x14ac:dyDescent="0.2">
      <c r="B25" s="159"/>
      <c r="C25" s="161"/>
      <c r="D25" s="160"/>
      <c r="E25" s="160"/>
      <c r="F25" s="160"/>
      <c r="G25" s="160"/>
      <c r="H25" s="160"/>
      <c r="I25" s="160"/>
      <c r="J25" s="160"/>
      <c r="K25" s="157"/>
    </row>
    <row r="26" spans="2:11" ht="15" customHeight="1" x14ac:dyDescent="0.2">
      <c r="B26" s="159"/>
      <c r="C26" s="161"/>
      <c r="D26" s="178" t="s">
        <v>1764</v>
      </c>
      <c r="E26" s="178"/>
      <c r="F26" s="178"/>
      <c r="G26" s="178"/>
      <c r="H26" s="178"/>
      <c r="I26" s="178"/>
      <c r="J26" s="178"/>
      <c r="K26" s="157"/>
    </row>
    <row r="27" spans="2:11" ht="15" customHeight="1" x14ac:dyDescent="0.2">
      <c r="B27" s="159"/>
      <c r="C27" s="161"/>
      <c r="D27" s="161"/>
      <c r="E27" s="178" t="s">
        <v>1765</v>
      </c>
      <c r="F27" s="178"/>
      <c r="G27" s="178"/>
      <c r="H27" s="178"/>
      <c r="I27" s="178"/>
      <c r="J27" s="178"/>
      <c r="K27" s="157"/>
    </row>
    <row r="28" spans="2:11" ht="15" customHeight="1" x14ac:dyDescent="0.2">
      <c r="B28" s="159"/>
      <c r="C28" s="161"/>
      <c r="D28" s="161"/>
      <c r="E28" s="178" t="s">
        <v>1766</v>
      </c>
      <c r="F28" s="178"/>
      <c r="G28" s="178"/>
      <c r="H28" s="178"/>
      <c r="I28" s="178"/>
      <c r="J28" s="178"/>
      <c r="K28" s="157"/>
    </row>
    <row r="29" spans="2:11" ht="15" customHeight="1" x14ac:dyDescent="0.2">
      <c r="B29" s="159"/>
      <c r="C29" s="161"/>
      <c r="D29" s="161"/>
      <c r="E29" s="178" t="s">
        <v>1767</v>
      </c>
      <c r="F29" s="178"/>
      <c r="G29" s="178"/>
      <c r="H29" s="178"/>
      <c r="I29" s="178"/>
      <c r="J29" s="178"/>
      <c r="K29" s="157"/>
    </row>
    <row r="30" spans="2:11" ht="15" customHeight="1" x14ac:dyDescent="0.2">
      <c r="B30" s="159"/>
      <c r="C30" s="161"/>
      <c r="D30" s="178" t="s">
        <v>1768</v>
      </c>
      <c r="E30" s="178"/>
      <c r="F30" s="178"/>
      <c r="G30" s="178"/>
      <c r="H30" s="178"/>
      <c r="I30" s="178"/>
      <c r="J30" s="178"/>
      <c r="K30" s="157"/>
    </row>
    <row r="31" spans="2:11" ht="25.5" customHeight="1" x14ac:dyDescent="0.3">
      <c r="B31" s="156"/>
      <c r="C31" s="180" t="s">
        <v>1769</v>
      </c>
      <c r="D31" s="180"/>
      <c r="E31" s="180"/>
      <c r="F31" s="180"/>
      <c r="G31" s="180"/>
      <c r="H31" s="180"/>
      <c r="I31" s="180"/>
      <c r="J31" s="180"/>
      <c r="K31" s="157"/>
    </row>
    <row r="32" spans="2:11" ht="5.25" customHeight="1" x14ac:dyDescent="0.2">
      <c r="B32" s="156"/>
      <c r="C32" s="158"/>
      <c r="D32" s="158"/>
      <c r="E32" s="158"/>
      <c r="F32" s="158"/>
      <c r="G32" s="158"/>
      <c r="H32" s="158"/>
      <c r="I32" s="158"/>
      <c r="J32" s="158"/>
      <c r="K32" s="157"/>
    </row>
    <row r="33" spans="2:11" ht="15" customHeight="1" x14ac:dyDescent="0.2">
      <c r="B33" s="156"/>
      <c r="C33" s="178" t="s">
        <v>1770</v>
      </c>
      <c r="D33" s="178"/>
      <c r="E33" s="178"/>
      <c r="F33" s="178"/>
      <c r="G33" s="178"/>
      <c r="H33" s="178"/>
      <c r="I33" s="178"/>
      <c r="J33" s="178"/>
      <c r="K33" s="157"/>
    </row>
    <row r="34" spans="2:11" ht="15" customHeight="1" x14ac:dyDescent="0.2">
      <c r="B34" s="156"/>
      <c r="C34" s="178" t="s">
        <v>1771</v>
      </c>
      <c r="D34" s="178"/>
      <c r="E34" s="178"/>
      <c r="F34" s="178"/>
      <c r="G34" s="178"/>
      <c r="H34" s="178"/>
      <c r="I34" s="178"/>
      <c r="J34" s="178"/>
      <c r="K34" s="157"/>
    </row>
    <row r="35" spans="2:11" ht="12.75" customHeight="1" x14ac:dyDescent="0.2">
      <c r="B35" s="156"/>
      <c r="C35" s="160"/>
      <c r="D35" s="160"/>
      <c r="E35" s="160"/>
      <c r="F35" s="160"/>
      <c r="G35" s="160"/>
      <c r="H35" s="160"/>
      <c r="I35" s="160"/>
      <c r="J35" s="160"/>
      <c r="K35" s="157"/>
    </row>
    <row r="36" spans="2:11" ht="15" customHeight="1" x14ac:dyDescent="0.2">
      <c r="B36" s="156"/>
      <c r="C36" s="178" t="s">
        <v>1772</v>
      </c>
      <c r="D36" s="178"/>
      <c r="E36" s="178"/>
      <c r="F36" s="178"/>
      <c r="G36" s="178"/>
      <c r="H36" s="178"/>
      <c r="I36" s="178"/>
      <c r="J36" s="178"/>
      <c r="K36" s="157"/>
    </row>
    <row r="37" spans="2:11" ht="15" customHeight="1" x14ac:dyDescent="0.2">
      <c r="B37" s="156"/>
      <c r="C37" s="161"/>
      <c r="D37" s="178" t="s">
        <v>1773</v>
      </c>
      <c r="E37" s="178"/>
      <c r="F37" s="178"/>
      <c r="G37" s="178"/>
      <c r="H37" s="178"/>
      <c r="I37" s="178"/>
      <c r="J37" s="178"/>
      <c r="K37" s="157"/>
    </row>
    <row r="38" spans="2:11" ht="15" customHeight="1" x14ac:dyDescent="0.2">
      <c r="B38" s="156"/>
      <c r="C38" s="161"/>
      <c r="D38" s="178" t="s">
        <v>1774</v>
      </c>
      <c r="E38" s="178"/>
      <c r="F38" s="178"/>
      <c r="G38" s="178"/>
      <c r="H38" s="178"/>
      <c r="I38" s="178"/>
      <c r="J38" s="178"/>
      <c r="K38" s="157"/>
    </row>
    <row r="39" spans="2:11" ht="15" customHeight="1" x14ac:dyDescent="0.2">
      <c r="B39" s="156"/>
      <c r="C39" s="161"/>
      <c r="D39" s="178" t="s">
        <v>1775</v>
      </c>
      <c r="E39" s="178"/>
      <c r="F39" s="178"/>
      <c r="G39" s="178"/>
      <c r="H39" s="178"/>
      <c r="I39" s="178"/>
      <c r="J39" s="178"/>
      <c r="K39" s="157"/>
    </row>
    <row r="40" spans="2:11" ht="15" customHeight="1" x14ac:dyDescent="0.2">
      <c r="B40" s="156"/>
      <c r="C40" s="161"/>
      <c r="D40" s="178" t="s">
        <v>1776</v>
      </c>
      <c r="E40" s="178"/>
      <c r="F40" s="178"/>
      <c r="G40" s="178"/>
      <c r="H40" s="178"/>
      <c r="I40" s="178"/>
      <c r="J40" s="178"/>
      <c r="K40" s="157"/>
    </row>
    <row r="41" spans="2:11" ht="15" customHeight="1" x14ac:dyDescent="0.2">
      <c r="B41" s="156"/>
      <c r="C41" s="161"/>
      <c r="D41" s="179" t="s">
        <v>1777</v>
      </c>
      <c r="E41" s="179"/>
      <c r="F41" s="179"/>
      <c r="G41" s="179"/>
      <c r="H41" s="179"/>
      <c r="I41" s="179"/>
      <c r="J41" s="179"/>
      <c r="K41" s="157"/>
    </row>
    <row r="42" spans="2:11" ht="15" customHeight="1" x14ac:dyDescent="0.2">
      <c r="B42" s="156"/>
      <c r="C42" s="161"/>
      <c r="D42" s="178" t="s">
        <v>1778</v>
      </c>
      <c r="E42" s="178"/>
      <c r="F42" s="178"/>
      <c r="G42" s="178"/>
      <c r="H42" s="178"/>
      <c r="I42" s="178"/>
      <c r="J42" s="178"/>
      <c r="K42" s="157"/>
    </row>
    <row r="43" spans="2:11" ht="12.75" customHeight="1" x14ac:dyDescent="0.2">
      <c r="B43" s="156"/>
      <c r="C43" s="161"/>
      <c r="D43" s="161"/>
      <c r="E43" s="163"/>
      <c r="F43" s="161"/>
      <c r="G43" s="161"/>
      <c r="H43" s="161"/>
      <c r="I43" s="161"/>
      <c r="J43" s="161"/>
      <c r="K43" s="157"/>
    </row>
    <row r="44" spans="2:11" ht="15" customHeight="1" x14ac:dyDescent="0.2">
      <c r="B44" s="156"/>
      <c r="C44" s="161"/>
      <c r="D44" s="178" t="s">
        <v>1779</v>
      </c>
      <c r="E44" s="178"/>
      <c r="F44" s="178"/>
      <c r="G44" s="178"/>
      <c r="H44" s="178"/>
      <c r="I44" s="178"/>
      <c r="J44" s="178"/>
      <c r="K44" s="157"/>
    </row>
    <row r="45" spans="2:11" ht="15" customHeight="1" x14ac:dyDescent="0.2">
      <c r="B45" s="156"/>
      <c r="C45" s="161"/>
      <c r="D45" s="179" t="s">
        <v>1780</v>
      </c>
      <c r="E45" s="179"/>
      <c r="F45" s="179"/>
      <c r="G45" s="179"/>
      <c r="H45" s="179"/>
      <c r="I45" s="179"/>
      <c r="J45" s="179"/>
      <c r="K45" s="157"/>
    </row>
    <row r="46" spans="2:11" ht="15" customHeight="1" x14ac:dyDescent="0.2">
      <c r="B46" s="156"/>
      <c r="C46" s="161"/>
      <c r="D46" s="178" t="s">
        <v>1781</v>
      </c>
      <c r="E46" s="178"/>
      <c r="F46" s="178"/>
      <c r="G46" s="178"/>
      <c r="H46" s="178"/>
      <c r="I46" s="178"/>
      <c r="J46" s="178"/>
      <c r="K46" s="157"/>
    </row>
    <row r="47" spans="2:11" ht="15" customHeight="1" x14ac:dyDescent="0.2">
      <c r="B47" s="156"/>
      <c r="C47" s="161"/>
      <c r="D47" s="178" t="s">
        <v>1782</v>
      </c>
      <c r="E47" s="178"/>
      <c r="F47" s="178"/>
      <c r="G47" s="178"/>
      <c r="H47" s="178"/>
      <c r="I47" s="178"/>
      <c r="J47" s="178"/>
      <c r="K47" s="157"/>
    </row>
    <row r="48" spans="2:11" ht="15" customHeight="1" x14ac:dyDescent="0.2">
      <c r="B48" s="156"/>
      <c r="C48" s="161"/>
      <c r="D48" s="178" t="s">
        <v>1783</v>
      </c>
      <c r="E48" s="178"/>
      <c r="F48" s="178"/>
      <c r="G48" s="178"/>
      <c r="H48" s="178"/>
      <c r="I48" s="178"/>
      <c r="J48" s="178"/>
      <c r="K48" s="157"/>
    </row>
    <row r="49" spans="2:11" ht="15" customHeight="1" x14ac:dyDescent="0.2">
      <c r="B49" s="156"/>
      <c r="C49" s="161"/>
      <c r="D49" s="178" t="s">
        <v>1784</v>
      </c>
      <c r="E49" s="178"/>
      <c r="F49" s="178"/>
      <c r="G49" s="178"/>
      <c r="H49" s="178"/>
      <c r="I49" s="178"/>
      <c r="J49" s="178"/>
      <c r="K49" s="157"/>
    </row>
    <row r="50" spans="2:11" ht="12.75" customHeight="1" x14ac:dyDescent="0.2">
      <c r="B50" s="164"/>
      <c r="C50" s="165"/>
      <c r="D50" s="165"/>
      <c r="E50" s="165"/>
      <c r="F50" s="165"/>
      <c r="G50" s="165"/>
      <c r="H50" s="165"/>
      <c r="I50" s="165"/>
      <c r="J50" s="165"/>
      <c r="K50" s="166"/>
    </row>
    <row r="51" spans="2:11" ht="18.75" customHeight="1" x14ac:dyDescent="0.2">
      <c r="B51" s="167"/>
      <c r="C51" s="167"/>
      <c r="D51" s="167"/>
      <c r="E51" s="167"/>
      <c r="F51" s="167"/>
      <c r="G51" s="167"/>
      <c r="H51" s="167"/>
      <c r="I51" s="167"/>
      <c r="J51" s="167"/>
      <c r="K51" s="168"/>
    </row>
    <row r="52" spans="2:11" ht="18.75" customHeight="1" x14ac:dyDescent="0.2"/>
    <row r="53" spans="2:11" ht="18.75" customHeight="1" x14ac:dyDescent="0.2"/>
    <row r="54" spans="2:11" ht="18.75" customHeight="1" x14ac:dyDescent="0.2"/>
    <row r="55" spans="2:11" ht="7.5" customHeight="1" x14ac:dyDescent="0.2"/>
    <row r="56" spans="2:11" ht="45" customHeight="1" x14ac:dyDescent="0.2"/>
    <row r="57" spans="2:11" ht="17.25" customHeight="1" x14ac:dyDescent="0.2"/>
    <row r="58" spans="2:11" ht="17.25" customHeight="1" x14ac:dyDescent="0.2"/>
    <row r="59" spans="2:11" ht="5.25" customHeight="1" x14ac:dyDescent="0.2"/>
    <row r="60" spans="2:11" ht="15" customHeight="1" x14ac:dyDescent="0.2"/>
    <row r="61" spans="2:11" ht="15" customHeight="1" x14ac:dyDescent="0.2"/>
    <row r="62" spans="2:11" ht="15" customHeight="1" x14ac:dyDescent="0.2"/>
    <row r="63" spans="2:11" ht="15" customHeight="1" x14ac:dyDescent="0.2"/>
    <row r="64" spans="2:11"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8.75" customHeight="1" x14ac:dyDescent="0.2"/>
    <row r="76" ht="18.75" customHeight="1" x14ac:dyDescent="0.2"/>
    <row r="77" ht="7.5" customHeight="1" x14ac:dyDescent="0.2"/>
    <row r="78" ht="45" customHeight="1" x14ac:dyDescent="0.2"/>
    <row r="79" ht="17.25" customHeight="1" x14ac:dyDescent="0.2"/>
    <row r="80" ht="17.25" customHeight="1" x14ac:dyDescent="0.2"/>
    <row r="81" ht="5.2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8.75" customHeight="1" x14ac:dyDescent="0.2"/>
    <row r="94" ht="18.75" customHeight="1" x14ac:dyDescent="0.2"/>
    <row r="95" ht="7.5" customHeight="1" x14ac:dyDescent="0.2"/>
    <row r="96" ht="45" customHeight="1" x14ac:dyDescent="0.2"/>
    <row r="97" ht="17.25" customHeight="1" x14ac:dyDescent="0.2"/>
    <row r="98" ht="17.25" customHeight="1" x14ac:dyDescent="0.2"/>
    <row r="99" ht="5.2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8.75" customHeight="1" x14ac:dyDescent="0.2"/>
    <row r="119" ht="18.75" customHeight="1" x14ac:dyDescent="0.2"/>
    <row r="121" ht="21" customHeight="1" x14ac:dyDescent="0.2"/>
    <row r="122" ht="25.5" customHeight="1" x14ac:dyDescent="0.2"/>
    <row r="123" ht="5.2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2.75" customHeight="1" x14ac:dyDescent="0.2"/>
  </sheetData>
  <mergeCells count="40">
    <mergeCell ref="D10:J10"/>
    <mergeCell ref="C3:J3"/>
    <mergeCell ref="C4:J4"/>
    <mergeCell ref="D6:J6"/>
    <mergeCell ref="D7:J7"/>
    <mergeCell ref="D9:J9"/>
    <mergeCell ref="G23:J23"/>
    <mergeCell ref="D12:J12"/>
    <mergeCell ref="D13:J13"/>
    <mergeCell ref="D14:J14"/>
    <mergeCell ref="G15:J15"/>
    <mergeCell ref="G16:J16"/>
    <mergeCell ref="G17:J17"/>
    <mergeCell ref="G18:J18"/>
    <mergeCell ref="G19:J19"/>
    <mergeCell ref="G20:J20"/>
    <mergeCell ref="G21:J21"/>
    <mergeCell ref="G22:J22"/>
    <mergeCell ref="D38:J38"/>
    <mergeCell ref="G24:J24"/>
    <mergeCell ref="D26:J26"/>
    <mergeCell ref="E27:J27"/>
    <mergeCell ref="E28:J28"/>
    <mergeCell ref="E29:J29"/>
    <mergeCell ref="D30:J30"/>
    <mergeCell ref="C31:J31"/>
    <mergeCell ref="C33:J33"/>
    <mergeCell ref="C34:J34"/>
    <mergeCell ref="C36:J36"/>
    <mergeCell ref="D37:J37"/>
    <mergeCell ref="D46:J46"/>
    <mergeCell ref="D47:J47"/>
    <mergeCell ref="D48:J48"/>
    <mergeCell ref="D49:J49"/>
    <mergeCell ref="D39:J39"/>
    <mergeCell ref="D40:J40"/>
    <mergeCell ref="D41:J41"/>
    <mergeCell ref="D42:J42"/>
    <mergeCell ref="D44:J44"/>
    <mergeCell ref="D45:J45"/>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SO 01 - Pozemní stavební ...</vt:lpstr>
      <vt:lpstr>Pokyny pro vyplnění</vt:lpstr>
      <vt:lpstr>'SO 01 - Pozemní stavební ...'!Názvy_tisku</vt:lpstr>
      <vt:lpstr>'SO 01 - Pozemní stavební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DESKTOP-993EGGM\Pavel</dc:creator>
  <cp:lastModifiedBy>Pavel</cp:lastModifiedBy>
  <dcterms:created xsi:type="dcterms:W3CDTF">2019-06-10T13:48:42Z</dcterms:created>
  <dcterms:modified xsi:type="dcterms:W3CDTF">2019-06-10T14:22:45Z</dcterms:modified>
</cp:coreProperties>
</file>