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38400" windowHeight="17835" activeTab="0"/>
  </bookViews>
  <sheets>
    <sheet name="VN a ON - Vedlejší náklad..." sheetId="3" r:id="rId1"/>
    <sheet name="Pokyny pro vyplnění" sheetId="4" r:id="rId2"/>
  </sheets>
  <externalReferences>
    <externalReference r:id="rId5"/>
  </externalReferences>
  <definedNames>
    <definedName name="_xlnm._FilterDatabase" localSheetId="0" hidden="1">'VN a ON - Vedlejší náklad...'!$C$85:$K$117</definedName>
    <definedName name="Dodavka0">#REF!</definedName>
    <definedName name="HSV0">#REF!</definedName>
    <definedName name="HZS0">#REF!</definedName>
    <definedName name="Montaz0">#REF!</definedName>
    <definedName name="_xlnm.Print_Area" localSheetId="0">'VN a ON - Vedlejší náklad...'!$C$4:$J$39,'VN a ON - Vedlejší náklad...'!$C$45:$J$67,'VN a ON - Vedlejší náklad...'!$C$73:$K$117</definedName>
    <definedName name="PSV0">#REF!</definedName>
    <definedName name="Typ">#REF!</definedName>
    <definedName name="VRNKc">#REF!</definedName>
    <definedName name="VRNnazev">#REF!</definedName>
    <definedName name="VRNproc">#REF!</definedName>
    <definedName name="VRNzakl">#REF!</definedName>
    <definedName name="_xlnm.Print_Titles" localSheetId="0">'VN a ON - Vedlejší náklad...'!$85:$85</definedName>
  </definedNames>
  <calcPr calcId="152511"/>
</workbook>
</file>

<file path=xl/sharedStrings.xml><?xml version="1.0" encoding="utf-8"?>
<sst xmlns="http://schemas.openxmlformats.org/spreadsheetml/2006/main" count="425" uniqueCount="161">
  <si>
    <t/>
  </si>
  <si>
    <t>False</t>
  </si>
  <si>
    <t>&gt;&gt;  skryté sloupce  &lt;&lt;</t>
  </si>
  <si>
    <t>v ---  níže se nacházejí doplnkové a pomocné údaje k sestavám  --- v</t>
  </si>
  <si>
    <t>Stavba:</t>
  </si>
  <si>
    <t>VŠPJ - oprava obvodových pláštů objektu Tolstého 16, Jihlava, oddíl č.2-Vnější fasády</t>
  </si>
  <si>
    <t>KSO:</t>
  </si>
  <si>
    <t>CC-CZ:</t>
  </si>
  <si>
    <t>Místo:</t>
  </si>
  <si>
    <t>Jihlava</t>
  </si>
  <si>
    <t>Datum:</t>
  </si>
  <si>
    <t>Zadavatel:</t>
  </si>
  <si>
    <t>IČ:</t>
  </si>
  <si>
    <t>VŠP Jihlava, Tolstého 16, 586 01 Jihlava</t>
  </si>
  <si>
    <t>DIČ:</t>
  </si>
  <si>
    <t>Uchazeč:</t>
  </si>
  <si>
    <t>Vyplň údaj</t>
  </si>
  <si>
    <t>Projektant:</t>
  </si>
  <si>
    <t>ARTPROJEKT JIHLAVA s.r.o., 586 01 Jihlava</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</si>
  <si>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</si>
  <si>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</si>
  <si>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</si>
  <si>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</si>
  <si>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</si>
  <si>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</si>
  <si>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</si>
  <si>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</si>
  <si>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</si>
  <si>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</si>
  <si>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</si>
  <si>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</si>
  <si>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</si>
  <si>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</si>
  <si>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</si>
  <si>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</si>
  <si>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Kód</t>
  </si>
  <si>
    <t>Popis</t>
  </si>
  <si>
    <t>Typ</t>
  </si>
  <si>
    <t>Náklady stavby celkem</t>
  </si>
  <si>
    <t>D</t>
  </si>
  <si>
    <t>0</t>
  </si>
  <si>
    <t>1</t>
  </si>
  <si>
    <t>2</t>
  </si>
  <si>
    <t>{2f273a84-f173-4615-82c7-7f9e382c499f}</t>
  </si>
  <si>
    <t>KRYCÍ LIST SOUPISU PRACÍ</t>
  </si>
  <si>
    <t>Objekt:</t>
  </si>
  <si>
    <t>REKAPITULACE ČLENĚNÍ SOUPISU PRACÍ</t>
  </si>
  <si>
    <t>Kód dílu - Popis</t>
  </si>
  <si>
    <t>Cena celkem [CZK]</t>
  </si>
  <si>
    <t>-1</t>
  </si>
  <si>
    <t>SOUPIS PRACÍ</t>
  </si>
  <si>
    <t>PČ</t>
  </si>
  <si>
    <t>MJ</t>
  </si>
  <si>
    <t>Množství</t>
  </si>
  <si>
    <t>J.cena [CZK]</t>
  </si>
  <si>
    <t>Cenová soustava</t>
  </si>
  <si>
    <t>J. Nh [h]</t>
  </si>
  <si>
    <t>Nh celkem [h]</t>
  </si>
  <si>
    <t>J. hmotnost [t]</t>
  </si>
  <si>
    <t>Hmotnost celkem [t]</t>
  </si>
  <si>
    <t>J. suť [t]</t>
  </si>
  <si>
    <t>Suť Celkem [t]</t>
  </si>
  <si>
    <t>Náklady soupisu celkem</t>
  </si>
  <si>
    <t>ROZPOCET</t>
  </si>
  <si>
    <t>K</t>
  </si>
  <si>
    <t>4</t>
  </si>
  <si>
    <t>PP</t>
  </si>
  <si>
    <t>VV</t>
  </si>
  <si>
    <t>3</t>
  </si>
  <si>
    <t>5</t>
  </si>
  <si>
    <t>6</t>
  </si>
  <si>
    <t>7</t>
  </si>
  <si>
    <t>8</t>
  </si>
  <si>
    <t>soubor</t>
  </si>
  <si>
    <t>VN a ON - Vedlejší náklady a ostatní náklady</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</si>
  <si>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</si>
  <si>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</si>
  <si>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</si>
  <si>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</si>
  <si>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</si>
  <si>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</si>
  <si>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</si>
  <si>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VRN</t>
  </si>
  <si>
    <t>Vedlejší rozpočtové náklady</t>
  </si>
  <si>
    <t>VRN1</t>
  </si>
  <si>
    <t>Průzkumné, geodetické a projektové práce</t>
  </si>
  <si>
    <t>1024</t>
  </si>
  <si>
    <t>-1029810991</t>
  </si>
  <si>
    <t>Základní rozdělení průvodních činností a nákladů průzkumné geodetické a projektové práce. Do této položky patří : 1) náklady na vyhotovení dokumentace skutečného provedení stavby a její předání objednateli v požadované formě a požadovaném počtu, přičemž za požadovaný počet se považují 3x tištěné paré a 1xelektronické paré, za požadovanou formu se považuje 3xtištěná podoba a 1xelektronická podoba ve formátu dwg+doc+xls a 1xelektronická podoba ve formátu pdf+doc+xls (zadavatel nebude poskytovat prováděcí projekt v jiné podobě než je poskytnut v rámci výběrového řízení) 2) zaměření (vytyčení) všech inženýrských sítí v místě stavby před jejím započetím (vytyčení provede správce či majitel vytyčovaných sítí na náklady zhotovitele) včetně vyhotovení 3 originálů protokolu o zaměření. 
3) Náklady na provedení geodetického zaměření skutečných tras všech nově budovaných vedení mimo hlavní stavební objekt dle podmínek a požadavků jejich správců (3xtištěná verze a 1x elektronická ve formátu dle požadavku příslušného správce sítě) 4) Náklady na provedení geodetického zaměření stavebních objektů (zpevněné plochy, chodníky, apod.) - 3xtištěná verze a 1x elektronická ve formátu dle požadavku příslušného správce sítě</t>
  </si>
  <si>
    <t>"viz popis položky, projektová dokumentace, zadavací dokumentace, apod." 1</t>
  </si>
  <si>
    <t>VRN2</t>
  </si>
  <si>
    <t>Příprava staveniště</t>
  </si>
  <si>
    <t>1144132869</t>
  </si>
  <si>
    <t>Základní rozdělení průvodních činností a nákladů příprava staveniště. Do této položky patří náklady spojené s účastí zhotovitele na předání a převzetí staveniště : 1) Předání a převzetí staveniště
Do této položky patří náklady spojené s účastí zhotovitele na předání a převzetí staveniště.
2) Ochrana stávajících inženýrských sítí na staveništi
Do této položky patří náklady na přezkoumání podkladů objednatel o stavu inženýrských sítí probíhajících staveništěm nebo dotčenými stavbou i mimo území staveniště, kontrola a vytýčení jejich skutečno trasy a provedení ochranných opatření pro zabezpečení stávajících inženýrských sítí..
3) Dočasná dopravní opatření
Náklady na vyhotovení návrhu dočasného dopravního značení a zvláštního užívání komunikace, vč. projednání, odsouhlasení s dotčenými orgány a organizacemi a zajištění správních rozhodnutí, dodání dopravních značek a světelné signalizace, jejich rozmístění a přemísťování a jejich údržba v průběhu výstavby včetně následného odstranění, poplatky za správní řízení, splnění podmínek správních rozhodnutí a orgánu DOSS. 
4) Užívání veřejných ploch a prostranství
Do této položky patří náklady a poplatky spojené s užíváním veřejných ploch a prostranství, pokud jsou stavebními pracemi nebo souvisejícími činnostmi dotčeny, a to včetně užívání ploch v souvislosti s uložením stavebního materiálu nebo stavebního odpadu.
5) Bezpečnostní a hygienická opatření na staveništi
Do této položky jsou zahrnuty 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</si>
  <si>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VRN3</t>
  </si>
  <si>
    <t>Zařízení staveniště</t>
  </si>
  <si>
    <t>2029668415</t>
  </si>
  <si>
    <t>Základní rozdělení průvodních činností a nákladů zařízení staveniště. V rámci nákladů na zařízení staveniště ocení zhotovitel veškeré náklady spojené s vybudováním, provozem a odstraněním zařízení staveniště, a to ve fázích :
1) Vybudování zařízení staveniště
Do této položky patří náklady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2) Provoz zařízení staveniště
Do této položky patří 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
3) Odstranění zařízení staveniště
Do této položky patří odstranění objektů zařízení staveniště včetně přípojek energií a jejich odvoz. Položka zahrnuje i náklady na úpravu povrchů po odstranění zařízení staveniště a úklid ploch, na kterých bylo zařízení staveniště provozováno.
Položka zahrnuje veškeré náklady a činnosti související s vybudováním, provozem a likvidací staveniště, zajištění připojení na elektrickou energii, vodu a odvodnění staveniště, provádění každodenního hrubého úklidu staveniště a průběžnou likvidaci vznikajících odpadů oprávněnou osobou. Součástí této položky jsou standardní prvky BOZP (mobilní oplocení, výstražné značení, přechody výkopů, oplocení, zábradlí, atd - včetně jejich dodávky, montáže, údržby a demontáže, respektive likvidace) a plnění povinosti vyplývajících z plánu BOZP včetně připomínek příslušných úřadů. Součástí položky Zařízení staveniště je poskytnutí části zařízení staveniště (včetně stolu a 4 židlí) pro umožnění činnosti TDS, AD a SÚ za účelem konání kontrolním dnů a všech dalších svolávaných jednání (předpokládá se čistý prostor - např. stavební buňka či jiná kancelář stavby).</t>
  </si>
  <si>
    <t>VRN4</t>
  </si>
  <si>
    <t>Inženýrská činnost</t>
  </si>
  <si>
    <t>-657292296</t>
  </si>
  <si>
    <t xml:space="preserve">Základní rozdělení průvodních činností a nákladů inženýrská činnost. Položka zahrnuje mimo jiné :
1) zajištění (včetně finančního ohodnocení) koordinátora BOZP na staveništi včetně plánu BOZP, jeho schválení na inspektorátu bezpečnosti práce a dalších souvisejících prací </t>
  </si>
  <si>
    <t xml:space="preserve">Kompletace dokladové části stavby k předání a převzetí stavby a kolaudaci stavby </t>
  </si>
  <si>
    <t>-1379113148</t>
  </si>
  <si>
    <t>Doklady o vlastnostech materiálů, o provedených zkouškách a měření, doklady o oprávnění k provádění prací, doklady o likvidaci odpadů, návody k obsluze, kopie záručních listů - 3x tištěně a 1x na CD nosiči v elektronické podobě</t>
  </si>
  <si>
    <t>VRN7</t>
  </si>
  <si>
    <t>Provozní vlivy</t>
  </si>
  <si>
    <t>-2032266285</t>
  </si>
  <si>
    <t>Základní rozdělení průvodních činností a nákladů provozní vlivy, Tato kategorie nákladů vyjadřuje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v okolí stavby ovlivňující stavební práce (ochrana vjezdu a vchodu do areálu, apod.).
Do této položky patří dále náklady na ztížené provádění stavebních prací v důsledku blízkosti školského zařízení (nutnost ochranných konstrukcí, ochranných zábradlí a hrazení, záchytných sítí mimo sítě na lešení, stříšek, apod.)</t>
  </si>
  <si>
    <t>VRN9</t>
  </si>
  <si>
    <t>Ostatní náklady</t>
  </si>
  <si>
    <t>Ostatní materiály, práce, dodávky, služby a výkony jinde neuvedené</t>
  </si>
  <si>
    <t>-1105366475</t>
  </si>
  <si>
    <t xml:space="preserve">Ostatní materiály, práce, dodávky, služby, ztížené výrobní podmínky související s umístěním stavby a výkony neuvedené v položkových soupisech jednotlivých částí zakázky, potřebné k provedení, dokončení a předání bezvadného díla (jedná se o veškeré samostatně nerozpočtované práce, materiály, výkony, služby a konstrukce), vyplývající ze smlouvy o dílo, dotačního titulu, projektové dokumentace nebo správních rozhodnutí a dokladů shromážděných v dokladové části projektu či jinde. Součástí této položky je i doprava pracovníků na staveniště. </t>
  </si>
  <si>
    <t xml:space="preserve">Zabezpečení stávajících zařízení a vybavení   </t>
  </si>
  <si>
    <t>-83200140</t>
  </si>
  <si>
    <t>Zabezpečení stávajících zařízení a vybavení proti mechanickému poškození, prachu,zatečení (při opravách a rekonstrukcích) - zabezpečení ostatních ponechávaných zařízení</t>
  </si>
  <si>
    <t>801.35.1.3</t>
  </si>
  <si>
    <t>Struktura údajů, formát souboru a metodika pro zpracování</t>
  </si>
  <si>
    <t>Struktura</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</si>
  <si>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</si>
  <si>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</si>
  <si>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</si>
  <si>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</si>
  <si>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</si>
  <si>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</si>
  <si>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</si>
  <si>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</si>
  <si>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</si>
  <si>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</si>
  <si>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</si>
  <si>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</si>
  <si>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</si>
  <si>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</si>
  <si>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</si>
  <si>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</si>
  <si>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</si>
  <si>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</si>
  <si>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</si>
  <si>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</si>
  <si>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</si>
  <si>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</si>
  <si>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</si>
  <si>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</si>
  <si>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</si>
  <si>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</si>
  <si>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</si>
  <si>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</si>
  <si>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</si>
  <si>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Krycí list soupisu - zde uchazeč vyplní svůj název (název subjektu) </t>
  </si>
  <si>
    <t>Pole IČ a DIČ v sestavě Krycí list soupisu - zde uchazeč vyplní svoje IČ a DIČ</t>
  </si>
  <si>
    <t>Datum v sestavě Krycí list soupisu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</si>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</sst>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2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3366FF"/>
      <name val="Arial CE"/>
      <family val="2"/>
    </font>
    <font>
      <b/>
      <sz val="14"/>
      <name val="Arial CE"/>
      <family val="2"/>
    </font>
    <font>
      <b/>
      <sz val="10"/>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8"/>
      <name val="Trebuchet MS"/>
      <family val="2"/>
    </font>
    <font>
      <b/>
      <sz val="16"/>
      <name val="Trebuchet MS"/>
      <family val="2"/>
    </font>
    <font>
      <b/>
      <sz val="11"/>
      <name val="Trebuchet MS"/>
      <family val="2"/>
    </font>
    <font>
      <sz val="9"/>
      <name val="Trebuchet MS"/>
      <family val="2"/>
    </font>
    <font>
      <b/>
      <sz val="9"/>
      <name val="Trebuchet MS"/>
      <family val="2"/>
    </font>
    <font>
      <sz val="10"/>
      <name val="Trebuchet MS"/>
      <family val="2"/>
    </font>
  </fonts>
  <fills count="5">
    <fill>
      <patternFill/>
    </fill>
    <fill>
      <patternFill patternType="gray125"/>
    </fill>
    <fill>
      <patternFill patternType="solid">
        <fgColor rgb="FFFFFFCC"/>
        <bgColor indexed="64"/>
      </patternFill>
    </fill>
    <fill>
      <patternFill patternType="solid">
        <fgColor rgb="FFD2D2D2"/>
        <bgColor indexed="64"/>
      </patternFill>
    </fill>
    <fill>
      <patternFill patternType="solid">
        <fgColor rgb="FFC0C0C0"/>
        <bgColor indexed="64"/>
      </patternFill>
    </fill>
  </fills>
  <borders count="29">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bottom/>
    </border>
    <border>
      <left/>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top/>
      <bottom style="hair">
        <color rgb="FF969696"/>
      </bottom>
    </border>
    <border>
      <left/>
      <right style="hair">
        <color rgb="FF969696"/>
      </right>
      <top style="hair">
        <color rgb="FF969696"/>
      </top>
      <bottom/>
    </border>
    <border>
      <left style="hair">
        <color rgb="FF969696"/>
      </left>
      <right/>
      <top/>
      <bottom/>
    </border>
    <border>
      <left style="hair">
        <color rgb="FF969696"/>
      </left>
      <right style="hair">
        <color rgb="FF969696"/>
      </right>
      <top style="hair">
        <color rgb="FF969696"/>
      </top>
      <bottom style="hair">
        <color rgb="FF969696"/>
      </bottom>
    </border>
    <border>
      <left style="hair">
        <color rgb="FF969696"/>
      </left>
      <right/>
      <top/>
      <bottom style="hair">
        <color rgb="FF969696"/>
      </bottom>
    </border>
    <border>
      <left/>
      <right style="hair">
        <color rgb="FF969696"/>
      </right>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0" borderId="0">
      <alignment/>
      <protection locked="0"/>
    </xf>
  </cellStyleXfs>
  <cellXfs count="153">
    <xf numFmtId="0" fontId="0" fillId="0" borderId="0" xfId="0"/>
    <xf numFmtId="0" fontId="0"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1"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3" xfId="0" applyFont="1" applyBorder="1" applyAlignment="1">
      <alignment vertical="center"/>
    </xf>
    <xf numFmtId="0" fontId="2" fillId="0" borderId="0" xfId="0" applyFont="1" applyAlignment="1">
      <alignment horizontal="righ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165" fontId="3" fillId="0" borderId="0" xfId="0" applyNumberFormat="1" applyFont="1" applyAlignment="1">
      <alignment horizontal="lef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0" fillId="3" borderId="8" xfId="0" applyFont="1" applyFill="1" applyBorder="1" applyAlignment="1">
      <alignment vertical="center"/>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0" fillId="0" borderId="12" xfId="0" applyFont="1" applyBorder="1" applyAlignment="1">
      <alignment vertical="center"/>
    </xf>
    <xf numFmtId="0" fontId="16" fillId="0" borderId="0" xfId="0" applyFont="1" applyAlignment="1">
      <alignment horizontal="left" vertical="center"/>
    </xf>
    <xf numFmtId="4" fontId="16" fillId="0" borderId="0" xfId="0" applyNumberFormat="1" applyFont="1" applyAlignment="1">
      <alignment vertical="center"/>
    </xf>
    <xf numFmtId="0" fontId="0" fillId="0" borderId="0" xfId="0" applyProtection="1">
      <protection locked="0"/>
    </xf>
    <xf numFmtId="0" fontId="0" fillId="0" borderId="2" xfId="0" applyBorder="1" applyProtection="1">
      <protection locked="0"/>
    </xf>
    <xf numFmtId="0" fontId="17"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6" xfId="0" applyFont="1" applyBorder="1" applyAlignment="1" applyProtection="1">
      <alignment vertical="center"/>
      <protection locked="0"/>
    </xf>
    <xf numFmtId="0" fontId="12" fillId="0" borderId="0" xfId="0" applyFont="1" applyAlignment="1">
      <alignment horizontal="left" vertical="center"/>
    </xf>
    <xf numFmtId="0" fontId="2" fillId="0" borderId="0" xfId="0" applyFont="1" applyAlignment="1" applyProtection="1">
      <alignment horizontal="right" vertical="center"/>
      <protection locked="0"/>
    </xf>
    <xf numFmtId="0" fontId="1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3" borderId="0" xfId="0" applyFont="1" applyFill="1" applyAlignment="1">
      <alignment vertical="center"/>
    </xf>
    <xf numFmtId="0" fontId="5" fillId="3" borderId="13" xfId="0" applyFont="1" applyFill="1" applyBorder="1" applyAlignment="1">
      <alignment horizontal="left" vertical="center"/>
    </xf>
    <xf numFmtId="0" fontId="5" fillId="3" borderId="8" xfId="0" applyFont="1" applyFill="1" applyBorder="1" applyAlignment="1">
      <alignment horizontal="right" vertical="center"/>
    </xf>
    <xf numFmtId="0" fontId="5" fillId="3" borderId="8" xfId="0" applyFont="1" applyFill="1" applyBorder="1" applyAlignment="1">
      <alignment horizontal="center" vertical="center"/>
    </xf>
    <xf numFmtId="0" fontId="0" fillId="3" borderId="8" xfId="0" applyFont="1" applyFill="1" applyBorder="1" applyAlignment="1" applyProtection="1">
      <alignment vertical="center"/>
      <protection locked="0"/>
    </xf>
    <xf numFmtId="4" fontId="5" fillId="3" borderId="8" xfId="0" applyNumberFormat="1" applyFont="1" applyFill="1" applyBorder="1" applyAlignment="1">
      <alignment vertical="center"/>
    </xf>
    <xf numFmtId="0" fontId="0" fillId="3" borderId="14" xfId="0" applyFont="1" applyFill="1" applyBorder="1" applyAlignment="1">
      <alignment vertical="center"/>
    </xf>
    <xf numFmtId="0" fontId="0" fillId="0" borderId="5" xfId="0" applyFont="1" applyBorder="1" applyAlignment="1" applyProtection="1">
      <alignment vertical="center"/>
      <protection locked="0"/>
    </xf>
    <xf numFmtId="0" fontId="0" fillId="0" borderId="2" xfId="0" applyFont="1" applyBorder="1" applyAlignment="1" applyProtection="1">
      <alignment vertical="center"/>
      <protection locked="0"/>
    </xf>
    <xf numFmtId="0" fontId="14" fillId="3" borderId="0" xfId="0" applyFont="1" applyFill="1" applyAlignment="1">
      <alignment horizontal="left" vertical="center"/>
    </xf>
    <xf numFmtId="0" fontId="0" fillId="3" borderId="0" xfId="0" applyFont="1" applyFill="1" applyAlignment="1" applyProtection="1">
      <alignment vertical="center"/>
      <protection locked="0"/>
    </xf>
    <xf numFmtId="0" fontId="14" fillId="3" borderId="0" xfId="0" applyFont="1" applyFill="1" applyAlignment="1">
      <alignment horizontal="right" vertical="center"/>
    </xf>
    <xf numFmtId="0" fontId="18" fillId="0" borderId="0" xfId="0" applyFont="1" applyAlignment="1">
      <alignment horizontal="left" vertical="center"/>
    </xf>
    <xf numFmtId="0" fontId="6" fillId="0" borderId="3" xfId="0" applyFont="1" applyBorder="1" applyAlignment="1">
      <alignment vertical="center"/>
    </xf>
    <xf numFmtId="0" fontId="6" fillId="0" borderId="15" xfId="0" applyFont="1" applyBorder="1" applyAlignment="1">
      <alignment horizontal="left" vertical="center"/>
    </xf>
    <xf numFmtId="0" fontId="6" fillId="0" borderId="15" xfId="0" applyFont="1" applyBorder="1" applyAlignment="1">
      <alignment vertical="center"/>
    </xf>
    <xf numFmtId="0" fontId="6" fillId="0" borderId="15" xfId="0" applyFont="1" applyBorder="1" applyAlignment="1" applyProtection="1">
      <alignment vertical="center"/>
      <protection locked="0"/>
    </xf>
    <xf numFmtId="4" fontId="6" fillId="0" borderId="15" xfId="0" applyNumberFormat="1" applyFont="1" applyBorder="1" applyAlignment="1">
      <alignment vertical="center"/>
    </xf>
    <xf numFmtId="0" fontId="7" fillId="0" borderId="3" xfId="0" applyFont="1" applyBorder="1" applyAlignment="1">
      <alignment vertical="center"/>
    </xf>
    <xf numFmtId="0" fontId="7" fillId="0" borderId="15" xfId="0" applyFont="1" applyBorder="1" applyAlignment="1">
      <alignment horizontal="left" vertical="center"/>
    </xf>
    <xf numFmtId="0" fontId="7" fillId="0" borderId="15" xfId="0" applyFont="1" applyBorder="1" applyAlignment="1">
      <alignment vertical="center"/>
    </xf>
    <xf numFmtId="0" fontId="7" fillId="0" borderId="15" xfId="0" applyFont="1" applyBorder="1" applyAlignment="1" applyProtection="1">
      <alignment vertical="center"/>
      <protection locked="0"/>
    </xf>
    <xf numFmtId="4" fontId="7" fillId="0" borderId="15" xfId="0" applyNumberFormat="1" applyFont="1" applyBorder="1" applyAlignment="1">
      <alignment vertical="center"/>
    </xf>
    <xf numFmtId="0" fontId="0" fillId="0" borderId="3" xfId="0" applyFont="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0" xfId="0" applyFont="1" applyFill="1" applyBorder="1" applyAlignment="1" applyProtection="1">
      <alignment horizontal="center" vertical="center" wrapText="1"/>
      <protection locked="0"/>
    </xf>
    <xf numFmtId="0" fontId="14" fillId="3" borderId="11" xfId="0" applyFont="1" applyFill="1" applyBorder="1" applyAlignment="1">
      <alignment horizontal="center" vertical="center" wrapText="1"/>
    </xf>
    <xf numFmtId="4" fontId="16" fillId="0" borderId="0" xfId="0" applyNumberFormat="1" applyFont="1" applyAlignment="1">
      <alignment/>
    </xf>
    <xf numFmtId="166" fontId="19" fillId="0" borderId="6" xfId="0" applyNumberFormat="1" applyFont="1" applyBorder="1" applyAlignment="1">
      <alignment/>
    </xf>
    <xf numFmtId="166" fontId="19" fillId="0" borderId="16" xfId="0" applyNumberFormat="1" applyFont="1" applyBorder="1" applyAlignment="1">
      <alignment/>
    </xf>
    <xf numFmtId="4" fontId="20" fillId="0" borderId="0" xfId="0" applyNumberFormat="1" applyFont="1" applyAlignment="1">
      <alignment vertical="center"/>
    </xf>
    <xf numFmtId="0" fontId="8" fillId="0" borderId="3"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7"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3" xfId="0" applyFont="1" applyBorder="1" applyAlignment="1" applyProtection="1">
      <alignment vertical="center"/>
      <protection locked="0"/>
    </xf>
    <xf numFmtId="0" fontId="14" fillId="0" borderId="18" xfId="0" applyFont="1" applyBorder="1" applyAlignment="1" applyProtection="1">
      <alignment horizontal="center" vertical="center"/>
      <protection locked="0"/>
    </xf>
    <xf numFmtId="49" fontId="14" fillId="0" borderId="18" xfId="0" applyNumberFormat="1" applyFont="1" applyBorder="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0" fontId="14" fillId="0" borderId="18" xfId="0" applyFont="1" applyBorder="1" applyAlignment="1" applyProtection="1">
      <alignment horizontal="center" vertical="center" wrapText="1"/>
      <protection locked="0"/>
    </xf>
    <xf numFmtId="167" fontId="14" fillId="0" borderId="18" xfId="0" applyNumberFormat="1" applyFont="1" applyBorder="1" applyAlignment="1" applyProtection="1">
      <alignment vertical="center"/>
      <protection locked="0"/>
    </xf>
    <xf numFmtId="4" fontId="14" fillId="2" borderId="18" xfId="0" applyNumberFormat="1" applyFont="1" applyFill="1" applyBorder="1" applyAlignment="1" applyProtection="1">
      <alignment vertical="center"/>
      <protection locked="0"/>
    </xf>
    <xf numFmtId="4" fontId="14" fillId="0" borderId="18" xfId="0" applyNumberFormat="1" applyFont="1" applyBorder="1" applyAlignment="1" applyProtection="1">
      <alignment vertical="center"/>
      <protection locked="0"/>
    </xf>
    <xf numFmtId="0" fontId="15" fillId="2" borderId="17" xfId="0" applyFont="1" applyFill="1" applyBorder="1" applyAlignment="1" applyProtection="1">
      <alignment horizontal="left" vertical="center"/>
      <protection locked="0"/>
    </xf>
    <xf numFmtId="0" fontId="15" fillId="0" borderId="0" xfId="0" applyFont="1" applyBorder="1" applyAlignment="1">
      <alignment horizontal="center" vertical="center"/>
    </xf>
    <xf numFmtId="166" fontId="15" fillId="0" borderId="0" xfId="0" applyNumberFormat="1" applyFont="1" applyBorder="1" applyAlignment="1">
      <alignment vertical="center"/>
    </xf>
    <xf numFmtId="166" fontId="15" fillId="0" borderId="7" xfId="0" applyNumberFormat="1" applyFont="1" applyBorder="1" applyAlignment="1">
      <alignment vertical="center"/>
    </xf>
    <xf numFmtId="0" fontId="14" fillId="0" borderId="0" xfId="0" applyFont="1" applyAlignment="1">
      <alignment horizontal="left" vertical="center"/>
    </xf>
    <xf numFmtId="4" fontId="0" fillId="0" borderId="0" xfId="0" applyNumberFormat="1" applyFont="1" applyAlignment="1">
      <alignment vertical="center"/>
    </xf>
    <xf numFmtId="0" fontId="21" fillId="0" borderId="0" xfId="0" applyFont="1" applyAlignment="1">
      <alignment horizontal="left" vertical="center"/>
    </xf>
    <xf numFmtId="0" fontId="22" fillId="0" borderId="0" xfId="0" applyFont="1" applyAlignment="1">
      <alignment horizontal="left" vertical="center" wrapText="1"/>
    </xf>
    <xf numFmtId="0" fontId="0" fillId="0" borderId="17" xfId="0" applyFont="1"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7" xfId="0" applyFont="1" applyBorder="1" applyAlignment="1">
      <alignment vertical="center"/>
    </xf>
    <xf numFmtId="0" fontId="9" fillId="0" borderId="19" xfId="0" applyFont="1" applyBorder="1" applyAlignment="1">
      <alignment vertical="center"/>
    </xf>
    <xf numFmtId="0" fontId="9" fillId="0" borderId="15" xfId="0" applyFont="1" applyBorder="1" applyAlignment="1">
      <alignment vertical="center"/>
    </xf>
    <xf numFmtId="0" fontId="9" fillId="0" borderId="20" xfId="0" applyFont="1" applyBorder="1" applyAlignment="1">
      <alignment vertical="center"/>
    </xf>
    <xf numFmtId="0" fontId="23" fillId="0" borderId="0" xfId="20" applyAlignment="1" applyProtection="1">
      <alignment vertical="top"/>
      <protection locked="0"/>
    </xf>
    <xf numFmtId="0" fontId="23" fillId="0" borderId="21" xfId="20" applyFont="1" applyBorder="1" applyAlignment="1" applyProtection="1">
      <alignment vertical="center" wrapText="1"/>
      <protection locked="0"/>
    </xf>
    <xf numFmtId="0" fontId="23" fillId="0" borderId="22" xfId="20" applyFont="1" applyBorder="1" applyAlignment="1" applyProtection="1">
      <alignment vertical="center" wrapText="1"/>
      <protection locked="0"/>
    </xf>
    <xf numFmtId="0" fontId="23" fillId="0" borderId="23" xfId="20" applyFont="1" applyBorder="1" applyAlignment="1" applyProtection="1">
      <alignment vertical="center" wrapText="1"/>
      <protection locked="0"/>
    </xf>
    <xf numFmtId="0" fontId="23" fillId="0" borderId="24" xfId="20" applyFont="1" applyBorder="1" applyAlignment="1" applyProtection="1">
      <alignment horizontal="center" vertical="center" wrapText="1"/>
      <protection locked="0"/>
    </xf>
    <xf numFmtId="0" fontId="23" fillId="0" borderId="25" xfId="20" applyFont="1" applyBorder="1" applyAlignment="1" applyProtection="1">
      <alignment horizontal="center" vertical="center" wrapText="1"/>
      <protection locked="0"/>
    </xf>
    <xf numFmtId="0" fontId="23" fillId="0" borderId="0" xfId="20" applyAlignment="1" applyProtection="1">
      <alignment horizontal="center" vertical="center"/>
      <protection locked="0"/>
    </xf>
    <xf numFmtId="0" fontId="23" fillId="0" borderId="24" xfId="20" applyFont="1" applyBorder="1" applyAlignment="1" applyProtection="1">
      <alignment vertical="center" wrapText="1"/>
      <protection locked="0"/>
    </xf>
    <xf numFmtId="0" fontId="23" fillId="0" borderId="25" xfId="20" applyFont="1" applyBorder="1" applyAlignment="1" applyProtection="1">
      <alignment vertical="center" wrapText="1"/>
      <protection locked="0"/>
    </xf>
    <xf numFmtId="0" fontId="25" fillId="0" borderId="0" xfId="20" applyFont="1" applyBorder="1" applyAlignment="1" applyProtection="1">
      <alignment horizontal="left" vertical="center" wrapText="1"/>
      <protection locked="0"/>
    </xf>
    <xf numFmtId="0" fontId="26" fillId="0" borderId="24" xfId="20" applyFont="1" applyBorder="1" applyAlignment="1" applyProtection="1">
      <alignment vertical="center" wrapText="1"/>
      <protection locked="0"/>
    </xf>
    <xf numFmtId="0" fontId="26" fillId="0" borderId="0" xfId="20" applyFont="1" applyBorder="1" applyAlignment="1" applyProtection="1">
      <alignment horizontal="left" vertical="center" wrapText="1"/>
      <protection locked="0"/>
    </xf>
    <xf numFmtId="0" fontId="26" fillId="0" borderId="0" xfId="20" applyFont="1" applyBorder="1" applyAlignment="1" applyProtection="1">
      <alignment vertical="center" wrapText="1"/>
      <protection locked="0"/>
    </xf>
    <xf numFmtId="0" fontId="26" fillId="0" borderId="0" xfId="20" applyFont="1" applyBorder="1" applyAlignment="1" applyProtection="1">
      <alignment horizontal="left" vertical="center"/>
      <protection locked="0"/>
    </xf>
    <xf numFmtId="49" fontId="26" fillId="0" borderId="0" xfId="20" applyNumberFormat="1" applyFont="1" applyBorder="1" applyAlignment="1" applyProtection="1">
      <alignment vertical="center" wrapText="1"/>
      <protection locked="0"/>
    </xf>
    <xf numFmtId="0" fontId="23" fillId="0" borderId="26" xfId="20" applyFont="1" applyBorder="1" applyAlignment="1" applyProtection="1">
      <alignment vertical="center" wrapText="1"/>
      <protection locked="0"/>
    </xf>
    <xf numFmtId="0" fontId="28" fillId="0" borderId="27" xfId="20" applyFont="1" applyBorder="1" applyAlignment="1" applyProtection="1">
      <alignment vertical="center" wrapText="1"/>
      <protection locked="0"/>
    </xf>
    <xf numFmtId="0" fontId="23" fillId="0" borderId="28" xfId="20" applyFont="1" applyBorder="1" applyAlignment="1" applyProtection="1">
      <alignment vertical="center" wrapText="1"/>
      <protection locked="0"/>
    </xf>
    <xf numFmtId="0" fontId="23" fillId="0" borderId="0" xfId="20" applyFont="1" applyBorder="1" applyAlignment="1" applyProtection="1">
      <alignment vertical="top"/>
      <protection locked="0"/>
    </xf>
    <xf numFmtId="0" fontId="23" fillId="0" borderId="0" xfId="20" applyFont="1" applyAlignment="1" applyProtection="1">
      <alignment vertical="top"/>
      <protection locked="0"/>
    </xf>
    <xf numFmtId="0" fontId="4" fillId="0" borderId="0" xfId="0" applyFont="1" applyAlignment="1">
      <alignment horizontal="left" vertical="center" wrapText="1"/>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0" fillId="4" borderId="0" xfId="0" applyFont="1" applyFill="1" applyAlignment="1">
      <alignment horizontal="center" vertical="center"/>
    </xf>
    <xf numFmtId="0" fontId="0" fillId="0" borderId="0" xfId="0"/>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6" fillId="0" borderId="0" xfId="20" applyFont="1" applyBorder="1" applyAlignment="1" applyProtection="1">
      <alignment horizontal="left" vertical="center" wrapText="1"/>
      <protection locked="0"/>
    </xf>
    <xf numFmtId="49" fontId="26" fillId="0" borderId="0" xfId="20" applyNumberFormat="1" applyFont="1" applyBorder="1" applyAlignment="1" applyProtection="1">
      <alignment horizontal="left" vertical="center" wrapText="1"/>
      <protection locked="0"/>
    </xf>
    <xf numFmtId="0" fontId="25" fillId="0" borderId="27" xfId="20" applyFont="1" applyBorder="1" applyAlignment="1" applyProtection="1">
      <alignment horizontal="left" wrapText="1"/>
      <protection locked="0"/>
    </xf>
    <xf numFmtId="0" fontId="24" fillId="0" borderId="0" xfId="20" applyFont="1" applyBorder="1" applyAlignment="1" applyProtection="1">
      <alignment horizontal="center" vertical="center" wrapText="1"/>
      <protection locked="0"/>
    </xf>
  </cellXfs>
  <cellStyles count="7">
    <cellStyle name="Normal" xfId="0"/>
    <cellStyle name="Percent" xfId="15"/>
    <cellStyle name="Currency" xfId="16"/>
    <cellStyle name="Currency [0]" xfId="17"/>
    <cellStyle name="Comma" xfId="18"/>
    <cellStyle name="Comma [0]" xfId="19"/>
    <cellStyle name="normální 2"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vel\Desktop\PR&#193;CE\Rozpo&#269;ty\Rozpo&#269;et%20PKS-cel&#225;%20stavb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
      <sheetName val="1K"/>
      <sheetName val="1R"/>
      <sheetName val="1"/>
      <sheetName val="1.1K"/>
      <sheetName val="1.1R"/>
      <sheetName val="ZTI"/>
      <sheetName val="1.2K"/>
      <sheetName val="Silno"/>
      <sheetName val="TopKab"/>
      <sheetName val="Žlaby"/>
      <sheetName val="PodlSys"/>
      <sheetName val="Hrom"/>
      <sheetName val="PomPrac"/>
      <sheetName val="ZemPRAC"/>
      <sheetName val="1.2KK"/>
      <sheetName val="Zvon"/>
      <sheetName val="Čas"/>
      <sheetName val="Ozv"/>
      <sheetName val="Tel"/>
      <sheetName val="SK"/>
      <sheetName val="KabŽlab"/>
      <sheetName val="PomSlabo"/>
      <sheetName val="1.3K"/>
      <sheetName val="1.3R"/>
      <sheetName val="UT"/>
      <sheetName val="1.4K"/>
      <sheetName val="1.4R"/>
      <sheetName val="Plyn"/>
      <sheetName val="1.5K"/>
      <sheetName val="1.5R"/>
      <sheetName val="VZT"/>
      <sheetName val="1.6K"/>
      <sheetName val="1.6R"/>
      <sheetName val="1.6-Invent"/>
      <sheetName val="1.7K"/>
      <sheetName val="1.7R"/>
      <sheetName val="EZS"/>
      <sheetName val="2K"/>
      <sheetName val="2R"/>
      <sheetName val="2"/>
      <sheetName val="3K"/>
      <sheetName val="3R"/>
      <sheetName val="3"/>
      <sheetName val="4K"/>
      <sheetName val="4R"/>
      <sheetName val="4"/>
      <sheetName val="5K"/>
      <sheetName val="5R"/>
      <sheetName val="5"/>
      <sheetName val="6K"/>
      <sheetName val="6R"/>
      <sheetName val="6"/>
      <sheetName val="7K"/>
      <sheetName val="7"/>
      <sheetName val="7ZP"/>
      <sheetName val="8K"/>
      <sheetName val="8"/>
      <sheetName val="8ZP"/>
      <sheetName val="9K"/>
      <sheetName val="9R"/>
      <sheetName val="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18"/>
  <sheetViews>
    <sheetView showGridLines="0" tabSelected="1" workbookViewId="0" topLeftCell="A1">
      <selection activeCell="X26" sqref="X26"/>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34"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44" t="s">
        <v>2</v>
      </c>
      <c r="M2" s="145"/>
      <c r="N2" s="145"/>
      <c r="O2" s="145"/>
      <c r="P2" s="145"/>
      <c r="Q2" s="145"/>
      <c r="R2" s="145"/>
      <c r="S2" s="145"/>
      <c r="T2" s="145"/>
      <c r="U2" s="145"/>
      <c r="V2" s="145"/>
      <c r="AT2" s="8" t="s">
        <v>43</v>
      </c>
    </row>
    <row r="3" spans="2:46" ht="6.95" customHeight="1">
      <c r="B3" s="9"/>
      <c r="C3" s="10"/>
      <c r="D3" s="10"/>
      <c r="E3" s="10"/>
      <c r="F3" s="10"/>
      <c r="G3" s="10"/>
      <c r="H3" s="10"/>
      <c r="I3" s="35"/>
      <c r="J3" s="10"/>
      <c r="K3" s="10"/>
      <c r="L3" s="11"/>
      <c r="AT3" s="8" t="s">
        <v>42</v>
      </c>
    </row>
    <row r="4" spans="2:46" ht="24.95" customHeight="1">
      <c r="B4" s="11"/>
      <c r="D4" s="12" t="s">
        <v>44</v>
      </c>
      <c r="L4" s="11"/>
      <c r="M4" s="36" t="s">
        <v>3</v>
      </c>
      <c r="AT4" s="8" t="s">
        <v>1</v>
      </c>
    </row>
    <row r="5" spans="2:12" ht="6.95" customHeight="1">
      <c r="B5" s="11"/>
      <c r="L5" s="11"/>
    </row>
    <row r="6" spans="2:12" ht="12" customHeight="1">
      <c r="B6" s="11"/>
      <c r="D6" s="14" t="s">
        <v>4</v>
      </c>
      <c r="L6" s="11"/>
    </row>
    <row r="7" spans="2:12" ht="16.5" customHeight="1">
      <c r="B7" s="11"/>
      <c r="E7" s="142" t="s">
        <v>5</v>
      </c>
      <c r="F7" s="143"/>
      <c r="G7" s="143"/>
      <c r="H7" s="143"/>
      <c r="L7" s="11"/>
    </row>
    <row r="8" spans="2:12" s="1" customFormat="1" ht="12" customHeight="1">
      <c r="B8" s="17"/>
      <c r="D8" s="14" t="s">
        <v>45</v>
      </c>
      <c r="I8" s="37"/>
      <c r="L8" s="17"/>
    </row>
    <row r="9" spans="2:12" s="1" customFormat="1" ht="36.95" customHeight="1">
      <c r="B9" s="17"/>
      <c r="E9" s="140" t="s">
        <v>74</v>
      </c>
      <c r="F9" s="141"/>
      <c r="G9" s="141"/>
      <c r="H9" s="141"/>
      <c r="I9" s="37"/>
      <c r="L9" s="17"/>
    </row>
    <row r="10" spans="2:12" s="1" customFormat="1" ht="12">
      <c r="B10" s="17"/>
      <c r="I10" s="37"/>
      <c r="L10" s="17"/>
    </row>
    <row r="11" spans="2:12" s="1" customFormat="1" ht="12" customHeight="1">
      <c r="B11" s="17"/>
      <c r="D11" s="14" t="s">
        <v>6</v>
      </c>
      <c r="F11" s="13" t="s">
        <v>117</v>
      </c>
      <c r="I11" s="38" t="s">
        <v>7</v>
      </c>
      <c r="J11" s="13" t="s">
        <v>0</v>
      </c>
      <c r="L11" s="17"/>
    </row>
    <row r="12" spans="2:12" s="1" customFormat="1" ht="12" customHeight="1">
      <c r="B12" s="17"/>
      <c r="D12" s="14" t="s">
        <v>8</v>
      </c>
      <c r="F12" s="13" t="s">
        <v>9</v>
      </c>
      <c r="I12" s="38" t="s">
        <v>10</v>
      </c>
      <c r="J12" s="15" t="s">
        <v>16</v>
      </c>
      <c r="L12" s="17"/>
    </row>
    <row r="13" spans="2:12" s="1" customFormat="1" ht="10.9" customHeight="1">
      <c r="B13" s="17"/>
      <c r="I13" s="37"/>
      <c r="L13" s="17"/>
    </row>
    <row r="14" spans="2:12" s="1" customFormat="1" ht="12" customHeight="1">
      <c r="B14" s="17"/>
      <c r="D14" s="14" t="s">
        <v>11</v>
      </c>
      <c r="I14" s="38" t="s">
        <v>12</v>
      </c>
      <c r="J14" s="13" t="s">
        <v>0</v>
      </c>
      <c r="L14" s="17"/>
    </row>
    <row r="15" spans="2:12" s="1" customFormat="1" ht="18" customHeight="1">
      <c r="B15" s="17"/>
      <c r="E15" s="13" t="s">
        <v>13</v>
      </c>
      <c r="I15" s="38" t="s">
        <v>14</v>
      </c>
      <c r="J15" s="13" t="s">
        <v>0</v>
      </c>
      <c r="L15" s="17"/>
    </row>
    <row r="16" spans="2:12" s="1" customFormat="1" ht="6.95" customHeight="1">
      <c r="B16" s="17"/>
      <c r="I16" s="37"/>
      <c r="L16" s="17"/>
    </row>
    <row r="17" spans="2:12" s="1" customFormat="1" ht="12" customHeight="1">
      <c r="B17" s="17"/>
      <c r="D17" s="14" t="s">
        <v>15</v>
      </c>
      <c r="I17" s="38" t="s">
        <v>12</v>
      </c>
      <c r="J17" s="15" t="s">
        <v>16</v>
      </c>
      <c r="L17" s="17"/>
    </row>
    <row r="18" spans="2:12" s="1" customFormat="1" ht="18" customHeight="1">
      <c r="B18" s="17"/>
      <c r="E18" s="146" t="s">
        <v>16</v>
      </c>
      <c r="F18" s="147"/>
      <c r="G18" s="147"/>
      <c r="H18" s="147"/>
      <c r="I18" s="38" t="s">
        <v>14</v>
      </c>
      <c r="J18" s="15" t="s">
        <v>16</v>
      </c>
      <c r="L18" s="17"/>
    </row>
    <row r="19" spans="2:12" s="1" customFormat="1" ht="6.95" customHeight="1">
      <c r="B19" s="17"/>
      <c r="I19" s="37"/>
      <c r="L19" s="17"/>
    </row>
    <row r="20" spans="2:12" s="1" customFormat="1" ht="12" customHeight="1">
      <c r="B20" s="17"/>
      <c r="D20" s="14" t="s">
        <v>17</v>
      </c>
      <c r="I20" s="38" t="s">
        <v>12</v>
      </c>
      <c r="J20" s="13" t="s">
        <v>0</v>
      </c>
      <c r="L20" s="17"/>
    </row>
    <row r="21" spans="2:12" s="1" customFormat="1" ht="18" customHeight="1">
      <c r="B21" s="17"/>
      <c r="E21" s="13" t="s">
        <v>18</v>
      </c>
      <c r="I21" s="38" t="s">
        <v>14</v>
      </c>
      <c r="J21" s="13" t="s">
        <v>0</v>
      </c>
      <c r="L21" s="17"/>
    </row>
    <row r="22" spans="2:12" s="1" customFormat="1" ht="6.95" customHeight="1">
      <c r="B22" s="17"/>
      <c r="I22" s="37"/>
      <c r="L22" s="17"/>
    </row>
    <row r="23" spans="2:12" s="1" customFormat="1" ht="12" customHeight="1">
      <c r="B23" s="17"/>
      <c r="D23" s="14" t="s">
        <v>20</v>
      </c>
      <c r="I23" s="38" t="s">
        <v>12</v>
      </c>
      <c r="J23" s="13"/>
      <c r="L23" s="17"/>
    </row>
    <row r="24" spans="2:12" s="1" customFormat="1" ht="18" customHeight="1">
      <c r="B24" s="17"/>
      <c r="E24" s="13"/>
      <c r="I24" s="38" t="s">
        <v>14</v>
      </c>
      <c r="J24" s="13"/>
      <c r="L24" s="17"/>
    </row>
    <row r="25" spans="2:12" s="1" customFormat="1" ht="6.95" customHeight="1">
      <c r="B25" s="17"/>
      <c r="I25" s="37"/>
      <c r="L25" s="17"/>
    </row>
    <row r="26" spans="2:12" s="1" customFormat="1" ht="12" customHeight="1">
      <c r="B26" s="17"/>
      <c r="D26" s="14" t="s">
        <v>21</v>
      </c>
      <c r="I26" s="37"/>
      <c r="L26" s="17"/>
    </row>
    <row r="27" spans="2:12" s="2" customFormat="1" ht="16.5" customHeight="1">
      <c r="B27" s="39"/>
      <c r="E27" s="148" t="s">
        <v>0</v>
      </c>
      <c r="F27" s="148"/>
      <c r="G27" s="148"/>
      <c r="H27" s="148"/>
      <c r="I27" s="40"/>
      <c r="L27" s="39"/>
    </row>
    <row r="28" spans="2:12" s="1" customFormat="1" ht="6.95" customHeight="1">
      <c r="B28" s="17"/>
      <c r="I28" s="37"/>
      <c r="L28" s="17"/>
    </row>
    <row r="29" spans="2:12" s="1" customFormat="1" ht="6.95" customHeight="1">
      <c r="B29" s="17"/>
      <c r="D29" s="24"/>
      <c r="E29" s="24"/>
      <c r="F29" s="24"/>
      <c r="G29" s="24"/>
      <c r="H29" s="24"/>
      <c r="I29" s="41"/>
      <c r="J29" s="24"/>
      <c r="K29" s="24"/>
      <c r="L29" s="17"/>
    </row>
    <row r="30" spans="2:12" s="1" customFormat="1" ht="25.35" customHeight="1">
      <c r="B30" s="17"/>
      <c r="D30" s="42" t="s">
        <v>22</v>
      </c>
      <c r="I30" s="37"/>
      <c r="J30" s="33">
        <f>ROUNDUP(J86,2)</f>
        <v>0</v>
      </c>
      <c r="L30" s="17"/>
    </row>
    <row r="31" spans="2:12" s="1" customFormat="1" ht="6.95" customHeight="1">
      <c r="B31" s="17"/>
      <c r="D31" s="24"/>
      <c r="E31" s="24"/>
      <c r="F31" s="24"/>
      <c r="G31" s="24"/>
      <c r="H31" s="24"/>
      <c r="I31" s="41"/>
      <c r="J31" s="24"/>
      <c r="K31" s="24"/>
      <c r="L31" s="17"/>
    </row>
    <row r="32" spans="2:12" s="1" customFormat="1" ht="14.45" customHeight="1">
      <c r="B32" s="17"/>
      <c r="F32" s="18" t="s">
        <v>24</v>
      </c>
      <c r="I32" s="43" t="s">
        <v>23</v>
      </c>
      <c r="J32" s="18" t="s">
        <v>25</v>
      </c>
      <c r="L32" s="17"/>
    </row>
    <row r="33" spans="2:12" s="1" customFormat="1" ht="14.45" customHeight="1">
      <c r="B33" s="17"/>
      <c r="D33" s="44" t="s">
        <v>26</v>
      </c>
      <c r="E33" s="14" t="s">
        <v>27</v>
      </c>
      <c r="F33" s="45">
        <f>ROUNDUP((SUM(BE86:BE117)),2)</f>
        <v>0</v>
      </c>
      <c r="I33" s="46">
        <v>0.21</v>
      </c>
      <c r="J33" s="45">
        <f>ROUNDUP(((SUM(BE86:BE117))*I33),2)</f>
        <v>0</v>
      </c>
      <c r="L33" s="17"/>
    </row>
    <row r="34" spans="2:12" s="1" customFormat="1" ht="14.45" customHeight="1">
      <c r="B34" s="17"/>
      <c r="E34" s="14" t="s">
        <v>28</v>
      </c>
      <c r="F34" s="45">
        <f>ROUNDUP((SUM(BF86:BF117)),2)</f>
        <v>0</v>
      </c>
      <c r="I34" s="46">
        <v>0.15</v>
      </c>
      <c r="J34" s="45">
        <f>ROUNDUP(((SUM(BF86:BF117))*I34),2)</f>
        <v>0</v>
      </c>
      <c r="L34" s="17"/>
    </row>
    <row r="35" spans="2:12" s="1" customFormat="1" ht="14.45" customHeight="1" hidden="1">
      <c r="B35" s="17"/>
      <c r="E35" s="14" t="s">
        <v>29</v>
      </c>
      <c r="F35" s="45">
        <f>ROUNDUP((SUM(BG86:BG117)),2)</f>
        <v>0</v>
      </c>
      <c r="I35" s="46">
        <v>0.21</v>
      </c>
      <c r="J35" s="45">
        <f>0</f>
        <v>0</v>
      </c>
      <c r="L35" s="17"/>
    </row>
    <row r="36" spans="2:12" s="1" customFormat="1" ht="14.45" customHeight="1" hidden="1">
      <c r="B36" s="17"/>
      <c r="E36" s="14" t="s">
        <v>30</v>
      </c>
      <c r="F36" s="45">
        <f>ROUNDUP((SUM(BH86:BH117)),2)</f>
        <v>0</v>
      </c>
      <c r="I36" s="46">
        <v>0.15</v>
      </c>
      <c r="J36" s="45">
        <f>0</f>
        <v>0</v>
      </c>
      <c r="L36" s="17"/>
    </row>
    <row r="37" spans="2:12" s="1" customFormat="1" ht="14.45" customHeight="1" hidden="1">
      <c r="B37" s="17"/>
      <c r="E37" s="14" t="s">
        <v>31</v>
      </c>
      <c r="F37" s="45">
        <f>ROUNDUP((SUM(BI86:BI117)),2)</f>
        <v>0</v>
      </c>
      <c r="I37" s="46">
        <v>0</v>
      </c>
      <c r="J37" s="45">
        <f>0</f>
        <v>0</v>
      </c>
      <c r="L37" s="17"/>
    </row>
    <row r="38" spans="2:12" s="1" customFormat="1" ht="6.95" customHeight="1">
      <c r="B38" s="17"/>
      <c r="I38" s="37"/>
      <c r="L38" s="17"/>
    </row>
    <row r="39" spans="2:12" s="1" customFormat="1" ht="25.35" customHeight="1">
      <c r="B39" s="17"/>
      <c r="C39" s="47"/>
      <c r="D39" s="48" t="s">
        <v>32</v>
      </c>
      <c r="E39" s="27"/>
      <c r="F39" s="27"/>
      <c r="G39" s="49" t="s">
        <v>33</v>
      </c>
      <c r="H39" s="50" t="s">
        <v>34</v>
      </c>
      <c r="I39" s="51"/>
      <c r="J39" s="52">
        <f>SUM(J30:J37)</f>
        <v>0</v>
      </c>
      <c r="K39" s="53"/>
      <c r="L39" s="17"/>
    </row>
    <row r="40" spans="2:12" s="1" customFormat="1" ht="14.45" customHeight="1">
      <c r="B40" s="19"/>
      <c r="C40" s="20"/>
      <c r="D40" s="20"/>
      <c r="E40" s="20"/>
      <c r="F40" s="20"/>
      <c r="G40" s="20"/>
      <c r="H40" s="20"/>
      <c r="I40" s="54"/>
      <c r="J40" s="20"/>
      <c r="K40" s="20"/>
      <c r="L40" s="17"/>
    </row>
    <row r="44" spans="2:12" s="1" customFormat="1" ht="6.95" customHeight="1">
      <c r="B44" s="21"/>
      <c r="C44" s="22"/>
      <c r="D44" s="22"/>
      <c r="E44" s="22"/>
      <c r="F44" s="22"/>
      <c r="G44" s="22"/>
      <c r="H44" s="22"/>
      <c r="I44" s="55"/>
      <c r="J44" s="22"/>
      <c r="K44" s="22"/>
      <c r="L44" s="17"/>
    </row>
    <row r="45" spans="2:12" s="1" customFormat="1" ht="24.95" customHeight="1">
      <c r="B45" s="17"/>
      <c r="C45" s="12" t="s">
        <v>46</v>
      </c>
      <c r="I45" s="37"/>
      <c r="L45" s="17"/>
    </row>
    <row r="46" spans="2:12" s="1" customFormat="1" ht="6.95" customHeight="1">
      <c r="B46" s="17"/>
      <c r="I46" s="37"/>
      <c r="L46" s="17"/>
    </row>
    <row r="47" spans="2:12" s="1" customFormat="1" ht="12" customHeight="1">
      <c r="B47" s="17"/>
      <c r="C47" s="14" t="s">
        <v>4</v>
      </c>
      <c r="I47" s="37"/>
      <c r="L47" s="17"/>
    </row>
    <row r="48" spans="2:12" s="1" customFormat="1" ht="16.5" customHeight="1">
      <c r="B48" s="17"/>
      <c r="E48" s="142" t="str">
        <f>E7</f>
        <v>VŠPJ - oprava obvodových pláštů objektu Tolstého 16, Jihlava, oddíl č.2-Vnější fasády</v>
      </c>
      <c r="F48" s="143"/>
      <c r="G48" s="143"/>
      <c r="H48" s="143"/>
      <c r="I48" s="37"/>
      <c r="L48" s="17"/>
    </row>
    <row r="49" spans="2:12" s="1" customFormat="1" ht="12" customHeight="1">
      <c r="B49" s="17"/>
      <c r="C49" s="14" t="s">
        <v>45</v>
      </c>
      <c r="I49" s="37"/>
      <c r="L49" s="17"/>
    </row>
    <row r="50" spans="2:12" s="1" customFormat="1" ht="16.5" customHeight="1">
      <c r="B50" s="17"/>
      <c r="E50" s="140" t="str">
        <f>E9</f>
        <v>VN a ON - Vedlejší náklady a ostatní náklady</v>
      </c>
      <c r="F50" s="141"/>
      <c r="G50" s="141"/>
      <c r="H50" s="141"/>
      <c r="I50" s="37"/>
      <c r="L50" s="17"/>
    </row>
    <row r="51" spans="2:12" s="1" customFormat="1" ht="6.95" customHeight="1">
      <c r="B51" s="17"/>
      <c r="I51" s="37"/>
      <c r="L51" s="17"/>
    </row>
    <row r="52" spans="2:12" s="1" customFormat="1" ht="12" customHeight="1">
      <c r="B52" s="17"/>
      <c r="C52" s="14" t="s">
        <v>8</v>
      </c>
      <c r="F52" s="13" t="str">
        <f>F12</f>
        <v>Jihlava</v>
      </c>
      <c r="I52" s="38" t="s">
        <v>10</v>
      </c>
      <c r="J52" s="23" t="str">
        <f>IF(J12="","",J12)</f>
        <v>Vyplň údaj</v>
      </c>
      <c r="L52" s="17"/>
    </row>
    <row r="53" spans="2:12" s="1" customFormat="1" ht="6.95" customHeight="1">
      <c r="B53" s="17"/>
      <c r="I53" s="37"/>
      <c r="L53" s="17"/>
    </row>
    <row r="54" spans="2:12" s="1" customFormat="1" ht="43.15" customHeight="1">
      <c r="B54" s="17"/>
      <c r="C54" s="14" t="s">
        <v>11</v>
      </c>
      <c r="F54" s="13" t="str">
        <f>E15</f>
        <v>VŠP Jihlava, Tolstého 16, 586 01 Jihlava</v>
      </c>
      <c r="I54" s="38" t="s">
        <v>17</v>
      </c>
      <c r="J54" s="16" t="str">
        <f>E21</f>
        <v>ARTPROJEKT JIHLAVA s.r.o., 586 01 Jihlava</v>
      </c>
      <c r="L54" s="17"/>
    </row>
    <row r="55" spans="2:12" s="1" customFormat="1" ht="15.2" customHeight="1">
      <c r="B55" s="17"/>
      <c r="C55" s="14" t="s">
        <v>15</v>
      </c>
      <c r="F55" s="13" t="str">
        <f>IF(E18="","",E18)</f>
        <v>Vyplň údaj</v>
      </c>
      <c r="I55" s="38" t="s">
        <v>20</v>
      </c>
      <c r="J55" s="16">
        <f>E24</f>
        <v>0</v>
      </c>
      <c r="L55" s="17"/>
    </row>
    <row r="56" spans="2:12" s="1" customFormat="1" ht="10.35" customHeight="1">
      <c r="B56" s="17"/>
      <c r="I56" s="37"/>
      <c r="L56" s="17"/>
    </row>
    <row r="57" spans="2:12" s="1" customFormat="1" ht="29.25" customHeight="1">
      <c r="B57" s="17"/>
      <c r="C57" s="56" t="s">
        <v>47</v>
      </c>
      <c r="D57" s="47"/>
      <c r="E57" s="47"/>
      <c r="F57" s="47"/>
      <c r="G57" s="47"/>
      <c r="H57" s="47"/>
      <c r="I57" s="57"/>
      <c r="J57" s="58" t="s">
        <v>48</v>
      </c>
      <c r="K57" s="47"/>
      <c r="L57" s="17"/>
    </row>
    <row r="58" spans="2:12" s="1" customFormat="1" ht="10.35" customHeight="1">
      <c r="B58" s="17"/>
      <c r="I58" s="37"/>
      <c r="L58" s="17"/>
    </row>
    <row r="59" spans="2:47" s="1" customFormat="1" ht="22.9" customHeight="1">
      <c r="B59" s="17"/>
      <c r="C59" s="59" t="s">
        <v>38</v>
      </c>
      <c r="I59" s="37"/>
      <c r="J59" s="33">
        <f>J86</f>
        <v>0</v>
      </c>
      <c r="L59" s="17"/>
      <c r="AU59" s="8" t="s">
        <v>49</v>
      </c>
    </row>
    <row r="60" spans="2:12" s="3" customFormat="1" ht="24.95" customHeight="1">
      <c r="B60" s="60"/>
      <c r="D60" s="61" t="s">
        <v>75</v>
      </c>
      <c r="E60" s="62"/>
      <c r="F60" s="62"/>
      <c r="G60" s="62"/>
      <c r="H60" s="62"/>
      <c r="I60" s="63"/>
      <c r="J60" s="64">
        <f>J87</f>
        <v>0</v>
      </c>
      <c r="L60" s="60"/>
    </row>
    <row r="61" spans="2:12" s="4" customFormat="1" ht="19.9" customHeight="1">
      <c r="B61" s="65"/>
      <c r="D61" s="66" t="s">
        <v>76</v>
      </c>
      <c r="E61" s="67"/>
      <c r="F61" s="67"/>
      <c r="G61" s="67"/>
      <c r="H61" s="67"/>
      <c r="I61" s="68"/>
      <c r="J61" s="69">
        <f>J88</f>
        <v>0</v>
      </c>
      <c r="L61" s="65"/>
    </row>
    <row r="62" spans="2:12" s="4" customFormat="1" ht="19.9" customHeight="1">
      <c r="B62" s="65"/>
      <c r="D62" s="66" t="s">
        <v>77</v>
      </c>
      <c r="E62" s="67"/>
      <c r="F62" s="67"/>
      <c r="G62" s="67"/>
      <c r="H62" s="67"/>
      <c r="I62" s="68"/>
      <c r="J62" s="69">
        <f>J92</f>
        <v>0</v>
      </c>
      <c r="L62" s="65"/>
    </row>
    <row r="63" spans="2:12" s="4" customFormat="1" ht="19.9" customHeight="1">
      <c r="B63" s="65"/>
      <c r="D63" s="66" t="s">
        <v>78</v>
      </c>
      <c r="E63" s="67"/>
      <c r="F63" s="67"/>
      <c r="G63" s="67"/>
      <c r="H63" s="67"/>
      <c r="I63" s="68"/>
      <c r="J63" s="69">
        <f>J96</f>
        <v>0</v>
      </c>
      <c r="L63" s="65"/>
    </row>
    <row r="64" spans="2:12" s="4" customFormat="1" ht="19.9" customHeight="1">
      <c r="B64" s="65"/>
      <c r="D64" s="66" t="s">
        <v>79</v>
      </c>
      <c r="E64" s="67"/>
      <c r="F64" s="67"/>
      <c r="G64" s="67"/>
      <c r="H64" s="67"/>
      <c r="I64" s="68"/>
      <c r="J64" s="69">
        <f>J100</f>
        <v>0</v>
      </c>
      <c r="L64" s="65"/>
    </row>
    <row r="65" spans="2:12" s="4" customFormat="1" ht="19.9" customHeight="1">
      <c r="B65" s="65"/>
      <c r="D65" s="66" t="s">
        <v>80</v>
      </c>
      <c r="E65" s="67"/>
      <c r="F65" s="67"/>
      <c r="G65" s="67"/>
      <c r="H65" s="67"/>
      <c r="I65" s="68"/>
      <c r="J65" s="69">
        <f>J107</f>
        <v>0</v>
      </c>
      <c r="L65" s="65"/>
    </row>
    <row r="66" spans="2:12" s="4" customFormat="1" ht="19.9" customHeight="1">
      <c r="B66" s="65"/>
      <c r="D66" s="66" t="s">
        <v>81</v>
      </c>
      <c r="E66" s="67"/>
      <c r="F66" s="67"/>
      <c r="G66" s="67"/>
      <c r="H66" s="67"/>
      <c r="I66" s="68"/>
      <c r="J66" s="69">
        <f>J111</f>
        <v>0</v>
      </c>
      <c r="L66" s="65"/>
    </row>
    <row r="67" spans="2:12" s="1" customFormat="1" ht="21.75" customHeight="1">
      <c r="B67" s="17"/>
      <c r="I67" s="37"/>
      <c r="L67" s="17"/>
    </row>
    <row r="68" spans="2:12" s="1" customFormat="1" ht="6.95" customHeight="1">
      <c r="B68" s="19"/>
      <c r="C68" s="20"/>
      <c r="D68" s="20"/>
      <c r="E68" s="20"/>
      <c r="F68" s="20"/>
      <c r="G68" s="20"/>
      <c r="H68" s="20"/>
      <c r="I68" s="54"/>
      <c r="J68" s="20"/>
      <c r="K68" s="20"/>
      <c r="L68" s="17"/>
    </row>
    <row r="72" spans="2:12" s="1" customFormat="1" ht="6.95" customHeight="1">
      <c r="B72" s="21"/>
      <c r="C72" s="22"/>
      <c r="D72" s="22"/>
      <c r="E72" s="22"/>
      <c r="F72" s="22"/>
      <c r="G72" s="22"/>
      <c r="H72" s="22"/>
      <c r="I72" s="55"/>
      <c r="J72" s="22"/>
      <c r="K72" s="22"/>
      <c r="L72" s="17"/>
    </row>
    <row r="73" spans="2:12" s="1" customFormat="1" ht="24.95" customHeight="1">
      <c r="B73" s="17"/>
      <c r="C73" s="12" t="s">
        <v>50</v>
      </c>
      <c r="I73" s="37"/>
      <c r="L73" s="17"/>
    </row>
    <row r="74" spans="2:12" s="1" customFormat="1" ht="6.95" customHeight="1">
      <c r="B74" s="17"/>
      <c r="I74" s="37"/>
      <c r="L74" s="17"/>
    </row>
    <row r="75" spans="2:12" s="1" customFormat="1" ht="12" customHeight="1">
      <c r="B75" s="17"/>
      <c r="C75" s="14" t="s">
        <v>4</v>
      </c>
      <c r="I75" s="37"/>
      <c r="L75" s="17"/>
    </row>
    <row r="76" spans="2:12" s="1" customFormat="1" ht="16.5" customHeight="1">
      <c r="B76" s="17"/>
      <c r="E76" s="142" t="str">
        <f>E7</f>
        <v>VŠPJ - oprava obvodových pláštů objektu Tolstého 16, Jihlava, oddíl č.2-Vnější fasády</v>
      </c>
      <c r="F76" s="143"/>
      <c r="G76" s="143"/>
      <c r="H76" s="143"/>
      <c r="I76" s="37"/>
      <c r="L76" s="17"/>
    </row>
    <row r="77" spans="2:12" s="1" customFormat="1" ht="12" customHeight="1">
      <c r="B77" s="17"/>
      <c r="C77" s="14" t="s">
        <v>45</v>
      </c>
      <c r="I77" s="37"/>
      <c r="L77" s="17"/>
    </row>
    <row r="78" spans="2:12" s="1" customFormat="1" ht="16.5" customHeight="1">
      <c r="B78" s="17"/>
      <c r="E78" s="140" t="str">
        <f>E9</f>
        <v>VN a ON - Vedlejší náklady a ostatní náklady</v>
      </c>
      <c r="F78" s="141"/>
      <c r="G78" s="141"/>
      <c r="H78" s="141"/>
      <c r="I78" s="37"/>
      <c r="L78" s="17"/>
    </row>
    <row r="79" spans="2:12" s="1" customFormat="1" ht="6.95" customHeight="1">
      <c r="B79" s="17"/>
      <c r="I79" s="37"/>
      <c r="L79" s="17"/>
    </row>
    <row r="80" spans="2:12" s="1" customFormat="1" ht="12" customHeight="1">
      <c r="B80" s="17"/>
      <c r="C80" s="14" t="s">
        <v>8</v>
      </c>
      <c r="F80" s="13" t="str">
        <f>F12</f>
        <v>Jihlava</v>
      </c>
      <c r="I80" s="38" t="s">
        <v>10</v>
      </c>
      <c r="J80" s="23" t="str">
        <f>IF(J12="","",J12)</f>
        <v>Vyplň údaj</v>
      </c>
      <c r="L80" s="17"/>
    </row>
    <row r="81" spans="2:12" s="1" customFormat="1" ht="6.95" customHeight="1">
      <c r="B81" s="17"/>
      <c r="I81" s="37"/>
      <c r="L81" s="17"/>
    </row>
    <row r="82" spans="2:12" s="1" customFormat="1" ht="43.15" customHeight="1">
      <c r="B82" s="17"/>
      <c r="C82" s="14" t="s">
        <v>11</v>
      </c>
      <c r="F82" s="13" t="str">
        <f>E15</f>
        <v>VŠP Jihlava, Tolstého 16, 586 01 Jihlava</v>
      </c>
      <c r="I82" s="38" t="s">
        <v>17</v>
      </c>
      <c r="J82" s="16" t="str">
        <f>E21</f>
        <v>ARTPROJEKT JIHLAVA s.r.o., 586 01 Jihlava</v>
      </c>
      <c r="L82" s="17"/>
    </row>
    <row r="83" spans="2:12" s="1" customFormat="1" ht="15.2" customHeight="1">
      <c r="B83" s="17"/>
      <c r="C83" s="14" t="s">
        <v>15</v>
      </c>
      <c r="F83" s="13" t="str">
        <f>IF(E18="","",E18)</f>
        <v>Vyplň údaj</v>
      </c>
      <c r="I83" s="38" t="s">
        <v>20</v>
      </c>
      <c r="J83" s="16">
        <f>E24</f>
        <v>0</v>
      </c>
      <c r="L83" s="17"/>
    </row>
    <row r="84" spans="2:12" s="1" customFormat="1" ht="10.35" customHeight="1">
      <c r="B84" s="17"/>
      <c r="I84" s="37"/>
      <c r="L84" s="17"/>
    </row>
    <row r="85" spans="2:20" s="5" customFormat="1" ht="29.25" customHeight="1">
      <c r="B85" s="70"/>
      <c r="C85" s="71" t="s">
        <v>51</v>
      </c>
      <c r="D85" s="72" t="s">
        <v>37</v>
      </c>
      <c r="E85" s="72" t="s">
        <v>35</v>
      </c>
      <c r="F85" s="72" t="s">
        <v>36</v>
      </c>
      <c r="G85" s="72" t="s">
        <v>52</v>
      </c>
      <c r="H85" s="72" t="s">
        <v>53</v>
      </c>
      <c r="I85" s="73" t="s">
        <v>54</v>
      </c>
      <c r="J85" s="72" t="s">
        <v>48</v>
      </c>
      <c r="K85" s="74" t="s">
        <v>55</v>
      </c>
      <c r="L85" s="70"/>
      <c r="M85" s="28" t="s">
        <v>0</v>
      </c>
      <c r="N85" s="29" t="s">
        <v>26</v>
      </c>
      <c r="O85" s="29" t="s">
        <v>56</v>
      </c>
      <c r="P85" s="29" t="s">
        <v>57</v>
      </c>
      <c r="Q85" s="29" t="s">
        <v>58</v>
      </c>
      <c r="R85" s="29" t="s">
        <v>59</v>
      </c>
      <c r="S85" s="29" t="s">
        <v>60</v>
      </c>
      <c r="T85" s="30" t="s">
        <v>61</v>
      </c>
    </row>
    <row r="86" spans="2:63" s="1" customFormat="1" ht="22.9" customHeight="1">
      <c r="B86" s="17"/>
      <c r="C86" s="32" t="s">
        <v>62</v>
      </c>
      <c r="I86" s="37"/>
      <c r="J86" s="75">
        <f>BK86</f>
        <v>0</v>
      </c>
      <c r="L86" s="17"/>
      <c r="M86" s="31"/>
      <c r="N86" s="24"/>
      <c r="O86" s="24"/>
      <c r="P86" s="76">
        <f>P87</f>
        <v>0</v>
      </c>
      <c r="Q86" s="24"/>
      <c r="R86" s="76">
        <f>R87</f>
        <v>0</v>
      </c>
      <c r="S86" s="24"/>
      <c r="T86" s="77">
        <f>T87</f>
        <v>0</v>
      </c>
      <c r="AT86" s="8" t="s">
        <v>39</v>
      </c>
      <c r="AU86" s="8" t="s">
        <v>49</v>
      </c>
      <c r="BK86" s="78">
        <f>BK87</f>
        <v>0</v>
      </c>
    </row>
    <row r="87" spans="2:63" s="6" customFormat="1" ht="25.9" customHeight="1">
      <c r="B87" s="79"/>
      <c r="D87" s="80" t="s">
        <v>39</v>
      </c>
      <c r="E87" s="81" t="s">
        <v>82</v>
      </c>
      <c r="F87" s="81" t="s">
        <v>83</v>
      </c>
      <c r="I87" s="82"/>
      <c r="J87" s="83">
        <f>BK87</f>
        <v>0</v>
      </c>
      <c r="L87" s="79"/>
      <c r="M87" s="84"/>
      <c r="N87" s="85"/>
      <c r="O87" s="85"/>
      <c r="P87" s="86">
        <f>P88+P92+P96+P100+P107+P111</f>
        <v>0</v>
      </c>
      <c r="Q87" s="85"/>
      <c r="R87" s="86">
        <f>R88+R92+R96+R100+R107+R111</f>
        <v>0</v>
      </c>
      <c r="S87" s="85"/>
      <c r="T87" s="87">
        <f>T88+T92+T96+T100+T107+T111</f>
        <v>0</v>
      </c>
      <c r="AR87" s="80" t="s">
        <v>69</v>
      </c>
      <c r="AT87" s="88" t="s">
        <v>39</v>
      </c>
      <c r="AU87" s="88" t="s">
        <v>40</v>
      </c>
      <c r="AY87" s="80" t="s">
        <v>63</v>
      </c>
      <c r="BK87" s="89">
        <f>BK88+BK92+BK96+BK100+BK107+BK111</f>
        <v>0</v>
      </c>
    </row>
    <row r="88" spans="2:63" s="6" customFormat="1" ht="22.9" customHeight="1">
      <c r="B88" s="79"/>
      <c r="D88" s="80" t="s">
        <v>39</v>
      </c>
      <c r="E88" s="90" t="s">
        <v>84</v>
      </c>
      <c r="F88" s="90" t="s">
        <v>85</v>
      </c>
      <c r="I88" s="82"/>
      <c r="J88" s="91">
        <f>BK88</f>
        <v>0</v>
      </c>
      <c r="L88" s="79"/>
      <c r="M88" s="84"/>
      <c r="N88" s="85"/>
      <c r="O88" s="85"/>
      <c r="P88" s="86">
        <f>SUM(P89:P91)</f>
        <v>0</v>
      </c>
      <c r="Q88" s="85"/>
      <c r="R88" s="86">
        <f>SUM(R89:R91)</f>
        <v>0</v>
      </c>
      <c r="S88" s="85"/>
      <c r="T88" s="87">
        <f>SUM(T89:T91)</f>
        <v>0</v>
      </c>
      <c r="AR88" s="80" t="s">
        <v>69</v>
      </c>
      <c r="AT88" s="88" t="s">
        <v>39</v>
      </c>
      <c r="AU88" s="88" t="s">
        <v>41</v>
      </c>
      <c r="AY88" s="80" t="s">
        <v>63</v>
      </c>
      <c r="BK88" s="89">
        <f>SUM(BK89:BK91)</f>
        <v>0</v>
      </c>
    </row>
    <row r="89" spans="2:65" s="1" customFormat="1" ht="16.5" customHeight="1">
      <c r="B89" s="92"/>
      <c r="C89" s="93" t="s">
        <v>41</v>
      </c>
      <c r="D89" s="93" t="s">
        <v>64</v>
      </c>
      <c r="E89" s="94" t="s">
        <v>41</v>
      </c>
      <c r="F89" s="95" t="s">
        <v>85</v>
      </c>
      <c r="G89" s="96" t="s">
        <v>73</v>
      </c>
      <c r="H89" s="97">
        <v>1</v>
      </c>
      <c r="I89" s="98"/>
      <c r="J89" s="99">
        <f>ROUND(I89*H89,2)</f>
        <v>0</v>
      </c>
      <c r="K89" s="95" t="s">
        <v>0</v>
      </c>
      <c r="L89" s="17"/>
      <c r="M89" s="100" t="s">
        <v>0</v>
      </c>
      <c r="N89" s="101" t="s">
        <v>27</v>
      </c>
      <c r="O89" s="25"/>
      <c r="P89" s="102">
        <f>O89*H89</f>
        <v>0</v>
      </c>
      <c r="Q89" s="102">
        <v>0</v>
      </c>
      <c r="R89" s="102">
        <f>Q89*H89</f>
        <v>0</v>
      </c>
      <c r="S89" s="102">
        <v>0</v>
      </c>
      <c r="T89" s="103">
        <f>S89*H89</f>
        <v>0</v>
      </c>
      <c r="AR89" s="104" t="s">
        <v>86</v>
      </c>
      <c r="AT89" s="104" t="s">
        <v>64</v>
      </c>
      <c r="AU89" s="104" t="s">
        <v>42</v>
      </c>
      <c r="AY89" s="8" t="s">
        <v>63</v>
      </c>
      <c r="BE89" s="105">
        <f>IF(N89="základní",J89,0)</f>
        <v>0</v>
      </c>
      <c r="BF89" s="105">
        <f>IF(N89="snížená",J89,0)</f>
        <v>0</v>
      </c>
      <c r="BG89" s="105">
        <f>IF(N89="zákl. přenesená",J89,0)</f>
        <v>0</v>
      </c>
      <c r="BH89" s="105">
        <f>IF(N89="sníž. přenesená",J89,0)</f>
        <v>0</v>
      </c>
      <c r="BI89" s="105">
        <f>IF(N89="nulová",J89,0)</f>
        <v>0</v>
      </c>
      <c r="BJ89" s="8" t="s">
        <v>41</v>
      </c>
      <c r="BK89" s="105">
        <f>ROUND(I89*H89,2)</f>
        <v>0</v>
      </c>
      <c r="BL89" s="8" t="s">
        <v>86</v>
      </c>
      <c r="BM89" s="104" t="s">
        <v>87</v>
      </c>
    </row>
    <row r="90" spans="2:47" s="1" customFormat="1" ht="195">
      <c r="B90" s="17"/>
      <c r="D90" s="106" t="s">
        <v>66</v>
      </c>
      <c r="F90" s="107" t="s">
        <v>88</v>
      </c>
      <c r="I90" s="37"/>
      <c r="L90" s="17"/>
      <c r="M90" s="108"/>
      <c r="N90" s="25"/>
      <c r="O90" s="25"/>
      <c r="P90" s="25"/>
      <c r="Q90" s="25"/>
      <c r="R90" s="25"/>
      <c r="S90" s="25"/>
      <c r="T90" s="26"/>
      <c r="AT90" s="8" t="s">
        <v>66</v>
      </c>
      <c r="AU90" s="8" t="s">
        <v>42</v>
      </c>
    </row>
    <row r="91" spans="2:51" s="7" customFormat="1" ht="22.5">
      <c r="B91" s="109"/>
      <c r="D91" s="106" t="s">
        <v>67</v>
      </c>
      <c r="E91" s="110" t="s">
        <v>0</v>
      </c>
      <c r="F91" s="111" t="s">
        <v>89</v>
      </c>
      <c r="H91" s="112">
        <v>1</v>
      </c>
      <c r="I91" s="113"/>
      <c r="L91" s="109"/>
      <c r="M91" s="114"/>
      <c r="N91" s="115"/>
      <c r="O91" s="115"/>
      <c r="P91" s="115"/>
      <c r="Q91" s="115"/>
      <c r="R91" s="115"/>
      <c r="S91" s="115"/>
      <c r="T91" s="116"/>
      <c r="AT91" s="110" t="s">
        <v>67</v>
      </c>
      <c r="AU91" s="110" t="s">
        <v>42</v>
      </c>
      <c r="AV91" s="7" t="s">
        <v>42</v>
      </c>
      <c r="AW91" s="7" t="s">
        <v>19</v>
      </c>
      <c r="AX91" s="7" t="s">
        <v>40</v>
      </c>
      <c r="AY91" s="110" t="s">
        <v>63</v>
      </c>
    </row>
    <row r="92" spans="2:63" s="6" customFormat="1" ht="22.9" customHeight="1">
      <c r="B92" s="79"/>
      <c r="D92" s="80" t="s">
        <v>39</v>
      </c>
      <c r="E92" s="90" t="s">
        <v>90</v>
      </c>
      <c r="F92" s="90" t="s">
        <v>91</v>
      </c>
      <c r="I92" s="82"/>
      <c r="J92" s="91">
        <f>BK92</f>
        <v>0</v>
      </c>
      <c r="L92" s="79"/>
      <c r="M92" s="84"/>
      <c r="N92" s="85"/>
      <c r="O92" s="85"/>
      <c r="P92" s="86">
        <f>SUM(P93:P95)</f>
        <v>0</v>
      </c>
      <c r="Q92" s="85"/>
      <c r="R92" s="86">
        <f>SUM(R93:R95)</f>
        <v>0</v>
      </c>
      <c r="S92" s="85"/>
      <c r="T92" s="87">
        <f>SUM(T93:T95)</f>
        <v>0</v>
      </c>
      <c r="AR92" s="80" t="s">
        <v>69</v>
      </c>
      <c r="AT92" s="88" t="s">
        <v>39</v>
      </c>
      <c r="AU92" s="88" t="s">
        <v>41</v>
      </c>
      <c r="AY92" s="80" t="s">
        <v>63</v>
      </c>
      <c r="BK92" s="89">
        <f>SUM(BK93:BK95)</f>
        <v>0</v>
      </c>
    </row>
    <row r="93" spans="2:65" s="1" customFormat="1" ht="16.5" customHeight="1">
      <c r="B93" s="92"/>
      <c r="C93" s="93" t="s">
        <v>42</v>
      </c>
      <c r="D93" s="93" t="s">
        <v>64</v>
      </c>
      <c r="E93" s="94" t="s">
        <v>42</v>
      </c>
      <c r="F93" s="95" t="s">
        <v>91</v>
      </c>
      <c r="G93" s="96" t="s">
        <v>73</v>
      </c>
      <c r="H93" s="97">
        <v>1</v>
      </c>
      <c r="I93" s="98"/>
      <c r="J93" s="99">
        <f>ROUND(I93*H93,2)</f>
        <v>0</v>
      </c>
      <c r="K93" s="95" t="s">
        <v>0</v>
      </c>
      <c r="L93" s="17"/>
      <c r="M93" s="100" t="s">
        <v>0</v>
      </c>
      <c r="N93" s="101" t="s">
        <v>27</v>
      </c>
      <c r="O93" s="25"/>
      <c r="P93" s="102">
        <f>O93*H93</f>
        <v>0</v>
      </c>
      <c r="Q93" s="102">
        <v>0</v>
      </c>
      <c r="R93" s="102">
        <f>Q93*H93</f>
        <v>0</v>
      </c>
      <c r="S93" s="102">
        <v>0</v>
      </c>
      <c r="T93" s="103">
        <f>S93*H93</f>
        <v>0</v>
      </c>
      <c r="AR93" s="104" t="s">
        <v>86</v>
      </c>
      <c r="AT93" s="104" t="s">
        <v>64</v>
      </c>
      <c r="AU93" s="104" t="s">
        <v>42</v>
      </c>
      <c r="AY93" s="8" t="s">
        <v>63</v>
      </c>
      <c r="BE93" s="105">
        <f>IF(N93="základní",J93,0)</f>
        <v>0</v>
      </c>
      <c r="BF93" s="105">
        <f>IF(N93="snížená",J93,0)</f>
        <v>0</v>
      </c>
      <c r="BG93" s="105">
        <f>IF(N93="zákl. přenesená",J93,0)</f>
        <v>0</v>
      </c>
      <c r="BH93" s="105">
        <f>IF(N93="sníž. přenesená",J93,0)</f>
        <v>0</v>
      </c>
      <c r="BI93" s="105">
        <f>IF(N93="nulová",J93,0)</f>
        <v>0</v>
      </c>
      <c r="BJ93" s="8" t="s">
        <v>41</v>
      </c>
      <c r="BK93" s="105">
        <f>ROUND(I93*H93,2)</f>
        <v>0</v>
      </c>
      <c r="BL93" s="8" t="s">
        <v>86</v>
      </c>
      <c r="BM93" s="104" t="s">
        <v>92</v>
      </c>
    </row>
    <row r="94" spans="2:47" s="1" customFormat="1" ht="321.75">
      <c r="B94" s="17"/>
      <c r="D94" s="106" t="s">
        <v>66</v>
      </c>
      <c r="F94" s="107" t="s">
        <v>93</v>
      </c>
      <c r="I94" s="37"/>
      <c r="L94" s="17"/>
      <c r="M94" s="108"/>
      <c r="N94" s="25"/>
      <c r="O94" s="25"/>
      <c r="P94" s="25"/>
      <c r="Q94" s="25"/>
      <c r="R94" s="25"/>
      <c r="S94" s="25"/>
      <c r="T94" s="26"/>
      <c r="AT94" s="8" t="s">
        <v>66</v>
      </c>
      <c r="AU94" s="8" t="s">
        <v>42</v>
      </c>
    </row>
    <row r="95" spans="2:51" s="7" customFormat="1" ht="22.5">
      <c r="B95" s="109"/>
      <c r="D95" s="106" t="s">
        <v>67</v>
      </c>
      <c r="E95" s="110" t="s">
        <v>0</v>
      </c>
      <c r="F95" s="111" t="s">
        <v>89</v>
      </c>
      <c r="H95" s="112">
        <v>1</v>
      </c>
      <c r="I95" s="113"/>
      <c r="L95" s="109"/>
      <c r="M95" s="114"/>
      <c r="N95" s="115"/>
      <c r="O95" s="115"/>
      <c r="P95" s="115"/>
      <c r="Q95" s="115"/>
      <c r="R95" s="115"/>
      <c r="S95" s="115"/>
      <c r="T95" s="116"/>
      <c r="AT95" s="110" t="s">
        <v>67</v>
      </c>
      <c r="AU95" s="110" t="s">
        <v>42</v>
      </c>
      <c r="AV95" s="7" t="s">
        <v>42</v>
      </c>
      <c r="AW95" s="7" t="s">
        <v>19</v>
      </c>
      <c r="AX95" s="7" t="s">
        <v>40</v>
      </c>
      <c r="AY95" s="110" t="s">
        <v>63</v>
      </c>
    </row>
    <row r="96" spans="2:63" s="6" customFormat="1" ht="22.9" customHeight="1">
      <c r="B96" s="79"/>
      <c r="D96" s="80" t="s">
        <v>39</v>
      </c>
      <c r="E96" s="90" t="s">
        <v>94</v>
      </c>
      <c r="F96" s="90" t="s">
        <v>95</v>
      </c>
      <c r="I96" s="82"/>
      <c r="J96" s="91">
        <f>BK96</f>
        <v>0</v>
      </c>
      <c r="L96" s="79"/>
      <c r="M96" s="84"/>
      <c r="N96" s="85"/>
      <c r="O96" s="85"/>
      <c r="P96" s="86">
        <f>SUM(P97:P99)</f>
        <v>0</v>
      </c>
      <c r="Q96" s="85"/>
      <c r="R96" s="86">
        <f>SUM(R97:R99)</f>
        <v>0</v>
      </c>
      <c r="S96" s="85"/>
      <c r="T96" s="87">
        <f>SUM(T97:T99)</f>
        <v>0</v>
      </c>
      <c r="AR96" s="80" t="s">
        <v>69</v>
      </c>
      <c r="AT96" s="88" t="s">
        <v>39</v>
      </c>
      <c r="AU96" s="88" t="s">
        <v>41</v>
      </c>
      <c r="AY96" s="80" t="s">
        <v>63</v>
      </c>
      <c r="BK96" s="89">
        <f>SUM(BK97:BK99)</f>
        <v>0</v>
      </c>
    </row>
    <row r="97" spans="2:65" s="1" customFormat="1" ht="16.5" customHeight="1">
      <c r="B97" s="92"/>
      <c r="C97" s="93" t="s">
        <v>68</v>
      </c>
      <c r="D97" s="93" t="s">
        <v>64</v>
      </c>
      <c r="E97" s="94" t="s">
        <v>68</v>
      </c>
      <c r="F97" s="95" t="s">
        <v>95</v>
      </c>
      <c r="G97" s="96" t="s">
        <v>73</v>
      </c>
      <c r="H97" s="97">
        <v>1</v>
      </c>
      <c r="I97" s="98"/>
      <c r="J97" s="99">
        <f>ROUND(I97*H97,2)</f>
        <v>0</v>
      </c>
      <c r="K97" s="95" t="s">
        <v>0</v>
      </c>
      <c r="L97" s="17"/>
      <c r="M97" s="100" t="s">
        <v>0</v>
      </c>
      <c r="N97" s="101" t="s">
        <v>27</v>
      </c>
      <c r="O97" s="25"/>
      <c r="P97" s="102">
        <f>O97*H97</f>
        <v>0</v>
      </c>
      <c r="Q97" s="102">
        <v>0</v>
      </c>
      <c r="R97" s="102">
        <f>Q97*H97</f>
        <v>0</v>
      </c>
      <c r="S97" s="102">
        <v>0</v>
      </c>
      <c r="T97" s="103">
        <f>S97*H97</f>
        <v>0</v>
      </c>
      <c r="AR97" s="104" t="s">
        <v>86</v>
      </c>
      <c r="AT97" s="104" t="s">
        <v>64</v>
      </c>
      <c r="AU97" s="104" t="s">
        <v>42</v>
      </c>
      <c r="AY97" s="8" t="s">
        <v>63</v>
      </c>
      <c r="BE97" s="105">
        <f>IF(N97="základní",J97,0)</f>
        <v>0</v>
      </c>
      <c r="BF97" s="105">
        <f>IF(N97="snížená",J97,0)</f>
        <v>0</v>
      </c>
      <c r="BG97" s="105">
        <f>IF(N97="zákl. přenesená",J97,0)</f>
        <v>0</v>
      </c>
      <c r="BH97" s="105">
        <f>IF(N97="sníž. přenesená",J97,0)</f>
        <v>0</v>
      </c>
      <c r="BI97" s="105">
        <f>IF(N97="nulová",J97,0)</f>
        <v>0</v>
      </c>
      <c r="BJ97" s="8" t="s">
        <v>41</v>
      </c>
      <c r="BK97" s="105">
        <f>ROUND(I97*H97,2)</f>
        <v>0</v>
      </c>
      <c r="BL97" s="8" t="s">
        <v>86</v>
      </c>
      <c r="BM97" s="104" t="s">
        <v>96</v>
      </c>
    </row>
    <row r="98" spans="2:47" s="1" customFormat="1" ht="360.75">
      <c r="B98" s="17"/>
      <c r="D98" s="106" t="s">
        <v>66</v>
      </c>
      <c r="F98" s="107" t="s">
        <v>97</v>
      </c>
      <c r="I98" s="37"/>
      <c r="L98" s="17"/>
      <c r="M98" s="108"/>
      <c r="N98" s="25"/>
      <c r="O98" s="25"/>
      <c r="P98" s="25"/>
      <c r="Q98" s="25"/>
      <c r="R98" s="25"/>
      <c r="S98" s="25"/>
      <c r="T98" s="26"/>
      <c r="AT98" s="8" t="s">
        <v>66</v>
      </c>
      <c r="AU98" s="8" t="s">
        <v>42</v>
      </c>
    </row>
    <row r="99" spans="2:51" s="7" customFormat="1" ht="22.5">
      <c r="B99" s="109"/>
      <c r="D99" s="106" t="s">
        <v>67</v>
      </c>
      <c r="E99" s="110" t="s">
        <v>0</v>
      </c>
      <c r="F99" s="111" t="s">
        <v>89</v>
      </c>
      <c r="H99" s="112">
        <v>1</v>
      </c>
      <c r="I99" s="113"/>
      <c r="L99" s="109"/>
      <c r="M99" s="114"/>
      <c r="N99" s="115"/>
      <c r="O99" s="115"/>
      <c r="P99" s="115"/>
      <c r="Q99" s="115"/>
      <c r="R99" s="115"/>
      <c r="S99" s="115"/>
      <c r="T99" s="116"/>
      <c r="AT99" s="110" t="s">
        <v>67</v>
      </c>
      <c r="AU99" s="110" t="s">
        <v>42</v>
      </c>
      <c r="AV99" s="7" t="s">
        <v>42</v>
      </c>
      <c r="AW99" s="7" t="s">
        <v>19</v>
      </c>
      <c r="AX99" s="7" t="s">
        <v>40</v>
      </c>
      <c r="AY99" s="110" t="s">
        <v>63</v>
      </c>
    </row>
    <row r="100" spans="2:63" s="6" customFormat="1" ht="22.9" customHeight="1">
      <c r="B100" s="79"/>
      <c r="D100" s="80" t="s">
        <v>39</v>
      </c>
      <c r="E100" s="90" t="s">
        <v>98</v>
      </c>
      <c r="F100" s="90" t="s">
        <v>99</v>
      </c>
      <c r="I100" s="82"/>
      <c r="J100" s="91">
        <f>BK100</f>
        <v>0</v>
      </c>
      <c r="L100" s="79"/>
      <c r="M100" s="84"/>
      <c r="N100" s="85"/>
      <c r="O100" s="85"/>
      <c r="P100" s="86">
        <f>SUM(P101:P106)</f>
        <v>0</v>
      </c>
      <c r="Q100" s="85"/>
      <c r="R100" s="86">
        <f>SUM(R101:R106)</f>
        <v>0</v>
      </c>
      <c r="S100" s="85"/>
      <c r="T100" s="87">
        <f>SUM(T101:T106)</f>
        <v>0</v>
      </c>
      <c r="AR100" s="80" t="s">
        <v>69</v>
      </c>
      <c r="AT100" s="88" t="s">
        <v>39</v>
      </c>
      <c r="AU100" s="88" t="s">
        <v>41</v>
      </c>
      <c r="AY100" s="80" t="s">
        <v>63</v>
      </c>
      <c r="BK100" s="89">
        <f>SUM(BK101:BK106)</f>
        <v>0</v>
      </c>
    </row>
    <row r="101" spans="2:65" s="1" customFormat="1" ht="16.5" customHeight="1">
      <c r="B101" s="92"/>
      <c r="C101" s="93" t="s">
        <v>65</v>
      </c>
      <c r="D101" s="93" t="s">
        <v>64</v>
      </c>
      <c r="E101" s="94" t="s">
        <v>65</v>
      </c>
      <c r="F101" s="95" t="s">
        <v>99</v>
      </c>
      <c r="G101" s="96" t="s">
        <v>73</v>
      </c>
      <c r="H101" s="97">
        <v>1</v>
      </c>
      <c r="I101" s="98"/>
      <c r="J101" s="99">
        <f>ROUND(I101*H101,2)</f>
        <v>0</v>
      </c>
      <c r="K101" s="95" t="s">
        <v>0</v>
      </c>
      <c r="L101" s="17"/>
      <c r="M101" s="100" t="s">
        <v>0</v>
      </c>
      <c r="N101" s="101" t="s">
        <v>27</v>
      </c>
      <c r="O101" s="25"/>
      <c r="P101" s="102">
        <f>O101*H101</f>
        <v>0</v>
      </c>
      <c r="Q101" s="102">
        <v>0</v>
      </c>
      <c r="R101" s="102">
        <f>Q101*H101</f>
        <v>0</v>
      </c>
      <c r="S101" s="102">
        <v>0</v>
      </c>
      <c r="T101" s="103">
        <f>S101*H101</f>
        <v>0</v>
      </c>
      <c r="AR101" s="104" t="s">
        <v>86</v>
      </c>
      <c r="AT101" s="104" t="s">
        <v>64</v>
      </c>
      <c r="AU101" s="104" t="s">
        <v>42</v>
      </c>
      <c r="AY101" s="8" t="s">
        <v>63</v>
      </c>
      <c r="BE101" s="105">
        <f>IF(N101="základní",J101,0)</f>
        <v>0</v>
      </c>
      <c r="BF101" s="105">
        <f>IF(N101="snížená",J101,0)</f>
        <v>0</v>
      </c>
      <c r="BG101" s="105">
        <f>IF(N101="zákl. přenesená",J101,0)</f>
        <v>0</v>
      </c>
      <c r="BH101" s="105">
        <f>IF(N101="sníž. přenesená",J101,0)</f>
        <v>0</v>
      </c>
      <c r="BI101" s="105">
        <f>IF(N101="nulová",J101,0)</f>
        <v>0</v>
      </c>
      <c r="BJ101" s="8" t="s">
        <v>41</v>
      </c>
      <c r="BK101" s="105">
        <f>ROUND(I101*H101,2)</f>
        <v>0</v>
      </c>
      <c r="BL101" s="8" t="s">
        <v>86</v>
      </c>
      <c r="BM101" s="104" t="s">
        <v>100</v>
      </c>
    </row>
    <row r="102" spans="2:47" s="1" customFormat="1" ht="48.75">
      <c r="B102" s="17"/>
      <c r="D102" s="106" t="s">
        <v>66</v>
      </c>
      <c r="F102" s="107" t="s">
        <v>101</v>
      </c>
      <c r="I102" s="37"/>
      <c r="L102" s="17"/>
      <c r="M102" s="108"/>
      <c r="N102" s="25"/>
      <c r="O102" s="25"/>
      <c r="P102" s="25"/>
      <c r="Q102" s="25"/>
      <c r="R102" s="25"/>
      <c r="S102" s="25"/>
      <c r="T102" s="26"/>
      <c r="AT102" s="8" t="s">
        <v>66</v>
      </c>
      <c r="AU102" s="8" t="s">
        <v>42</v>
      </c>
    </row>
    <row r="103" spans="2:51" s="7" customFormat="1" ht="22.5">
      <c r="B103" s="109"/>
      <c r="D103" s="106" t="s">
        <v>67</v>
      </c>
      <c r="E103" s="110" t="s">
        <v>0</v>
      </c>
      <c r="F103" s="111" t="s">
        <v>89</v>
      </c>
      <c r="H103" s="112">
        <v>1</v>
      </c>
      <c r="I103" s="113"/>
      <c r="L103" s="109"/>
      <c r="M103" s="114"/>
      <c r="N103" s="115"/>
      <c r="O103" s="115"/>
      <c r="P103" s="115"/>
      <c r="Q103" s="115"/>
      <c r="R103" s="115"/>
      <c r="S103" s="115"/>
      <c r="T103" s="116"/>
      <c r="AT103" s="110" t="s">
        <v>67</v>
      </c>
      <c r="AU103" s="110" t="s">
        <v>42</v>
      </c>
      <c r="AV103" s="7" t="s">
        <v>42</v>
      </c>
      <c r="AW103" s="7" t="s">
        <v>19</v>
      </c>
      <c r="AX103" s="7" t="s">
        <v>40</v>
      </c>
      <c r="AY103" s="110" t="s">
        <v>63</v>
      </c>
    </row>
    <row r="104" spans="2:65" s="1" customFormat="1" ht="24" customHeight="1">
      <c r="B104" s="92"/>
      <c r="C104" s="93" t="s">
        <v>69</v>
      </c>
      <c r="D104" s="93" t="s">
        <v>64</v>
      </c>
      <c r="E104" s="94" t="s">
        <v>69</v>
      </c>
      <c r="F104" s="95" t="s">
        <v>102</v>
      </c>
      <c r="G104" s="96" t="s">
        <v>73</v>
      </c>
      <c r="H104" s="97">
        <v>1</v>
      </c>
      <c r="I104" s="98"/>
      <c r="J104" s="99">
        <f>ROUND(I104*H104,2)</f>
        <v>0</v>
      </c>
      <c r="K104" s="95" t="s">
        <v>0</v>
      </c>
      <c r="L104" s="17"/>
      <c r="M104" s="100" t="s">
        <v>0</v>
      </c>
      <c r="N104" s="101" t="s">
        <v>27</v>
      </c>
      <c r="O104" s="25"/>
      <c r="P104" s="102">
        <f>O104*H104</f>
        <v>0</v>
      </c>
      <c r="Q104" s="102">
        <v>0</v>
      </c>
      <c r="R104" s="102">
        <f>Q104*H104</f>
        <v>0</v>
      </c>
      <c r="S104" s="102">
        <v>0</v>
      </c>
      <c r="T104" s="103">
        <f>S104*H104</f>
        <v>0</v>
      </c>
      <c r="AR104" s="104" t="s">
        <v>86</v>
      </c>
      <c r="AT104" s="104" t="s">
        <v>64</v>
      </c>
      <c r="AU104" s="104" t="s">
        <v>42</v>
      </c>
      <c r="AY104" s="8" t="s">
        <v>63</v>
      </c>
      <c r="BE104" s="105">
        <f>IF(N104="základní",J104,0)</f>
        <v>0</v>
      </c>
      <c r="BF104" s="105">
        <f>IF(N104="snížená",J104,0)</f>
        <v>0</v>
      </c>
      <c r="BG104" s="105">
        <f>IF(N104="zákl. přenesená",J104,0)</f>
        <v>0</v>
      </c>
      <c r="BH104" s="105">
        <f>IF(N104="sníž. přenesená",J104,0)</f>
        <v>0</v>
      </c>
      <c r="BI104" s="105">
        <f>IF(N104="nulová",J104,0)</f>
        <v>0</v>
      </c>
      <c r="BJ104" s="8" t="s">
        <v>41</v>
      </c>
      <c r="BK104" s="105">
        <f>ROUND(I104*H104,2)</f>
        <v>0</v>
      </c>
      <c r="BL104" s="8" t="s">
        <v>86</v>
      </c>
      <c r="BM104" s="104" t="s">
        <v>103</v>
      </c>
    </row>
    <row r="105" spans="2:47" s="1" customFormat="1" ht="39">
      <c r="B105" s="17"/>
      <c r="D105" s="106" t="s">
        <v>66</v>
      </c>
      <c r="F105" s="107" t="s">
        <v>104</v>
      </c>
      <c r="I105" s="37"/>
      <c r="L105" s="17"/>
      <c r="M105" s="108"/>
      <c r="N105" s="25"/>
      <c r="O105" s="25"/>
      <c r="P105" s="25"/>
      <c r="Q105" s="25"/>
      <c r="R105" s="25"/>
      <c r="S105" s="25"/>
      <c r="T105" s="26"/>
      <c r="AT105" s="8" t="s">
        <v>66</v>
      </c>
      <c r="AU105" s="8" t="s">
        <v>42</v>
      </c>
    </row>
    <row r="106" spans="2:51" s="7" customFormat="1" ht="22.5">
      <c r="B106" s="109"/>
      <c r="D106" s="106" t="s">
        <v>67</v>
      </c>
      <c r="E106" s="110" t="s">
        <v>0</v>
      </c>
      <c r="F106" s="111" t="s">
        <v>89</v>
      </c>
      <c r="H106" s="112">
        <v>1</v>
      </c>
      <c r="I106" s="113"/>
      <c r="L106" s="109"/>
      <c r="M106" s="114"/>
      <c r="N106" s="115"/>
      <c r="O106" s="115"/>
      <c r="P106" s="115"/>
      <c r="Q106" s="115"/>
      <c r="R106" s="115"/>
      <c r="S106" s="115"/>
      <c r="T106" s="116"/>
      <c r="AT106" s="110" t="s">
        <v>67</v>
      </c>
      <c r="AU106" s="110" t="s">
        <v>42</v>
      </c>
      <c r="AV106" s="7" t="s">
        <v>42</v>
      </c>
      <c r="AW106" s="7" t="s">
        <v>19</v>
      </c>
      <c r="AX106" s="7" t="s">
        <v>40</v>
      </c>
      <c r="AY106" s="110" t="s">
        <v>63</v>
      </c>
    </row>
    <row r="107" spans="2:63" s="6" customFormat="1" ht="22.9" customHeight="1">
      <c r="B107" s="79"/>
      <c r="D107" s="80" t="s">
        <v>39</v>
      </c>
      <c r="E107" s="90" t="s">
        <v>105</v>
      </c>
      <c r="F107" s="90" t="s">
        <v>106</v>
      </c>
      <c r="I107" s="82"/>
      <c r="J107" s="91">
        <f>BK107</f>
        <v>0</v>
      </c>
      <c r="L107" s="79"/>
      <c r="M107" s="84"/>
      <c r="N107" s="85"/>
      <c r="O107" s="85"/>
      <c r="P107" s="86">
        <f>SUM(P108:P110)</f>
        <v>0</v>
      </c>
      <c r="Q107" s="85"/>
      <c r="R107" s="86">
        <f>SUM(R108:R110)</f>
        <v>0</v>
      </c>
      <c r="S107" s="85"/>
      <c r="T107" s="87">
        <f>SUM(T108:T110)</f>
        <v>0</v>
      </c>
      <c r="AR107" s="80" t="s">
        <v>69</v>
      </c>
      <c r="AT107" s="88" t="s">
        <v>39</v>
      </c>
      <c r="AU107" s="88" t="s">
        <v>41</v>
      </c>
      <c r="AY107" s="80" t="s">
        <v>63</v>
      </c>
      <c r="BK107" s="89">
        <f>SUM(BK108:BK110)</f>
        <v>0</v>
      </c>
    </row>
    <row r="108" spans="2:65" s="1" customFormat="1" ht="16.5" customHeight="1">
      <c r="B108" s="92"/>
      <c r="C108" s="93" t="s">
        <v>70</v>
      </c>
      <c r="D108" s="93" t="s">
        <v>64</v>
      </c>
      <c r="E108" s="94" t="s">
        <v>70</v>
      </c>
      <c r="F108" s="95" t="s">
        <v>106</v>
      </c>
      <c r="G108" s="96" t="s">
        <v>73</v>
      </c>
      <c r="H108" s="97">
        <v>1</v>
      </c>
      <c r="I108" s="98"/>
      <c r="J108" s="99">
        <f>ROUND(I108*H108,2)</f>
        <v>0</v>
      </c>
      <c r="K108" s="95" t="s">
        <v>0</v>
      </c>
      <c r="L108" s="17"/>
      <c r="M108" s="100" t="s">
        <v>0</v>
      </c>
      <c r="N108" s="101" t="s">
        <v>27</v>
      </c>
      <c r="O108" s="25"/>
      <c r="P108" s="102">
        <f>O108*H108</f>
        <v>0</v>
      </c>
      <c r="Q108" s="102">
        <v>0</v>
      </c>
      <c r="R108" s="102">
        <f>Q108*H108</f>
        <v>0</v>
      </c>
      <c r="S108" s="102">
        <v>0</v>
      </c>
      <c r="T108" s="103">
        <f>S108*H108</f>
        <v>0</v>
      </c>
      <c r="AR108" s="104" t="s">
        <v>86</v>
      </c>
      <c r="AT108" s="104" t="s">
        <v>64</v>
      </c>
      <c r="AU108" s="104" t="s">
        <v>42</v>
      </c>
      <c r="AY108" s="8" t="s">
        <v>63</v>
      </c>
      <c r="BE108" s="105">
        <f>IF(N108="základní",J108,0)</f>
        <v>0</v>
      </c>
      <c r="BF108" s="105">
        <f>IF(N108="snížená",J108,0)</f>
        <v>0</v>
      </c>
      <c r="BG108" s="105">
        <f>IF(N108="zákl. přenesená",J108,0)</f>
        <v>0</v>
      </c>
      <c r="BH108" s="105">
        <f>IF(N108="sníž. přenesená",J108,0)</f>
        <v>0</v>
      </c>
      <c r="BI108" s="105">
        <f>IF(N108="nulová",J108,0)</f>
        <v>0</v>
      </c>
      <c r="BJ108" s="8" t="s">
        <v>41</v>
      </c>
      <c r="BK108" s="105">
        <f>ROUND(I108*H108,2)</f>
        <v>0</v>
      </c>
      <c r="BL108" s="8" t="s">
        <v>86</v>
      </c>
      <c r="BM108" s="104" t="s">
        <v>107</v>
      </c>
    </row>
    <row r="109" spans="2:47" s="1" customFormat="1" ht="117">
      <c r="B109" s="17"/>
      <c r="D109" s="106" t="s">
        <v>66</v>
      </c>
      <c r="F109" s="107" t="s">
        <v>108</v>
      </c>
      <c r="I109" s="37"/>
      <c r="L109" s="17"/>
      <c r="M109" s="108"/>
      <c r="N109" s="25"/>
      <c r="O109" s="25"/>
      <c r="P109" s="25"/>
      <c r="Q109" s="25"/>
      <c r="R109" s="25"/>
      <c r="S109" s="25"/>
      <c r="T109" s="26"/>
      <c r="AT109" s="8" t="s">
        <v>66</v>
      </c>
      <c r="AU109" s="8" t="s">
        <v>42</v>
      </c>
    </row>
    <row r="110" spans="2:51" s="7" customFormat="1" ht="22.5">
      <c r="B110" s="109"/>
      <c r="D110" s="106" t="s">
        <v>67</v>
      </c>
      <c r="E110" s="110" t="s">
        <v>0</v>
      </c>
      <c r="F110" s="111" t="s">
        <v>89</v>
      </c>
      <c r="H110" s="112">
        <v>1</v>
      </c>
      <c r="I110" s="113"/>
      <c r="L110" s="109"/>
      <c r="M110" s="114"/>
      <c r="N110" s="115"/>
      <c r="O110" s="115"/>
      <c r="P110" s="115"/>
      <c r="Q110" s="115"/>
      <c r="R110" s="115"/>
      <c r="S110" s="115"/>
      <c r="T110" s="116"/>
      <c r="AT110" s="110" t="s">
        <v>67</v>
      </c>
      <c r="AU110" s="110" t="s">
        <v>42</v>
      </c>
      <c r="AV110" s="7" t="s">
        <v>42</v>
      </c>
      <c r="AW110" s="7" t="s">
        <v>19</v>
      </c>
      <c r="AX110" s="7" t="s">
        <v>40</v>
      </c>
      <c r="AY110" s="110" t="s">
        <v>63</v>
      </c>
    </row>
    <row r="111" spans="2:63" s="6" customFormat="1" ht="22.9" customHeight="1">
      <c r="B111" s="79"/>
      <c r="D111" s="80" t="s">
        <v>39</v>
      </c>
      <c r="E111" s="90" t="s">
        <v>109</v>
      </c>
      <c r="F111" s="90" t="s">
        <v>110</v>
      </c>
      <c r="I111" s="82"/>
      <c r="J111" s="91">
        <f>BK111</f>
        <v>0</v>
      </c>
      <c r="L111" s="79"/>
      <c r="M111" s="84"/>
      <c r="N111" s="85"/>
      <c r="O111" s="85"/>
      <c r="P111" s="86">
        <f>SUM(P112:P117)</f>
        <v>0</v>
      </c>
      <c r="Q111" s="85"/>
      <c r="R111" s="86">
        <f>SUM(R112:R117)</f>
        <v>0</v>
      </c>
      <c r="S111" s="85"/>
      <c r="T111" s="87">
        <f>SUM(T112:T117)</f>
        <v>0</v>
      </c>
      <c r="AR111" s="80" t="s">
        <v>69</v>
      </c>
      <c r="AT111" s="88" t="s">
        <v>39</v>
      </c>
      <c r="AU111" s="88" t="s">
        <v>41</v>
      </c>
      <c r="AY111" s="80" t="s">
        <v>63</v>
      </c>
      <c r="BK111" s="89">
        <f>SUM(BK112:BK117)</f>
        <v>0</v>
      </c>
    </row>
    <row r="112" spans="2:65" s="1" customFormat="1" ht="24" customHeight="1">
      <c r="B112" s="92"/>
      <c r="C112" s="93" t="s">
        <v>71</v>
      </c>
      <c r="D112" s="93" t="s">
        <v>64</v>
      </c>
      <c r="E112" s="94" t="s">
        <v>71</v>
      </c>
      <c r="F112" s="95" t="s">
        <v>111</v>
      </c>
      <c r="G112" s="96" t="s">
        <v>73</v>
      </c>
      <c r="H112" s="97">
        <v>1</v>
      </c>
      <c r="I112" s="98"/>
      <c r="J112" s="99">
        <f>ROUND(I112*H112,2)</f>
        <v>0</v>
      </c>
      <c r="K112" s="95" t="s">
        <v>0</v>
      </c>
      <c r="L112" s="17"/>
      <c r="M112" s="100" t="s">
        <v>0</v>
      </c>
      <c r="N112" s="101" t="s">
        <v>27</v>
      </c>
      <c r="O112" s="25"/>
      <c r="P112" s="102">
        <f>O112*H112</f>
        <v>0</v>
      </c>
      <c r="Q112" s="102">
        <v>0</v>
      </c>
      <c r="R112" s="102">
        <f>Q112*H112</f>
        <v>0</v>
      </c>
      <c r="S112" s="102">
        <v>0</v>
      </c>
      <c r="T112" s="103">
        <f>S112*H112</f>
        <v>0</v>
      </c>
      <c r="AR112" s="104" t="s">
        <v>86</v>
      </c>
      <c r="AT112" s="104" t="s">
        <v>64</v>
      </c>
      <c r="AU112" s="104" t="s">
        <v>42</v>
      </c>
      <c r="AY112" s="8" t="s">
        <v>63</v>
      </c>
      <c r="BE112" s="105">
        <f>IF(N112="základní",J112,0)</f>
        <v>0</v>
      </c>
      <c r="BF112" s="105">
        <f>IF(N112="snížená",J112,0)</f>
        <v>0</v>
      </c>
      <c r="BG112" s="105">
        <f>IF(N112="zákl. přenesená",J112,0)</f>
        <v>0</v>
      </c>
      <c r="BH112" s="105">
        <f>IF(N112="sníž. přenesená",J112,0)</f>
        <v>0</v>
      </c>
      <c r="BI112" s="105">
        <f>IF(N112="nulová",J112,0)</f>
        <v>0</v>
      </c>
      <c r="BJ112" s="8" t="s">
        <v>41</v>
      </c>
      <c r="BK112" s="105">
        <f>ROUND(I112*H112,2)</f>
        <v>0</v>
      </c>
      <c r="BL112" s="8" t="s">
        <v>86</v>
      </c>
      <c r="BM112" s="104" t="s">
        <v>112</v>
      </c>
    </row>
    <row r="113" spans="2:47" s="1" customFormat="1" ht="87.75">
      <c r="B113" s="17"/>
      <c r="D113" s="106" t="s">
        <v>66</v>
      </c>
      <c r="F113" s="107" t="s">
        <v>113</v>
      </c>
      <c r="I113" s="37"/>
      <c r="L113" s="17"/>
      <c r="M113" s="108"/>
      <c r="N113" s="25"/>
      <c r="O113" s="25"/>
      <c r="P113" s="25"/>
      <c r="Q113" s="25"/>
      <c r="R113" s="25"/>
      <c r="S113" s="25"/>
      <c r="T113" s="26"/>
      <c r="AT113" s="8" t="s">
        <v>66</v>
      </c>
      <c r="AU113" s="8" t="s">
        <v>42</v>
      </c>
    </row>
    <row r="114" spans="2:51" s="7" customFormat="1" ht="22.5">
      <c r="B114" s="109"/>
      <c r="D114" s="106" t="s">
        <v>67</v>
      </c>
      <c r="E114" s="110" t="s">
        <v>0</v>
      </c>
      <c r="F114" s="111" t="s">
        <v>89</v>
      </c>
      <c r="H114" s="112">
        <v>1</v>
      </c>
      <c r="I114" s="113"/>
      <c r="L114" s="109"/>
      <c r="M114" s="114"/>
      <c r="N114" s="115"/>
      <c r="O114" s="115"/>
      <c r="P114" s="115"/>
      <c r="Q114" s="115"/>
      <c r="R114" s="115"/>
      <c r="S114" s="115"/>
      <c r="T114" s="116"/>
      <c r="AT114" s="110" t="s">
        <v>67</v>
      </c>
      <c r="AU114" s="110" t="s">
        <v>42</v>
      </c>
      <c r="AV114" s="7" t="s">
        <v>42</v>
      </c>
      <c r="AW114" s="7" t="s">
        <v>19</v>
      </c>
      <c r="AX114" s="7" t="s">
        <v>40</v>
      </c>
      <c r="AY114" s="110" t="s">
        <v>63</v>
      </c>
    </row>
    <row r="115" spans="2:65" s="1" customFormat="1" ht="16.5" customHeight="1">
      <c r="B115" s="92"/>
      <c r="C115" s="93" t="s">
        <v>72</v>
      </c>
      <c r="D115" s="93" t="s">
        <v>64</v>
      </c>
      <c r="E115" s="94" t="s">
        <v>72</v>
      </c>
      <c r="F115" s="95" t="s">
        <v>114</v>
      </c>
      <c r="G115" s="96" t="s">
        <v>73</v>
      </c>
      <c r="H115" s="97">
        <v>1</v>
      </c>
      <c r="I115" s="98"/>
      <c r="J115" s="99">
        <f>ROUND(I115*H115,2)</f>
        <v>0</v>
      </c>
      <c r="K115" s="95" t="s">
        <v>0</v>
      </c>
      <c r="L115" s="17"/>
      <c r="M115" s="100" t="s">
        <v>0</v>
      </c>
      <c r="N115" s="101" t="s">
        <v>27</v>
      </c>
      <c r="O115" s="25"/>
      <c r="P115" s="102">
        <f>O115*H115</f>
        <v>0</v>
      </c>
      <c r="Q115" s="102">
        <v>0</v>
      </c>
      <c r="R115" s="102">
        <f>Q115*H115</f>
        <v>0</v>
      </c>
      <c r="S115" s="102">
        <v>0</v>
      </c>
      <c r="T115" s="103">
        <f>S115*H115</f>
        <v>0</v>
      </c>
      <c r="AR115" s="104" t="s">
        <v>86</v>
      </c>
      <c r="AT115" s="104" t="s">
        <v>64</v>
      </c>
      <c r="AU115" s="104" t="s">
        <v>42</v>
      </c>
      <c r="AY115" s="8" t="s">
        <v>63</v>
      </c>
      <c r="BE115" s="105">
        <f>IF(N115="základní",J115,0)</f>
        <v>0</v>
      </c>
      <c r="BF115" s="105">
        <f>IF(N115="snížená",J115,0)</f>
        <v>0</v>
      </c>
      <c r="BG115" s="105">
        <f>IF(N115="zákl. přenesená",J115,0)</f>
        <v>0</v>
      </c>
      <c r="BH115" s="105">
        <f>IF(N115="sníž. přenesená",J115,0)</f>
        <v>0</v>
      </c>
      <c r="BI115" s="105">
        <f>IF(N115="nulová",J115,0)</f>
        <v>0</v>
      </c>
      <c r="BJ115" s="8" t="s">
        <v>41</v>
      </c>
      <c r="BK115" s="105">
        <f>ROUND(I115*H115,2)</f>
        <v>0</v>
      </c>
      <c r="BL115" s="8" t="s">
        <v>86</v>
      </c>
      <c r="BM115" s="104" t="s">
        <v>115</v>
      </c>
    </row>
    <row r="116" spans="2:47" s="1" customFormat="1" ht="29.25">
      <c r="B116" s="17"/>
      <c r="D116" s="106" t="s">
        <v>66</v>
      </c>
      <c r="F116" s="107" t="s">
        <v>116</v>
      </c>
      <c r="I116" s="37"/>
      <c r="L116" s="17"/>
      <c r="M116" s="108"/>
      <c r="N116" s="25"/>
      <c r="O116" s="25"/>
      <c r="P116" s="25"/>
      <c r="Q116" s="25"/>
      <c r="R116" s="25"/>
      <c r="S116" s="25"/>
      <c r="T116" s="26"/>
      <c r="AT116" s="8" t="s">
        <v>66</v>
      </c>
      <c r="AU116" s="8" t="s">
        <v>42</v>
      </c>
    </row>
    <row r="117" spans="2:51" s="7" customFormat="1" ht="22.5">
      <c r="B117" s="109"/>
      <c r="D117" s="106" t="s">
        <v>67</v>
      </c>
      <c r="E117" s="110" t="s">
        <v>0</v>
      </c>
      <c r="F117" s="111" t="s">
        <v>89</v>
      </c>
      <c r="H117" s="112">
        <v>1</v>
      </c>
      <c r="I117" s="113"/>
      <c r="L117" s="109"/>
      <c r="M117" s="117"/>
      <c r="N117" s="118"/>
      <c r="O117" s="118"/>
      <c r="P117" s="118"/>
      <c r="Q117" s="118"/>
      <c r="R117" s="118"/>
      <c r="S117" s="118"/>
      <c r="T117" s="119"/>
      <c r="AT117" s="110" t="s">
        <v>67</v>
      </c>
      <c r="AU117" s="110" t="s">
        <v>42</v>
      </c>
      <c r="AV117" s="7" t="s">
        <v>42</v>
      </c>
      <c r="AW117" s="7" t="s">
        <v>19</v>
      </c>
      <c r="AX117" s="7" t="s">
        <v>40</v>
      </c>
      <c r="AY117" s="110" t="s">
        <v>63</v>
      </c>
    </row>
    <row r="118" spans="2:12" s="1" customFormat="1" ht="6.95" customHeight="1">
      <c r="B118" s="19"/>
      <c r="C118" s="20"/>
      <c r="D118" s="20"/>
      <c r="E118" s="20"/>
      <c r="F118" s="20"/>
      <c r="G118" s="20"/>
      <c r="H118" s="20"/>
      <c r="I118" s="54"/>
      <c r="J118" s="20"/>
      <c r="K118" s="20"/>
      <c r="L118" s="17"/>
    </row>
  </sheetData>
  <autoFilter ref="C85:K117"/>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1"/>
  <sheetViews>
    <sheetView showGridLines="0" workbookViewId="0" topLeftCell="A1">
      <selection activeCell="D42" sqref="D42:J42"/>
    </sheetView>
  </sheetViews>
  <sheetFormatPr defaultColWidth="9.140625" defaultRowHeight="12"/>
  <cols>
    <col min="1" max="1" width="8.28125" style="120" customWidth="1"/>
    <col min="2" max="2" width="1.7109375" style="120" customWidth="1"/>
    <col min="3" max="4" width="5.00390625" style="120" customWidth="1"/>
    <col min="5" max="5" width="11.7109375" style="120" customWidth="1"/>
    <col min="6" max="6" width="9.140625" style="120" customWidth="1"/>
    <col min="7" max="7" width="5.00390625" style="120" customWidth="1"/>
    <col min="8" max="8" width="77.8515625" style="120" customWidth="1"/>
    <col min="9" max="10" width="20.00390625" style="120" customWidth="1"/>
    <col min="11" max="11" width="1.7109375" style="120" customWidth="1"/>
    <col min="12" max="256" width="9.28125" style="120" customWidth="1"/>
    <col min="257" max="257" width="8.28125" style="120" customWidth="1"/>
    <col min="258" max="258" width="1.7109375" style="120" customWidth="1"/>
    <col min="259" max="260" width="5.00390625" style="120" customWidth="1"/>
    <col min="261" max="261" width="11.7109375" style="120" customWidth="1"/>
    <col min="262" max="262" width="9.140625" style="120" customWidth="1"/>
    <col min="263" max="263" width="5.00390625" style="120" customWidth="1"/>
    <col min="264" max="264" width="77.8515625" style="120" customWidth="1"/>
    <col min="265" max="266" width="20.00390625" style="120" customWidth="1"/>
    <col min="267" max="267" width="1.7109375" style="120" customWidth="1"/>
    <col min="268" max="512" width="9.28125" style="120" customWidth="1"/>
    <col min="513" max="513" width="8.28125" style="120" customWidth="1"/>
    <col min="514" max="514" width="1.7109375" style="120" customWidth="1"/>
    <col min="515" max="516" width="5.00390625" style="120" customWidth="1"/>
    <col min="517" max="517" width="11.7109375" style="120" customWidth="1"/>
    <col min="518" max="518" width="9.140625" style="120" customWidth="1"/>
    <col min="519" max="519" width="5.00390625" style="120" customWidth="1"/>
    <col min="520" max="520" width="77.8515625" style="120" customWidth="1"/>
    <col min="521" max="522" width="20.00390625" style="120" customWidth="1"/>
    <col min="523" max="523" width="1.7109375" style="120" customWidth="1"/>
    <col min="524" max="768" width="9.28125" style="120" customWidth="1"/>
    <col min="769" max="769" width="8.28125" style="120" customWidth="1"/>
    <col min="770" max="770" width="1.7109375" style="120" customWidth="1"/>
    <col min="771" max="772" width="5.00390625" style="120" customWidth="1"/>
    <col min="773" max="773" width="11.7109375" style="120" customWidth="1"/>
    <col min="774" max="774" width="9.140625" style="120" customWidth="1"/>
    <col min="775" max="775" width="5.00390625" style="120" customWidth="1"/>
    <col min="776" max="776" width="77.8515625" style="120" customWidth="1"/>
    <col min="777" max="778" width="20.00390625" style="120" customWidth="1"/>
    <col min="779" max="779" width="1.7109375" style="120" customWidth="1"/>
    <col min="780" max="1024" width="9.28125" style="120" customWidth="1"/>
    <col min="1025" max="1025" width="8.28125" style="120" customWidth="1"/>
    <col min="1026" max="1026" width="1.7109375" style="120" customWidth="1"/>
    <col min="1027" max="1028" width="5.00390625" style="120" customWidth="1"/>
    <col min="1029" max="1029" width="11.7109375" style="120" customWidth="1"/>
    <col min="1030" max="1030" width="9.140625" style="120" customWidth="1"/>
    <col min="1031" max="1031" width="5.00390625" style="120" customWidth="1"/>
    <col min="1032" max="1032" width="77.8515625" style="120" customWidth="1"/>
    <col min="1033" max="1034" width="20.00390625" style="120" customWidth="1"/>
    <col min="1035" max="1035" width="1.7109375" style="120" customWidth="1"/>
    <col min="1036" max="1280" width="9.28125" style="120" customWidth="1"/>
    <col min="1281" max="1281" width="8.28125" style="120" customWidth="1"/>
    <col min="1282" max="1282" width="1.7109375" style="120" customWidth="1"/>
    <col min="1283" max="1284" width="5.00390625" style="120" customWidth="1"/>
    <col min="1285" max="1285" width="11.7109375" style="120" customWidth="1"/>
    <col min="1286" max="1286" width="9.140625" style="120" customWidth="1"/>
    <col min="1287" max="1287" width="5.00390625" style="120" customWidth="1"/>
    <col min="1288" max="1288" width="77.8515625" style="120" customWidth="1"/>
    <col min="1289" max="1290" width="20.00390625" style="120" customWidth="1"/>
    <col min="1291" max="1291" width="1.7109375" style="120" customWidth="1"/>
    <col min="1292" max="1536" width="9.28125" style="120" customWidth="1"/>
    <col min="1537" max="1537" width="8.28125" style="120" customWidth="1"/>
    <col min="1538" max="1538" width="1.7109375" style="120" customWidth="1"/>
    <col min="1539" max="1540" width="5.00390625" style="120" customWidth="1"/>
    <col min="1541" max="1541" width="11.7109375" style="120" customWidth="1"/>
    <col min="1542" max="1542" width="9.140625" style="120" customWidth="1"/>
    <col min="1543" max="1543" width="5.00390625" style="120" customWidth="1"/>
    <col min="1544" max="1544" width="77.8515625" style="120" customWidth="1"/>
    <col min="1545" max="1546" width="20.00390625" style="120" customWidth="1"/>
    <col min="1547" max="1547" width="1.7109375" style="120" customWidth="1"/>
    <col min="1548" max="1792" width="9.28125" style="120" customWidth="1"/>
    <col min="1793" max="1793" width="8.28125" style="120" customWidth="1"/>
    <col min="1794" max="1794" width="1.7109375" style="120" customWidth="1"/>
    <col min="1795" max="1796" width="5.00390625" style="120" customWidth="1"/>
    <col min="1797" max="1797" width="11.7109375" style="120" customWidth="1"/>
    <col min="1798" max="1798" width="9.140625" style="120" customWidth="1"/>
    <col min="1799" max="1799" width="5.00390625" style="120" customWidth="1"/>
    <col min="1800" max="1800" width="77.8515625" style="120" customWidth="1"/>
    <col min="1801" max="1802" width="20.00390625" style="120" customWidth="1"/>
    <col min="1803" max="1803" width="1.7109375" style="120" customWidth="1"/>
    <col min="1804" max="2048" width="9.28125" style="120" customWidth="1"/>
    <col min="2049" max="2049" width="8.28125" style="120" customWidth="1"/>
    <col min="2050" max="2050" width="1.7109375" style="120" customWidth="1"/>
    <col min="2051" max="2052" width="5.00390625" style="120" customWidth="1"/>
    <col min="2053" max="2053" width="11.7109375" style="120" customWidth="1"/>
    <col min="2054" max="2054" width="9.140625" style="120" customWidth="1"/>
    <col min="2055" max="2055" width="5.00390625" style="120" customWidth="1"/>
    <col min="2056" max="2056" width="77.8515625" style="120" customWidth="1"/>
    <col min="2057" max="2058" width="20.00390625" style="120" customWidth="1"/>
    <col min="2059" max="2059" width="1.7109375" style="120" customWidth="1"/>
    <col min="2060" max="2304" width="9.28125" style="120" customWidth="1"/>
    <col min="2305" max="2305" width="8.28125" style="120" customWidth="1"/>
    <col min="2306" max="2306" width="1.7109375" style="120" customWidth="1"/>
    <col min="2307" max="2308" width="5.00390625" style="120" customWidth="1"/>
    <col min="2309" max="2309" width="11.7109375" style="120" customWidth="1"/>
    <col min="2310" max="2310" width="9.140625" style="120" customWidth="1"/>
    <col min="2311" max="2311" width="5.00390625" style="120" customWidth="1"/>
    <col min="2312" max="2312" width="77.8515625" style="120" customWidth="1"/>
    <col min="2313" max="2314" width="20.00390625" style="120" customWidth="1"/>
    <col min="2315" max="2315" width="1.7109375" style="120" customWidth="1"/>
    <col min="2316" max="2560" width="9.28125" style="120" customWidth="1"/>
    <col min="2561" max="2561" width="8.28125" style="120" customWidth="1"/>
    <col min="2562" max="2562" width="1.7109375" style="120" customWidth="1"/>
    <col min="2563" max="2564" width="5.00390625" style="120" customWidth="1"/>
    <col min="2565" max="2565" width="11.7109375" style="120" customWidth="1"/>
    <col min="2566" max="2566" width="9.140625" style="120" customWidth="1"/>
    <col min="2567" max="2567" width="5.00390625" style="120" customWidth="1"/>
    <col min="2568" max="2568" width="77.8515625" style="120" customWidth="1"/>
    <col min="2569" max="2570" width="20.00390625" style="120" customWidth="1"/>
    <col min="2571" max="2571" width="1.7109375" style="120" customWidth="1"/>
    <col min="2572" max="2816" width="9.28125" style="120" customWidth="1"/>
    <col min="2817" max="2817" width="8.28125" style="120" customWidth="1"/>
    <col min="2818" max="2818" width="1.7109375" style="120" customWidth="1"/>
    <col min="2819" max="2820" width="5.00390625" style="120" customWidth="1"/>
    <col min="2821" max="2821" width="11.7109375" style="120" customWidth="1"/>
    <col min="2822" max="2822" width="9.140625" style="120" customWidth="1"/>
    <col min="2823" max="2823" width="5.00390625" style="120" customWidth="1"/>
    <col min="2824" max="2824" width="77.8515625" style="120" customWidth="1"/>
    <col min="2825" max="2826" width="20.00390625" style="120" customWidth="1"/>
    <col min="2827" max="2827" width="1.7109375" style="120" customWidth="1"/>
    <col min="2828" max="3072" width="9.28125" style="120" customWidth="1"/>
    <col min="3073" max="3073" width="8.28125" style="120" customWidth="1"/>
    <col min="3074" max="3074" width="1.7109375" style="120" customWidth="1"/>
    <col min="3075" max="3076" width="5.00390625" style="120" customWidth="1"/>
    <col min="3077" max="3077" width="11.7109375" style="120" customWidth="1"/>
    <col min="3078" max="3078" width="9.140625" style="120" customWidth="1"/>
    <col min="3079" max="3079" width="5.00390625" style="120" customWidth="1"/>
    <col min="3080" max="3080" width="77.8515625" style="120" customWidth="1"/>
    <col min="3081" max="3082" width="20.00390625" style="120" customWidth="1"/>
    <col min="3083" max="3083" width="1.7109375" style="120" customWidth="1"/>
    <col min="3084" max="3328" width="9.28125" style="120" customWidth="1"/>
    <col min="3329" max="3329" width="8.28125" style="120" customWidth="1"/>
    <col min="3330" max="3330" width="1.7109375" style="120" customWidth="1"/>
    <col min="3331" max="3332" width="5.00390625" style="120" customWidth="1"/>
    <col min="3333" max="3333" width="11.7109375" style="120" customWidth="1"/>
    <col min="3334" max="3334" width="9.140625" style="120" customWidth="1"/>
    <col min="3335" max="3335" width="5.00390625" style="120" customWidth="1"/>
    <col min="3336" max="3336" width="77.8515625" style="120" customWidth="1"/>
    <col min="3337" max="3338" width="20.00390625" style="120" customWidth="1"/>
    <col min="3339" max="3339" width="1.7109375" style="120" customWidth="1"/>
    <col min="3340" max="3584" width="9.28125" style="120" customWidth="1"/>
    <col min="3585" max="3585" width="8.28125" style="120" customWidth="1"/>
    <col min="3586" max="3586" width="1.7109375" style="120" customWidth="1"/>
    <col min="3587" max="3588" width="5.00390625" style="120" customWidth="1"/>
    <col min="3589" max="3589" width="11.7109375" style="120" customWidth="1"/>
    <col min="3590" max="3590" width="9.140625" style="120" customWidth="1"/>
    <col min="3591" max="3591" width="5.00390625" style="120" customWidth="1"/>
    <col min="3592" max="3592" width="77.8515625" style="120" customWidth="1"/>
    <col min="3593" max="3594" width="20.00390625" style="120" customWidth="1"/>
    <col min="3595" max="3595" width="1.7109375" style="120" customWidth="1"/>
    <col min="3596" max="3840" width="9.28125" style="120" customWidth="1"/>
    <col min="3841" max="3841" width="8.28125" style="120" customWidth="1"/>
    <col min="3842" max="3842" width="1.7109375" style="120" customWidth="1"/>
    <col min="3843" max="3844" width="5.00390625" style="120" customWidth="1"/>
    <col min="3845" max="3845" width="11.7109375" style="120" customWidth="1"/>
    <col min="3846" max="3846" width="9.140625" style="120" customWidth="1"/>
    <col min="3847" max="3847" width="5.00390625" style="120" customWidth="1"/>
    <col min="3848" max="3848" width="77.8515625" style="120" customWidth="1"/>
    <col min="3849" max="3850" width="20.00390625" style="120" customWidth="1"/>
    <col min="3851" max="3851" width="1.7109375" style="120" customWidth="1"/>
    <col min="3852" max="4096" width="9.28125" style="120" customWidth="1"/>
    <col min="4097" max="4097" width="8.28125" style="120" customWidth="1"/>
    <col min="4098" max="4098" width="1.7109375" style="120" customWidth="1"/>
    <col min="4099" max="4100" width="5.00390625" style="120" customWidth="1"/>
    <col min="4101" max="4101" width="11.7109375" style="120" customWidth="1"/>
    <col min="4102" max="4102" width="9.140625" style="120" customWidth="1"/>
    <col min="4103" max="4103" width="5.00390625" style="120" customWidth="1"/>
    <col min="4104" max="4104" width="77.8515625" style="120" customWidth="1"/>
    <col min="4105" max="4106" width="20.00390625" style="120" customWidth="1"/>
    <col min="4107" max="4107" width="1.7109375" style="120" customWidth="1"/>
    <col min="4108" max="4352" width="9.28125" style="120" customWidth="1"/>
    <col min="4353" max="4353" width="8.28125" style="120" customWidth="1"/>
    <col min="4354" max="4354" width="1.7109375" style="120" customWidth="1"/>
    <col min="4355" max="4356" width="5.00390625" style="120" customWidth="1"/>
    <col min="4357" max="4357" width="11.7109375" style="120" customWidth="1"/>
    <col min="4358" max="4358" width="9.140625" style="120" customWidth="1"/>
    <col min="4359" max="4359" width="5.00390625" style="120" customWidth="1"/>
    <col min="4360" max="4360" width="77.8515625" style="120" customWidth="1"/>
    <col min="4361" max="4362" width="20.00390625" style="120" customWidth="1"/>
    <col min="4363" max="4363" width="1.7109375" style="120" customWidth="1"/>
    <col min="4364" max="4608" width="9.28125" style="120" customWidth="1"/>
    <col min="4609" max="4609" width="8.28125" style="120" customWidth="1"/>
    <col min="4610" max="4610" width="1.7109375" style="120" customWidth="1"/>
    <col min="4611" max="4612" width="5.00390625" style="120" customWidth="1"/>
    <col min="4613" max="4613" width="11.7109375" style="120" customWidth="1"/>
    <col min="4614" max="4614" width="9.140625" style="120" customWidth="1"/>
    <col min="4615" max="4615" width="5.00390625" style="120" customWidth="1"/>
    <col min="4616" max="4616" width="77.8515625" style="120" customWidth="1"/>
    <col min="4617" max="4618" width="20.00390625" style="120" customWidth="1"/>
    <col min="4619" max="4619" width="1.7109375" style="120" customWidth="1"/>
    <col min="4620" max="4864" width="9.28125" style="120" customWidth="1"/>
    <col min="4865" max="4865" width="8.28125" style="120" customWidth="1"/>
    <col min="4866" max="4866" width="1.7109375" style="120" customWidth="1"/>
    <col min="4867" max="4868" width="5.00390625" style="120" customWidth="1"/>
    <col min="4869" max="4869" width="11.7109375" style="120" customWidth="1"/>
    <col min="4870" max="4870" width="9.140625" style="120" customWidth="1"/>
    <col min="4871" max="4871" width="5.00390625" style="120" customWidth="1"/>
    <col min="4872" max="4872" width="77.8515625" style="120" customWidth="1"/>
    <col min="4873" max="4874" width="20.00390625" style="120" customWidth="1"/>
    <col min="4875" max="4875" width="1.7109375" style="120" customWidth="1"/>
    <col min="4876" max="5120" width="9.28125" style="120" customWidth="1"/>
    <col min="5121" max="5121" width="8.28125" style="120" customWidth="1"/>
    <col min="5122" max="5122" width="1.7109375" style="120" customWidth="1"/>
    <col min="5123" max="5124" width="5.00390625" style="120" customWidth="1"/>
    <col min="5125" max="5125" width="11.7109375" style="120" customWidth="1"/>
    <col min="5126" max="5126" width="9.140625" style="120" customWidth="1"/>
    <col min="5127" max="5127" width="5.00390625" style="120" customWidth="1"/>
    <col min="5128" max="5128" width="77.8515625" style="120" customWidth="1"/>
    <col min="5129" max="5130" width="20.00390625" style="120" customWidth="1"/>
    <col min="5131" max="5131" width="1.7109375" style="120" customWidth="1"/>
    <col min="5132" max="5376" width="9.28125" style="120" customWidth="1"/>
    <col min="5377" max="5377" width="8.28125" style="120" customWidth="1"/>
    <col min="5378" max="5378" width="1.7109375" style="120" customWidth="1"/>
    <col min="5379" max="5380" width="5.00390625" style="120" customWidth="1"/>
    <col min="5381" max="5381" width="11.7109375" style="120" customWidth="1"/>
    <col min="5382" max="5382" width="9.140625" style="120" customWidth="1"/>
    <col min="5383" max="5383" width="5.00390625" style="120" customWidth="1"/>
    <col min="5384" max="5384" width="77.8515625" style="120" customWidth="1"/>
    <col min="5385" max="5386" width="20.00390625" style="120" customWidth="1"/>
    <col min="5387" max="5387" width="1.7109375" style="120" customWidth="1"/>
    <col min="5388" max="5632" width="9.28125" style="120" customWidth="1"/>
    <col min="5633" max="5633" width="8.28125" style="120" customWidth="1"/>
    <col min="5634" max="5634" width="1.7109375" style="120" customWidth="1"/>
    <col min="5635" max="5636" width="5.00390625" style="120" customWidth="1"/>
    <col min="5637" max="5637" width="11.7109375" style="120" customWidth="1"/>
    <col min="5638" max="5638" width="9.140625" style="120" customWidth="1"/>
    <col min="5639" max="5639" width="5.00390625" style="120" customWidth="1"/>
    <col min="5640" max="5640" width="77.8515625" style="120" customWidth="1"/>
    <col min="5641" max="5642" width="20.00390625" style="120" customWidth="1"/>
    <col min="5643" max="5643" width="1.7109375" style="120" customWidth="1"/>
    <col min="5644" max="5888" width="9.28125" style="120" customWidth="1"/>
    <col min="5889" max="5889" width="8.28125" style="120" customWidth="1"/>
    <col min="5890" max="5890" width="1.7109375" style="120" customWidth="1"/>
    <col min="5891" max="5892" width="5.00390625" style="120" customWidth="1"/>
    <col min="5893" max="5893" width="11.7109375" style="120" customWidth="1"/>
    <col min="5894" max="5894" width="9.140625" style="120" customWidth="1"/>
    <col min="5895" max="5895" width="5.00390625" style="120" customWidth="1"/>
    <col min="5896" max="5896" width="77.8515625" style="120" customWidth="1"/>
    <col min="5897" max="5898" width="20.00390625" style="120" customWidth="1"/>
    <col min="5899" max="5899" width="1.7109375" style="120" customWidth="1"/>
    <col min="5900" max="6144" width="9.28125" style="120" customWidth="1"/>
    <col min="6145" max="6145" width="8.28125" style="120" customWidth="1"/>
    <col min="6146" max="6146" width="1.7109375" style="120" customWidth="1"/>
    <col min="6147" max="6148" width="5.00390625" style="120" customWidth="1"/>
    <col min="6149" max="6149" width="11.7109375" style="120" customWidth="1"/>
    <col min="6150" max="6150" width="9.140625" style="120" customWidth="1"/>
    <col min="6151" max="6151" width="5.00390625" style="120" customWidth="1"/>
    <col min="6152" max="6152" width="77.8515625" style="120" customWidth="1"/>
    <col min="6153" max="6154" width="20.00390625" style="120" customWidth="1"/>
    <col min="6155" max="6155" width="1.7109375" style="120" customWidth="1"/>
    <col min="6156" max="6400" width="9.28125" style="120" customWidth="1"/>
    <col min="6401" max="6401" width="8.28125" style="120" customWidth="1"/>
    <col min="6402" max="6402" width="1.7109375" style="120" customWidth="1"/>
    <col min="6403" max="6404" width="5.00390625" style="120" customWidth="1"/>
    <col min="6405" max="6405" width="11.7109375" style="120" customWidth="1"/>
    <col min="6406" max="6406" width="9.140625" style="120" customWidth="1"/>
    <col min="6407" max="6407" width="5.00390625" style="120" customWidth="1"/>
    <col min="6408" max="6408" width="77.8515625" style="120" customWidth="1"/>
    <col min="6409" max="6410" width="20.00390625" style="120" customWidth="1"/>
    <col min="6411" max="6411" width="1.7109375" style="120" customWidth="1"/>
    <col min="6412" max="6656" width="9.28125" style="120" customWidth="1"/>
    <col min="6657" max="6657" width="8.28125" style="120" customWidth="1"/>
    <col min="6658" max="6658" width="1.7109375" style="120" customWidth="1"/>
    <col min="6659" max="6660" width="5.00390625" style="120" customWidth="1"/>
    <col min="6661" max="6661" width="11.7109375" style="120" customWidth="1"/>
    <col min="6662" max="6662" width="9.140625" style="120" customWidth="1"/>
    <col min="6663" max="6663" width="5.00390625" style="120" customWidth="1"/>
    <col min="6664" max="6664" width="77.8515625" style="120" customWidth="1"/>
    <col min="6665" max="6666" width="20.00390625" style="120" customWidth="1"/>
    <col min="6667" max="6667" width="1.7109375" style="120" customWidth="1"/>
    <col min="6668" max="6912" width="9.28125" style="120" customWidth="1"/>
    <col min="6913" max="6913" width="8.28125" style="120" customWidth="1"/>
    <col min="6914" max="6914" width="1.7109375" style="120" customWidth="1"/>
    <col min="6915" max="6916" width="5.00390625" style="120" customWidth="1"/>
    <col min="6917" max="6917" width="11.7109375" style="120" customWidth="1"/>
    <col min="6918" max="6918" width="9.140625" style="120" customWidth="1"/>
    <col min="6919" max="6919" width="5.00390625" style="120" customWidth="1"/>
    <col min="6920" max="6920" width="77.8515625" style="120" customWidth="1"/>
    <col min="6921" max="6922" width="20.00390625" style="120" customWidth="1"/>
    <col min="6923" max="6923" width="1.7109375" style="120" customWidth="1"/>
    <col min="6924" max="7168" width="9.28125" style="120" customWidth="1"/>
    <col min="7169" max="7169" width="8.28125" style="120" customWidth="1"/>
    <col min="7170" max="7170" width="1.7109375" style="120" customWidth="1"/>
    <col min="7171" max="7172" width="5.00390625" style="120" customWidth="1"/>
    <col min="7173" max="7173" width="11.7109375" style="120" customWidth="1"/>
    <col min="7174" max="7174" width="9.140625" style="120" customWidth="1"/>
    <col min="7175" max="7175" width="5.00390625" style="120" customWidth="1"/>
    <col min="7176" max="7176" width="77.8515625" style="120" customWidth="1"/>
    <col min="7177" max="7178" width="20.00390625" style="120" customWidth="1"/>
    <col min="7179" max="7179" width="1.7109375" style="120" customWidth="1"/>
    <col min="7180" max="7424" width="9.28125" style="120" customWidth="1"/>
    <col min="7425" max="7425" width="8.28125" style="120" customWidth="1"/>
    <col min="7426" max="7426" width="1.7109375" style="120" customWidth="1"/>
    <col min="7427" max="7428" width="5.00390625" style="120" customWidth="1"/>
    <col min="7429" max="7429" width="11.7109375" style="120" customWidth="1"/>
    <col min="7430" max="7430" width="9.140625" style="120" customWidth="1"/>
    <col min="7431" max="7431" width="5.00390625" style="120" customWidth="1"/>
    <col min="7432" max="7432" width="77.8515625" style="120" customWidth="1"/>
    <col min="7433" max="7434" width="20.00390625" style="120" customWidth="1"/>
    <col min="7435" max="7435" width="1.7109375" style="120" customWidth="1"/>
    <col min="7436" max="7680" width="9.28125" style="120" customWidth="1"/>
    <col min="7681" max="7681" width="8.28125" style="120" customWidth="1"/>
    <col min="7682" max="7682" width="1.7109375" style="120" customWidth="1"/>
    <col min="7683" max="7684" width="5.00390625" style="120" customWidth="1"/>
    <col min="7685" max="7685" width="11.7109375" style="120" customWidth="1"/>
    <col min="7686" max="7686" width="9.140625" style="120" customWidth="1"/>
    <col min="7687" max="7687" width="5.00390625" style="120" customWidth="1"/>
    <col min="7688" max="7688" width="77.8515625" style="120" customWidth="1"/>
    <col min="7689" max="7690" width="20.00390625" style="120" customWidth="1"/>
    <col min="7691" max="7691" width="1.7109375" style="120" customWidth="1"/>
    <col min="7692" max="7936" width="9.28125" style="120" customWidth="1"/>
    <col min="7937" max="7937" width="8.28125" style="120" customWidth="1"/>
    <col min="7938" max="7938" width="1.7109375" style="120" customWidth="1"/>
    <col min="7939" max="7940" width="5.00390625" style="120" customWidth="1"/>
    <col min="7941" max="7941" width="11.7109375" style="120" customWidth="1"/>
    <col min="7942" max="7942" width="9.140625" style="120" customWidth="1"/>
    <col min="7943" max="7943" width="5.00390625" style="120" customWidth="1"/>
    <col min="7944" max="7944" width="77.8515625" style="120" customWidth="1"/>
    <col min="7945" max="7946" width="20.00390625" style="120" customWidth="1"/>
    <col min="7947" max="7947" width="1.7109375" style="120" customWidth="1"/>
    <col min="7948" max="8192" width="9.28125" style="120" customWidth="1"/>
    <col min="8193" max="8193" width="8.28125" style="120" customWidth="1"/>
    <col min="8194" max="8194" width="1.7109375" style="120" customWidth="1"/>
    <col min="8195" max="8196" width="5.00390625" style="120" customWidth="1"/>
    <col min="8197" max="8197" width="11.7109375" style="120" customWidth="1"/>
    <col min="8198" max="8198" width="9.140625" style="120" customWidth="1"/>
    <col min="8199" max="8199" width="5.00390625" style="120" customWidth="1"/>
    <col min="8200" max="8200" width="77.8515625" style="120" customWidth="1"/>
    <col min="8201" max="8202" width="20.00390625" style="120" customWidth="1"/>
    <col min="8203" max="8203" width="1.7109375" style="120" customWidth="1"/>
    <col min="8204" max="8448" width="9.28125" style="120" customWidth="1"/>
    <col min="8449" max="8449" width="8.28125" style="120" customWidth="1"/>
    <col min="8450" max="8450" width="1.7109375" style="120" customWidth="1"/>
    <col min="8451" max="8452" width="5.00390625" style="120" customWidth="1"/>
    <col min="8453" max="8453" width="11.7109375" style="120" customWidth="1"/>
    <col min="8454" max="8454" width="9.140625" style="120" customWidth="1"/>
    <col min="8455" max="8455" width="5.00390625" style="120" customWidth="1"/>
    <col min="8456" max="8456" width="77.8515625" style="120" customWidth="1"/>
    <col min="8457" max="8458" width="20.00390625" style="120" customWidth="1"/>
    <col min="8459" max="8459" width="1.7109375" style="120" customWidth="1"/>
    <col min="8460" max="8704" width="9.28125" style="120" customWidth="1"/>
    <col min="8705" max="8705" width="8.28125" style="120" customWidth="1"/>
    <col min="8706" max="8706" width="1.7109375" style="120" customWidth="1"/>
    <col min="8707" max="8708" width="5.00390625" style="120" customWidth="1"/>
    <col min="8709" max="8709" width="11.7109375" style="120" customWidth="1"/>
    <col min="8710" max="8710" width="9.140625" style="120" customWidth="1"/>
    <col min="8711" max="8711" width="5.00390625" style="120" customWidth="1"/>
    <col min="8712" max="8712" width="77.8515625" style="120" customWidth="1"/>
    <col min="8713" max="8714" width="20.00390625" style="120" customWidth="1"/>
    <col min="8715" max="8715" width="1.7109375" style="120" customWidth="1"/>
    <col min="8716" max="8960" width="9.28125" style="120" customWidth="1"/>
    <col min="8961" max="8961" width="8.28125" style="120" customWidth="1"/>
    <col min="8962" max="8962" width="1.7109375" style="120" customWidth="1"/>
    <col min="8963" max="8964" width="5.00390625" style="120" customWidth="1"/>
    <col min="8965" max="8965" width="11.7109375" style="120" customWidth="1"/>
    <col min="8966" max="8966" width="9.140625" style="120" customWidth="1"/>
    <col min="8967" max="8967" width="5.00390625" style="120" customWidth="1"/>
    <col min="8968" max="8968" width="77.8515625" style="120" customWidth="1"/>
    <col min="8969" max="8970" width="20.00390625" style="120" customWidth="1"/>
    <col min="8971" max="8971" width="1.7109375" style="120" customWidth="1"/>
    <col min="8972" max="9216" width="9.28125" style="120" customWidth="1"/>
    <col min="9217" max="9217" width="8.28125" style="120" customWidth="1"/>
    <col min="9218" max="9218" width="1.7109375" style="120" customWidth="1"/>
    <col min="9219" max="9220" width="5.00390625" style="120" customWidth="1"/>
    <col min="9221" max="9221" width="11.7109375" style="120" customWidth="1"/>
    <col min="9222" max="9222" width="9.140625" style="120" customWidth="1"/>
    <col min="9223" max="9223" width="5.00390625" style="120" customWidth="1"/>
    <col min="9224" max="9224" width="77.8515625" style="120" customWidth="1"/>
    <col min="9225" max="9226" width="20.00390625" style="120" customWidth="1"/>
    <col min="9227" max="9227" width="1.7109375" style="120" customWidth="1"/>
    <col min="9228" max="9472" width="9.28125" style="120" customWidth="1"/>
    <col min="9473" max="9473" width="8.28125" style="120" customWidth="1"/>
    <col min="9474" max="9474" width="1.7109375" style="120" customWidth="1"/>
    <col min="9475" max="9476" width="5.00390625" style="120" customWidth="1"/>
    <col min="9477" max="9477" width="11.7109375" style="120" customWidth="1"/>
    <col min="9478" max="9478" width="9.140625" style="120" customWidth="1"/>
    <col min="9479" max="9479" width="5.00390625" style="120" customWidth="1"/>
    <col min="9480" max="9480" width="77.8515625" style="120" customWidth="1"/>
    <col min="9481" max="9482" width="20.00390625" style="120" customWidth="1"/>
    <col min="9483" max="9483" width="1.7109375" style="120" customWidth="1"/>
    <col min="9484" max="9728" width="9.28125" style="120" customWidth="1"/>
    <col min="9729" max="9729" width="8.28125" style="120" customWidth="1"/>
    <col min="9730" max="9730" width="1.7109375" style="120" customWidth="1"/>
    <col min="9731" max="9732" width="5.00390625" style="120" customWidth="1"/>
    <col min="9733" max="9733" width="11.7109375" style="120" customWidth="1"/>
    <col min="9734" max="9734" width="9.140625" style="120" customWidth="1"/>
    <col min="9735" max="9735" width="5.00390625" style="120" customWidth="1"/>
    <col min="9736" max="9736" width="77.8515625" style="120" customWidth="1"/>
    <col min="9737" max="9738" width="20.00390625" style="120" customWidth="1"/>
    <col min="9739" max="9739" width="1.7109375" style="120" customWidth="1"/>
    <col min="9740" max="9984" width="9.28125" style="120" customWidth="1"/>
    <col min="9985" max="9985" width="8.28125" style="120" customWidth="1"/>
    <col min="9986" max="9986" width="1.7109375" style="120" customWidth="1"/>
    <col min="9987" max="9988" width="5.00390625" style="120" customWidth="1"/>
    <col min="9989" max="9989" width="11.7109375" style="120" customWidth="1"/>
    <col min="9990" max="9990" width="9.140625" style="120" customWidth="1"/>
    <col min="9991" max="9991" width="5.00390625" style="120" customWidth="1"/>
    <col min="9992" max="9992" width="77.8515625" style="120" customWidth="1"/>
    <col min="9993" max="9994" width="20.00390625" style="120" customWidth="1"/>
    <col min="9995" max="9995" width="1.7109375" style="120" customWidth="1"/>
    <col min="9996" max="10240" width="9.28125" style="120" customWidth="1"/>
    <col min="10241" max="10241" width="8.28125" style="120" customWidth="1"/>
    <col min="10242" max="10242" width="1.7109375" style="120" customWidth="1"/>
    <col min="10243" max="10244" width="5.00390625" style="120" customWidth="1"/>
    <col min="10245" max="10245" width="11.7109375" style="120" customWidth="1"/>
    <col min="10246" max="10246" width="9.140625" style="120" customWidth="1"/>
    <col min="10247" max="10247" width="5.00390625" style="120" customWidth="1"/>
    <col min="10248" max="10248" width="77.8515625" style="120" customWidth="1"/>
    <col min="10249" max="10250" width="20.00390625" style="120" customWidth="1"/>
    <col min="10251" max="10251" width="1.7109375" style="120" customWidth="1"/>
    <col min="10252" max="10496" width="9.28125" style="120" customWidth="1"/>
    <col min="10497" max="10497" width="8.28125" style="120" customWidth="1"/>
    <col min="10498" max="10498" width="1.7109375" style="120" customWidth="1"/>
    <col min="10499" max="10500" width="5.00390625" style="120" customWidth="1"/>
    <col min="10501" max="10501" width="11.7109375" style="120" customWidth="1"/>
    <col min="10502" max="10502" width="9.140625" style="120" customWidth="1"/>
    <col min="10503" max="10503" width="5.00390625" style="120" customWidth="1"/>
    <col min="10504" max="10504" width="77.8515625" style="120" customWidth="1"/>
    <col min="10505" max="10506" width="20.00390625" style="120" customWidth="1"/>
    <col min="10507" max="10507" width="1.7109375" style="120" customWidth="1"/>
    <col min="10508" max="10752" width="9.28125" style="120" customWidth="1"/>
    <col min="10753" max="10753" width="8.28125" style="120" customWidth="1"/>
    <col min="10754" max="10754" width="1.7109375" style="120" customWidth="1"/>
    <col min="10755" max="10756" width="5.00390625" style="120" customWidth="1"/>
    <col min="10757" max="10757" width="11.7109375" style="120" customWidth="1"/>
    <col min="10758" max="10758" width="9.140625" style="120" customWidth="1"/>
    <col min="10759" max="10759" width="5.00390625" style="120" customWidth="1"/>
    <col min="10760" max="10760" width="77.8515625" style="120" customWidth="1"/>
    <col min="10761" max="10762" width="20.00390625" style="120" customWidth="1"/>
    <col min="10763" max="10763" width="1.7109375" style="120" customWidth="1"/>
    <col min="10764" max="11008" width="9.28125" style="120" customWidth="1"/>
    <col min="11009" max="11009" width="8.28125" style="120" customWidth="1"/>
    <col min="11010" max="11010" width="1.7109375" style="120" customWidth="1"/>
    <col min="11011" max="11012" width="5.00390625" style="120" customWidth="1"/>
    <col min="11013" max="11013" width="11.7109375" style="120" customWidth="1"/>
    <col min="11014" max="11014" width="9.140625" style="120" customWidth="1"/>
    <col min="11015" max="11015" width="5.00390625" style="120" customWidth="1"/>
    <col min="11016" max="11016" width="77.8515625" style="120" customWidth="1"/>
    <col min="11017" max="11018" width="20.00390625" style="120" customWidth="1"/>
    <col min="11019" max="11019" width="1.7109375" style="120" customWidth="1"/>
    <col min="11020" max="11264" width="9.28125" style="120" customWidth="1"/>
    <col min="11265" max="11265" width="8.28125" style="120" customWidth="1"/>
    <col min="11266" max="11266" width="1.7109375" style="120" customWidth="1"/>
    <col min="11267" max="11268" width="5.00390625" style="120" customWidth="1"/>
    <col min="11269" max="11269" width="11.7109375" style="120" customWidth="1"/>
    <col min="11270" max="11270" width="9.140625" style="120" customWidth="1"/>
    <col min="11271" max="11271" width="5.00390625" style="120" customWidth="1"/>
    <col min="11272" max="11272" width="77.8515625" style="120" customWidth="1"/>
    <col min="11273" max="11274" width="20.00390625" style="120" customWidth="1"/>
    <col min="11275" max="11275" width="1.7109375" style="120" customWidth="1"/>
    <col min="11276" max="11520" width="9.28125" style="120" customWidth="1"/>
    <col min="11521" max="11521" width="8.28125" style="120" customWidth="1"/>
    <col min="11522" max="11522" width="1.7109375" style="120" customWidth="1"/>
    <col min="11523" max="11524" width="5.00390625" style="120" customWidth="1"/>
    <col min="11525" max="11525" width="11.7109375" style="120" customWidth="1"/>
    <col min="11526" max="11526" width="9.140625" style="120" customWidth="1"/>
    <col min="11527" max="11527" width="5.00390625" style="120" customWidth="1"/>
    <col min="11528" max="11528" width="77.8515625" style="120" customWidth="1"/>
    <col min="11529" max="11530" width="20.00390625" style="120" customWidth="1"/>
    <col min="11531" max="11531" width="1.7109375" style="120" customWidth="1"/>
    <col min="11532" max="11776" width="9.28125" style="120" customWidth="1"/>
    <col min="11777" max="11777" width="8.28125" style="120" customWidth="1"/>
    <col min="11778" max="11778" width="1.7109375" style="120" customWidth="1"/>
    <col min="11779" max="11780" width="5.00390625" style="120" customWidth="1"/>
    <col min="11781" max="11781" width="11.7109375" style="120" customWidth="1"/>
    <col min="11782" max="11782" width="9.140625" style="120" customWidth="1"/>
    <col min="11783" max="11783" width="5.00390625" style="120" customWidth="1"/>
    <col min="11784" max="11784" width="77.8515625" style="120" customWidth="1"/>
    <col min="11785" max="11786" width="20.00390625" style="120" customWidth="1"/>
    <col min="11787" max="11787" width="1.7109375" style="120" customWidth="1"/>
    <col min="11788" max="12032" width="9.28125" style="120" customWidth="1"/>
    <col min="12033" max="12033" width="8.28125" style="120" customWidth="1"/>
    <col min="12034" max="12034" width="1.7109375" style="120" customWidth="1"/>
    <col min="12035" max="12036" width="5.00390625" style="120" customWidth="1"/>
    <col min="12037" max="12037" width="11.7109375" style="120" customWidth="1"/>
    <col min="12038" max="12038" width="9.140625" style="120" customWidth="1"/>
    <col min="12039" max="12039" width="5.00390625" style="120" customWidth="1"/>
    <col min="12040" max="12040" width="77.8515625" style="120" customWidth="1"/>
    <col min="12041" max="12042" width="20.00390625" style="120" customWidth="1"/>
    <col min="12043" max="12043" width="1.7109375" style="120" customWidth="1"/>
    <col min="12044" max="12288" width="9.28125" style="120" customWidth="1"/>
    <col min="12289" max="12289" width="8.28125" style="120" customWidth="1"/>
    <col min="12290" max="12290" width="1.7109375" style="120" customWidth="1"/>
    <col min="12291" max="12292" width="5.00390625" style="120" customWidth="1"/>
    <col min="12293" max="12293" width="11.7109375" style="120" customWidth="1"/>
    <col min="12294" max="12294" width="9.140625" style="120" customWidth="1"/>
    <col min="12295" max="12295" width="5.00390625" style="120" customWidth="1"/>
    <col min="12296" max="12296" width="77.8515625" style="120" customWidth="1"/>
    <col min="12297" max="12298" width="20.00390625" style="120" customWidth="1"/>
    <col min="12299" max="12299" width="1.7109375" style="120" customWidth="1"/>
    <col min="12300" max="12544" width="9.28125" style="120" customWidth="1"/>
    <col min="12545" max="12545" width="8.28125" style="120" customWidth="1"/>
    <col min="12546" max="12546" width="1.7109375" style="120" customWidth="1"/>
    <col min="12547" max="12548" width="5.00390625" style="120" customWidth="1"/>
    <col min="12549" max="12549" width="11.7109375" style="120" customWidth="1"/>
    <col min="12550" max="12550" width="9.140625" style="120" customWidth="1"/>
    <col min="12551" max="12551" width="5.00390625" style="120" customWidth="1"/>
    <col min="12552" max="12552" width="77.8515625" style="120" customWidth="1"/>
    <col min="12553" max="12554" width="20.00390625" style="120" customWidth="1"/>
    <col min="12555" max="12555" width="1.7109375" style="120" customWidth="1"/>
    <col min="12556" max="12800" width="9.28125" style="120" customWidth="1"/>
    <col min="12801" max="12801" width="8.28125" style="120" customWidth="1"/>
    <col min="12802" max="12802" width="1.7109375" style="120" customWidth="1"/>
    <col min="12803" max="12804" width="5.00390625" style="120" customWidth="1"/>
    <col min="12805" max="12805" width="11.7109375" style="120" customWidth="1"/>
    <col min="12806" max="12806" width="9.140625" style="120" customWidth="1"/>
    <col min="12807" max="12807" width="5.00390625" style="120" customWidth="1"/>
    <col min="12808" max="12808" width="77.8515625" style="120" customWidth="1"/>
    <col min="12809" max="12810" width="20.00390625" style="120" customWidth="1"/>
    <col min="12811" max="12811" width="1.7109375" style="120" customWidth="1"/>
    <col min="12812" max="13056" width="9.28125" style="120" customWidth="1"/>
    <col min="13057" max="13057" width="8.28125" style="120" customWidth="1"/>
    <col min="13058" max="13058" width="1.7109375" style="120" customWidth="1"/>
    <col min="13059" max="13060" width="5.00390625" style="120" customWidth="1"/>
    <col min="13061" max="13061" width="11.7109375" style="120" customWidth="1"/>
    <col min="13062" max="13062" width="9.140625" style="120" customWidth="1"/>
    <col min="13063" max="13063" width="5.00390625" style="120" customWidth="1"/>
    <col min="13064" max="13064" width="77.8515625" style="120" customWidth="1"/>
    <col min="13065" max="13066" width="20.00390625" style="120" customWidth="1"/>
    <col min="13067" max="13067" width="1.7109375" style="120" customWidth="1"/>
    <col min="13068" max="13312" width="9.28125" style="120" customWidth="1"/>
    <col min="13313" max="13313" width="8.28125" style="120" customWidth="1"/>
    <col min="13314" max="13314" width="1.7109375" style="120" customWidth="1"/>
    <col min="13315" max="13316" width="5.00390625" style="120" customWidth="1"/>
    <col min="13317" max="13317" width="11.7109375" style="120" customWidth="1"/>
    <col min="13318" max="13318" width="9.140625" style="120" customWidth="1"/>
    <col min="13319" max="13319" width="5.00390625" style="120" customWidth="1"/>
    <col min="13320" max="13320" width="77.8515625" style="120" customWidth="1"/>
    <col min="13321" max="13322" width="20.00390625" style="120" customWidth="1"/>
    <col min="13323" max="13323" width="1.7109375" style="120" customWidth="1"/>
    <col min="13324" max="13568" width="9.28125" style="120" customWidth="1"/>
    <col min="13569" max="13569" width="8.28125" style="120" customWidth="1"/>
    <col min="13570" max="13570" width="1.7109375" style="120" customWidth="1"/>
    <col min="13571" max="13572" width="5.00390625" style="120" customWidth="1"/>
    <col min="13573" max="13573" width="11.7109375" style="120" customWidth="1"/>
    <col min="13574" max="13574" width="9.140625" style="120" customWidth="1"/>
    <col min="13575" max="13575" width="5.00390625" style="120" customWidth="1"/>
    <col min="13576" max="13576" width="77.8515625" style="120" customWidth="1"/>
    <col min="13577" max="13578" width="20.00390625" style="120" customWidth="1"/>
    <col min="13579" max="13579" width="1.7109375" style="120" customWidth="1"/>
    <col min="13580" max="13824" width="9.28125" style="120" customWidth="1"/>
    <col min="13825" max="13825" width="8.28125" style="120" customWidth="1"/>
    <col min="13826" max="13826" width="1.7109375" style="120" customWidth="1"/>
    <col min="13827" max="13828" width="5.00390625" style="120" customWidth="1"/>
    <col min="13829" max="13829" width="11.7109375" style="120" customWidth="1"/>
    <col min="13830" max="13830" width="9.140625" style="120" customWidth="1"/>
    <col min="13831" max="13831" width="5.00390625" style="120" customWidth="1"/>
    <col min="13832" max="13832" width="77.8515625" style="120" customWidth="1"/>
    <col min="13833" max="13834" width="20.00390625" style="120" customWidth="1"/>
    <col min="13835" max="13835" width="1.7109375" style="120" customWidth="1"/>
    <col min="13836" max="14080" width="9.28125" style="120" customWidth="1"/>
    <col min="14081" max="14081" width="8.28125" style="120" customWidth="1"/>
    <col min="14082" max="14082" width="1.7109375" style="120" customWidth="1"/>
    <col min="14083" max="14084" width="5.00390625" style="120" customWidth="1"/>
    <col min="14085" max="14085" width="11.7109375" style="120" customWidth="1"/>
    <col min="14086" max="14086" width="9.140625" style="120" customWidth="1"/>
    <col min="14087" max="14087" width="5.00390625" style="120" customWidth="1"/>
    <col min="14088" max="14088" width="77.8515625" style="120" customWidth="1"/>
    <col min="14089" max="14090" width="20.00390625" style="120" customWidth="1"/>
    <col min="14091" max="14091" width="1.7109375" style="120" customWidth="1"/>
    <col min="14092" max="14336" width="9.28125" style="120" customWidth="1"/>
    <col min="14337" max="14337" width="8.28125" style="120" customWidth="1"/>
    <col min="14338" max="14338" width="1.7109375" style="120" customWidth="1"/>
    <col min="14339" max="14340" width="5.00390625" style="120" customWidth="1"/>
    <col min="14341" max="14341" width="11.7109375" style="120" customWidth="1"/>
    <col min="14342" max="14342" width="9.140625" style="120" customWidth="1"/>
    <col min="14343" max="14343" width="5.00390625" style="120" customWidth="1"/>
    <col min="14344" max="14344" width="77.8515625" style="120" customWidth="1"/>
    <col min="14345" max="14346" width="20.00390625" style="120" customWidth="1"/>
    <col min="14347" max="14347" width="1.7109375" style="120" customWidth="1"/>
    <col min="14348" max="14592" width="9.28125" style="120" customWidth="1"/>
    <col min="14593" max="14593" width="8.28125" style="120" customWidth="1"/>
    <col min="14594" max="14594" width="1.7109375" style="120" customWidth="1"/>
    <col min="14595" max="14596" width="5.00390625" style="120" customWidth="1"/>
    <col min="14597" max="14597" width="11.7109375" style="120" customWidth="1"/>
    <col min="14598" max="14598" width="9.140625" style="120" customWidth="1"/>
    <col min="14599" max="14599" width="5.00390625" style="120" customWidth="1"/>
    <col min="14600" max="14600" width="77.8515625" style="120" customWidth="1"/>
    <col min="14601" max="14602" width="20.00390625" style="120" customWidth="1"/>
    <col min="14603" max="14603" width="1.7109375" style="120" customWidth="1"/>
    <col min="14604" max="14848" width="9.28125" style="120" customWidth="1"/>
    <col min="14849" max="14849" width="8.28125" style="120" customWidth="1"/>
    <col min="14850" max="14850" width="1.7109375" style="120" customWidth="1"/>
    <col min="14851" max="14852" width="5.00390625" style="120" customWidth="1"/>
    <col min="14853" max="14853" width="11.7109375" style="120" customWidth="1"/>
    <col min="14854" max="14854" width="9.140625" style="120" customWidth="1"/>
    <col min="14855" max="14855" width="5.00390625" style="120" customWidth="1"/>
    <col min="14856" max="14856" width="77.8515625" style="120" customWidth="1"/>
    <col min="14857" max="14858" width="20.00390625" style="120" customWidth="1"/>
    <col min="14859" max="14859" width="1.7109375" style="120" customWidth="1"/>
    <col min="14860" max="15104" width="9.28125" style="120" customWidth="1"/>
    <col min="15105" max="15105" width="8.28125" style="120" customWidth="1"/>
    <col min="15106" max="15106" width="1.7109375" style="120" customWidth="1"/>
    <col min="15107" max="15108" width="5.00390625" style="120" customWidth="1"/>
    <col min="15109" max="15109" width="11.7109375" style="120" customWidth="1"/>
    <col min="15110" max="15110" width="9.140625" style="120" customWidth="1"/>
    <col min="15111" max="15111" width="5.00390625" style="120" customWidth="1"/>
    <col min="15112" max="15112" width="77.8515625" style="120" customWidth="1"/>
    <col min="15113" max="15114" width="20.00390625" style="120" customWidth="1"/>
    <col min="15115" max="15115" width="1.7109375" style="120" customWidth="1"/>
    <col min="15116" max="15360" width="9.28125" style="120" customWidth="1"/>
    <col min="15361" max="15361" width="8.28125" style="120" customWidth="1"/>
    <col min="15362" max="15362" width="1.7109375" style="120" customWidth="1"/>
    <col min="15363" max="15364" width="5.00390625" style="120" customWidth="1"/>
    <col min="15365" max="15365" width="11.7109375" style="120" customWidth="1"/>
    <col min="15366" max="15366" width="9.140625" style="120" customWidth="1"/>
    <col min="15367" max="15367" width="5.00390625" style="120" customWidth="1"/>
    <col min="15368" max="15368" width="77.8515625" style="120" customWidth="1"/>
    <col min="15369" max="15370" width="20.00390625" style="120" customWidth="1"/>
    <col min="15371" max="15371" width="1.7109375" style="120" customWidth="1"/>
    <col min="15372" max="15616" width="9.28125" style="120" customWidth="1"/>
    <col min="15617" max="15617" width="8.28125" style="120" customWidth="1"/>
    <col min="15618" max="15618" width="1.7109375" style="120" customWidth="1"/>
    <col min="15619" max="15620" width="5.00390625" style="120" customWidth="1"/>
    <col min="15621" max="15621" width="11.7109375" style="120" customWidth="1"/>
    <col min="15622" max="15622" width="9.140625" style="120" customWidth="1"/>
    <col min="15623" max="15623" width="5.00390625" style="120" customWidth="1"/>
    <col min="15624" max="15624" width="77.8515625" style="120" customWidth="1"/>
    <col min="15625" max="15626" width="20.00390625" style="120" customWidth="1"/>
    <col min="15627" max="15627" width="1.7109375" style="120" customWidth="1"/>
    <col min="15628" max="15872" width="9.28125" style="120" customWidth="1"/>
    <col min="15873" max="15873" width="8.28125" style="120" customWidth="1"/>
    <col min="15874" max="15874" width="1.7109375" style="120" customWidth="1"/>
    <col min="15875" max="15876" width="5.00390625" style="120" customWidth="1"/>
    <col min="15877" max="15877" width="11.7109375" style="120" customWidth="1"/>
    <col min="15878" max="15878" width="9.140625" style="120" customWidth="1"/>
    <col min="15879" max="15879" width="5.00390625" style="120" customWidth="1"/>
    <col min="15880" max="15880" width="77.8515625" style="120" customWidth="1"/>
    <col min="15881" max="15882" width="20.00390625" style="120" customWidth="1"/>
    <col min="15883" max="15883" width="1.7109375" style="120" customWidth="1"/>
    <col min="15884" max="16128" width="9.28125" style="120" customWidth="1"/>
    <col min="16129" max="16129" width="8.28125" style="120" customWidth="1"/>
    <col min="16130" max="16130" width="1.7109375" style="120" customWidth="1"/>
    <col min="16131" max="16132" width="5.00390625" style="120" customWidth="1"/>
    <col min="16133" max="16133" width="11.7109375" style="120" customWidth="1"/>
    <col min="16134" max="16134" width="9.140625" style="120" customWidth="1"/>
    <col min="16135" max="16135" width="5.00390625" style="120" customWidth="1"/>
    <col min="16136" max="16136" width="77.8515625" style="120" customWidth="1"/>
    <col min="16137" max="16138" width="20.00390625" style="120" customWidth="1"/>
    <col min="16139" max="16139" width="1.7109375" style="120" customWidth="1"/>
    <col min="16140" max="16384" width="9.28125" style="120" customWidth="1"/>
  </cols>
  <sheetData>
    <row r="1" ht="37.5" customHeight="1"/>
    <row r="2" spans="2:11" ht="7.5" customHeight="1">
      <c r="B2" s="121"/>
      <c r="C2" s="122"/>
      <c r="D2" s="122"/>
      <c r="E2" s="122"/>
      <c r="F2" s="122"/>
      <c r="G2" s="122"/>
      <c r="H2" s="122"/>
      <c r="I2" s="122"/>
      <c r="J2" s="122"/>
      <c r="K2" s="123"/>
    </row>
    <row r="3" spans="2:11" s="126" customFormat="1" ht="45" customHeight="1">
      <c r="B3" s="124"/>
      <c r="C3" s="152" t="s">
        <v>118</v>
      </c>
      <c r="D3" s="152"/>
      <c r="E3" s="152"/>
      <c r="F3" s="152"/>
      <c r="G3" s="152"/>
      <c r="H3" s="152"/>
      <c r="I3" s="152"/>
      <c r="J3" s="152"/>
      <c r="K3" s="125"/>
    </row>
    <row r="4" spans="2:11" ht="25.5" customHeight="1">
      <c r="B4" s="127"/>
      <c r="C4" s="151" t="s">
        <v>119</v>
      </c>
      <c r="D4" s="151"/>
      <c r="E4" s="151"/>
      <c r="F4" s="151"/>
      <c r="G4" s="151"/>
      <c r="H4" s="151"/>
      <c r="I4" s="151"/>
      <c r="J4" s="151"/>
      <c r="K4" s="128"/>
    </row>
    <row r="5" spans="2:11" ht="5.25" customHeight="1">
      <c r="B5" s="127"/>
      <c r="C5" s="129"/>
      <c r="D5" s="129"/>
      <c r="E5" s="129"/>
      <c r="F5" s="129"/>
      <c r="G5" s="129"/>
      <c r="H5" s="129"/>
      <c r="I5" s="129"/>
      <c r="J5" s="129"/>
      <c r="K5" s="128"/>
    </row>
    <row r="6" spans="2:11" ht="15" customHeight="1">
      <c r="B6" s="130"/>
      <c r="C6" s="131"/>
      <c r="D6" s="149" t="s">
        <v>120</v>
      </c>
      <c r="E6" s="149"/>
      <c r="F6" s="149"/>
      <c r="G6" s="149"/>
      <c r="H6" s="149"/>
      <c r="I6" s="149"/>
      <c r="J6" s="149"/>
      <c r="K6" s="128"/>
    </row>
    <row r="7" spans="2:11" ht="15" customHeight="1">
      <c r="B7" s="130"/>
      <c r="C7" s="132"/>
      <c r="D7" s="149" t="s">
        <v>121</v>
      </c>
      <c r="E7" s="149"/>
      <c r="F7" s="149"/>
      <c r="G7" s="149"/>
      <c r="H7" s="149"/>
      <c r="I7" s="149"/>
      <c r="J7" s="149"/>
      <c r="K7" s="128"/>
    </row>
    <row r="8" spans="2:11" ht="12.75" customHeight="1">
      <c r="B8" s="130"/>
      <c r="C8" s="132"/>
      <c r="D8" s="132"/>
      <c r="E8" s="132"/>
      <c r="F8" s="132"/>
      <c r="G8" s="132"/>
      <c r="H8" s="132"/>
      <c r="I8" s="132"/>
      <c r="J8" s="132"/>
      <c r="K8" s="128"/>
    </row>
    <row r="9" spans="2:11" ht="15" customHeight="1">
      <c r="B9" s="130"/>
      <c r="C9" s="132"/>
      <c r="D9" s="149" t="s">
        <v>122</v>
      </c>
      <c r="E9" s="149"/>
      <c r="F9" s="149"/>
      <c r="G9" s="149"/>
      <c r="H9" s="149"/>
      <c r="I9" s="149"/>
      <c r="J9" s="149"/>
      <c r="K9" s="128"/>
    </row>
    <row r="10" spans="2:11" ht="15" customHeight="1">
      <c r="B10" s="130"/>
      <c r="C10" s="132"/>
      <c r="D10" s="149" t="s">
        <v>123</v>
      </c>
      <c r="E10" s="149"/>
      <c r="F10" s="149"/>
      <c r="G10" s="149"/>
      <c r="H10" s="149"/>
      <c r="I10" s="149"/>
      <c r="J10" s="149"/>
      <c r="K10" s="128"/>
    </row>
    <row r="11" spans="2:11" ht="12.75" customHeight="1">
      <c r="B11" s="130"/>
      <c r="C11" s="132"/>
      <c r="D11" s="132"/>
      <c r="E11" s="132"/>
      <c r="F11" s="132"/>
      <c r="G11" s="132"/>
      <c r="H11" s="132"/>
      <c r="I11" s="132"/>
      <c r="J11" s="132"/>
      <c r="K11" s="128"/>
    </row>
    <row r="12" spans="2:11" ht="15" customHeight="1">
      <c r="B12" s="130"/>
      <c r="C12" s="132"/>
      <c r="D12" s="149" t="s">
        <v>124</v>
      </c>
      <c r="E12" s="149"/>
      <c r="F12" s="149"/>
      <c r="G12" s="149"/>
      <c r="H12" s="149"/>
      <c r="I12" s="149"/>
      <c r="J12" s="149"/>
      <c r="K12" s="128"/>
    </row>
    <row r="13" spans="2:11" ht="15" customHeight="1">
      <c r="B13" s="130"/>
      <c r="C13" s="132"/>
      <c r="D13" s="149" t="s">
        <v>125</v>
      </c>
      <c r="E13" s="149"/>
      <c r="F13" s="149"/>
      <c r="G13" s="149"/>
      <c r="H13" s="149"/>
      <c r="I13" s="149"/>
      <c r="J13" s="149"/>
      <c r="K13" s="128"/>
    </row>
    <row r="14" spans="2:11" ht="15" customHeight="1">
      <c r="B14" s="130"/>
      <c r="C14" s="132"/>
      <c r="D14" s="149" t="s">
        <v>126</v>
      </c>
      <c r="E14" s="149"/>
      <c r="F14" s="149"/>
      <c r="G14" s="149"/>
      <c r="H14" s="149"/>
      <c r="I14" s="149"/>
      <c r="J14" s="149"/>
      <c r="K14" s="128"/>
    </row>
    <row r="15" spans="2:11" ht="15" customHeight="1">
      <c r="B15" s="130"/>
      <c r="C15" s="132"/>
      <c r="D15" s="131"/>
      <c r="E15" s="133" t="s">
        <v>51</v>
      </c>
      <c r="F15" s="131"/>
      <c r="G15" s="149" t="s">
        <v>127</v>
      </c>
      <c r="H15" s="149"/>
      <c r="I15" s="149"/>
      <c r="J15" s="149"/>
      <c r="K15" s="128"/>
    </row>
    <row r="16" spans="2:11" ht="15" customHeight="1">
      <c r="B16" s="130"/>
      <c r="C16" s="132"/>
      <c r="D16" s="131"/>
      <c r="E16" s="133" t="s">
        <v>128</v>
      </c>
      <c r="F16" s="131"/>
      <c r="G16" s="149" t="s">
        <v>129</v>
      </c>
      <c r="H16" s="149"/>
      <c r="I16" s="149"/>
      <c r="J16" s="149"/>
      <c r="K16" s="128"/>
    </row>
    <row r="17" spans="2:11" ht="15" customHeight="1">
      <c r="B17" s="130"/>
      <c r="C17" s="132"/>
      <c r="D17" s="131"/>
      <c r="E17" s="133" t="s">
        <v>35</v>
      </c>
      <c r="F17" s="131"/>
      <c r="G17" s="149" t="s">
        <v>130</v>
      </c>
      <c r="H17" s="149"/>
      <c r="I17" s="149"/>
      <c r="J17" s="149"/>
      <c r="K17" s="128"/>
    </row>
    <row r="18" spans="2:11" ht="15" customHeight="1">
      <c r="B18" s="130"/>
      <c r="C18" s="132"/>
      <c r="D18" s="131"/>
      <c r="E18" s="133" t="s">
        <v>36</v>
      </c>
      <c r="F18" s="131"/>
      <c r="G18" s="149" t="s">
        <v>131</v>
      </c>
      <c r="H18" s="149"/>
      <c r="I18" s="149"/>
      <c r="J18" s="149"/>
      <c r="K18" s="128"/>
    </row>
    <row r="19" spans="2:11" ht="15" customHeight="1">
      <c r="B19" s="130"/>
      <c r="C19" s="132"/>
      <c r="D19" s="131"/>
      <c r="E19" s="133" t="s">
        <v>52</v>
      </c>
      <c r="F19" s="131"/>
      <c r="G19" s="149" t="s">
        <v>132</v>
      </c>
      <c r="H19" s="149"/>
      <c r="I19" s="149"/>
      <c r="J19" s="149"/>
      <c r="K19" s="128"/>
    </row>
    <row r="20" spans="2:11" ht="15" customHeight="1">
      <c r="B20" s="130"/>
      <c r="C20" s="132"/>
      <c r="D20" s="131"/>
      <c r="E20" s="133" t="s">
        <v>53</v>
      </c>
      <c r="F20" s="131"/>
      <c r="G20" s="149" t="s">
        <v>133</v>
      </c>
      <c r="H20" s="149"/>
      <c r="I20" s="149"/>
      <c r="J20" s="149"/>
      <c r="K20" s="128"/>
    </row>
    <row r="21" spans="2:11" ht="15" customHeight="1">
      <c r="B21" s="130"/>
      <c r="C21" s="132"/>
      <c r="D21" s="131"/>
      <c r="E21" s="133" t="s">
        <v>134</v>
      </c>
      <c r="F21" s="131"/>
      <c r="G21" s="149" t="s">
        <v>135</v>
      </c>
      <c r="H21" s="149"/>
      <c r="I21" s="149"/>
      <c r="J21" s="149"/>
      <c r="K21" s="128"/>
    </row>
    <row r="22" spans="2:11" ht="15" customHeight="1">
      <c r="B22" s="130"/>
      <c r="C22" s="132"/>
      <c r="D22" s="131"/>
      <c r="E22" s="133"/>
      <c r="F22" s="131"/>
      <c r="G22" s="149" t="s">
        <v>136</v>
      </c>
      <c r="H22" s="149"/>
      <c r="I22" s="149"/>
      <c r="J22" s="149"/>
      <c r="K22" s="128"/>
    </row>
    <row r="23" spans="2:11" ht="15" customHeight="1">
      <c r="B23" s="130"/>
      <c r="C23" s="132"/>
      <c r="D23" s="131"/>
      <c r="E23" s="133" t="s">
        <v>137</v>
      </c>
      <c r="F23" s="131"/>
      <c r="G23" s="149" t="s">
        <v>138</v>
      </c>
      <c r="H23" s="149"/>
      <c r="I23" s="149"/>
      <c r="J23" s="149"/>
      <c r="K23" s="128"/>
    </row>
    <row r="24" spans="2:11" ht="15" customHeight="1">
      <c r="B24" s="130"/>
      <c r="C24" s="132"/>
      <c r="D24" s="131"/>
      <c r="E24" s="133" t="s">
        <v>55</v>
      </c>
      <c r="F24" s="131"/>
      <c r="G24" s="149" t="s">
        <v>139</v>
      </c>
      <c r="H24" s="149"/>
      <c r="I24" s="149"/>
      <c r="J24" s="149"/>
      <c r="K24" s="128"/>
    </row>
    <row r="25" spans="2:11" ht="12.75" customHeight="1">
      <c r="B25" s="130"/>
      <c r="C25" s="132"/>
      <c r="D25" s="131"/>
      <c r="E25" s="131"/>
      <c r="F25" s="131"/>
      <c r="G25" s="131"/>
      <c r="H25" s="131"/>
      <c r="I25" s="131"/>
      <c r="J25" s="131"/>
      <c r="K25" s="128"/>
    </row>
    <row r="26" spans="2:11" ht="15" customHeight="1">
      <c r="B26" s="130"/>
      <c r="C26" s="132"/>
      <c r="D26" s="149" t="s">
        <v>140</v>
      </c>
      <c r="E26" s="149"/>
      <c r="F26" s="149"/>
      <c r="G26" s="149"/>
      <c r="H26" s="149"/>
      <c r="I26" s="149"/>
      <c r="J26" s="149"/>
      <c r="K26" s="128"/>
    </row>
    <row r="27" spans="2:11" ht="15" customHeight="1">
      <c r="B27" s="130"/>
      <c r="C27" s="132"/>
      <c r="D27" s="132"/>
      <c r="E27" s="149" t="s">
        <v>141</v>
      </c>
      <c r="F27" s="149"/>
      <c r="G27" s="149"/>
      <c r="H27" s="149"/>
      <c r="I27" s="149"/>
      <c r="J27" s="149"/>
      <c r="K27" s="128"/>
    </row>
    <row r="28" spans="2:11" ht="15" customHeight="1">
      <c r="B28" s="130"/>
      <c r="C28" s="132"/>
      <c r="D28" s="132"/>
      <c r="E28" s="149" t="s">
        <v>142</v>
      </c>
      <c r="F28" s="149"/>
      <c r="G28" s="149"/>
      <c r="H28" s="149"/>
      <c r="I28" s="149"/>
      <c r="J28" s="149"/>
      <c r="K28" s="128"/>
    </row>
    <row r="29" spans="2:11" ht="15" customHeight="1">
      <c r="B29" s="130"/>
      <c r="C29" s="132"/>
      <c r="D29" s="132"/>
      <c r="E29" s="149" t="s">
        <v>143</v>
      </c>
      <c r="F29" s="149"/>
      <c r="G29" s="149"/>
      <c r="H29" s="149"/>
      <c r="I29" s="149"/>
      <c r="J29" s="149"/>
      <c r="K29" s="128"/>
    </row>
    <row r="30" spans="2:11" ht="15" customHeight="1">
      <c r="B30" s="130"/>
      <c r="C30" s="132"/>
      <c r="D30" s="149" t="s">
        <v>144</v>
      </c>
      <c r="E30" s="149"/>
      <c r="F30" s="149"/>
      <c r="G30" s="149"/>
      <c r="H30" s="149"/>
      <c r="I30" s="149"/>
      <c r="J30" s="149"/>
      <c r="K30" s="128"/>
    </row>
    <row r="31" spans="2:11" ht="25.5" customHeight="1">
      <c r="B31" s="127"/>
      <c r="C31" s="151" t="s">
        <v>145</v>
      </c>
      <c r="D31" s="151"/>
      <c r="E31" s="151"/>
      <c r="F31" s="151"/>
      <c r="G31" s="151"/>
      <c r="H31" s="151"/>
      <c r="I31" s="151"/>
      <c r="J31" s="151"/>
      <c r="K31" s="128"/>
    </row>
    <row r="32" spans="2:11" ht="5.25" customHeight="1">
      <c r="B32" s="127"/>
      <c r="C32" s="129"/>
      <c r="D32" s="129"/>
      <c r="E32" s="129"/>
      <c r="F32" s="129"/>
      <c r="G32" s="129"/>
      <c r="H32" s="129"/>
      <c r="I32" s="129"/>
      <c r="J32" s="129"/>
      <c r="K32" s="128"/>
    </row>
    <row r="33" spans="2:11" ht="15" customHeight="1">
      <c r="B33" s="127"/>
      <c r="C33" s="149" t="s">
        <v>146</v>
      </c>
      <c r="D33" s="149"/>
      <c r="E33" s="149"/>
      <c r="F33" s="149"/>
      <c r="G33" s="149"/>
      <c r="H33" s="149"/>
      <c r="I33" s="149"/>
      <c r="J33" s="149"/>
      <c r="K33" s="128"/>
    </row>
    <row r="34" spans="2:11" ht="15" customHeight="1">
      <c r="B34" s="127"/>
      <c r="C34" s="149" t="s">
        <v>147</v>
      </c>
      <c r="D34" s="149"/>
      <c r="E34" s="149"/>
      <c r="F34" s="149"/>
      <c r="G34" s="149"/>
      <c r="H34" s="149"/>
      <c r="I34" s="149"/>
      <c r="J34" s="149"/>
      <c r="K34" s="128"/>
    </row>
    <row r="35" spans="2:11" ht="12.75" customHeight="1">
      <c r="B35" s="127"/>
      <c r="C35" s="131"/>
      <c r="D35" s="131"/>
      <c r="E35" s="131"/>
      <c r="F35" s="131"/>
      <c r="G35" s="131"/>
      <c r="H35" s="131"/>
      <c r="I35" s="131"/>
      <c r="J35" s="131"/>
      <c r="K35" s="128"/>
    </row>
    <row r="36" spans="2:11" ht="15" customHeight="1">
      <c r="B36" s="127"/>
      <c r="C36" s="149" t="s">
        <v>148</v>
      </c>
      <c r="D36" s="149"/>
      <c r="E36" s="149"/>
      <c r="F36" s="149"/>
      <c r="G36" s="149"/>
      <c r="H36" s="149"/>
      <c r="I36" s="149"/>
      <c r="J36" s="149"/>
      <c r="K36" s="128"/>
    </row>
    <row r="37" spans="2:11" ht="15" customHeight="1">
      <c r="B37" s="127"/>
      <c r="C37" s="132"/>
      <c r="D37" s="149" t="s">
        <v>149</v>
      </c>
      <c r="E37" s="149"/>
      <c r="F37" s="149"/>
      <c r="G37" s="149"/>
      <c r="H37" s="149"/>
      <c r="I37" s="149"/>
      <c r="J37" s="149"/>
      <c r="K37" s="128"/>
    </row>
    <row r="38" spans="2:11" ht="15" customHeight="1">
      <c r="B38" s="127"/>
      <c r="C38" s="132"/>
      <c r="D38" s="149" t="s">
        <v>150</v>
      </c>
      <c r="E38" s="149"/>
      <c r="F38" s="149"/>
      <c r="G38" s="149"/>
      <c r="H38" s="149"/>
      <c r="I38" s="149"/>
      <c r="J38" s="149"/>
      <c r="K38" s="128"/>
    </row>
    <row r="39" spans="2:11" ht="15" customHeight="1">
      <c r="B39" s="127"/>
      <c r="C39" s="132"/>
      <c r="D39" s="149" t="s">
        <v>151</v>
      </c>
      <c r="E39" s="149"/>
      <c r="F39" s="149"/>
      <c r="G39" s="149"/>
      <c r="H39" s="149"/>
      <c r="I39" s="149"/>
      <c r="J39" s="149"/>
      <c r="K39" s="128"/>
    </row>
    <row r="40" spans="2:11" ht="15" customHeight="1">
      <c r="B40" s="127"/>
      <c r="C40" s="132"/>
      <c r="D40" s="149" t="s">
        <v>152</v>
      </c>
      <c r="E40" s="149"/>
      <c r="F40" s="149"/>
      <c r="G40" s="149"/>
      <c r="H40" s="149"/>
      <c r="I40" s="149"/>
      <c r="J40" s="149"/>
      <c r="K40" s="128"/>
    </row>
    <row r="41" spans="2:11" ht="15" customHeight="1">
      <c r="B41" s="127"/>
      <c r="C41" s="132"/>
      <c r="D41" s="150" t="s">
        <v>153</v>
      </c>
      <c r="E41" s="150"/>
      <c r="F41" s="150"/>
      <c r="G41" s="150"/>
      <c r="H41" s="150"/>
      <c r="I41" s="150"/>
      <c r="J41" s="150"/>
      <c r="K41" s="128"/>
    </row>
    <row r="42" spans="2:11" ht="15" customHeight="1">
      <c r="B42" s="127"/>
      <c r="C42" s="132"/>
      <c r="D42" s="149" t="s">
        <v>154</v>
      </c>
      <c r="E42" s="149"/>
      <c r="F42" s="149"/>
      <c r="G42" s="149"/>
      <c r="H42" s="149"/>
      <c r="I42" s="149"/>
      <c r="J42" s="149"/>
      <c r="K42" s="128"/>
    </row>
    <row r="43" spans="2:11" ht="12.75" customHeight="1">
      <c r="B43" s="127"/>
      <c r="C43" s="132"/>
      <c r="D43" s="132"/>
      <c r="E43" s="134"/>
      <c r="F43" s="132"/>
      <c r="G43" s="132"/>
      <c r="H43" s="132"/>
      <c r="I43" s="132"/>
      <c r="J43" s="132"/>
      <c r="K43" s="128"/>
    </row>
    <row r="44" spans="2:11" ht="15" customHeight="1">
      <c r="B44" s="127"/>
      <c r="C44" s="132"/>
      <c r="D44" s="149" t="s">
        <v>155</v>
      </c>
      <c r="E44" s="149"/>
      <c r="F44" s="149"/>
      <c r="G44" s="149"/>
      <c r="H44" s="149"/>
      <c r="I44" s="149"/>
      <c r="J44" s="149"/>
      <c r="K44" s="128"/>
    </row>
    <row r="45" spans="2:11" ht="15" customHeight="1">
      <c r="B45" s="127"/>
      <c r="C45" s="132"/>
      <c r="D45" s="150" t="s">
        <v>156</v>
      </c>
      <c r="E45" s="150"/>
      <c r="F45" s="150"/>
      <c r="G45" s="150"/>
      <c r="H45" s="150"/>
      <c r="I45" s="150"/>
      <c r="J45" s="150"/>
      <c r="K45" s="128"/>
    </row>
    <row r="46" spans="2:11" ht="15" customHeight="1">
      <c r="B46" s="127"/>
      <c r="C46" s="132"/>
      <c r="D46" s="149" t="s">
        <v>157</v>
      </c>
      <c r="E46" s="149"/>
      <c r="F46" s="149"/>
      <c r="G46" s="149"/>
      <c r="H46" s="149"/>
      <c r="I46" s="149"/>
      <c r="J46" s="149"/>
      <c r="K46" s="128"/>
    </row>
    <row r="47" spans="2:11" ht="15" customHeight="1">
      <c r="B47" s="127"/>
      <c r="C47" s="132"/>
      <c r="D47" s="149" t="s">
        <v>158</v>
      </c>
      <c r="E47" s="149"/>
      <c r="F47" s="149"/>
      <c r="G47" s="149"/>
      <c r="H47" s="149"/>
      <c r="I47" s="149"/>
      <c r="J47" s="149"/>
      <c r="K47" s="128"/>
    </row>
    <row r="48" spans="2:11" ht="15" customHeight="1">
      <c r="B48" s="127"/>
      <c r="C48" s="132"/>
      <c r="D48" s="149" t="s">
        <v>159</v>
      </c>
      <c r="E48" s="149"/>
      <c r="F48" s="149"/>
      <c r="G48" s="149"/>
      <c r="H48" s="149"/>
      <c r="I48" s="149"/>
      <c r="J48" s="149"/>
      <c r="K48" s="128"/>
    </row>
    <row r="49" spans="2:11" ht="15" customHeight="1">
      <c r="B49" s="127"/>
      <c r="C49" s="132"/>
      <c r="D49" s="149" t="s">
        <v>160</v>
      </c>
      <c r="E49" s="149"/>
      <c r="F49" s="149"/>
      <c r="G49" s="149"/>
      <c r="H49" s="149"/>
      <c r="I49" s="149"/>
      <c r="J49" s="149"/>
      <c r="K49" s="128"/>
    </row>
    <row r="50" spans="2:11" ht="12.75" customHeight="1">
      <c r="B50" s="135"/>
      <c r="C50" s="136"/>
      <c r="D50" s="136"/>
      <c r="E50" s="136"/>
      <c r="F50" s="136"/>
      <c r="G50" s="136"/>
      <c r="H50" s="136"/>
      <c r="I50" s="136"/>
      <c r="J50" s="136"/>
      <c r="K50" s="137"/>
    </row>
    <row r="51" spans="2:11" ht="18.75" customHeight="1">
      <c r="B51" s="138"/>
      <c r="C51" s="138"/>
      <c r="D51" s="138"/>
      <c r="E51" s="138"/>
      <c r="F51" s="138"/>
      <c r="G51" s="138"/>
      <c r="H51" s="138"/>
      <c r="I51" s="138"/>
      <c r="J51" s="138"/>
      <c r="K51" s="139"/>
    </row>
    <row r="52" ht="18.75" customHeight="1"/>
    <row r="53" ht="18.75" customHeight="1"/>
    <row r="54" ht="18.75" customHeight="1"/>
    <row r="55" ht="7.5" customHeight="1"/>
    <row r="56" ht="45" customHeight="1"/>
    <row r="57" ht="17.25" customHeight="1"/>
    <row r="58" ht="17.25" customHeight="1"/>
    <row r="59" ht="5.2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8.75" customHeight="1"/>
    <row r="76" ht="18.75" customHeight="1"/>
    <row r="77" ht="7.5" customHeight="1"/>
    <row r="78" ht="45" customHeight="1"/>
    <row r="79" ht="17.25" customHeight="1"/>
    <row r="80" ht="17.25" customHeight="1"/>
    <row r="81" ht="5.2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8.75" customHeight="1"/>
    <row r="94" ht="18.75" customHeight="1"/>
    <row r="95" ht="7.5" customHeight="1"/>
    <row r="96" ht="45" customHeight="1"/>
    <row r="97" ht="17.25" customHeight="1"/>
    <row r="98" ht="17.25" customHeight="1"/>
    <row r="99" ht="5.2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8.75" customHeight="1"/>
    <row r="119" ht="18.75" customHeight="1"/>
    <row r="121" ht="21" customHeight="1"/>
    <row r="122" ht="25.5" customHeight="1"/>
    <row r="123" ht="5.2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2.75" customHeight="1"/>
  </sheetData>
  <mergeCells count="40">
    <mergeCell ref="D10:J10"/>
    <mergeCell ref="C3:J3"/>
    <mergeCell ref="C4:J4"/>
    <mergeCell ref="D6:J6"/>
    <mergeCell ref="D7:J7"/>
    <mergeCell ref="D9:J9"/>
    <mergeCell ref="G23:J23"/>
    <mergeCell ref="D12:J12"/>
    <mergeCell ref="D13:J13"/>
    <mergeCell ref="D14:J14"/>
    <mergeCell ref="G15:J15"/>
    <mergeCell ref="G16:J16"/>
    <mergeCell ref="G17:J17"/>
    <mergeCell ref="G18:J18"/>
    <mergeCell ref="G19:J19"/>
    <mergeCell ref="G20:J20"/>
    <mergeCell ref="G21:J21"/>
    <mergeCell ref="G22:J22"/>
    <mergeCell ref="D38:J38"/>
    <mergeCell ref="G24:J24"/>
    <mergeCell ref="D26:J26"/>
    <mergeCell ref="E27:J27"/>
    <mergeCell ref="E28:J28"/>
    <mergeCell ref="E29:J29"/>
    <mergeCell ref="D30:J30"/>
    <mergeCell ref="C31:J31"/>
    <mergeCell ref="C33:J33"/>
    <mergeCell ref="C34:J34"/>
    <mergeCell ref="C36:J36"/>
    <mergeCell ref="D37:J37"/>
    <mergeCell ref="D46:J46"/>
    <mergeCell ref="D47:J47"/>
    <mergeCell ref="D48:J48"/>
    <mergeCell ref="D49:J49"/>
    <mergeCell ref="D39:J39"/>
    <mergeCell ref="D40:J40"/>
    <mergeCell ref="D41:J41"/>
    <mergeCell ref="D42:J42"/>
    <mergeCell ref="D44:J44"/>
    <mergeCell ref="D45:J45"/>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DESKTOP-993EGGM\Pavel</dc:creator>
  <cp:keywords/>
  <dc:description/>
  <cp:lastModifiedBy>Pavel</cp:lastModifiedBy>
  <dcterms:created xsi:type="dcterms:W3CDTF">2019-06-10T13:55:28Z</dcterms:created>
  <dcterms:modified xsi:type="dcterms:W3CDTF">2019-06-10T14:17:40Z</dcterms:modified>
  <cp:category/>
  <cp:version/>
  <cp:contentType/>
  <cp:contentStatus/>
</cp:coreProperties>
</file>