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84" activeTab="1"/>
  </bookViews>
  <sheets>
    <sheet name="Rekapitulace stavby" sheetId="1" r:id="rId1"/>
    <sheet name="02 - SO02 - Kanalizace" sheetId="2" r:id="rId2"/>
    <sheet name="Pokyny pro vyplnění" sheetId="3" r:id="rId3"/>
  </sheets>
  <definedNames>
    <definedName name="_xlnm._FilterDatabase" localSheetId="1" hidden="1">'02 - SO02 - Kanalizace'!$C$85:$K$179</definedName>
    <definedName name="_xlnm.Print_Area" localSheetId="1">'02 - SO02 - Kanalizace'!$C$4:$J$39,'02 - SO02 - Kanalizace'!$C$45:$J$67,'02 - SO02 - Kanalizace'!$C$73:$K$179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'02 - SO02 - Kanalizace'!$85:$85</definedName>
  </definedNames>
  <calcPr calcId="152511"/>
</workbook>
</file>

<file path=xl/sharedStrings.xml><?xml version="1.0" encoding="utf-8"?>
<sst xmlns="http://schemas.openxmlformats.org/spreadsheetml/2006/main" count="1562" uniqueCount="474">
  <si>
    <t>Export Komplet</t>
  </si>
  <si>
    <t>VZ</t>
  </si>
  <si>
    <t>2.0</t>
  </si>
  <si>
    <t>ZAMOK</t>
  </si>
  <si>
    <t>False</t>
  </si>
  <si>
    <t>{50e34bbb-ce49-4689-b3df-1c7235d60c9a}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</si>
  <si>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</si>
  <si>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</si>
  <si>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</si>
  <si>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</si>
  <si>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</si>
  <si>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</si>
  <si>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</si>
  <si>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</si>
  <si>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02-13-RP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</si>
  <si>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</si>
  <si>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</si>
  <si>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VŠPJ - oprava obvodových plášťů objektu Tolstého 16, Jihlava, oddíl č.2 - vnější fasády</t>
  </si>
  <si>
    <t>KSO:</t>
  </si>
  <si>
    <t>801 35 13</t>
  </si>
  <si>
    <t>CC-CZ:</t>
  </si>
  <si>
    <t/>
  </si>
  <si>
    <t>Místo:</t>
  </si>
  <si>
    <t>Jihlava</t>
  </si>
  <si>
    <t>Datum:</t>
  </si>
  <si>
    <t>2. 12. 2013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</si>
  <si>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</si>
  <si>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</si>
  <si>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</si>
  <si>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</si>
  <si>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</si>
  <si>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</si>
  <si>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</si>
  <si>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ARTPROJEKT JIHLAVA s.r.o., 586 01 Jihlava</t>
  </si>
  <si>
    <t>True</t>
  </si>
  <si>
    <t>Zpracovatel:</t>
  </si>
  <si>
    <t>VŠP Jihlava, Tolstého 16, 586 01 Jihlava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</si>
  <si>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</si>
  <si>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</si>
  <si>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</si>
  <si>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</si>
  <si>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</si>
  <si>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</si>
  <si>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</si>
  <si>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</si>
  <si>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</si>
  <si>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</si>
  <si>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</si>
  <si>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</si>
  <si>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</si>
  <si>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</si>
  <si>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</si>
  <si>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</si>
  <si>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</si>
  <si>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</si>
  <si>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</si>
  <si>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</si>
  <si>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</si>
  <si>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</si>
  <si>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</si>
  <si>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</si>
  <si>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</si>
  <si>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</si>
  <si>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</si>
  <si>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</si>
  <si>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</si>
  <si>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</si>
  <si>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</si>
  <si>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</si>
  <si>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</si>
  <si>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</si>
  <si>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</si>
  <si>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</si>
  <si>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</si>
  <si>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</si>
  <si>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</si>
  <si>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</si>
  <si>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</si>
  <si>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</t>
  </si>
  <si>
    <t>SO02 - Kanalizace</t>
  </si>
  <si>
    <t>STA</t>
  </si>
  <si>
    <t>1</t>
  </si>
  <si>
    <t>{8c13b763-9121-42af-a5d8-4f7644cb9d3e}</t>
  </si>
  <si>
    <t>2</t>
  </si>
  <si>
    <t>KRYCÍ LIST SOUPISU PRACÍ</t>
  </si>
  <si>
    <t>Objekt:</t>
  </si>
  <si>
    <t>02 - SO02 - Kanalizace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</si>
  <si>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</si>
  <si>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</si>
  <si>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</si>
  <si>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</si>
  <si>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</si>
  <si>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</si>
  <si>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</si>
  <si>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>PSV - Práce a dodávky PSV</t>
  </si>
  <si>
    <t xml:space="preserve">    721 - Zdravotechnika - vnitřní kanalizace</t>
  </si>
  <si>
    <t>M - Práce a dodávky M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</si>
  <si>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</si>
  <si>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</si>
  <si>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</si>
  <si>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</si>
  <si>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</si>
  <si>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</si>
  <si>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</si>
  <si>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</si>
  <si>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</si>
  <si>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</si>
  <si>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</si>
  <si>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</si>
  <si>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</si>
  <si>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</si>
  <si>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</si>
  <si>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</si>
  <si>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</si>
  <si>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</si>
  <si>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</si>
  <si>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R114203101</t>
  </si>
  <si>
    <t>Rozebrání dlažeb z lomového kamene nebo betonových tvárnic na sucho</t>
  </si>
  <si>
    <t>m3</t>
  </si>
  <si>
    <t>4</t>
  </si>
  <si>
    <t>-259142480</t>
  </si>
  <si>
    <t>PP</t>
  </si>
  <si>
    <t>VV</t>
  </si>
  <si>
    <t>"výkres č.301 - oddíl2" 13*1*0,08</t>
  </si>
  <si>
    <t>R114203201</t>
  </si>
  <si>
    <t>Očištění lomového kamene nebo betonových tvárnic od hlíny nebo písku</t>
  </si>
  <si>
    <t>17917312</t>
  </si>
  <si>
    <t>3</t>
  </si>
  <si>
    <t>R114203301</t>
  </si>
  <si>
    <t>Nové položení původní dlažby - lomového kamene nebo betonových tvárnic podle druhu, velikosti nebo tvaru</t>
  </si>
  <si>
    <t>m2</t>
  </si>
  <si>
    <t>113003577</t>
  </si>
  <si>
    <t>"výkres č.301 - oddíl2" 13*1</t>
  </si>
  <si>
    <t>115101221</t>
  </si>
  <si>
    <t>Čerpání vody na dopravní výšku do 25 m průměrný přítok do 500 l/min</t>
  </si>
  <si>
    <t>hod</t>
  </si>
  <si>
    <t>CS ÚRS 2019 01</t>
  </si>
  <si>
    <t>979593143</t>
  </si>
  <si>
    <t>Čerpání vody na dopravní výšku přes 10 do 25 m s uvažovaným průměrným přítokem do 500 l/min</t>
  </si>
  <si>
    <t>"výkresová dokumetace - oddíl2" 8*2</t>
  </si>
  <si>
    <t>5</t>
  </si>
  <si>
    <t>115101301</t>
  </si>
  <si>
    <t>Pohotovost čerpací soupravy pro dopravní výšku do 10 m přítok do 500 l/min</t>
  </si>
  <si>
    <t>den</t>
  </si>
  <si>
    <t>-919562147</t>
  </si>
  <si>
    <t>Pohotovost záložní čerpací soupravy pro dopravní výšku do 10 m s uvažovaným průměrným přítokem do 500 l/min</t>
  </si>
  <si>
    <t>"výkresová dokumetace - oddíl2" 2</t>
  </si>
  <si>
    <t>6</t>
  </si>
  <si>
    <t>121101102</t>
  </si>
  <si>
    <t>Sejmutí ornice s přemístěním na vzdálenost do 100 m</t>
  </si>
  <si>
    <t>46899104</t>
  </si>
  <si>
    <t>Sejmutí ornice nebo lesní půdy s vodorovným přemístěním na hromady v místě upotřebení nebo na dočasné či trvalé skládky se složením, na vzdálenost přes 50 do 100 m</t>
  </si>
  <si>
    <t>"výkres č.301, 303 a 304 - oddíl2" 25,3*1*0,2</t>
  </si>
  <si>
    <t>7</t>
  </si>
  <si>
    <t>132301201</t>
  </si>
  <si>
    <t>Hloubení rýh š do 2000 mm v hornině tř. 4 objemu do 100 m3</t>
  </si>
  <si>
    <t>1028697428</t>
  </si>
  <si>
    <t>Hloubení zapažených i nezapažených rýh šířky přes 600 do 2 000 mm s urovnáním dna do předepsaného profilu a spádu v hornině tř. 4 do 100 m3</t>
  </si>
  <si>
    <t>"výkres č.301, 302, 303 a 304 - oddíl2" (25,3*1*1) + (25,5*1*0,5)</t>
  </si>
  <si>
    <t>8</t>
  </si>
  <si>
    <t>133301109</t>
  </si>
  <si>
    <t>Příplatek za lepivost u hloubení šachet v hornině tř. 4</t>
  </si>
  <si>
    <t>653184438</t>
  </si>
  <si>
    <t>Hloubení zapažených i nezapažených šachet s případným nutným přemístěním výkopku ve výkopišti v hornině tř. 4 Příplatek k cenám za lepivost horniny tř. 4</t>
  </si>
  <si>
    <t>9</t>
  </si>
  <si>
    <t>161101101</t>
  </si>
  <si>
    <t>Svislé přemístění výkopku z horniny tř. 1 až 4 hl výkopu do 2,5 m</t>
  </si>
  <si>
    <t>-1012416136</t>
  </si>
  <si>
    <t>Svislé přemístění výkopku bez naložení do dopravní nádoby avšak s vyprázdněním dopravní nádoby na hromadu nebo do dopravního prostředku z horniny tř. 1 až 4, při hloubce výkopu přes 1 do 2,5 m</t>
  </si>
  <si>
    <t>10</t>
  </si>
  <si>
    <t>162701105</t>
  </si>
  <si>
    <t>Vodorovné přemístění do 10000 m výkopku/sypaniny z horniny tř. 1 až 4</t>
  </si>
  <si>
    <t>-1602820666</t>
  </si>
  <si>
    <t>Vodorovné přemístění výkopku nebo sypaniny po suchu na obvyklém dopravním prostředku, bez naložení výkopku, avšak se složením bez rozhrnutí z horniny tř. 1 až 4 na vzdálenost přes 9 000 do 10 000 m</t>
  </si>
  <si>
    <t>"výkres č.301, 302, 303 a 304 - oddíl2" (25,3*1*1) + (25,5*1*0,5)+ (22,3+2+1+24,2+1,3)*0,6+13*0,04</t>
  </si>
  <si>
    <t>11</t>
  </si>
  <si>
    <t>162701109</t>
  </si>
  <si>
    <t>Příplatek k vodorovnému přemístění výkopku/sypaniny z horniny tř. 1 až 4 ZKD 1000 m přes 10000 m</t>
  </si>
  <si>
    <t>-2137742703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</si>
  <si>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</si>
  <si>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"výkres č.301, 302, 303 a 304 - oddíl2" ((25,3*1*1) + (25,5*1*0,5)+ (22,3+2+1+24,2+1,3)*0,6+13*0,04)*2</t>
  </si>
  <si>
    <t>12</t>
  </si>
  <si>
    <t>174101101</t>
  </si>
  <si>
    <t>Zásyp jam, šachet rýh nebo kolem objektů sypaninou se zhutněním</t>
  </si>
  <si>
    <t>1017554050</t>
  </si>
  <si>
    <t>Zásyp sypaninou z jakékoliv horniny s uložením výkopku ve vrstvách se zhutněním jam, šachet, rýh nebo kolem objektů v těchto vykopávkách</t>
  </si>
  <si>
    <t>"výkres č.301, 302, 303 a 304 - oddíl2" 12,2+10,76</t>
  </si>
  <si>
    <t>13</t>
  </si>
  <si>
    <t>175101201</t>
  </si>
  <si>
    <t>Obsypání objektu nad přilehlým původním terénem sypaninou bez prohození sítem, uloženou do 3 m</t>
  </si>
  <si>
    <t>-1693168479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</si>
  <si>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</si>
  <si>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"výkres č.301, 302, 303 a 304 - oddíl2" (25,3+25,5) * 0,3</t>
  </si>
  <si>
    <t>14</t>
  </si>
  <si>
    <t>M</t>
  </si>
  <si>
    <t>58337310</t>
  </si>
  <si>
    <t>štěrkopísek frakce 0/4</t>
  </si>
  <si>
    <t>t</t>
  </si>
  <si>
    <t>-928379102</t>
  </si>
  <si>
    <t>"výkres č.301 - oddíl2" 13*1*0,04</t>
  </si>
  <si>
    <t>58337303</t>
  </si>
  <si>
    <t>štěrkopísek frakce 0/8</t>
  </si>
  <si>
    <t>522076297</t>
  </si>
  <si>
    <t>"výkres č.301, 303 a 304 - oddíl2" (22,3+2+1+24,2+1,3)*1*0,15</t>
  </si>
  <si>
    <t>7,62*2 'Přepočtené koeficientem množství</t>
  </si>
  <si>
    <t>16</t>
  </si>
  <si>
    <t>58337302</t>
  </si>
  <si>
    <t>štěrkopísek frakce 0/16</t>
  </si>
  <si>
    <t>63534065</t>
  </si>
  <si>
    <t>"výkres č.301 až 304 - oddíl2" (22,3+2+1+24,2+1,3)*1*0,45</t>
  </si>
  <si>
    <t>22,86*2 'Přepočtené koeficientem množství</t>
  </si>
  <si>
    <t>17</t>
  </si>
  <si>
    <t>180404111</t>
  </si>
  <si>
    <t>Založení hřišťového trávníku výsevem na vrstvě ornice</t>
  </si>
  <si>
    <t>-148889772</t>
  </si>
  <si>
    <t>"výkres č.301, 303 a 304 - oddíl2" 25,3*1</t>
  </si>
  <si>
    <t>18</t>
  </si>
  <si>
    <t>00572410</t>
  </si>
  <si>
    <t>osivo směs travní parková</t>
  </si>
  <si>
    <t>kg</t>
  </si>
  <si>
    <t>1231139274</t>
  </si>
  <si>
    <t>25,3*0,025 'Přepočtené koeficientem množství</t>
  </si>
  <si>
    <t>19</t>
  </si>
  <si>
    <t>182201101</t>
  </si>
  <si>
    <t>Svahování násypů</t>
  </si>
  <si>
    <t>-553601665</t>
  </si>
  <si>
    <t>Svahování trvalých svahů do projektovaných profilů s potřebným přemístěním výkopku při svahování násypů v jakékoliv hornině</t>
  </si>
  <si>
    <t>"výkres č.301 až 304 - oddíl2" (22,3+2+1+24,2+1,3)*3</t>
  </si>
  <si>
    <t>Zakládání</t>
  </si>
  <si>
    <t>20</t>
  </si>
  <si>
    <t>215901101</t>
  </si>
  <si>
    <t>Zhutnění podloží z hornin soudržných do 92% PS nebo nesoudržných sypkých I(d) do 0,8</t>
  </si>
  <si>
    <t>-1616469079</t>
  </si>
  <si>
    <t>Zhutnění podloží pod násypy z rostlé horniny tř. 1 až 4 z hornin soudružných do 92 % PS a nesoudržných sypkých relativní ulehlosti I(d) do 0,8</t>
  </si>
  <si>
    <t>"výkres č.301 až 304 - oddíl2" (22,3+2+1+24,2+1,3)*2</t>
  </si>
  <si>
    <t>PSV</t>
  </si>
  <si>
    <t>Práce a dodávky PSV</t>
  </si>
  <si>
    <t>721</t>
  </si>
  <si>
    <t>Zdravotechnika - vnitřní kanalizace</t>
  </si>
  <si>
    <t>721173401</t>
  </si>
  <si>
    <t>Potrubí kanalizační z PVC SN 4 svodné DN 110</t>
  </si>
  <si>
    <t>m</t>
  </si>
  <si>
    <t>1427725491</t>
  </si>
  <si>
    <t>Potrubí z plastových trub PVC SN4 svodné (ležaté) DN 110</t>
  </si>
  <si>
    <t>"výkres č.301, 303 a 304 - oddíl2" 22,3+2+1</t>
  </si>
  <si>
    <t>22</t>
  </si>
  <si>
    <t>721173402</t>
  </si>
  <si>
    <t>Potrubí kanalizační z PVC SN 4 svodné DN 125</t>
  </si>
  <si>
    <t>966240491</t>
  </si>
  <si>
    <t>Potrubí z plastových trub PVC SN4 svodné (ležaté) DN 125</t>
  </si>
  <si>
    <t>"výkres č.302 oddíl2" 24,2+1,3</t>
  </si>
  <si>
    <t>23</t>
  </si>
  <si>
    <t>721290111</t>
  </si>
  <si>
    <t>Zkouška těsnosti potrubí kanalizace vodou do DN 125</t>
  </si>
  <si>
    <t>-2050457564</t>
  </si>
  <si>
    <t>Zkouška těsnosti kanalizace v objektech vodou do DN 125</t>
  </si>
  <si>
    <t>"výkres č.301 až 304 - oddíl2" 22,3+2+1+24,2+1,3</t>
  </si>
  <si>
    <t>24</t>
  </si>
  <si>
    <t>998721101</t>
  </si>
  <si>
    <t>Přesun hmot tonážní pro vnitřní kanalizace v objektech v do 6 m</t>
  </si>
  <si>
    <t>-350801517</t>
  </si>
  <si>
    <t>Přesun hmot pro vnitřní kanalizace stanovený z hmotnosti přesunovaného materiálu vodorovná dopravní vzdálenost do 50 m v objektech výšky do 6 m</t>
  </si>
  <si>
    <t>Práce a dodávky M</t>
  </si>
  <si>
    <t>23-M</t>
  </si>
  <si>
    <t>Montáže potrubí</t>
  </si>
  <si>
    <t>25</t>
  </si>
  <si>
    <t>R721000004</t>
  </si>
  <si>
    <t>Propojení nového potrubí a napojení na stávající u dešťového nebo napojení na stávající ležatou kanalizaci</t>
  </si>
  <si>
    <t>soubor</t>
  </si>
  <si>
    <t>64</t>
  </si>
  <si>
    <t>1393855501</t>
  </si>
  <si>
    <t>Propojení nového potrubí od retenční šacnty a napojení na stávající u dešťového nebo napojení na stávající ležatou kanalizaci</t>
  </si>
  <si>
    <t>"výkres č.302, 303 a 304 - oddíl2" 1+2+1</t>
  </si>
  <si>
    <t>26</t>
  </si>
  <si>
    <t>R721000005</t>
  </si>
  <si>
    <t>Propojení nového potrubí do stávající šachty kanalizace průrazem stěnou, zapravení průzaru</t>
  </si>
  <si>
    <t>-84438052</t>
  </si>
  <si>
    <t>"výkres č.301 - oddíl2" 1</t>
  </si>
  <si>
    <t>27</t>
  </si>
  <si>
    <t>R721000006</t>
  </si>
  <si>
    <t>Propojení anglických dvorků na dešťovou kanalizaci</t>
  </si>
  <si>
    <t>-21964763</t>
  </si>
  <si>
    <t>"výkres č.302 - oddíl2" 9</t>
  </si>
  <si>
    <t>28</t>
  </si>
  <si>
    <t>R721000007</t>
  </si>
  <si>
    <t>Šachta kanalizační lomová PVC DN 315, výška 850mm, nátok a odtok DN 100, poklop černá litina, pochozí</t>
  </si>
  <si>
    <t>-1965576712</t>
  </si>
  <si>
    <t>"výkres č.301 a 305 - oddíl2" 1+1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</si>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</sst>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3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" customHeight="1"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S2" s="15" t="s">
        <v>6</v>
      </c>
      <c r="BT2" s="15" t="s">
        <v>7</v>
      </c>
    </row>
    <row r="3" spans="2:72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324" t="s">
        <v>14</v>
      </c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20"/>
      <c r="AQ5" s="20"/>
      <c r="AR5" s="18"/>
      <c r="BE5" s="294" t="s">
        <v>15</v>
      </c>
      <c r="BS5" s="15" t="s">
        <v>6</v>
      </c>
    </row>
    <row r="6" spans="2:71" ht="36.9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326" t="s">
        <v>17</v>
      </c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20"/>
      <c r="AQ6" s="20"/>
      <c r="AR6" s="18"/>
      <c r="BE6" s="295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21</v>
      </c>
      <c r="AO7" s="20"/>
      <c r="AP7" s="20"/>
      <c r="AQ7" s="20"/>
      <c r="AR7" s="18"/>
      <c r="BE7" s="295"/>
      <c r="BS7" s="15" t="s">
        <v>6</v>
      </c>
    </row>
    <row r="8" spans="2:71" ht="12" customHeight="1">
      <c r="B8" s="19"/>
      <c r="C8" s="20"/>
      <c r="D8" s="27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24</v>
      </c>
      <c r="AL8" s="20"/>
      <c r="AM8" s="20"/>
      <c r="AN8" s="28" t="s">
        <v>25</v>
      </c>
      <c r="AO8" s="20"/>
      <c r="AP8" s="20"/>
      <c r="AQ8" s="20"/>
      <c r="AR8" s="18"/>
      <c r="BE8" s="295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5"/>
      <c r="BS9" s="15" t="s">
        <v>6</v>
      </c>
    </row>
    <row r="10" spans="2:71" ht="12" customHeight="1">
      <c r="B10" s="19"/>
      <c r="C10" s="20"/>
      <c r="D10" s="27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27</v>
      </c>
      <c r="AL10" s="20"/>
      <c r="AM10" s="20"/>
      <c r="AN10" s="25" t="s">
        <v>21</v>
      </c>
      <c r="AO10" s="20"/>
      <c r="AP10" s="20"/>
      <c r="AQ10" s="20"/>
      <c r="AR10" s="18"/>
      <c r="BE10" s="295"/>
      <c r="BS10" s="15" t="s">
        <v>6</v>
      </c>
    </row>
    <row r="11" spans="2:71" ht="18.45" customHeight="1">
      <c r="B11" s="19"/>
      <c r="C11" s="20"/>
      <c r="D11" s="20"/>
      <c r="E11" s="25" t="s">
        <v>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29</v>
      </c>
      <c r="AL11" s="20"/>
      <c r="AM11" s="20"/>
      <c r="AN11" s="25" t="s">
        <v>21</v>
      </c>
      <c r="AO11" s="20"/>
      <c r="AP11" s="20"/>
      <c r="AQ11" s="20"/>
      <c r="AR11" s="18"/>
      <c r="BE11" s="295"/>
      <c r="BS11" s="15" t="s">
        <v>6</v>
      </c>
    </row>
    <row r="12" spans="2:7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5"/>
      <c r="BS12" s="15" t="s">
        <v>6</v>
      </c>
    </row>
    <row r="13" spans="2:71" ht="12" customHeight="1">
      <c r="B13" s="19"/>
      <c r="C13" s="20"/>
      <c r="D13" s="27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27</v>
      </c>
      <c r="AL13" s="20"/>
      <c r="AM13" s="20"/>
      <c r="AN13" s="29" t="s">
        <v>31</v>
      </c>
      <c r="AO13" s="20"/>
      <c r="AP13" s="20"/>
      <c r="AQ13" s="20"/>
      <c r="AR13" s="18"/>
      <c r="BE13" s="295"/>
      <c r="BS13" s="15" t="s">
        <v>6</v>
      </c>
    </row>
    <row r="14" spans="2:71" ht="13.2">
      <c r="B14" s="19"/>
      <c r="C14" s="20"/>
      <c r="D14" s="20"/>
      <c r="E14" s="327" t="s">
        <v>31</v>
      </c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27" t="s">
        <v>29</v>
      </c>
      <c r="AL14" s="20"/>
      <c r="AM14" s="20"/>
      <c r="AN14" s="29" t="s">
        <v>31</v>
      </c>
      <c r="AO14" s="20"/>
      <c r="AP14" s="20"/>
      <c r="AQ14" s="20"/>
      <c r="AR14" s="18"/>
      <c r="BE14" s="295"/>
      <c r="BS14" s="15" t="s">
        <v>6</v>
      </c>
    </row>
    <row r="15" spans="2:7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5"/>
      <c r="BS15" s="15" t="s">
        <v>4</v>
      </c>
    </row>
    <row r="16" spans="2:71" ht="12" customHeight="1">
      <c r="B16" s="19"/>
      <c r="C16" s="20"/>
      <c r="D16" s="27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27</v>
      </c>
      <c r="AL16" s="20"/>
      <c r="AM16" s="20"/>
      <c r="AN16" s="25" t="s">
        <v>21</v>
      </c>
      <c r="AO16" s="20"/>
      <c r="AP16" s="20"/>
      <c r="AQ16" s="20"/>
      <c r="AR16" s="18"/>
      <c r="BE16" s="295"/>
      <c r="BS16" s="15" t="s">
        <v>4</v>
      </c>
    </row>
    <row r="17" spans="2:71" ht="18.45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29</v>
      </c>
      <c r="AL17" s="20"/>
      <c r="AM17" s="20"/>
      <c r="AN17" s="25" t="s">
        <v>21</v>
      </c>
      <c r="AO17" s="20"/>
      <c r="AP17" s="20"/>
      <c r="AQ17" s="20"/>
      <c r="AR17" s="18"/>
      <c r="BE17" s="295"/>
      <c r="BS17" s="15" t="s">
        <v>34</v>
      </c>
    </row>
    <row r="18" spans="2:7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5"/>
      <c r="BS18" s="15" t="s">
        <v>6</v>
      </c>
    </row>
    <row r="19" spans="2:71" ht="12" customHeight="1">
      <c r="B19" s="19"/>
      <c r="C19" s="20"/>
      <c r="D19" s="27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27</v>
      </c>
      <c r="AL19" s="20"/>
      <c r="AM19" s="20"/>
      <c r="AN19" s="25" t="s">
        <v>21</v>
      </c>
      <c r="AO19" s="20"/>
      <c r="AP19" s="20"/>
      <c r="AQ19" s="20"/>
      <c r="AR19" s="18"/>
      <c r="BE19" s="295"/>
      <c r="BS19" s="15" t="s">
        <v>6</v>
      </c>
    </row>
    <row r="20" spans="2:71" ht="18.45" customHeight="1">
      <c r="B20" s="19"/>
      <c r="C20" s="20"/>
      <c r="D20" s="20"/>
      <c r="E20" s="25" t="s">
        <v>36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29</v>
      </c>
      <c r="AL20" s="20"/>
      <c r="AM20" s="20"/>
      <c r="AN20" s="25" t="s">
        <v>21</v>
      </c>
      <c r="AO20" s="20"/>
      <c r="AP20" s="20"/>
      <c r="AQ20" s="20"/>
      <c r="AR20" s="18"/>
      <c r="BE20" s="295"/>
      <c r="BS20" s="15" t="s">
        <v>34</v>
      </c>
    </row>
    <row r="21" spans="2:57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5"/>
    </row>
    <row r="22" spans="2:57" ht="12" customHeight="1">
      <c r="B22" s="19"/>
      <c r="C22" s="20"/>
      <c r="D22" s="27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5"/>
    </row>
    <row r="23" spans="2:57" ht="51" customHeight="1">
      <c r="B23" s="19"/>
      <c r="C23" s="20"/>
      <c r="D23" s="20"/>
      <c r="E23" s="329" t="s">
        <v>38</v>
      </c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20"/>
      <c r="AP23" s="20"/>
      <c r="AQ23" s="20"/>
      <c r="AR23" s="18"/>
      <c r="BE23" s="295"/>
    </row>
    <row r="24" spans="2:57" ht="6.9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5"/>
    </row>
    <row r="25" spans="2:57" ht="6.9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95"/>
    </row>
    <row r="26" spans="2:57" s="1" customFormat="1" ht="25.95" customHeight="1">
      <c r="B26" s="32"/>
      <c r="C26" s="33"/>
      <c r="D26" s="34" t="s">
        <v>39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97">
        <f>ROUND(AG54,2)</f>
        <v>0</v>
      </c>
      <c r="AL26" s="298"/>
      <c r="AM26" s="298"/>
      <c r="AN26" s="298"/>
      <c r="AO26" s="298"/>
      <c r="AP26" s="33"/>
      <c r="AQ26" s="33"/>
      <c r="AR26" s="36"/>
      <c r="BE26" s="295"/>
    </row>
    <row r="27" spans="2:57" s="1" customFormat="1" ht="6.9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95"/>
    </row>
    <row r="28" spans="2:57" s="1" customFormat="1" ht="13.2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0" t="s">
        <v>40</v>
      </c>
      <c r="M28" s="330"/>
      <c r="N28" s="330"/>
      <c r="O28" s="330"/>
      <c r="P28" s="330"/>
      <c r="Q28" s="33"/>
      <c r="R28" s="33"/>
      <c r="S28" s="33"/>
      <c r="T28" s="33"/>
      <c r="U28" s="33"/>
      <c r="V28" s="33"/>
      <c r="W28" s="330" t="s">
        <v>41</v>
      </c>
      <c r="X28" s="330"/>
      <c r="Y28" s="330"/>
      <c r="Z28" s="330"/>
      <c r="AA28" s="330"/>
      <c r="AB28" s="330"/>
      <c r="AC28" s="330"/>
      <c r="AD28" s="330"/>
      <c r="AE28" s="330"/>
      <c r="AF28" s="33"/>
      <c r="AG28" s="33"/>
      <c r="AH28" s="33"/>
      <c r="AI28" s="33"/>
      <c r="AJ28" s="33"/>
      <c r="AK28" s="330" t="s">
        <v>42</v>
      </c>
      <c r="AL28" s="330"/>
      <c r="AM28" s="330"/>
      <c r="AN28" s="330"/>
      <c r="AO28" s="330"/>
      <c r="AP28" s="33"/>
      <c r="AQ28" s="33"/>
      <c r="AR28" s="36"/>
      <c r="BE28" s="295"/>
    </row>
    <row r="29" spans="2:57" s="2" customFormat="1" ht="14.4" customHeight="1">
      <c r="B29" s="37"/>
      <c r="C29" s="38"/>
      <c r="D29" s="27" t="s">
        <v>43</v>
      </c>
      <c r="E29" s="38"/>
      <c r="F29" s="27" t="s">
        <v>44</v>
      </c>
      <c r="G29" s="38"/>
      <c r="H29" s="38"/>
      <c r="I29" s="38"/>
      <c r="J29" s="38"/>
      <c r="K29" s="38"/>
      <c r="L29" s="331">
        <v>0.21</v>
      </c>
      <c r="M29" s="293"/>
      <c r="N29" s="293"/>
      <c r="O29" s="293"/>
      <c r="P29" s="293"/>
      <c r="Q29" s="38"/>
      <c r="R29" s="38"/>
      <c r="S29" s="38"/>
      <c r="T29" s="38"/>
      <c r="U29" s="38"/>
      <c r="V29" s="38"/>
      <c r="W29" s="292">
        <f>ROUND(AZ54,2)</f>
        <v>0</v>
      </c>
      <c r="X29" s="293"/>
      <c r="Y29" s="293"/>
      <c r="Z29" s="293"/>
      <c r="AA29" s="293"/>
      <c r="AB29" s="293"/>
      <c r="AC29" s="293"/>
      <c r="AD29" s="293"/>
      <c r="AE29" s="293"/>
      <c r="AF29" s="38"/>
      <c r="AG29" s="38"/>
      <c r="AH29" s="38"/>
      <c r="AI29" s="38"/>
      <c r="AJ29" s="38"/>
      <c r="AK29" s="292">
        <f>ROUND(AV54,2)</f>
        <v>0</v>
      </c>
      <c r="AL29" s="293"/>
      <c r="AM29" s="293"/>
      <c r="AN29" s="293"/>
      <c r="AO29" s="293"/>
      <c r="AP29" s="38"/>
      <c r="AQ29" s="38"/>
      <c r="AR29" s="39"/>
      <c r="BE29" s="296"/>
    </row>
    <row r="30" spans="2:57" s="2" customFormat="1" ht="14.4" customHeight="1">
      <c r="B30" s="37"/>
      <c r="C30" s="38"/>
      <c r="D30" s="38"/>
      <c r="E30" s="38"/>
      <c r="F30" s="27" t="s">
        <v>45</v>
      </c>
      <c r="G30" s="38"/>
      <c r="H30" s="38"/>
      <c r="I30" s="38"/>
      <c r="J30" s="38"/>
      <c r="K30" s="38"/>
      <c r="L30" s="331">
        <v>0.15</v>
      </c>
      <c r="M30" s="293"/>
      <c r="N30" s="293"/>
      <c r="O30" s="293"/>
      <c r="P30" s="293"/>
      <c r="Q30" s="38"/>
      <c r="R30" s="38"/>
      <c r="S30" s="38"/>
      <c r="T30" s="38"/>
      <c r="U30" s="38"/>
      <c r="V30" s="38"/>
      <c r="W30" s="292">
        <f>ROUND(BA54,2)</f>
        <v>0</v>
      </c>
      <c r="X30" s="293"/>
      <c r="Y30" s="293"/>
      <c r="Z30" s="293"/>
      <c r="AA30" s="293"/>
      <c r="AB30" s="293"/>
      <c r="AC30" s="293"/>
      <c r="AD30" s="293"/>
      <c r="AE30" s="293"/>
      <c r="AF30" s="38"/>
      <c r="AG30" s="38"/>
      <c r="AH30" s="38"/>
      <c r="AI30" s="38"/>
      <c r="AJ30" s="38"/>
      <c r="AK30" s="292">
        <f>ROUND(AW54,2)</f>
        <v>0</v>
      </c>
      <c r="AL30" s="293"/>
      <c r="AM30" s="293"/>
      <c r="AN30" s="293"/>
      <c r="AO30" s="293"/>
      <c r="AP30" s="38"/>
      <c r="AQ30" s="38"/>
      <c r="AR30" s="39"/>
      <c r="BE30" s="296"/>
    </row>
    <row r="31" spans="2:57" s="2" customFormat="1" ht="14.4" customHeight="1" hidden="1">
      <c r="B31" s="37"/>
      <c r="C31" s="38"/>
      <c r="D31" s="38"/>
      <c r="E31" s="38"/>
      <c r="F31" s="27" t="s">
        <v>46</v>
      </c>
      <c r="G31" s="38"/>
      <c r="H31" s="38"/>
      <c r="I31" s="38"/>
      <c r="J31" s="38"/>
      <c r="K31" s="38"/>
      <c r="L31" s="331">
        <v>0.21</v>
      </c>
      <c r="M31" s="293"/>
      <c r="N31" s="293"/>
      <c r="O31" s="293"/>
      <c r="P31" s="293"/>
      <c r="Q31" s="38"/>
      <c r="R31" s="38"/>
      <c r="S31" s="38"/>
      <c r="T31" s="38"/>
      <c r="U31" s="38"/>
      <c r="V31" s="38"/>
      <c r="W31" s="292">
        <f>ROUND(BB54,2)</f>
        <v>0</v>
      </c>
      <c r="X31" s="293"/>
      <c r="Y31" s="293"/>
      <c r="Z31" s="293"/>
      <c r="AA31" s="293"/>
      <c r="AB31" s="293"/>
      <c r="AC31" s="293"/>
      <c r="AD31" s="293"/>
      <c r="AE31" s="293"/>
      <c r="AF31" s="38"/>
      <c r="AG31" s="38"/>
      <c r="AH31" s="38"/>
      <c r="AI31" s="38"/>
      <c r="AJ31" s="38"/>
      <c r="AK31" s="292">
        <v>0</v>
      </c>
      <c r="AL31" s="293"/>
      <c r="AM31" s="293"/>
      <c r="AN31" s="293"/>
      <c r="AO31" s="293"/>
      <c r="AP31" s="38"/>
      <c r="AQ31" s="38"/>
      <c r="AR31" s="39"/>
      <c r="BE31" s="296"/>
    </row>
    <row r="32" spans="2:57" s="2" customFormat="1" ht="14.4" customHeight="1" hidden="1">
      <c r="B32" s="37"/>
      <c r="C32" s="38"/>
      <c r="D32" s="38"/>
      <c r="E32" s="38"/>
      <c r="F32" s="27" t="s">
        <v>47</v>
      </c>
      <c r="G32" s="38"/>
      <c r="H32" s="38"/>
      <c r="I32" s="38"/>
      <c r="J32" s="38"/>
      <c r="K32" s="38"/>
      <c r="L32" s="331">
        <v>0.15</v>
      </c>
      <c r="M32" s="293"/>
      <c r="N32" s="293"/>
      <c r="O32" s="293"/>
      <c r="P32" s="293"/>
      <c r="Q32" s="38"/>
      <c r="R32" s="38"/>
      <c r="S32" s="38"/>
      <c r="T32" s="38"/>
      <c r="U32" s="38"/>
      <c r="V32" s="38"/>
      <c r="W32" s="292">
        <f>ROUND(BC54,2)</f>
        <v>0</v>
      </c>
      <c r="X32" s="293"/>
      <c r="Y32" s="293"/>
      <c r="Z32" s="293"/>
      <c r="AA32" s="293"/>
      <c r="AB32" s="293"/>
      <c r="AC32" s="293"/>
      <c r="AD32" s="293"/>
      <c r="AE32" s="293"/>
      <c r="AF32" s="38"/>
      <c r="AG32" s="38"/>
      <c r="AH32" s="38"/>
      <c r="AI32" s="38"/>
      <c r="AJ32" s="38"/>
      <c r="AK32" s="292">
        <v>0</v>
      </c>
      <c r="AL32" s="293"/>
      <c r="AM32" s="293"/>
      <c r="AN32" s="293"/>
      <c r="AO32" s="293"/>
      <c r="AP32" s="38"/>
      <c r="AQ32" s="38"/>
      <c r="AR32" s="39"/>
      <c r="BE32" s="296"/>
    </row>
    <row r="33" spans="2:44" s="2" customFormat="1" ht="14.4" customHeight="1" hidden="1">
      <c r="B33" s="37"/>
      <c r="C33" s="38"/>
      <c r="D33" s="38"/>
      <c r="E33" s="38"/>
      <c r="F33" s="27" t="s">
        <v>48</v>
      </c>
      <c r="G33" s="38"/>
      <c r="H33" s="38"/>
      <c r="I33" s="38"/>
      <c r="J33" s="38"/>
      <c r="K33" s="38"/>
      <c r="L33" s="331">
        <v>0</v>
      </c>
      <c r="M33" s="293"/>
      <c r="N33" s="293"/>
      <c r="O33" s="293"/>
      <c r="P33" s="293"/>
      <c r="Q33" s="38"/>
      <c r="R33" s="38"/>
      <c r="S33" s="38"/>
      <c r="T33" s="38"/>
      <c r="U33" s="38"/>
      <c r="V33" s="38"/>
      <c r="W33" s="292">
        <f>ROUND(BD54,2)</f>
        <v>0</v>
      </c>
      <c r="X33" s="293"/>
      <c r="Y33" s="293"/>
      <c r="Z33" s="293"/>
      <c r="AA33" s="293"/>
      <c r="AB33" s="293"/>
      <c r="AC33" s="293"/>
      <c r="AD33" s="293"/>
      <c r="AE33" s="293"/>
      <c r="AF33" s="38"/>
      <c r="AG33" s="38"/>
      <c r="AH33" s="38"/>
      <c r="AI33" s="38"/>
      <c r="AJ33" s="38"/>
      <c r="AK33" s="292">
        <v>0</v>
      </c>
      <c r="AL33" s="293"/>
      <c r="AM33" s="293"/>
      <c r="AN33" s="293"/>
      <c r="AO33" s="293"/>
      <c r="AP33" s="38"/>
      <c r="AQ33" s="38"/>
      <c r="AR33" s="39"/>
    </row>
    <row r="34" spans="2:44" s="1" customFormat="1" ht="6.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</row>
    <row r="35" spans="2:44" s="1" customFormat="1" ht="25.95" customHeight="1">
      <c r="B35" s="32"/>
      <c r="C35" s="40"/>
      <c r="D35" s="41" t="s">
        <v>49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50</v>
      </c>
      <c r="U35" s="42"/>
      <c r="V35" s="42"/>
      <c r="W35" s="42"/>
      <c r="X35" s="299" t="s">
        <v>51</v>
      </c>
      <c r="Y35" s="300"/>
      <c r="Z35" s="300"/>
      <c r="AA35" s="300"/>
      <c r="AB35" s="300"/>
      <c r="AC35" s="42"/>
      <c r="AD35" s="42"/>
      <c r="AE35" s="42"/>
      <c r="AF35" s="42"/>
      <c r="AG35" s="42"/>
      <c r="AH35" s="42"/>
      <c r="AI35" s="42"/>
      <c r="AJ35" s="42"/>
      <c r="AK35" s="301">
        <f>SUM(AK26:AK33)</f>
        <v>0</v>
      </c>
      <c r="AL35" s="300"/>
      <c r="AM35" s="300"/>
      <c r="AN35" s="300"/>
      <c r="AO35" s="302"/>
      <c r="AP35" s="40"/>
      <c r="AQ35" s="40"/>
      <c r="AR35" s="36"/>
    </row>
    <row r="36" spans="2:44" s="1" customFormat="1" ht="6.9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6.9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44" s="1" customFormat="1" ht="6.9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44" s="1" customFormat="1" ht="24.9" customHeight="1">
      <c r="B42" s="32"/>
      <c r="C42" s="21" t="s">
        <v>52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44" s="1" customFormat="1" ht="6.9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44" s="3" customFormat="1" ht="12" customHeight="1">
      <c r="B44" s="48"/>
      <c r="C44" s="27" t="s">
        <v>13</v>
      </c>
      <c r="D44" s="49"/>
      <c r="E44" s="49"/>
      <c r="F44" s="49"/>
      <c r="G44" s="49"/>
      <c r="H44" s="49"/>
      <c r="I44" s="49"/>
      <c r="J44" s="49"/>
      <c r="K44" s="49"/>
      <c r="L44" s="49" t="str">
        <f>K5</f>
        <v>02-13-RP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50"/>
    </row>
    <row r="45" spans="2:44" s="4" customFormat="1" ht="36.9" customHeight="1">
      <c r="B45" s="51"/>
      <c r="C45" s="52" t="s">
        <v>16</v>
      </c>
      <c r="D45" s="53"/>
      <c r="E45" s="53"/>
      <c r="F45" s="53"/>
      <c r="G45" s="53"/>
      <c r="H45" s="53"/>
      <c r="I45" s="53"/>
      <c r="J45" s="53"/>
      <c r="K45" s="53"/>
      <c r="L45" s="306" t="str">
        <f>K6</f>
        <v>VŠPJ - oprava obvodových plášťů objektu Tolstého 16, Jihlava, oddíl č.2 - vnější fasády</v>
      </c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53"/>
      <c r="AQ45" s="53"/>
      <c r="AR45" s="54"/>
    </row>
    <row r="46" spans="2:44" s="1" customFormat="1" ht="6.9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44" s="1" customFormat="1" ht="12" customHeight="1">
      <c r="B47" s="32"/>
      <c r="C47" s="27" t="s">
        <v>22</v>
      </c>
      <c r="D47" s="33"/>
      <c r="E47" s="33"/>
      <c r="F47" s="33"/>
      <c r="G47" s="33"/>
      <c r="H47" s="33"/>
      <c r="I47" s="33"/>
      <c r="J47" s="33"/>
      <c r="K47" s="33"/>
      <c r="L47" s="55" t="str">
        <f>IF(K8="","",K8)</f>
        <v>Jihlava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24</v>
      </c>
      <c r="AJ47" s="33"/>
      <c r="AK47" s="33"/>
      <c r="AL47" s="33"/>
      <c r="AM47" s="308" t="str">
        <f>IF(AN8="","",AN8)</f>
        <v>2. 12. 2013</v>
      </c>
      <c r="AN47" s="308"/>
      <c r="AO47" s="33"/>
      <c r="AP47" s="33"/>
      <c r="AQ47" s="33"/>
      <c r="AR47" s="36"/>
    </row>
    <row r="48" spans="2:44" s="1" customFormat="1" ht="6.9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2:56" s="1" customFormat="1" ht="27.9" customHeight="1">
      <c r="B49" s="32"/>
      <c r="C49" s="27" t="s">
        <v>26</v>
      </c>
      <c r="D49" s="33"/>
      <c r="E49" s="33"/>
      <c r="F49" s="33"/>
      <c r="G49" s="33"/>
      <c r="H49" s="33"/>
      <c r="I49" s="33"/>
      <c r="J49" s="33"/>
      <c r="K49" s="33"/>
      <c r="L49" s="49" t="str">
        <f>IF(E11="","",E11)</f>
        <v xml:space="preserve"> 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32</v>
      </c>
      <c r="AJ49" s="33"/>
      <c r="AK49" s="33"/>
      <c r="AL49" s="33"/>
      <c r="AM49" s="304" t="str">
        <f>IF(E17="","",E17)</f>
        <v>ARTPROJEKT JIHLAVA s.r.o., 586 01 Jihlava</v>
      </c>
      <c r="AN49" s="305"/>
      <c r="AO49" s="305"/>
      <c r="AP49" s="305"/>
      <c r="AQ49" s="33"/>
      <c r="AR49" s="36"/>
      <c r="AS49" s="309" t="s">
        <v>53</v>
      </c>
      <c r="AT49" s="310"/>
      <c r="AU49" s="57"/>
      <c r="AV49" s="57"/>
      <c r="AW49" s="57"/>
      <c r="AX49" s="57"/>
      <c r="AY49" s="57"/>
      <c r="AZ49" s="57"/>
      <c r="BA49" s="57"/>
      <c r="BB49" s="57"/>
      <c r="BC49" s="57"/>
      <c r="BD49" s="58"/>
    </row>
    <row r="50" spans="2:56" s="1" customFormat="1" ht="27.9" customHeight="1">
      <c r="B50" s="32"/>
      <c r="C50" s="27" t="s">
        <v>30</v>
      </c>
      <c r="D50" s="33"/>
      <c r="E50" s="33"/>
      <c r="F50" s="33"/>
      <c r="G50" s="33"/>
      <c r="H50" s="33"/>
      <c r="I50" s="33"/>
      <c r="J50" s="33"/>
      <c r="K50" s="33"/>
      <c r="L50" s="49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35</v>
      </c>
      <c r="AJ50" s="33"/>
      <c r="AK50" s="33"/>
      <c r="AL50" s="33"/>
      <c r="AM50" s="304" t="str">
        <f>IF(E20="","",E20)</f>
        <v>VŠP Jihlava, Tolstého 16, 586 01 Jihlava</v>
      </c>
      <c r="AN50" s="305"/>
      <c r="AO50" s="305"/>
      <c r="AP50" s="305"/>
      <c r="AQ50" s="33"/>
      <c r="AR50" s="36"/>
      <c r="AS50" s="311"/>
      <c r="AT50" s="312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56" s="1" customFormat="1" ht="10.8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313"/>
      <c r="AT51" s="314"/>
      <c r="AU51" s="61"/>
      <c r="AV51" s="61"/>
      <c r="AW51" s="61"/>
      <c r="AX51" s="61"/>
      <c r="AY51" s="61"/>
      <c r="AZ51" s="61"/>
      <c r="BA51" s="61"/>
      <c r="BB51" s="61"/>
      <c r="BC51" s="61"/>
      <c r="BD51" s="62"/>
    </row>
    <row r="52" spans="2:56" s="1" customFormat="1" ht="29.25" customHeight="1">
      <c r="B52" s="32"/>
      <c r="C52" s="315" t="s">
        <v>54</v>
      </c>
      <c r="D52" s="316"/>
      <c r="E52" s="316"/>
      <c r="F52" s="316"/>
      <c r="G52" s="316"/>
      <c r="H52" s="63"/>
      <c r="I52" s="317" t="s">
        <v>55</v>
      </c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8" t="s">
        <v>56</v>
      </c>
      <c r="AH52" s="316"/>
      <c r="AI52" s="316"/>
      <c r="AJ52" s="316"/>
      <c r="AK52" s="316"/>
      <c r="AL52" s="316"/>
      <c r="AM52" s="316"/>
      <c r="AN52" s="317" t="s">
        <v>57</v>
      </c>
      <c r="AO52" s="316"/>
      <c r="AP52" s="316"/>
      <c r="AQ52" s="64" t="s">
        <v>58</v>
      </c>
      <c r="AR52" s="36"/>
      <c r="AS52" s="65" t="s">
        <v>59</v>
      </c>
      <c r="AT52" s="66" t="s">
        <v>60</v>
      </c>
      <c r="AU52" s="66" t="s">
        <v>61</v>
      </c>
      <c r="AV52" s="66" t="s">
        <v>62</v>
      </c>
      <c r="AW52" s="66" t="s">
        <v>63</v>
      </c>
      <c r="AX52" s="66" t="s">
        <v>64</v>
      </c>
      <c r="AY52" s="66" t="s">
        <v>65</v>
      </c>
      <c r="AZ52" s="66" t="s">
        <v>66</v>
      </c>
      <c r="BA52" s="66" t="s">
        <v>67</v>
      </c>
      <c r="BB52" s="66" t="s">
        <v>68</v>
      </c>
      <c r="BC52" s="66" t="s">
        <v>69</v>
      </c>
      <c r="BD52" s="67" t="s">
        <v>70</v>
      </c>
    </row>
    <row r="53" spans="2:56" s="1" customFormat="1" ht="10.8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8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70"/>
    </row>
    <row r="54" spans="2:90" s="5" customFormat="1" ht="32.4" customHeight="1">
      <c r="B54" s="71"/>
      <c r="C54" s="72" t="s">
        <v>71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322">
        <f>ROUND(AG55,2)</f>
        <v>0</v>
      </c>
      <c r="AH54" s="322"/>
      <c r="AI54" s="322"/>
      <c r="AJ54" s="322"/>
      <c r="AK54" s="322"/>
      <c r="AL54" s="322"/>
      <c r="AM54" s="322"/>
      <c r="AN54" s="323">
        <f>SUM(AG54,AT54)</f>
        <v>0</v>
      </c>
      <c r="AO54" s="323"/>
      <c r="AP54" s="323"/>
      <c r="AQ54" s="75" t="s">
        <v>21</v>
      </c>
      <c r="AR54" s="76"/>
      <c r="AS54" s="77">
        <f>ROUND(AS55,2)</f>
        <v>0</v>
      </c>
      <c r="AT54" s="78">
        <f>ROUND(SUM(AV54:AW54),2)</f>
        <v>0</v>
      </c>
      <c r="AU54" s="79">
        <f>ROUND(AU55,5)</f>
        <v>0</v>
      </c>
      <c r="AV54" s="78">
        <f>ROUND(AZ54*L29,2)</f>
        <v>0</v>
      </c>
      <c r="AW54" s="78">
        <f>ROUND(BA54*L30,2)</f>
        <v>0</v>
      </c>
      <c r="AX54" s="78">
        <f>ROUND(BB54*L29,2)</f>
        <v>0</v>
      </c>
      <c r="AY54" s="78">
        <f>ROUND(BC54*L30,2)</f>
        <v>0</v>
      </c>
      <c r="AZ54" s="78">
        <f>ROUND(AZ55,2)</f>
        <v>0</v>
      </c>
      <c r="BA54" s="78">
        <f>ROUND(BA55,2)</f>
        <v>0</v>
      </c>
      <c r="BB54" s="78">
        <f>ROUND(BB55,2)</f>
        <v>0</v>
      </c>
      <c r="BC54" s="78">
        <f>ROUND(BC55,2)</f>
        <v>0</v>
      </c>
      <c r="BD54" s="80">
        <f>ROUND(BD55,2)</f>
        <v>0</v>
      </c>
      <c r="BS54" s="81" t="s">
        <v>72</v>
      </c>
      <c r="BT54" s="81" t="s">
        <v>73</v>
      </c>
      <c r="BU54" s="82" t="s">
        <v>74</v>
      </c>
      <c r="BV54" s="81" t="s">
        <v>75</v>
      </c>
      <c r="BW54" s="81" t="s">
        <v>5</v>
      </c>
      <c r="BX54" s="81" t="s">
        <v>76</v>
      </c>
      <c r="CL54" s="81" t="s">
        <v>19</v>
      </c>
    </row>
    <row r="55" spans="1:91" s="6" customFormat="1" ht="16.5" customHeight="1">
      <c r="A55" s="83" t="s">
        <v>77</v>
      </c>
      <c r="B55" s="84"/>
      <c r="C55" s="85"/>
      <c r="D55" s="321" t="s">
        <v>78</v>
      </c>
      <c r="E55" s="321"/>
      <c r="F55" s="321"/>
      <c r="G55" s="321"/>
      <c r="H55" s="321"/>
      <c r="I55" s="86"/>
      <c r="J55" s="321" t="s">
        <v>79</v>
      </c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19">
        <f>'02 - SO02 - Kanalizace'!J30</f>
        <v>0</v>
      </c>
      <c r="AH55" s="320"/>
      <c r="AI55" s="320"/>
      <c r="AJ55" s="320"/>
      <c r="AK55" s="320"/>
      <c r="AL55" s="320"/>
      <c r="AM55" s="320"/>
      <c r="AN55" s="319">
        <f>SUM(AG55,AT55)</f>
        <v>0</v>
      </c>
      <c r="AO55" s="320"/>
      <c r="AP55" s="320"/>
      <c r="AQ55" s="87" t="s">
        <v>80</v>
      </c>
      <c r="AR55" s="88"/>
      <c r="AS55" s="89">
        <v>0</v>
      </c>
      <c r="AT55" s="90">
        <f>ROUND(SUM(AV55:AW55),2)</f>
        <v>0</v>
      </c>
      <c r="AU55" s="91">
        <f>'02 - SO02 - Kanalizace'!P86</f>
        <v>0</v>
      </c>
      <c r="AV55" s="90">
        <f>'02 - SO02 - Kanalizace'!J33</f>
        <v>0</v>
      </c>
      <c r="AW55" s="90">
        <f>'02 - SO02 - Kanalizace'!J34</f>
        <v>0</v>
      </c>
      <c r="AX55" s="90">
        <f>'02 - SO02 - Kanalizace'!J35</f>
        <v>0</v>
      </c>
      <c r="AY55" s="90">
        <f>'02 - SO02 - Kanalizace'!J36</f>
        <v>0</v>
      </c>
      <c r="AZ55" s="90">
        <f>'02 - SO02 - Kanalizace'!F33</f>
        <v>0</v>
      </c>
      <c r="BA55" s="90">
        <f>'02 - SO02 - Kanalizace'!F34</f>
        <v>0</v>
      </c>
      <c r="BB55" s="90">
        <f>'02 - SO02 - Kanalizace'!F35</f>
        <v>0</v>
      </c>
      <c r="BC55" s="90">
        <f>'02 - SO02 - Kanalizace'!F36</f>
        <v>0</v>
      </c>
      <c r="BD55" s="92">
        <f>'02 - SO02 - Kanalizace'!F37</f>
        <v>0</v>
      </c>
      <c r="BT55" s="93" t="s">
        <v>81</v>
      </c>
      <c r="BV55" s="93" t="s">
        <v>75</v>
      </c>
      <c r="BW55" s="93" t="s">
        <v>82</v>
      </c>
      <c r="BX55" s="93" t="s">
        <v>5</v>
      </c>
      <c r="CL55" s="93" t="s">
        <v>19</v>
      </c>
      <c r="CM55" s="93" t="s">
        <v>83</v>
      </c>
    </row>
    <row r="56" spans="2:44" s="1" customFormat="1" ht="30" customHeight="1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6"/>
    </row>
    <row r="57" spans="2:44" s="1" customFormat="1" ht="6.9" customHeight="1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36"/>
    </row>
  </sheetData>
  <sheetProtection algorithmName="SHA-512" hashValue="1yCPZfgHVt8EKkElVGmWrAfTU5WKWi55Eheau35jGJmqfs4oSi2wHHa8ZOQL9rE4FC7lWDaQVvX694KFF1gT9A==" saltValue="I4RFk7epIAvg5OT3m/pcz1V4FsUGSzQ4pgwxiKFas36NgeXX64bX/+beJHYHHYz/cuzVgHA1cy9LURPaGhaoQA==" spinCount="100000" sheet="1" objects="1" scenarios="1" formatColumns="0" formatRows="0"/>
  <mergeCells count="42"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M50:AP50"/>
    <mergeCell ref="L45:AO45"/>
    <mergeCell ref="AM47:AN47"/>
    <mergeCell ref="AM49:AP49"/>
    <mergeCell ref="AS49:AT51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02 - SO02 - Kanaliz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0"/>
  <sheetViews>
    <sheetView showGridLines="0" tabSelected="1" workbookViewId="0" topLeftCell="A1">
      <selection activeCell="A10" sqref="A1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4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5" t="s">
        <v>82</v>
      </c>
    </row>
    <row r="3" spans="2:46" ht="6.9" customHeight="1">
      <c r="B3" s="95"/>
      <c r="C3" s="96"/>
      <c r="D3" s="96"/>
      <c r="E3" s="96"/>
      <c r="F3" s="96"/>
      <c r="G3" s="96"/>
      <c r="H3" s="96"/>
      <c r="I3" s="97"/>
      <c r="J3" s="96"/>
      <c r="K3" s="96"/>
      <c r="L3" s="18"/>
      <c r="AT3" s="15" t="s">
        <v>83</v>
      </c>
    </row>
    <row r="4" spans="2:46" ht="24.9" customHeight="1">
      <c r="B4" s="18"/>
      <c r="D4" s="98" t="s">
        <v>84</v>
      </c>
      <c r="L4" s="18"/>
      <c r="M4" s="99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6.5" customHeight="1">
      <c r="B7" s="18"/>
      <c r="E7" s="332" t="str">
        <f>'Rekapitulace stavby'!K6</f>
        <v>VŠPJ - oprava obvodových plášťů objektu Tolstého 16, Jihlava, oddíl č.2 - vnější fasády</v>
      </c>
      <c r="F7" s="333"/>
      <c r="G7" s="333"/>
      <c r="H7" s="333"/>
      <c r="L7" s="18"/>
    </row>
    <row r="8" spans="2:12" s="1" customFormat="1" ht="12" customHeight="1">
      <c r="B8" s="36"/>
      <c r="D8" s="100" t="s">
        <v>85</v>
      </c>
      <c r="I8" s="101"/>
      <c r="L8" s="36"/>
    </row>
    <row r="9" spans="2:12" s="1" customFormat="1" ht="36.9" customHeight="1">
      <c r="B9" s="36"/>
      <c r="E9" s="334" t="s">
        <v>86</v>
      </c>
      <c r="F9" s="335"/>
      <c r="G9" s="335"/>
      <c r="H9" s="335"/>
      <c r="I9" s="101"/>
      <c r="L9" s="36"/>
    </row>
    <row r="10" spans="2:12" s="1" customFormat="1" ht="10.2">
      <c r="B10" s="36"/>
      <c r="I10" s="101"/>
      <c r="L10" s="36"/>
    </row>
    <row r="11" spans="2:12" s="1" customFormat="1" ht="12" customHeight="1">
      <c r="B11" s="36"/>
      <c r="D11" s="100" t="s">
        <v>18</v>
      </c>
      <c r="F11" s="102" t="s">
        <v>19</v>
      </c>
      <c r="I11" s="103" t="s">
        <v>20</v>
      </c>
      <c r="J11" s="102" t="s">
        <v>21</v>
      </c>
      <c r="L11" s="36"/>
    </row>
    <row r="12" spans="2:12" s="1" customFormat="1" ht="12" customHeight="1">
      <c r="B12" s="36"/>
      <c r="D12" s="100" t="s">
        <v>22</v>
      </c>
      <c r="F12" s="102" t="s">
        <v>23</v>
      </c>
      <c r="I12" s="103" t="s">
        <v>24</v>
      </c>
      <c r="J12" s="104" t="str">
        <f>'Rekapitulace stavby'!AN8</f>
        <v>2. 12. 2013</v>
      </c>
      <c r="L12" s="36"/>
    </row>
    <row r="13" spans="2:12" s="1" customFormat="1" ht="10.8" customHeight="1">
      <c r="B13" s="36"/>
      <c r="I13" s="101"/>
      <c r="L13" s="36"/>
    </row>
    <row r="14" spans="2:12" s="1" customFormat="1" ht="12" customHeight="1">
      <c r="B14" s="36"/>
      <c r="D14" s="100" t="s">
        <v>26</v>
      </c>
      <c r="I14" s="103" t="s">
        <v>27</v>
      </c>
      <c r="J14" s="102" t="str">
        <f>IF('Rekapitulace stavby'!AN10="","",'Rekapitulace stavby'!AN10)</f>
        <v/>
      </c>
      <c r="L14" s="36"/>
    </row>
    <row r="15" spans="2:12" s="1" customFormat="1" ht="18" customHeight="1">
      <c r="B15" s="36"/>
      <c r="E15" s="102" t="str">
        <f>IF('Rekapitulace stavby'!E11="","",'Rekapitulace stavby'!E11)</f>
        <v xml:space="preserve"> </v>
      </c>
      <c r="I15" s="103" t="s">
        <v>29</v>
      </c>
      <c r="J15" s="102" t="str">
        <f>IF('Rekapitulace stavby'!AN11="","",'Rekapitulace stavby'!AN11)</f>
        <v/>
      </c>
      <c r="L15" s="36"/>
    </row>
    <row r="16" spans="2:12" s="1" customFormat="1" ht="6.9" customHeight="1">
      <c r="B16" s="36"/>
      <c r="I16" s="101"/>
      <c r="L16" s="36"/>
    </row>
    <row r="17" spans="2:12" s="1" customFormat="1" ht="12" customHeight="1">
      <c r="B17" s="36"/>
      <c r="D17" s="100" t="s">
        <v>30</v>
      </c>
      <c r="I17" s="103" t="s">
        <v>27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336" t="str">
        <f>'Rekapitulace stavby'!E14</f>
        <v>Vyplň údaj</v>
      </c>
      <c r="F18" s="337"/>
      <c r="G18" s="337"/>
      <c r="H18" s="337"/>
      <c r="I18" s="103" t="s">
        <v>29</v>
      </c>
      <c r="J18" s="28" t="str">
        <f>'Rekapitulace stavby'!AN14</f>
        <v>Vyplň údaj</v>
      </c>
      <c r="L18" s="36"/>
    </row>
    <row r="19" spans="2:12" s="1" customFormat="1" ht="6.9" customHeight="1">
      <c r="B19" s="36"/>
      <c r="I19" s="101"/>
      <c r="L19" s="36"/>
    </row>
    <row r="20" spans="2:12" s="1" customFormat="1" ht="12" customHeight="1">
      <c r="B20" s="36"/>
      <c r="D20" s="100" t="s">
        <v>32</v>
      </c>
      <c r="I20" s="103" t="s">
        <v>27</v>
      </c>
      <c r="J20" s="102" t="s">
        <v>21</v>
      </c>
      <c r="L20" s="36"/>
    </row>
    <row r="21" spans="2:12" s="1" customFormat="1" ht="18" customHeight="1">
      <c r="B21" s="36"/>
      <c r="E21" s="102" t="s">
        <v>33</v>
      </c>
      <c r="I21" s="103" t="s">
        <v>29</v>
      </c>
      <c r="J21" s="102" t="s">
        <v>21</v>
      </c>
      <c r="L21" s="36"/>
    </row>
    <row r="22" spans="2:12" s="1" customFormat="1" ht="6.9" customHeight="1">
      <c r="B22" s="36"/>
      <c r="I22" s="101"/>
      <c r="L22" s="36"/>
    </row>
    <row r="23" spans="2:12" s="1" customFormat="1" ht="12" customHeight="1">
      <c r="B23" s="36"/>
      <c r="D23" s="100" t="s">
        <v>35</v>
      </c>
      <c r="I23" s="103" t="s">
        <v>27</v>
      </c>
      <c r="J23" s="102" t="s">
        <v>21</v>
      </c>
      <c r="L23" s="36"/>
    </row>
    <row r="24" spans="2:12" s="1" customFormat="1" ht="18" customHeight="1">
      <c r="B24" s="36"/>
      <c r="E24" s="102" t="s">
        <v>36</v>
      </c>
      <c r="I24" s="103" t="s">
        <v>29</v>
      </c>
      <c r="J24" s="102" t="s">
        <v>21</v>
      </c>
      <c r="L24" s="36"/>
    </row>
    <row r="25" spans="2:12" s="1" customFormat="1" ht="6.9" customHeight="1">
      <c r="B25" s="36"/>
      <c r="I25" s="101"/>
      <c r="L25" s="36"/>
    </row>
    <row r="26" spans="2:12" s="1" customFormat="1" ht="12" customHeight="1">
      <c r="B26" s="36"/>
      <c r="D26" s="100" t="s">
        <v>37</v>
      </c>
      <c r="I26" s="101"/>
      <c r="L26" s="36"/>
    </row>
    <row r="27" spans="2:12" s="7" customFormat="1" ht="16.5" customHeight="1">
      <c r="B27" s="105"/>
      <c r="E27" s="338" t="s">
        <v>21</v>
      </c>
      <c r="F27" s="338"/>
      <c r="G27" s="338"/>
      <c r="H27" s="338"/>
      <c r="I27" s="106"/>
      <c r="L27" s="105"/>
    </row>
    <row r="28" spans="2:12" s="1" customFormat="1" ht="6.9" customHeight="1">
      <c r="B28" s="36"/>
      <c r="I28" s="101"/>
      <c r="L28" s="36"/>
    </row>
    <row r="29" spans="2:12" s="1" customFormat="1" ht="6.9" customHeight="1">
      <c r="B29" s="36"/>
      <c r="D29" s="57"/>
      <c r="E29" s="57"/>
      <c r="F29" s="57"/>
      <c r="G29" s="57"/>
      <c r="H29" s="57"/>
      <c r="I29" s="107"/>
      <c r="J29" s="57"/>
      <c r="K29" s="57"/>
      <c r="L29" s="36"/>
    </row>
    <row r="30" spans="2:12" s="1" customFormat="1" ht="25.35" customHeight="1">
      <c r="B30" s="36"/>
      <c r="D30" s="108" t="s">
        <v>39</v>
      </c>
      <c r="I30" s="101"/>
      <c r="J30" s="109">
        <f>ROUND(J86,2)</f>
        <v>0</v>
      </c>
      <c r="L30" s="36"/>
    </row>
    <row r="31" spans="2:12" s="1" customFormat="1" ht="6.9" customHeight="1">
      <c r="B31" s="36"/>
      <c r="D31" s="57"/>
      <c r="E31" s="57"/>
      <c r="F31" s="57"/>
      <c r="G31" s="57"/>
      <c r="H31" s="57"/>
      <c r="I31" s="107"/>
      <c r="J31" s="57"/>
      <c r="K31" s="57"/>
      <c r="L31" s="36"/>
    </row>
    <row r="32" spans="2:12" s="1" customFormat="1" ht="14.4" customHeight="1">
      <c r="B32" s="36"/>
      <c r="F32" s="110" t="s">
        <v>41</v>
      </c>
      <c r="I32" s="111" t="s">
        <v>40</v>
      </c>
      <c r="J32" s="110" t="s">
        <v>42</v>
      </c>
      <c r="L32" s="36"/>
    </row>
    <row r="33" spans="2:12" s="1" customFormat="1" ht="14.4" customHeight="1">
      <c r="B33" s="36"/>
      <c r="D33" s="112" t="s">
        <v>43</v>
      </c>
      <c r="E33" s="100" t="s">
        <v>44</v>
      </c>
      <c r="F33" s="113">
        <f>ROUND((SUM(BE86:BE179)),2)</f>
        <v>0</v>
      </c>
      <c r="I33" s="114">
        <v>0.21</v>
      </c>
      <c r="J33" s="113">
        <f>ROUND(((SUM(BE86:BE179))*I33),2)</f>
        <v>0</v>
      </c>
      <c r="L33" s="36"/>
    </row>
    <row r="34" spans="2:12" s="1" customFormat="1" ht="14.4" customHeight="1">
      <c r="B34" s="36"/>
      <c r="E34" s="100" t="s">
        <v>45</v>
      </c>
      <c r="F34" s="113">
        <f>ROUND((SUM(BF86:BF179)),2)</f>
        <v>0</v>
      </c>
      <c r="I34" s="114">
        <v>0.15</v>
      </c>
      <c r="J34" s="113">
        <f>ROUND(((SUM(BF86:BF179))*I34),2)</f>
        <v>0</v>
      </c>
      <c r="L34" s="36"/>
    </row>
    <row r="35" spans="2:12" s="1" customFormat="1" ht="14.4" customHeight="1" hidden="1">
      <c r="B35" s="36"/>
      <c r="E35" s="100" t="s">
        <v>46</v>
      </c>
      <c r="F35" s="113">
        <f>ROUND((SUM(BG86:BG179)),2)</f>
        <v>0</v>
      </c>
      <c r="I35" s="114">
        <v>0.21</v>
      </c>
      <c r="J35" s="113">
        <f>0</f>
        <v>0</v>
      </c>
      <c r="L35" s="36"/>
    </row>
    <row r="36" spans="2:12" s="1" customFormat="1" ht="14.4" customHeight="1" hidden="1">
      <c r="B36" s="36"/>
      <c r="E36" s="100" t="s">
        <v>47</v>
      </c>
      <c r="F36" s="113">
        <f>ROUND((SUM(BH86:BH179)),2)</f>
        <v>0</v>
      </c>
      <c r="I36" s="114">
        <v>0.15</v>
      </c>
      <c r="J36" s="113">
        <f>0</f>
        <v>0</v>
      </c>
      <c r="L36" s="36"/>
    </row>
    <row r="37" spans="2:12" s="1" customFormat="1" ht="14.4" customHeight="1" hidden="1">
      <c r="B37" s="36"/>
      <c r="E37" s="100" t="s">
        <v>48</v>
      </c>
      <c r="F37" s="113">
        <f>ROUND((SUM(BI86:BI179)),2)</f>
        <v>0</v>
      </c>
      <c r="I37" s="114">
        <v>0</v>
      </c>
      <c r="J37" s="113">
        <f>0</f>
        <v>0</v>
      </c>
      <c r="L37" s="36"/>
    </row>
    <row r="38" spans="2:12" s="1" customFormat="1" ht="6.9" customHeight="1">
      <c r="B38" s="36"/>
      <c r="I38" s="101"/>
      <c r="L38" s="36"/>
    </row>
    <row r="39" spans="2:12" s="1" customFormat="1" ht="25.35" customHeight="1">
      <c r="B39" s="36"/>
      <c r="C39" s="115"/>
      <c r="D39" s="116" t="s">
        <v>49</v>
      </c>
      <c r="E39" s="117"/>
      <c r="F39" s="117"/>
      <c r="G39" s="118" t="s">
        <v>50</v>
      </c>
      <c r="H39" s="119" t="s">
        <v>51</v>
      </c>
      <c r="I39" s="120"/>
      <c r="J39" s="121">
        <f>SUM(J30:J37)</f>
        <v>0</v>
      </c>
      <c r="K39" s="122"/>
      <c r="L39" s="36"/>
    </row>
    <row r="40" spans="2:12" s="1" customFormat="1" ht="14.4" customHeight="1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6"/>
    </row>
    <row r="44" spans="2:12" s="1" customFormat="1" ht="6.9" customHeight="1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6"/>
    </row>
    <row r="45" spans="2:12" s="1" customFormat="1" ht="24.9" customHeight="1">
      <c r="B45" s="32"/>
      <c r="C45" s="21" t="s">
        <v>87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339" t="str">
        <f>E7</f>
        <v>VŠPJ - oprava obvodových plášťů objektu Tolstého 16, Jihlava, oddíl č.2 - vnější fasády</v>
      </c>
      <c r="F48" s="340"/>
      <c r="G48" s="340"/>
      <c r="H48" s="340"/>
      <c r="I48" s="101"/>
      <c r="J48" s="33"/>
      <c r="K48" s="33"/>
      <c r="L48" s="36"/>
    </row>
    <row r="49" spans="2:12" s="1" customFormat="1" ht="12" customHeight="1">
      <c r="B49" s="32"/>
      <c r="C49" s="27" t="s">
        <v>85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306" t="str">
        <f>E9</f>
        <v>02 - SO02 - Kanalizace</v>
      </c>
      <c r="F50" s="341"/>
      <c r="G50" s="341"/>
      <c r="H50" s="341"/>
      <c r="I50" s="101"/>
      <c r="J50" s="33"/>
      <c r="K50" s="33"/>
      <c r="L50" s="36"/>
    </row>
    <row r="51" spans="2:12" s="1" customFormat="1" ht="6.9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22</v>
      </c>
      <c r="D52" s="33"/>
      <c r="E52" s="33"/>
      <c r="F52" s="25" t="str">
        <f>F12</f>
        <v>Jihlava</v>
      </c>
      <c r="G52" s="33"/>
      <c r="H52" s="33"/>
      <c r="I52" s="103" t="s">
        <v>24</v>
      </c>
      <c r="J52" s="56" t="str">
        <f>IF(J12="","",J12)</f>
        <v>2. 12. 2013</v>
      </c>
      <c r="K52" s="33"/>
      <c r="L52" s="36"/>
    </row>
    <row r="53" spans="2:12" s="1" customFormat="1" ht="6.9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43.05" customHeight="1">
      <c r="B54" s="32"/>
      <c r="C54" s="27" t="s">
        <v>26</v>
      </c>
      <c r="D54" s="33"/>
      <c r="E54" s="33"/>
      <c r="F54" s="25" t="str">
        <f>E15</f>
        <v xml:space="preserve"> </v>
      </c>
      <c r="G54" s="33"/>
      <c r="H54" s="33"/>
      <c r="I54" s="103" t="s">
        <v>32</v>
      </c>
      <c r="J54" s="30" t="str">
        <f>E21</f>
        <v>ARTPROJEKT JIHLAVA s.r.o., 586 01 Jihlava</v>
      </c>
      <c r="K54" s="33"/>
      <c r="L54" s="36"/>
    </row>
    <row r="55" spans="2:12" s="1" customFormat="1" ht="43.05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3" t="s">
        <v>35</v>
      </c>
      <c r="J55" s="30" t="str">
        <f>E24</f>
        <v>VŠP Jihlava, Tolstého 16, 586 01 Jihlava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9" t="s">
        <v>88</v>
      </c>
      <c r="D57" s="130"/>
      <c r="E57" s="130"/>
      <c r="F57" s="130"/>
      <c r="G57" s="130"/>
      <c r="H57" s="130"/>
      <c r="I57" s="131"/>
      <c r="J57" s="132" t="s">
        <v>89</v>
      </c>
      <c r="K57" s="130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8" customHeight="1">
      <c r="B59" s="32"/>
      <c r="C59" s="133" t="s">
        <v>71</v>
      </c>
      <c r="D59" s="33"/>
      <c r="E59" s="33"/>
      <c r="F59" s="33"/>
      <c r="G59" s="33"/>
      <c r="H59" s="33"/>
      <c r="I59" s="101"/>
      <c r="J59" s="74">
        <f>J86</f>
        <v>0</v>
      </c>
      <c r="K59" s="33"/>
      <c r="L59" s="36"/>
      <c r="AU59" s="15" t="s">
        <v>90</v>
      </c>
    </row>
    <row r="60" spans="2:12" s="8" customFormat="1" ht="24.9" customHeight="1">
      <c r="B60" s="134"/>
      <c r="C60" s="135"/>
      <c r="D60" s="136" t="s">
        <v>91</v>
      </c>
      <c r="E60" s="137"/>
      <c r="F60" s="137"/>
      <c r="G60" s="137"/>
      <c r="H60" s="137"/>
      <c r="I60" s="138"/>
      <c r="J60" s="139">
        <f>J87</f>
        <v>0</v>
      </c>
      <c r="K60" s="135"/>
      <c r="L60" s="140"/>
    </row>
    <row r="61" spans="2:12" s="9" customFormat="1" ht="19.95" customHeight="1">
      <c r="B61" s="141"/>
      <c r="C61" s="142"/>
      <c r="D61" s="143" t="s">
        <v>92</v>
      </c>
      <c r="E61" s="144"/>
      <c r="F61" s="144"/>
      <c r="G61" s="144"/>
      <c r="H61" s="144"/>
      <c r="I61" s="145"/>
      <c r="J61" s="146">
        <f>J88</f>
        <v>0</v>
      </c>
      <c r="K61" s="142"/>
      <c r="L61" s="147"/>
    </row>
    <row r="62" spans="2:12" s="9" customFormat="1" ht="19.95" customHeight="1">
      <c r="B62" s="141"/>
      <c r="C62" s="142"/>
      <c r="D62" s="143" t="s">
        <v>93</v>
      </c>
      <c r="E62" s="144"/>
      <c r="F62" s="144"/>
      <c r="G62" s="144"/>
      <c r="H62" s="144"/>
      <c r="I62" s="145"/>
      <c r="J62" s="146">
        <f>J149</f>
        <v>0</v>
      </c>
      <c r="K62" s="142"/>
      <c r="L62" s="147"/>
    </row>
    <row r="63" spans="2:12" s="8" customFormat="1" ht="24.9" customHeight="1">
      <c r="B63" s="134"/>
      <c r="C63" s="135"/>
      <c r="D63" s="136" t="s">
        <v>94</v>
      </c>
      <c r="E63" s="137"/>
      <c r="F63" s="137"/>
      <c r="G63" s="137"/>
      <c r="H63" s="137"/>
      <c r="I63" s="138"/>
      <c r="J63" s="139">
        <f>J153</f>
        <v>0</v>
      </c>
      <c r="K63" s="135"/>
      <c r="L63" s="140"/>
    </row>
    <row r="64" spans="2:12" s="9" customFormat="1" ht="19.95" customHeight="1">
      <c r="B64" s="141"/>
      <c r="C64" s="142"/>
      <c r="D64" s="143" t="s">
        <v>95</v>
      </c>
      <c r="E64" s="144"/>
      <c r="F64" s="144"/>
      <c r="G64" s="144"/>
      <c r="H64" s="144"/>
      <c r="I64" s="145"/>
      <c r="J64" s="146">
        <f>J154</f>
        <v>0</v>
      </c>
      <c r="K64" s="142"/>
      <c r="L64" s="147"/>
    </row>
    <row r="65" spans="2:12" s="8" customFormat="1" ht="24.9" customHeight="1">
      <c r="B65" s="134"/>
      <c r="C65" s="135"/>
      <c r="D65" s="136" t="s">
        <v>96</v>
      </c>
      <c r="E65" s="137"/>
      <c r="F65" s="137"/>
      <c r="G65" s="137"/>
      <c r="H65" s="137"/>
      <c r="I65" s="138"/>
      <c r="J65" s="139">
        <f>J166</f>
        <v>0</v>
      </c>
      <c r="K65" s="135"/>
      <c r="L65" s="140"/>
    </row>
    <row r="66" spans="2:12" s="9" customFormat="1" ht="19.95" customHeight="1">
      <c r="B66" s="141"/>
      <c r="C66" s="142"/>
      <c r="D66" s="143" t="s">
        <v>97</v>
      </c>
      <c r="E66" s="144"/>
      <c r="F66" s="144"/>
      <c r="G66" s="144"/>
      <c r="H66" s="144"/>
      <c r="I66" s="145"/>
      <c r="J66" s="146">
        <f>J167</f>
        <v>0</v>
      </c>
      <c r="K66" s="142"/>
      <c r="L66" s="147"/>
    </row>
    <row r="67" spans="2:12" s="1" customFormat="1" ht="21.75" customHeight="1">
      <c r="B67" s="32"/>
      <c r="C67" s="33"/>
      <c r="D67" s="33"/>
      <c r="E67" s="33"/>
      <c r="F67" s="33"/>
      <c r="G67" s="33"/>
      <c r="H67" s="33"/>
      <c r="I67" s="101"/>
      <c r="J67" s="33"/>
      <c r="K67" s="33"/>
      <c r="L67" s="36"/>
    </row>
    <row r="68" spans="2:12" s="1" customFormat="1" ht="6.9" customHeight="1">
      <c r="B68" s="44"/>
      <c r="C68" s="45"/>
      <c r="D68" s="45"/>
      <c r="E68" s="45"/>
      <c r="F68" s="45"/>
      <c r="G68" s="45"/>
      <c r="H68" s="45"/>
      <c r="I68" s="125"/>
      <c r="J68" s="45"/>
      <c r="K68" s="45"/>
      <c r="L68" s="36"/>
    </row>
    <row r="72" spans="2:12" s="1" customFormat="1" ht="6.9" customHeight="1">
      <c r="B72" s="46"/>
      <c r="C72" s="47"/>
      <c r="D72" s="47"/>
      <c r="E72" s="47"/>
      <c r="F72" s="47"/>
      <c r="G72" s="47"/>
      <c r="H72" s="47"/>
      <c r="I72" s="128"/>
      <c r="J72" s="47"/>
      <c r="K72" s="47"/>
      <c r="L72" s="36"/>
    </row>
    <row r="73" spans="2:12" s="1" customFormat="1" ht="24.9" customHeight="1">
      <c r="B73" s="32"/>
      <c r="C73" s="21" t="s">
        <v>98</v>
      </c>
      <c r="D73" s="33"/>
      <c r="E73" s="33"/>
      <c r="F73" s="33"/>
      <c r="G73" s="33"/>
      <c r="H73" s="33"/>
      <c r="I73" s="101"/>
      <c r="J73" s="33"/>
      <c r="K73" s="33"/>
      <c r="L73" s="36"/>
    </row>
    <row r="74" spans="2:12" s="1" customFormat="1" ht="6.9" customHeight="1">
      <c r="B74" s="32"/>
      <c r="C74" s="33"/>
      <c r="D74" s="33"/>
      <c r="E74" s="33"/>
      <c r="F74" s="33"/>
      <c r="G74" s="33"/>
      <c r="H74" s="33"/>
      <c r="I74" s="101"/>
      <c r="J74" s="33"/>
      <c r="K74" s="33"/>
      <c r="L74" s="36"/>
    </row>
    <row r="75" spans="2:12" s="1" customFormat="1" ht="12" customHeight="1">
      <c r="B75" s="32"/>
      <c r="C75" s="27" t="s">
        <v>16</v>
      </c>
      <c r="D75" s="33"/>
      <c r="E75" s="33"/>
      <c r="F75" s="33"/>
      <c r="G75" s="33"/>
      <c r="H75" s="33"/>
      <c r="I75" s="101"/>
      <c r="J75" s="33"/>
      <c r="K75" s="33"/>
      <c r="L75" s="36"/>
    </row>
    <row r="76" spans="2:12" s="1" customFormat="1" ht="16.5" customHeight="1">
      <c r="B76" s="32"/>
      <c r="C76" s="33"/>
      <c r="D76" s="33"/>
      <c r="E76" s="339" t="str">
        <f>E7</f>
        <v>VŠPJ - oprava obvodových plášťů objektu Tolstého 16, Jihlava, oddíl č.2 - vnější fasády</v>
      </c>
      <c r="F76" s="340"/>
      <c r="G76" s="340"/>
      <c r="H76" s="340"/>
      <c r="I76" s="101"/>
      <c r="J76" s="33"/>
      <c r="K76" s="33"/>
      <c r="L76" s="36"/>
    </row>
    <row r="77" spans="2:12" s="1" customFormat="1" ht="12" customHeight="1">
      <c r="B77" s="32"/>
      <c r="C77" s="27" t="s">
        <v>85</v>
      </c>
      <c r="D77" s="33"/>
      <c r="E77" s="33"/>
      <c r="F77" s="33"/>
      <c r="G77" s="33"/>
      <c r="H77" s="33"/>
      <c r="I77" s="101"/>
      <c r="J77" s="33"/>
      <c r="K77" s="33"/>
      <c r="L77" s="36"/>
    </row>
    <row r="78" spans="2:12" s="1" customFormat="1" ht="16.5" customHeight="1">
      <c r="B78" s="32"/>
      <c r="C78" s="33"/>
      <c r="D78" s="33"/>
      <c r="E78" s="306" t="str">
        <f>E9</f>
        <v>02 - SO02 - Kanalizace</v>
      </c>
      <c r="F78" s="341"/>
      <c r="G78" s="341"/>
      <c r="H78" s="341"/>
      <c r="I78" s="101"/>
      <c r="J78" s="33"/>
      <c r="K78" s="33"/>
      <c r="L78" s="36"/>
    </row>
    <row r="79" spans="2:12" s="1" customFormat="1" ht="6.9" customHeight="1">
      <c r="B79" s="32"/>
      <c r="C79" s="33"/>
      <c r="D79" s="33"/>
      <c r="E79" s="33"/>
      <c r="F79" s="33"/>
      <c r="G79" s="33"/>
      <c r="H79" s="33"/>
      <c r="I79" s="101"/>
      <c r="J79" s="33"/>
      <c r="K79" s="33"/>
      <c r="L79" s="36"/>
    </row>
    <row r="80" spans="2:12" s="1" customFormat="1" ht="12" customHeight="1">
      <c r="B80" s="32"/>
      <c r="C80" s="27" t="s">
        <v>22</v>
      </c>
      <c r="D80" s="33"/>
      <c r="E80" s="33"/>
      <c r="F80" s="25" t="str">
        <f>F12</f>
        <v>Jihlava</v>
      </c>
      <c r="G80" s="33"/>
      <c r="H80" s="33"/>
      <c r="I80" s="103" t="s">
        <v>24</v>
      </c>
      <c r="J80" s="56" t="str">
        <f>IF(J12="","",J12)</f>
        <v>2. 12. 2013</v>
      </c>
      <c r="K80" s="33"/>
      <c r="L80" s="36"/>
    </row>
    <row r="81" spans="2:12" s="1" customFormat="1" ht="6.9" customHeight="1">
      <c r="B81" s="32"/>
      <c r="C81" s="33"/>
      <c r="D81" s="33"/>
      <c r="E81" s="33"/>
      <c r="F81" s="33"/>
      <c r="G81" s="33"/>
      <c r="H81" s="33"/>
      <c r="I81" s="101"/>
      <c r="J81" s="33"/>
      <c r="K81" s="33"/>
      <c r="L81" s="36"/>
    </row>
    <row r="82" spans="2:12" s="1" customFormat="1" ht="43.05" customHeight="1">
      <c r="B82" s="32"/>
      <c r="C82" s="27" t="s">
        <v>26</v>
      </c>
      <c r="D82" s="33"/>
      <c r="E82" s="33"/>
      <c r="F82" s="25" t="str">
        <f>E15</f>
        <v xml:space="preserve"> </v>
      </c>
      <c r="G82" s="33"/>
      <c r="H82" s="33"/>
      <c r="I82" s="103" t="s">
        <v>32</v>
      </c>
      <c r="J82" s="30" t="str">
        <f>E21</f>
        <v>ARTPROJEKT JIHLAVA s.r.o., 586 01 Jihlava</v>
      </c>
      <c r="K82" s="33"/>
      <c r="L82" s="36"/>
    </row>
    <row r="83" spans="2:12" s="1" customFormat="1" ht="43.05" customHeight="1">
      <c r="B83" s="32"/>
      <c r="C83" s="27" t="s">
        <v>30</v>
      </c>
      <c r="D83" s="33"/>
      <c r="E83" s="33"/>
      <c r="F83" s="25" t="str">
        <f>IF(E18="","",E18)</f>
        <v>Vyplň údaj</v>
      </c>
      <c r="G83" s="33"/>
      <c r="H83" s="33"/>
      <c r="I83" s="103" t="s">
        <v>35</v>
      </c>
      <c r="J83" s="30" t="str">
        <f>E24</f>
        <v>VŠP Jihlava, Tolstého 16, 586 01 Jihlava</v>
      </c>
      <c r="K83" s="33"/>
      <c r="L83" s="36"/>
    </row>
    <row r="84" spans="2:12" s="1" customFormat="1" ht="10.35" customHeight="1">
      <c r="B84" s="32"/>
      <c r="C84" s="33"/>
      <c r="D84" s="33"/>
      <c r="E84" s="33"/>
      <c r="F84" s="33"/>
      <c r="G84" s="33"/>
      <c r="H84" s="33"/>
      <c r="I84" s="101"/>
      <c r="J84" s="33"/>
      <c r="K84" s="33"/>
      <c r="L84" s="36"/>
    </row>
    <row r="85" spans="2:20" s="10" customFormat="1" ht="29.25" customHeight="1">
      <c r="B85" s="148"/>
      <c r="C85" s="149" t="s">
        <v>99</v>
      </c>
      <c r="D85" s="150" t="s">
        <v>58</v>
      </c>
      <c r="E85" s="150" t="s">
        <v>54</v>
      </c>
      <c r="F85" s="150" t="s">
        <v>55</v>
      </c>
      <c r="G85" s="150" t="s">
        <v>100</v>
      </c>
      <c r="H85" s="150" t="s">
        <v>101</v>
      </c>
      <c r="I85" s="151" t="s">
        <v>102</v>
      </c>
      <c r="J85" s="150" t="s">
        <v>89</v>
      </c>
      <c r="K85" s="152" t="s">
        <v>103</v>
      </c>
      <c r="L85" s="153"/>
      <c r="M85" s="65" t="s">
        <v>21</v>
      </c>
      <c r="N85" s="66" t="s">
        <v>43</v>
      </c>
      <c r="O85" s="66" t="s">
        <v>104</v>
      </c>
      <c r="P85" s="66" t="s">
        <v>105</v>
      </c>
      <c r="Q85" s="66" t="s">
        <v>106</v>
      </c>
      <c r="R85" s="66" t="s">
        <v>107</v>
      </c>
      <c r="S85" s="66" t="s">
        <v>108</v>
      </c>
      <c r="T85" s="67" t="s">
        <v>109</v>
      </c>
    </row>
    <row r="86" spans="2:63" s="1" customFormat="1" ht="22.8" customHeight="1">
      <c r="B86" s="32"/>
      <c r="C86" s="72" t="s">
        <v>110</v>
      </c>
      <c r="D86" s="33"/>
      <c r="E86" s="33"/>
      <c r="F86" s="33"/>
      <c r="G86" s="33"/>
      <c r="H86" s="33"/>
      <c r="I86" s="101"/>
      <c r="J86" s="154">
        <f>BK86</f>
        <v>0</v>
      </c>
      <c r="K86" s="33"/>
      <c r="L86" s="36"/>
      <c r="M86" s="68"/>
      <c r="N86" s="69"/>
      <c r="O86" s="69"/>
      <c r="P86" s="155">
        <f>P87+P153+P166</f>
        <v>0</v>
      </c>
      <c r="Q86" s="69"/>
      <c r="R86" s="155">
        <f>R87+R153+R166</f>
        <v>61.973136000000004</v>
      </c>
      <c r="S86" s="69"/>
      <c r="T86" s="156">
        <f>T87+T153+T166</f>
        <v>0</v>
      </c>
      <c r="AT86" s="15" t="s">
        <v>72</v>
      </c>
      <c r="AU86" s="15" t="s">
        <v>90</v>
      </c>
      <c r="BK86" s="157">
        <f>BK87+BK153+BK166</f>
        <v>0</v>
      </c>
    </row>
    <row r="87" spans="2:63" s="11" customFormat="1" ht="25.95" customHeight="1">
      <c r="B87" s="158"/>
      <c r="C87" s="159"/>
      <c r="D87" s="160" t="s">
        <v>72</v>
      </c>
      <c r="E87" s="161" t="s">
        <v>111</v>
      </c>
      <c r="F87" s="161" t="s">
        <v>112</v>
      </c>
      <c r="G87" s="159"/>
      <c r="H87" s="159"/>
      <c r="I87" s="162"/>
      <c r="J87" s="163">
        <f>BK87</f>
        <v>0</v>
      </c>
      <c r="K87" s="159"/>
      <c r="L87" s="164"/>
      <c r="M87" s="165"/>
      <c r="N87" s="166"/>
      <c r="O87" s="166"/>
      <c r="P87" s="167">
        <f>P88+P149</f>
        <v>0</v>
      </c>
      <c r="Q87" s="166"/>
      <c r="R87" s="167">
        <f>R88+R149</f>
        <v>61.896633</v>
      </c>
      <c r="S87" s="166"/>
      <c r="T87" s="168">
        <f>T88+T149</f>
        <v>0</v>
      </c>
      <c r="AR87" s="169" t="s">
        <v>81</v>
      </c>
      <c r="AT87" s="170" t="s">
        <v>72</v>
      </c>
      <c r="AU87" s="170" t="s">
        <v>73</v>
      </c>
      <c r="AY87" s="169" t="s">
        <v>113</v>
      </c>
      <c r="BK87" s="171">
        <f>BK88+BK149</f>
        <v>0</v>
      </c>
    </row>
    <row r="88" spans="2:63" s="11" customFormat="1" ht="22.8" customHeight="1">
      <c r="B88" s="158"/>
      <c r="C88" s="159"/>
      <c r="D88" s="160" t="s">
        <v>72</v>
      </c>
      <c r="E88" s="172" t="s">
        <v>81</v>
      </c>
      <c r="F88" s="172" t="s">
        <v>114</v>
      </c>
      <c r="G88" s="159"/>
      <c r="H88" s="159"/>
      <c r="I88" s="162"/>
      <c r="J88" s="173">
        <f>BK88</f>
        <v>0</v>
      </c>
      <c r="K88" s="159"/>
      <c r="L88" s="164"/>
      <c r="M88" s="165"/>
      <c r="N88" s="166"/>
      <c r="O88" s="166"/>
      <c r="P88" s="167">
        <f>SUM(P89:P148)</f>
        <v>0</v>
      </c>
      <c r="Q88" s="166"/>
      <c r="R88" s="167">
        <f>SUM(R89:R148)</f>
        <v>61.896633</v>
      </c>
      <c r="S88" s="166"/>
      <c r="T88" s="168">
        <f>SUM(T89:T148)</f>
        <v>0</v>
      </c>
      <c r="AR88" s="169" t="s">
        <v>81</v>
      </c>
      <c r="AT88" s="170" t="s">
        <v>72</v>
      </c>
      <c r="AU88" s="170" t="s">
        <v>81</v>
      </c>
      <c r="AY88" s="169" t="s">
        <v>113</v>
      </c>
      <c r="BK88" s="171">
        <f>SUM(BK89:BK148)</f>
        <v>0</v>
      </c>
    </row>
    <row r="89" spans="2:65" s="1" customFormat="1" ht="24" customHeight="1">
      <c r="B89" s="32"/>
      <c r="C89" s="174" t="s">
        <v>81</v>
      </c>
      <c r="D89" s="174" t="s">
        <v>115</v>
      </c>
      <c r="E89" s="175" t="s">
        <v>116</v>
      </c>
      <c r="F89" s="176" t="s">
        <v>117</v>
      </c>
      <c r="G89" s="177" t="s">
        <v>118</v>
      </c>
      <c r="H89" s="178">
        <v>1.04</v>
      </c>
      <c r="I89" s="179"/>
      <c r="J89" s="180">
        <f>ROUND(I89*H89,2)</f>
        <v>0</v>
      </c>
      <c r="K89" s="176" t="s">
        <v>21</v>
      </c>
      <c r="L89" s="36"/>
      <c r="M89" s="181" t="s">
        <v>21</v>
      </c>
      <c r="N89" s="182" t="s">
        <v>44</v>
      </c>
      <c r="O89" s="61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AR89" s="185" t="s">
        <v>119</v>
      </c>
      <c r="AT89" s="185" t="s">
        <v>115</v>
      </c>
      <c r="AU89" s="185" t="s">
        <v>83</v>
      </c>
      <c r="AY89" s="15" t="s">
        <v>113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5" t="s">
        <v>81</v>
      </c>
      <c r="BK89" s="186">
        <f>ROUND(I89*H89,2)</f>
        <v>0</v>
      </c>
      <c r="BL89" s="15" t="s">
        <v>119</v>
      </c>
      <c r="BM89" s="185" t="s">
        <v>120</v>
      </c>
    </row>
    <row r="90" spans="2:47" s="1" customFormat="1" ht="19.2">
      <c r="B90" s="32"/>
      <c r="C90" s="33"/>
      <c r="D90" s="187" t="s">
        <v>121</v>
      </c>
      <c r="E90" s="33"/>
      <c r="F90" s="188" t="s">
        <v>117</v>
      </c>
      <c r="G90" s="33"/>
      <c r="H90" s="33"/>
      <c r="I90" s="101"/>
      <c r="J90" s="33"/>
      <c r="K90" s="33"/>
      <c r="L90" s="36"/>
      <c r="M90" s="189"/>
      <c r="N90" s="61"/>
      <c r="O90" s="61"/>
      <c r="P90" s="61"/>
      <c r="Q90" s="61"/>
      <c r="R90" s="61"/>
      <c r="S90" s="61"/>
      <c r="T90" s="62"/>
      <c r="AT90" s="15" t="s">
        <v>121</v>
      </c>
      <c r="AU90" s="15" t="s">
        <v>83</v>
      </c>
    </row>
    <row r="91" spans="2:51" s="12" customFormat="1" ht="10.2">
      <c r="B91" s="190"/>
      <c r="C91" s="191"/>
      <c r="D91" s="187" t="s">
        <v>122</v>
      </c>
      <c r="E91" s="192" t="s">
        <v>21</v>
      </c>
      <c r="F91" s="193" t="s">
        <v>123</v>
      </c>
      <c r="G91" s="191"/>
      <c r="H91" s="194">
        <v>1.04</v>
      </c>
      <c r="I91" s="195"/>
      <c r="J91" s="191"/>
      <c r="K91" s="191"/>
      <c r="L91" s="196"/>
      <c r="M91" s="197"/>
      <c r="N91" s="198"/>
      <c r="O91" s="198"/>
      <c r="P91" s="198"/>
      <c r="Q91" s="198"/>
      <c r="R91" s="198"/>
      <c r="S91" s="198"/>
      <c r="T91" s="199"/>
      <c r="AT91" s="200" t="s">
        <v>122</v>
      </c>
      <c r="AU91" s="200" t="s">
        <v>83</v>
      </c>
      <c r="AV91" s="12" t="s">
        <v>83</v>
      </c>
      <c r="AW91" s="12" t="s">
        <v>34</v>
      </c>
      <c r="AX91" s="12" t="s">
        <v>81</v>
      </c>
      <c r="AY91" s="200" t="s">
        <v>113</v>
      </c>
    </row>
    <row r="92" spans="2:65" s="1" customFormat="1" ht="24" customHeight="1">
      <c r="B92" s="32"/>
      <c r="C92" s="174" t="s">
        <v>83</v>
      </c>
      <c r="D92" s="174" t="s">
        <v>115</v>
      </c>
      <c r="E92" s="175" t="s">
        <v>124</v>
      </c>
      <c r="F92" s="176" t="s">
        <v>125</v>
      </c>
      <c r="G92" s="177" t="s">
        <v>118</v>
      </c>
      <c r="H92" s="178">
        <v>1.04</v>
      </c>
      <c r="I92" s="179"/>
      <c r="J92" s="180">
        <f>ROUND(I92*H92,2)</f>
        <v>0</v>
      </c>
      <c r="K92" s="176" t="s">
        <v>21</v>
      </c>
      <c r="L92" s="36"/>
      <c r="M92" s="181" t="s">
        <v>21</v>
      </c>
      <c r="N92" s="182" t="s">
        <v>44</v>
      </c>
      <c r="O92" s="61"/>
      <c r="P92" s="183">
        <f>O92*H92</f>
        <v>0</v>
      </c>
      <c r="Q92" s="183">
        <v>0.4</v>
      </c>
      <c r="R92" s="183">
        <f>Q92*H92</f>
        <v>0.41600000000000004</v>
      </c>
      <c r="S92" s="183">
        <v>0</v>
      </c>
      <c r="T92" s="184">
        <f>S92*H92</f>
        <v>0</v>
      </c>
      <c r="AR92" s="185" t="s">
        <v>119</v>
      </c>
      <c r="AT92" s="185" t="s">
        <v>115</v>
      </c>
      <c r="AU92" s="185" t="s">
        <v>83</v>
      </c>
      <c r="AY92" s="15" t="s">
        <v>113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5" t="s">
        <v>81</v>
      </c>
      <c r="BK92" s="186">
        <f>ROUND(I92*H92,2)</f>
        <v>0</v>
      </c>
      <c r="BL92" s="15" t="s">
        <v>119</v>
      </c>
      <c r="BM92" s="185" t="s">
        <v>126</v>
      </c>
    </row>
    <row r="93" spans="2:47" s="1" customFormat="1" ht="19.2">
      <c r="B93" s="32"/>
      <c r="C93" s="33"/>
      <c r="D93" s="187" t="s">
        <v>121</v>
      </c>
      <c r="E93" s="33"/>
      <c r="F93" s="188" t="s">
        <v>125</v>
      </c>
      <c r="G93" s="33"/>
      <c r="H93" s="33"/>
      <c r="I93" s="101"/>
      <c r="J93" s="33"/>
      <c r="K93" s="33"/>
      <c r="L93" s="36"/>
      <c r="M93" s="189"/>
      <c r="N93" s="61"/>
      <c r="O93" s="61"/>
      <c r="P93" s="61"/>
      <c r="Q93" s="61"/>
      <c r="R93" s="61"/>
      <c r="S93" s="61"/>
      <c r="T93" s="62"/>
      <c r="AT93" s="15" t="s">
        <v>121</v>
      </c>
      <c r="AU93" s="15" t="s">
        <v>83</v>
      </c>
    </row>
    <row r="94" spans="2:51" s="12" customFormat="1" ht="10.2">
      <c r="B94" s="190"/>
      <c r="C94" s="191"/>
      <c r="D94" s="187" t="s">
        <v>122</v>
      </c>
      <c r="E94" s="192" t="s">
        <v>21</v>
      </c>
      <c r="F94" s="193" t="s">
        <v>123</v>
      </c>
      <c r="G94" s="191"/>
      <c r="H94" s="194">
        <v>1.04</v>
      </c>
      <c r="I94" s="195"/>
      <c r="J94" s="191"/>
      <c r="K94" s="191"/>
      <c r="L94" s="196"/>
      <c r="M94" s="197"/>
      <c r="N94" s="198"/>
      <c r="O94" s="198"/>
      <c r="P94" s="198"/>
      <c r="Q94" s="198"/>
      <c r="R94" s="198"/>
      <c r="S94" s="198"/>
      <c r="T94" s="199"/>
      <c r="AT94" s="200" t="s">
        <v>122</v>
      </c>
      <c r="AU94" s="200" t="s">
        <v>83</v>
      </c>
      <c r="AV94" s="12" t="s">
        <v>83</v>
      </c>
      <c r="AW94" s="12" t="s">
        <v>34</v>
      </c>
      <c r="AX94" s="12" t="s">
        <v>81</v>
      </c>
      <c r="AY94" s="200" t="s">
        <v>113</v>
      </c>
    </row>
    <row r="95" spans="2:65" s="1" customFormat="1" ht="36" customHeight="1">
      <c r="B95" s="32"/>
      <c r="C95" s="174" t="s">
        <v>127</v>
      </c>
      <c r="D95" s="174" t="s">
        <v>115</v>
      </c>
      <c r="E95" s="175" t="s">
        <v>128</v>
      </c>
      <c r="F95" s="176" t="s">
        <v>129</v>
      </c>
      <c r="G95" s="177" t="s">
        <v>130</v>
      </c>
      <c r="H95" s="178">
        <v>13</v>
      </c>
      <c r="I95" s="179"/>
      <c r="J95" s="180">
        <f>ROUND(I95*H95,2)</f>
        <v>0</v>
      </c>
      <c r="K95" s="176" t="s">
        <v>21</v>
      </c>
      <c r="L95" s="36"/>
      <c r="M95" s="181" t="s">
        <v>21</v>
      </c>
      <c r="N95" s="182" t="s">
        <v>44</v>
      </c>
      <c r="O95" s="61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AR95" s="185" t="s">
        <v>119</v>
      </c>
      <c r="AT95" s="185" t="s">
        <v>115</v>
      </c>
      <c r="AU95" s="185" t="s">
        <v>83</v>
      </c>
      <c r="AY95" s="15" t="s">
        <v>113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5" t="s">
        <v>81</v>
      </c>
      <c r="BK95" s="186">
        <f>ROUND(I95*H95,2)</f>
        <v>0</v>
      </c>
      <c r="BL95" s="15" t="s">
        <v>119</v>
      </c>
      <c r="BM95" s="185" t="s">
        <v>131</v>
      </c>
    </row>
    <row r="96" spans="2:47" s="1" customFormat="1" ht="19.2">
      <c r="B96" s="32"/>
      <c r="C96" s="33"/>
      <c r="D96" s="187" t="s">
        <v>121</v>
      </c>
      <c r="E96" s="33"/>
      <c r="F96" s="188" t="s">
        <v>129</v>
      </c>
      <c r="G96" s="33"/>
      <c r="H96" s="33"/>
      <c r="I96" s="101"/>
      <c r="J96" s="33"/>
      <c r="K96" s="33"/>
      <c r="L96" s="36"/>
      <c r="M96" s="189"/>
      <c r="N96" s="61"/>
      <c r="O96" s="61"/>
      <c r="P96" s="61"/>
      <c r="Q96" s="61"/>
      <c r="R96" s="61"/>
      <c r="S96" s="61"/>
      <c r="T96" s="62"/>
      <c r="AT96" s="15" t="s">
        <v>121</v>
      </c>
      <c r="AU96" s="15" t="s">
        <v>83</v>
      </c>
    </row>
    <row r="97" spans="2:51" s="12" customFormat="1" ht="10.2">
      <c r="B97" s="190"/>
      <c r="C97" s="191"/>
      <c r="D97" s="187" t="s">
        <v>122</v>
      </c>
      <c r="E97" s="192" t="s">
        <v>21</v>
      </c>
      <c r="F97" s="193" t="s">
        <v>132</v>
      </c>
      <c r="G97" s="191"/>
      <c r="H97" s="194">
        <v>13</v>
      </c>
      <c r="I97" s="195"/>
      <c r="J97" s="191"/>
      <c r="K97" s="191"/>
      <c r="L97" s="196"/>
      <c r="M97" s="197"/>
      <c r="N97" s="198"/>
      <c r="O97" s="198"/>
      <c r="P97" s="198"/>
      <c r="Q97" s="198"/>
      <c r="R97" s="198"/>
      <c r="S97" s="198"/>
      <c r="T97" s="199"/>
      <c r="AT97" s="200" t="s">
        <v>122</v>
      </c>
      <c r="AU97" s="200" t="s">
        <v>83</v>
      </c>
      <c r="AV97" s="12" t="s">
        <v>83</v>
      </c>
      <c r="AW97" s="12" t="s">
        <v>34</v>
      </c>
      <c r="AX97" s="12" t="s">
        <v>81</v>
      </c>
      <c r="AY97" s="200" t="s">
        <v>113</v>
      </c>
    </row>
    <row r="98" spans="2:65" s="1" customFormat="1" ht="24" customHeight="1">
      <c r="B98" s="32"/>
      <c r="C98" s="174" t="s">
        <v>119</v>
      </c>
      <c r="D98" s="174" t="s">
        <v>115</v>
      </c>
      <c r="E98" s="175" t="s">
        <v>133</v>
      </c>
      <c r="F98" s="176" t="s">
        <v>134</v>
      </c>
      <c r="G98" s="177" t="s">
        <v>135</v>
      </c>
      <c r="H98" s="178">
        <v>16</v>
      </c>
      <c r="I98" s="179"/>
      <c r="J98" s="180">
        <f>ROUND(I98*H98,2)</f>
        <v>0</v>
      </c>
      <c r="K98" s="176" t="s">
        <v>136</v>
      </c>
      <c r="L98" s="36"/>
      <c r="M98" s="181" t="s">
        <v>21</v>
      </c>
      <c r="N98" s="182" t="s">
        <v>44</v>
      </c>
      <c r="O98" s="61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185" t="s">
        <v>119</v>
      </c>
      <c r="AT98" s="185" t="s">
        <v>115</v>
      </c>
      <c r="AU98" s="185" t="s">
        <v>83</v>
      </c>
      <c r="AY98" s="15" t="s">
        <v>113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5" t="s">
        <v>81</v>
      </c>
      <c r="BK98" s="186">
        <f>ROUND(I98*H98,2)</f>
        <v>0</v>
      </c>
      <c r="BL98" s="15" t="s">
        <v>119</v>
      </c>
      <c r="BM98" s="185" t="s">
        <v>137</v>
      </c>
    </row>
    <row r="99" spans="2:47" s="1" customFormat="1" ht="19.2">
      <c r="B99" s="32"/>
      <c r="C99" s="33"/>
      <c r="D99" s="187" t="s">
        <v>121</v>
      </c>
      <c r="E99" s="33"/>
      <c r="F99" s="188" t="s">
        <v>138</v>
      </c>
      <c r="G99" s="33"/>
      <c r="H99" s="33"/>
      <c r="I99" s="101"/>
      <c r="J99" s="33"/>
      <c r="K99" s="33"/>
      <c r="L99" s="36"/>
      <c r="M99" s="189"/>
      <c r="N99" s="61"/>
      <c r="O99" s="61"/>
      <c r="P99" s="61"/>
      <c r="Q99" s="61"/>
      <c r="R99" s="61"/>
      <c r="S99" s="61"/>
      <c r="T99" s="62"/>
      <c r="AT99" s="15" t="s">
        <v>121</v>
      </c>
      <c r="AU99" s="15" t="s">
        <v>83</v>
      </c>
    </row>
    <row r="100" spans="2:51" s="12" customFormat="1" ht="10.2">
      <c r="B100" s="190"/>
      <c r="C100" s="191"/>
      <c r="D100" s="187" t="s">
        <v>122</v>
      </c>
      <c r="E100" s="192" t="s">
        <v>21</v>
      </c>
      <c r="F100" s="193" t="s">
        <v>139</v>
      </c>
      <c r="G100" s="191"/>
      <c r="H100" s="194">
        <v>16</v>
      </c>
      <c r="I100" s="195"/>
      <c r="J100" s="191"/>
      <c r="K100" s="191"/>
      <c r="L100" s="196"/>
      <c r="M100" s="197"/>
      <c r="N100" s="198"/>
      <c r="O100" s="198"/>
      <c r="P100" s="198"/>
      <c r="Q100" s="198"/>
      <c r="R100" s="198"/>
      <c r="S100" s="198"/>
      <c r="T100" s="199"/>
      <c r="AT100" s="200" t="s">
        <v>122</v>
      </c>
      <c r="AU100" s="200" t="s">
        <v>83</v>
      </c>
      <c r="AV100" s="12" t="s">
        <v>83</v>
      </c>
      <c r="AW100" s="12" t="s">
        <v>34</v>
      </c>
      <c r="AX100" s="12" t="s">
        <v>81</v>
      </c>
      <c r="AY100" s="200" t="s">
        <v>113</v>
      </c>
    </row>
    <row r="101" spans="2:65" s="1" customFormat="1" ht="24" customHeight="1">
      <c r="B101" s="32"/>
      <c r="C101" s="174" t="s">
        <v>140</v>
      </c>
      <c r="D101" s="174" t="s">
        <v>115</v>
      </c>
      <c r="E101" s="175" t="s">
        <v>141</v>
      </c>
      <c r="F101" s="176" t="s">
        <v>142</v>
      </c>
      <c r="G101" s="177" t="s">
        <v>143</v>
      </c>
      <c r="H101" s="178">
        <v>2</v>
      </c>
      <c r="I101" s="179"/>
      <c r="J101" s="180">
        <f>ROUND(I101*H101,2)</f>
        <v>0</v>
      </c>
      <c r="K101" s="176" t="s">
        <v>136</v>
      </c>
      <c r="L101" s="36"/>
      <c r="M101" s="181" t="s">
        <v>21</v>
      </c>
      <c r="N101" s="182" t="s">
        <v>44</v>
      </c>
      <c r="O101" s="61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AR101" s="185" t="s">
        <v>119</v>
      </c>
      <c r="AT101" s="185" t="s">
        <v>115</v>
      </c>
      <c r="AU101" s="185" t="s">
        <v>83</v>
      </c>
      <c r="AY101" s="15" t="s">
        <v>113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5" t="s">
        <v>81</v>
      </c>
      <c r="BK101" s="186">
        <f>ROUND(I101*H101,2)</f>
        <v>0</v>
      </c>
      <c r="BL101" s="15" t="s">
        <v>119</v>
      </c>
      <c r="BM101" s="185" t="s">
        <v>144</v>
      </c>
    </row>
    <row r="102" spans="2:47" s="1" customFormat="1" ht="19.2">
      <c r="B102" s="32"/>
      <c r="C102" s="33"/>
      <c r="D102" s="187" t="s">
        <v>121</v>
      </c>
      <c r="E102" s="33"/>
      <c r="F102" s="188" t="s">
        <v>145</v>
      </c>
      <c r="G102" s="33"/>
      <c r="H102" s="33"/>
      <c r="I102" s="101"/>
      <c r="J102" s="33"/>
      <c r="K102" s="33"/>
      <c r="L102" s="36"/>
      <c r="M102" s="189"/>
      <c r="N102" s="61"/>
      <c r="O102" s="61"/>
      <c r="P102" s="61"/>
      <c r="Q102" s="61"/>
      <c r="R102" s="61"/>
      <c r="S102" s="61"/>
      <c r="T102" s="62"/>
      <c r="AT102" s="15" t="s">
        <v>121</v>
      </c>
      <c r="AU102" s="15" t="s">
        <v>83</v>
      </c>
    </row>
    <row r="103" spans="2:51" s="12" customFormat="1" ht="10.2">
      <c r="B103" s="190"/>
      <c r="C103" s="191"/>
      <c r="D103" s="187" t="s">
        <v>122</v>
      </c>
      <c r="E103" s="192" t="s">
        <v>21</v>
      </c>
      <c r="F103" s="193" t="s">
        <v>146</v>
      </c>
      <c r="G103" s="191"/>
      <c r="H103" s="194">
        <v>2</v>
      </c>
      <c r="I103" s="195"/>
      <c r="J103" s="191"/>
      <c r="K103" s="191"/>
      <c r="L103" s="196"/>
      <c r="M103" s="197"/>
      <c r="N103" s="198"/>
      <c r="O103" s="198"/>
      <c r="P103" s="198"/>
      <c r="Q103" s="198"/>
      <c r="R103" s="198"/>
      <c r="S103" s="198"/>
      <c r="T103" s="199"/>
      <c r="AT103" s="200" t="s">
        <v>122</v>
      </c>
      <c r="AU103" s="200" t="s">
        <v>83</v>
      </c>
      <c r="AV103" s="12" t="s">
        <v>83</v>
      </c>
      <c r="AW103" s="12" t="s">
        <v>34</v>
      </c>
      <c r="AX103" s="12" t="s">
        <v>81</v>
      </c>
      <c r="AY103" s="200" t="s">
        <v>113</v>
      </c>
    </row>
    <row r="104" spans="2:65" s="1" customFormat="1" ht="16.5" customHeight="1">
      <c r="B104" s="32"/>
      <c r="C104" s="174" t="s">
        <v>147</v>
      </c>
      <c r="D104" s="174" t="s">
        <v>115</v>
      </c>
      <c r="E104" s="175" t="s">
        <v>148</v>
      </c>
      <c r="F104" s="176" t="s">
        <v>149</v>
      </c>
      <c r="G104" s="177" t="s">
        <v>118</v>
      </c>
      <c r="H104" s="178">
        <v>5.06</v>
      </c>
      <c r="I104" s="179"/>
      <c r="J104" s="180">
        <f>ROUND(I104*H104,2)</f>
        <v>0</v>
      </c>
      <c r="K104" s="176" t="s">
        <v>136</v>
      </c>
      <c r="L104" s="36"/>
      <c r="M104" s="181" t="s">
        <v>21</v>
      </c>
      <c r="N104" s="182" t="s">
        <v>44</v>
      </c>
      <c r="O104" s="61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185" t="s">
        <v>119</v>
      </c>
      <c r="AT104" s="185" t="s">
        <v>115</v>
      </c>
      <c r="AU104" s="185" t="s">
        <v>83</v>
      </c>
      <c r="AY104" s="15" t="s">
        <v>113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5" t="s">
        <v>81</v>
      </c>
      <c r="BK104" s="186">
        <f>ROUND(I104*H104,2)</f>
        <v>0</v>
      </c>
      <c r="BL104" s="15" t="s">
        <v>119</v>
      </c>
      <c r="BM104" s="185" t="s">
        <v>150</v>
      </c>
    </row>
    <row r="105" spans="2:47" s="1" customFormat="1" ht="28.8">
      <c r="B105" s="32"/>
      <c r="C105" s="33"/>
      <c r="D105" s="187" t="s">
        <v>121</v>
      </c>
      <c r="E105" s="33"/>
      <c r="F105" s="188" t="s">
        <v>151</v>
      </c>
      <c r="G105" s="33"/>
      <c r="H105" s="33"/>
      <c r="I105" s="101"/>
      <c r="J105" s="33"/>
      <c r="K105" s="33"/>
      <c r="L105" s="36"/>
      <c r="M105" s="189"/>
      <c r="N105" s="61"/>
      <c r="O105" s="61"/>
      <c r="P105" s="61"/>
      <c r="Q105" s="61"/>
      <c r="R105" s="61"/>
      <c r="S105" s="61"/>
      <c r="T105" s="62"/>
      <c r="AT105" s="15" t="s">
        <v>121</v>
      </c>
      <c r="AU105" s="15" t="s">
        <v>83</v>
      </c>
    </row>
    <row r="106" spans="2:51" s="12" customFormat="1" ht="10.2">
      <c r="B106" s="190"/>
      <c r="C106" s="191"/>
      <c r="D106" s="187" t="s">
        <v>122</v>
      </c>
      <c r="E106" s="192" t="s">
        <v>21</v>
      </c>
      <c r="F106" s="193" t="s">
        <v>152</v>
      </c>
      <c r="G106" s="191"/>
      <c r="H106" s="194">
        <v>5.06</v>
      </c>
      <c r="I106" s="195"/>
      <c r="J106" s="191"/>
      <c r="K106" s="191"/>
      <c r="L106" s="196"/>
      <c r="M106" s="197"/>
      <c r="N106" s="198"/>
      <c r="O106" s="198"/>
      <c r="P106" s="198"/>
      <c r="Q106" s="198"/>
      <c r="R106" s="198"/>
      <c r="S106" s="198"/>
      <c r="T106" s="199"/>
      <c r="AT106" s="200" t="s">
        <v>122</v>
      </c>
      <c r="AU106" s="200" t="s">
        <v>83</v>
      </c>
      <c r="AV106" s="12" t="s">
        <v>83</v>
      </c>
      <c r="AW106" s="12" t="s">
        <v>34</v>
      </c>
      <c r="AX106" s="12" t="s">
        <v>81</v>
      </c>
      <c r="AY106" s="200" t="s">
        <v>113</v>
      </c>
    </row>
    <row r="107" spans="2:65" s="1" customFormat="1" ht="24" customHeight="1">
      <c r="B107" s="32"/>
      <c r="C107" s="174" t="s">
        <v>153</v>
      </c>
      <c r="D107" s="174" t="s">
        <v>115</v>
      </c>
      <c r="E107" s="175" t="s">
        <v>154</v>
      </c>
      <c r="F107" s="176" t="s">
        <v>155</v>
      </c>
      <c r="G107" s="177" t="s">
        <v>118</v>
      </c>
      <c r="H107" s="178">
        <v>38.05</v>
      </c>
      <c r="I107" s="179"/>
      <c r="J107" s="180">
        <f>ROUND(I107*H107,2)</f>
        <v>0</v>
      </c>
      <c r="K107" s="176" t="s">
        <v>136</v>
      </c>
      <c r="L107" s="36"/>
      <c r="M107" s="181" t="s">
        <v>21</v>
      </c>
      <c r="N107" s="182" t="s">
        <v>44</v>
      </c>
      <c r="O107" s="61"/>
      <c r="P107" s="183">
        <f>O107*H107</f>
        <v>0</v>
      </c>
      <c r="Q107" s="183">
        <v>0</v>
      </c>
      <c r="R107" s="183">
        <f>Q107*H107</f>
        <v>0</v>
      </c>
      <c r="S107" s="183">
        <v>0</v>
      </c>
      <c r="T107" s="184">
        <f>S107*H107</f>
        <v>0</v>
      </c>
      <c r="AR107" s="185" t="s">
        <v>119</v>
      </c>
      <c r="AT107" s="185" t="s">
        <v>115</v>
      </c>
      <c r="AU107" s="185" t="s">
        <v>83</v>
      </c>
      <c r="AY107" s="15" t="s">
        <v>113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5" t="s">
        <v>81</v>
      </c>
      <c r="BK107" s="186">
        <f>ROUND(I107*H107,2)</f>
        <v>0</v>
      </c>
      <c r="BL107" s="15" t="s">
        <v>119</v>
      </c>
      <c r="BM107" s="185" t="s">
        <v>156</v>
      </c>
    </row>
    <row r="108" spans="2:47" s="1" customFormat="1" ht="28.8">
      <c r="B108" s="32"/>
      <c r="C108" s="33"/>
      <c r="D108" s="187" t="s">
        <v>121</v>
      </c>
      <c r="E108" s="33"/>
      <c r="F108" s="188" t="s">
        <v>157</v>
      </c>
      <c r="G108" s="33"/>
      <c r="H108" s="33"/>
      <c r="I108" s="101"/>
      <c r="J108" s="33"/>
      <c r="K108" s="33"/>
      <c r="L108" s="36"/>
      <c r="M108" s="189"/>
      <c r="N108" s="61"/>
      <c r="O108" s="61"/>
      <c r="P108" s="61"/>
      <c r="Q108" s="61"/>
      <c r="R108" s="61"/>
      <c r="S108" s="61"/>
      <c r="T108" s="62"/>
      <c r="AT108" s="15" t="s">
        <v>121</v>
      </c>
      <c r="AU108" s="15" t="s">
        <v>83</v>
      </c>
    </row>
    <row r="109" spans="2:51" s="12" customFormat="1" ht="20.4">
      <c r="B109" s="190"/>
      <c r="C109" s="191"/>
      <c r="D109" s="187" t="s">
        <v>122</v>
      </c>
      <c r="E109" s="192" t="s">
        <v>21</v>
      </c>
      <c r="F109" s="193" t="s">
        <v>158</v>
      </c>
      <c r="G109" s="191"/>
      <c r="H109" s="194">
        <v>38.05</v>
      </c>
      <c r="I109" s="195"/>
      <c r="J109" s="191"/>
      <c r="K109" s="191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122</v>
      </c>
      <c r="AU109" s="200" t="s">
        <v>83</v>
      </c>
      <c r="AV109" s="12" t="s">
        <v>83</v>
      </c>
      <c r="AW109" s="12" t="s">
        <v>34</v>
      </c>
      <c r="AX109" s="12" t="s">
        <v>81</v>
      </c>
      <c r="AY109" s="200" t="s">
        <v>113</v>
      </c>
    </row>
    <row r="110" spans="2:65" s="1" customFormat="1" ht="16.5" customHeight="1">
      <c r="B110" s="32"/>
      <c r="C110" s="174" t="s">
        <v>159</v>
      </c>
      <c r="D110" s="174" t="s">
        <v>115</v>
      </c>
      <c r="E110" s="175" t="s">
        <v>160</v>
      </c>
      <c r="F110" s="176" t="s">
        <v>161</v>
      </c>
      <c r="G110" s="177" t="s">
        <v>118</v>
      </c>
      <c r="H110" s="178">
        <v>38.05</v>
      </c>
      <c r="I110" s="179"/>
      <c r="J110" s="180">
        <f>ROUND(I110*H110,2)</f>
        <v>0</v>
      </c>
      <c r="K110" s="176" t="s">
        <v>136</v>
      </c>
      <c r="L110" s="36"/>
      <c r="M110" s="181" t="s">
        <v>21</v>
      </c>
      <c r="N110" s="182" t="s">
        <v>44</v>
      </c>
      <c r="O110" s="61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AR110" s="185" t="s">
        <v>119</v>
      </c>
      <c r="AT110" s="185" t="s">
        <v>115</v>
      </c>
      <c r="AU110" s="185" t="s">
        <v>83</v>
      </c>
      <c r="AY110" s="15" t="s">
        <v>113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5" t="s">
        <v>81</v>
      </c>
      <c r="BK110" s="186">
        <f>ROUND(I110*H110,2)</f>
        <v>0</v>
      </c>
      <c r="BL110" s="15" t="s">
        <v>119</v>
      </c>
      <c r="BM110" s="185" t="s">
        <v>162</v>
      </c>
    </row>
    <row r="111" spans="2:47" s="1" customFormat="1" ht="28.8">
      <c r="B111" s="32"/>
      <c r="C111" s="33"/>
      <c r="D111" s="187" t="s">
        <v>121</v>
      </c>
      <c r="E111" s="33"/>
      <c r="F111" s="188" t="s">
        <v>163</v>
      </c>
      <c r="G111" s="33"/>
      <c r="H111" s="33"/>
      <c r="I111" s="101"/>
      <c r="J111" s="33"/>
      <c r="K111" s="33"/>
      <c r="L111" s="36"/>
      <c r="M111" s="189"/>
      <c r="N111" s="61"/>
      <c r="O111" s="61"/>
      <c r="P111" s="61"/>
      <c r="Q111" s="61"/>
      <c r="R111" s="61"/>
      <c r="S111" s="61"/>
      <c r="T111" s="62"/>
      <c r="AT111" s="15" t="s">
        <v>121</v>
      </c>
      <c r="AU111" s="15" t="s">
        <v>83</v>
      </c>
    </row>
    <row r="112" spans="2:51" s="12" customFormat="1" ht="20.4">
      <c r="B112" s="190"/>
      <c r="C112" s="191"/>
      <c r="D112" s="187" t="s">
        <v>122</v>
      </c>
      <c r="E112" s="192" t="s">
        <v>21</v>
      </c>
      <c r="F112" s="193" t="s">
        <v>158</v>
      </c>
      <c r="G112" s="191"/>
      <c r="H112" s="194">
        <v>38.05</v>
      </c>
      <c r="I112" s="195"/>
      <c r="J112" s="191"/>
      <c r="K112" s="191"/>
      <c r="L112" s="196"/>
      <c r="M112" s="197"/>
      <c r="N112" s="198"/>
      <c r="O112" s="198"/>
      <c r="P112" s="198"/>
      <c r="Q112" s="198"/>
      <c r="R112" s="198"/>
      <c r="S112" s="198"/>
      <c r="T112" s="199"/>
      <c r="AT112" s="200" t="s">
        <v>122</v>
      </c>
      <c r="AU112" s="200" t="s">
        <v>83</v>
      </c>
      <c r="AV112" s="12" t="s">
        <v>83</v>
      </c>
      <c r="AW112" s="12" t="s">
        <v>34</v>
      </c>
      <c r="AX112" s="12" t="s">
        <v>81</v>
      </c>
      <c r="AY112" s="200" t="s">
        <v>113</v>
      </c>
    </row>
    <row r="113" spans="2:65" s="1" customFormat="1" ht="24" customHeight="1">
      <c r="B113" s="32"/>
      <c r="C113" s="174" t="s">
        <v>164</v>
      </c>
      <c r="D113" s="174" t="s">
        <v>115</v>
      </c>
      <c r="E113" s="175" t="s">
        <v>165</v>
      </c>
      <c r="F113" s="176" t="s">
        <v>166</v>
      </c>
      <c r="G113" s="177" t="s">
        <v>118</v>
      </c>
      <c r="H113" s="178">
        <v>38.05</v>
      </c>
      <c r="I113" s="179"/>
      <c r="J113" s="180">
        <f>ROUND(I113*H113,2)</f>
        <v>0</v>
      </c>
      <c r="K113" s="176" t="s">
        <v>136</v>
      </c>
      <c r="L113" s="36"/>
      <c r="M113" s="181" t="s">
        <v>21</v>
      </c>
      <c r="N113" s="182" t="s">
        <v>44</v>
      </c>
      <c r="O113" s="61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AR113" s="185" t="s">
        <v>119</v>
      </c>
      <c r="AT113" s="185" t="s">
        <v>115</v>
      </c>
      <c r="AU113" s="185" t="s">
        <v>83</v>
      </c>
      <c r="AY113" s="15" t="s">
        <v>113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5" t="s">
        <v>81</v>
      </c>
      <c r="BK113" s="186">
        <f>ROUND(I113*H113,2)</f>
        <v>0</v>
      </c>
      <c r="BL113" s="15" t="s">
        <v>119</v>
      </c>
      <c r="BM113" s="185" t="s">
        <v>167</v>
      </c>
    </row>
    <row r="114" spans="2:47" s="1" customFormat="1" ht="38.4">
      <c r="B114" s="32"/>
      <c r="C114" s="33"/>
      <c r="D114" s="187" t="s">
        <v>121</v>
      </c>
      <c r="E114" s="33"/>
      <c r="F114" s="188" t="s">
        <v>168</v>
      </c>
      <c r="G114" s="33"/>
      <c r="H114" s="33"/>
      <c r="I114" s="101"/>
      <c r="J114" s="33"/>
      <c r="K114" s="33"/>
      <c r="L114" s="36"/>
      <c r="M114" s="189"/>
      <c r="N114" s="61"/>
      <c r="O114" s="61"/>
      <c r="P114" s="61"/>
      <c r="Q114" s="61"/>
      <c r="R114" s="61"/>
      <c r="S114" s="61"/>
      <c r="T114" s="62"/>
      <c r="AT114" s="15" t="s">
        <v>121</v>
      </c>
      <c r="AU114" s="15" t="s">
        <v>83</v>
      </c>
    </row>
    <row r="115" spans="2:51" s="12" customFormat="1" ht="20.4">
      <c r="B115" s="190"/>
      <c r="C115" s="191"/>
      <c r="D115" s="187" t="s">
        <v>122</v>
      </c>
      <c r="E115" s="192" t="s">
        <v>21</v>
      </c>
      <c r="F115" s="193" t="s">
        <v>158</v>
      </c>
      <c r="G115" s="191"/>
      <c r="H115" s="194">
        <v>38.05</v>
      </c>
      <c r="I115" s="195"/>
      <c r="J115" s="191"/>
      <c r="K115" s="191"/>
      <c r="L115" s="196"/>
      <c r="M115" s="197"/>
      <c r="N115" s="198"/>
      <c r="O115" s="198"/>
      <c r="P115" s="198"/>
      <c r="Q115" s="198"/>
      <c r="R115" s="198"/>
      <c r="S115" s="198"/>
      <c r="T115" s="199"/>
      <c r="AT115" s="200" t="s">
        <v>122</v>
      </c>
      <c r="AU115" s="200" t="s">
        <v>83</v>
      </c>
      <c r="AV115" s="12" t="s">
        <v>83</v>
      </c>
      <c r="AW115" s="12" t="s">
        <v>34</v>
      </c>
      <c r="AX115" s="12" t="s">
        <v>81</v>
      </c>
      <c r="AY115" s="200" t="s">
        <v>113</v>
      </c>
    </row>
    <row r="116" spans="2:65" s="1" customFormat="1" ht="24" customHeight="1">
      <c r="B116" s="32"/>
      <c r="C116" s="174" t="s">
        <v>169</v>
      </c>
      <c r="D116" s="174" t="s">
        <v>115</v>
      </c>
      <c r="E116" s="175" t="s">
        <v>170</v>
      </c>
      <c r="F116" s="176" t="s">
        <v>171</v>
      </c>
      <c r="G116" s="177" t="s">
        <v>118</v>
      </c>
      <c r="H116" s="178">
        <v>69.05</v>
      </c>
      <c r="I116" s="179"/>
      <c r="J116" s="180">
        <f>ROUND(I116*H116,2)</f>
        <v>0</v>
      </c>
      <c r="K116" s="176" t="s">
        <v>136</v>
      </c>
      <c r="L116" s="36"/>
      <c r="M116" s="181" t="s">
        <v>21</v>
      </c>
      <c r="N116" s="182" t="s">
        <v>44</v>
      </c>
      <c r="O116" s="61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AR116" s="185" t="s">
        <v>119</v>
      </c>
      <c r="AT116" s="185" t="s">
        <v>115</v>
      </c>
      <c r="AU116" s="185" t="s">
        <v>83</v>
      </c>
      <c r="AY116" s="15" t="s">
        <v>113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5" t="s">
        <v>81</v>
      </c>
      <c r="BK116" s="186">
        <f>ROUND(I116*H116,2)</f>
        <v>0</v>
      </c>
      <c r="BL116" s="15" t="s">
        <v>119</v>
      </c>
      <c r="BM116" s="185" t="s">
        <v>172</v>
      </c>
    </row>
    <row r="117" spans="2:47" s="1" customFormat="1" ht="38.4">
      <c r="B117" s="32"/>
      <c r="C117" s="33"/>
      <c r="D117" s="187" t="s">
        <v>121</v>
      </c>
      <c r="E117" s="33"/>
      <c r="F117" s="188" t="s">
        <v>173</v>
      </c>
      <c r="G117" s="33"/>
      <c r="H117" s="33"/>
      <c r="I117" s="101"/>
      <c r="J117" s="33"/>
      <c r="K117" s="33"/>
      <c r="L117" s="36"/>
      <c r="M117" s="189"/>
      <c r="N117" s="61"/>
      <c r="O117" s="61"/>
      <c r="P117" s="61"/>
      <c r="Q117" s="61"/>
      <c r="R117" s="61"/>
      <c r="S117" s="61"/>
      <c r="T117" s="62"/>
      <c r="AT117" s="15" t="s">
        <v>121</v>
      </c>
      <c r="AU117" s="15" t="s">
        <v>83</v>
      </c>
    </row>
    <row r="118" spans="2:51" s="12" customFormat="1" ht="20.4">
      <c r="B118" s="190"/>
      <c r="C118" s="191"/>
      <c r="D118" s="187" t="s">
        <v>122</v>
      </c>
      <c r="E118" s="192" t="s">
        <v>21</v>
      </c>
      <c r="F118" s="193" t="s">
        <v>174</v>
      </c>
      <c r="G118" s="191"/>
      <c r="H118" s="194">
        <v>69.05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122</v>
      </c>
      <c r="AU118" s="200" t="s">
        <v>83</v>
      </c>
      <c r="AV118" s="12" t="s">
        <v>83</v>
      </c>
      <c r="AW118" s="12" t="s">
        <v>34</v>
      </c>
      <c r="AX118" s="12" t="s">
        <v>81</v>
      </c>
      <c r="AY118" s="200" t="s">
        <v>113</v>
      </c>
    </row>
    <row r="119" spans="2:65" s="1" customFormat="1" ht="24" customHeight="1">
      <c r="B119" s="32"/>
      <c r="C119" s="174" t="s">
        <v>175</v>
      </c>
      <c r="D119" s="174" t="s">
        <v>115</v>
      </c>
      <c r="E119" s="175" t="s">
        <v>176</v>
      </c>
      <c r="F119" s="176" t="s">
        <v>177</v>
      </c>
      <c r="G119" s="177" t="s">
        <v>118</v>
      </c>
      <c r="H119" s="178">
        <v>138.1</v>
      </c>
      <c r="I119" s="179"/>
      <c r="J119" s="180">
        <f>ROUND(I119*H119,2)</f>
        <v>0</v>
      </c>
      <c r="K119" s="176" t="s">
        <v>136</v>
      </c>
      <c r="L119" s="36"/>
      <c r="M119" s="181" t="s">
        <v>21</v>
      </c>
      <c r="N119" s="182" t="s">
        <v>44</v>
      </c>
      <c r="O119" s="61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AR119" s="185" t="s">
        <v>119</v>
      </c>
      <c r="AT119" s="185" t="s">
        <v>115</v>
      </c>
      <c r="AU119" s="185" t="s">
        <v>83</v>
      </c>
      <c r="AY119" s="15" t="s">
        <v>113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5" t="s">
        <v>81</v>
      </c>
      <c r="BK119" s="186">
        <f>ROUND(I119*H119,2)</f>
        <v>0</v>
      </c>
      <c r="BL119" s="15" t="s">
        <v>119</v>
      </c>
      <c r="BM119" s="185" t="s">
        <v>178</v>
      </c>
    </row>
    <row r="120" spans="2:47" s="1" customFormat="1" ht="38.4">
      <c r="B120" s="32"/>
      <c r="C120" s="33"/>
      <c r="D120" s="187" t="s">
        <v>121</v>
      </c>
      <c r="E120" s="33"/>
      <c r="F120" s="188" t="s">
        <v>179</v>
      </c>
      <c r="G120" s="33"/>
      <c r="H120" s="33"/>
      <c r="I120" s="101"/>
      <c r="J120" s="33"/>
      <c r="K120" s="33"/>
      <c r="L120" s="36"/>
      <c r="M120" s="189"/>
      <c r="N120" s="61"/>
      <c r="O120" s="61"/>
      <c r="P120" s="61"/>
      <c r="Q120" s="61"/>
      <c r="R120" s="61"/>
      <c r="S120" s="61"/>
      <c r="T120" s="62"/>
      <c r="AT120" s="15" t="s">
        <v>121</v>
      </c>
      <c r="AU120" s="15" t="s">
        <v>83</v>
      </c>
    </row>
    <row r="121" spans="2:51" s="12" customFormat="1" ht="20.4">
      <c r="B121" s="190"/>
      <c r="C121" s="191"/>
      <c r="D121" s="187" t="s">
        <v>122</v>
      </c>
      <c r="E121" s="192" t="s">
        <v>21</v>
      </c>
      <c r="F121" s="193" t="s">
        <v>180</v>
      </c>
      <c r="G121" s="191"/>
      <c r="H121" s="194">
        <v>138.1</v>
      </c>
      <c r="I121" s="195"/>
      <c r="J121" s="191"/>
      <c r="K121" s="191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122</v>
      </c>
      <c r="AU121" s="200" t="s">
        <v>83</v>
      </c>
      <c r="AV121" s="12" t="s">
        <v>83</v>
      </c>
      <c r="AW121" s="12" t="s">
        <v>34</v>
      </c>
      <c r="AX121" s="12" t="s">
        <v>81</v>
      </c>
      <c r="AY121" s="200" t="s">
        <v>113</v>
      </c>
    </row>
    <row r="122" spans="2:65" s="1" customFormat="1" ht="24" customHeight="1">
      <c r="B122" s="32"/>
      <c r="C122" s="174" t="s">
        <v>181</v>
      </c>
      <c r="D122" s="174" t="s">
        <v>115</v>
      </c>
      <c r="E122" s="175" t="s">
        <v>182</v>
      </c>
      <c r="F122" s="176" t="s">
        <v>183</v>
      </c>
      <c r="G122" s="177" t="s">
        <v>118</v>
      </c>
      <c r="H122" s="178">
        <v>22.96</v>
      </c>
      <c r="I122" s="179"/>
      <c r="J122" s="180">
        <f>ROUND(I122*H122,2)</f>
        <v>0</v>
      </c>
      <c r="K122" s="176" t="s">
        <v>136</v>
      </c>
      <c r="L122" s="36"/>
      <c r="M122" s="181" t="s">
        <v>21</v>
      </c>
      <c r="N122" s="182" t="s">
        <v>44</v>
      </c>
      <c r="O122" s="61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AR122" s="185" t="s">
        <v>119</v>
      </c>
      <c r="AT122" s="185" t="s">
        <v>115</v>
      </c>
      <c r="AU122" s="185" t="s">
        <v>83</v>
      </c>
      <c r="AY122" s="15" t="s">
        <v>113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5" t="s">
        <v>81</v>
      </c>
      <c r="BK122" s="186">
        <f>ROUND(I122*H122,2)</f>
        <v>0</v>
      </c>
      <c r="BL122" s="15" t="s">
        <v>119</v>
      </c>
      <c r="BM122" s="185" t="s">
        <v>184</v>
      </c>
    </row>
    <row r="123" spans="2:47" s="1" customFormat="1" ht="28.8">
      <c r="B123" s="32"/>
      <c r="C123" s="33"/>
      <c r="D123" s="187" t="s">
        <v>121</v>
      </c>
      <c r="E123" s="33"/>
      <c r="F123" s="188" t="s">
        <v>185</v>
      </c>
      <c r="G123" s="33"/>
      <c r="H123" s="33"/>
      <c r="I123" s="101"/>
      <c r="J123" s="33"/>
      <c r="K123" s="33"/>
      <c r="L123" s="36"/>
      <c r="M123" s="189"/>
      <c r="N123" s="61"/>
      <c r="O123" s="61"/>
      <c r="P123" s="61"/>
      <c r="Q123" s="61"/>
      <c r="R123" s="61"/>
      <c r="S123" s="61"/>
      <c r="T123" s="62"/>
      <c r="AT123" s="15" t="s">
        <v>121</v>
      </c>
      <c r="AU123" s="15" t="s">
        <v>83</v>
      </c>
    </row>
    <row r="124" spans="2:51" s="12" customFormat="1" ht="10.2">
      <c r="B124" s="190"/>
      <c r="C124" s="191"/>
      <c r="D124" s="187" t="s">
        <v>122</v>
      </c>
      <c r="E124" s="192" t="s">
        <v>21</v>
      </c>
      <c r="F124" s="193" t="s">
        <v>186</v>
      </c>
      <c r="G124" s="191"/>
      <c r="H124" s="194">
        <v>22.96</v>
      </c>
      <c r="I124" s="195"/>
      <c r="J124" s="191"/>
      <c r="K124" s="191"/>
      <c r="L124" s="196"/>
      <c r="M124" s="197"/>
      <c r="N124" s="198"/>
      <c r="O124" s="198"/>
      <c r="P124" s="198"/>
      <c r="Q124" s="198"/>
      <c r="R124" s="198"/>
      <c r="S124" s="198"/>
      <c r="T124" s="199"/>
      <c r="AT124" s="200" t="s">
        <v>122</v>
      </c>
      <c r="AU124" s="200" t="s">
        <v>83</v>
      </c>
      <c r="AV124" s="12" t="s">
        <v>83</v>
      </c>
      <c r="AW124" s="12" t="s">
        <v>34</v>
      </c>
      <c r="AX124" s="12" t="s">
        <v>81</v>
      </c>
      <c r="AY124" s="200" t="s">
        <v>113</v>
      </c>
    </row>
    <row r="125" spans="2:65" s="1" customFormat="1" ht="24" customHeight="1">
      <c r="B125" s="32"/>
      <c r="C125" s="174" t="s">
        <v>187</v>
      </c>
      <c r="D125" s="174" t="s">
        <v>115</v>
      </c>
      <c r="E125" s="175" t="s">
        <v>188</v>
      </c>
      <c r="F125" s="176" t="s">
        <v>189</v>
      </c>
      <c r="G125" s="177" t="s">
        <v>118</v>
      </c>
      <c r="H125" s="178">
        <v>15.24</v>
      </c>
      <c r="I125" s="179"/>
      <c r="J125" s="180">
        <f>ROUND(I125*H125,2)</f>
        <v>0</v>
      </c>
      <c r="K125" s="176" t="s">
        <v>136</v>
      </c>
      <c r="L125" s="36"/>
      <c r="M125" s="181" t="s">
        <v>21</v>
      </c>
      <c r="N125" s="182" t="s">
        <v>44</v>
      </c>
      <c r="O125" s="61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AR125" s="185" t="s">
        <v>119</v>
      </c>
      <c r="AT125" s="185" t="s">
        <v>115</v>
      </c>
      <c r="AU125" s="185" t="s">
        <v>83</v>
      </c>
      <c r="AY125" s="15" t="s">
        <v>113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5" t="s">
        <v>81</v>
      </c>
      <c r="BK125" s="186">
        <f>ROUND(I125*H125,2)</f>
        <v>0</v>
      </c>
      <c r="BL125" s="15" t="s">
        <v>119</v>
      </c>
      <c r="BM125" s="185" t="s">
        <v>190</v>
      </c>
    </row>
    <row r="126" spans="2:47" s="1" customFormat="1" ht="38.4">
      <c r="B126" s="32"/>
      <c r="C126" s="33"/>
      <c r="D126" s="187" t="s">
        <v>121</v>
      </c>
      <c r="E126" s="33"/>
      <c r="F126" s="188" t="s">
        <v>191</v>
      </c>
      <c r="G126" s="33"/>
      <c r="H126" s="33"/>
      <c r="I126" s="101"/>
      <c r="J126" s="33"/>
      <c r="K126" s="33"/>
      <c r="L126" s="36"/>
      <c r="M126" s="189"/>
      <c r="N126" s="61"/>
      <c r="O126" s="61"/>
      <c r="P126" s="61"/>
      <c r="Q126" s="61"/>
      <c r="R126" s="61"/>
      <c r="S126" s="61"/>
      <c r="T126" s="62"/>
      <c r="AT126" s="15" t="s">
        <v>121</v>
      </c>
      <c r="AU126" s="15" t="s">
        <v>83</v>
      </c>
    </row>
    <row r="127" spans="2:51" s="12" customFormat="1" ht="10.2">
      <c r="B127" s="190"/>
      <c r="C127" s="191"/>
      <c r="D127" s="187" t="s">
        <v>122</v>
      </c>
      <c r="E127" s="192" t="s">
        <v>21</v>
      </c>
      <c r="F127" s="193" t="s">
        <v>192</v>
      </c>
      <c r="G127" s="191"/>
      <c r="H127" s="194">
        <v>15.24</v>
      </c>
      <c r="I127" s="195"/>
      <c r="J127" s="191"/>
      <c r="K127" s="191"/>
      <c r="L127" s="196"/>
      <c r="M127" s="197"/>
      <c r="N127" s="198"/>
      <c r="O127" s="198"/>
      <c r="P127" s="198"/>
      <c r="Q127" s="198"/>
      <c r="R127" s="198"/>
      <c r="S127" s="198"/>
      <c r="T127" s="199"/>
      <c r="AT127" s="200" t="s">
        <v>122</v>
      </c>
      <c r="AU127" s="200" t="s">
        <v>83</v>
      </c>
      <c r="AV127" s="12" t="s">
        <v>83</v>
      </c>
      <c r="AW127" s="12" t="s">
        <v>34</v>
      </c>
      <c r="AX127" s="12" t="s">
        <v>81</v>
      </c>
      <c r="AY127" s="200" t="s">
        <v>113</v>
      </c>
    </row>
    <row r="128" spans="2:65" s="1" customFormat="1" ht="16.5" customHeight="1">
      <c r="B128" s="32"/>
      <c r="C128" s="201" t="s">
        <v>193</v>
      </c>
      <c r="D128" s="201" t="s">
        <v>194</v>
      </c>
      <c r="E128" s="202" t="s">
        <v>195</v>
      </c>
      <c r="F128" s="203" t="s">
        <v>196</v>
      </c>
      <c r="G128" s="204" t="s">
        <v>197</v>
      </c>
      <c r="H128" s="205">
        <v>0.52</v>
      </c>
      <c r="I128" s="206"/>
      <c r="J128" s="207">
        <f>ROUND(I128*H128,2)</f>
        <v>0</v>
      </c>
      <c r="K128" s="203" t="s">
        <v>136</v>
      </c>
      <c r="L128" s="208"/>
      <c r="M128" s="209" t="s">
        <v>21</v>
      </c>
      <c r="N128" s="210" t="s">
        <v>44</v>
      </c>
      <c r="O128" s="61"/>
      <c r="P128" s="183">
        <f>O128*H128</f>
        <v>0</v>
      </c>
      <c r="Q128" s="183">
        <v>1</v>
      </c>
      <c r="R128" s="183">
        <f>Q128*H128</f>
        <v>0.52</v>
      </c>
      <c r="S128" s="183">
        <v>0</v>
      </c>
      <c r="T128" s="184">
        <f>S128*H128</f>
        <v>0</v>
      </c>
      <c r="AR128" s="185" t="s">
        <v>159</v>
      </c>
      <c r="AT128" s="185" t="s">
        <v>194</v>
      </c>
      <c r="AU128" s="185" t="s">
        <v>83</v>
      </c>
      <c r="AY128" s="15" t="s">
        <v>113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5" t="s">
        <v>81</v>
      </c>
      <c r="BK128" s="186">
        <f>ROUND(I128*H128,2)</f>
        <v>0</v>
      </c>
      <c r="BL128" s="15" t="s">
        <v>119</v>
      </c>
      <c r="BM128" s="185" t="s">
        <v>198</v>
      </c>
    </row>
    <row r="129" spans="2:47" s="1" customFormat="1" ht="10.2">
      <c r="B129" s="32"/>
      <c r="C129" s="33"/>
      <c r="D129" s="187" t="s">
        <v>121</v>
      </c>
      <c r="E129" s="33"/>
      <c r="F129" s="188" t="s">
        <v>196</v>
      </c>
      <c r="G129" s="33"/>
      <c r="H129" s="33"/>
      <c r="I129" s="101"/>
      <c r="J129" s="33"/>
      <c r="K129" s="33"/>
      <c r="L129" s="36"/>
      <c r="M129" s="189"/>
      <c r="N129" s="61"/>
      <c r="O129" s="61"/>
      <c r="P129" s="61"/>
      <c r="Q129" s="61"/>
      <c r="R129" s="61"/>
      <c r="S129" s="61"/>
      <c r="T129" s="62"/>
      <c r="AT129" s="15" t="s">
        <v>121</v>
      </c>
      <c r="AU129" s="15" t="s">
        <v>83</v>
      </c>
    </row>
    <row r="130" spans="2:51" s="12" customFormat="1" ht="10.2">
      <c r="B130" s="190"/>
      <c r="C130" s="191"/>
      <c r="D130" s="187" t="s">
        <v>122</v>
      </c>
      <c r="E130" s="192" t="s">
        <v>21</v>
      </c>
      <c r="F130" s="193" t="s">
        <v>199</v>
      </c>
      <c r="G130" s="191"/>
      <c r="H130" s="194">
        <v>0.52</v>
      </c>
      <c r="I130" s="195"/>
      <c r="J130" s="191"/>
      <c r="K130" s="191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122</v>
      </c>
      <c r="AU130" s="200" t="s">
        <v>83</v>
      </c>
      <c r="AV130" s="12" t="s">
        <v>83</v>
      </c>
      <c r="AW130" s="12" t="s">
        <v>34</v>
      </c>
      <c r="AX130" s="12" t="s">
        <v>81</v>
      </c>
      <c r="AY130" s="200" t="s">
        <v>113</v>
      </c>
    </row>
    <row r="131" spans="2:65" s="1" customFormat="1" ht="16.5" customHeight="1">
      <c r="B131" s="32"/>
      <c r="C131" s="201" t="s">
        <v>8</v>
      </c>
      <c r="D131" s="201" t="s">
        <v>194</v>
      </c>
      <c r="E131" s="202" t="s">
        <v>200</v>
      </c>
      <c r="F131" s="203" t="s">
        <v>201</v>
      </c>
      <c r="G131" s="204" t="s">
        <v>197</v>
      </c>
      <c r="H131" s="205">
        <v>15.24</v>
      </c>
      <c r="I131" s="206"/>
      <c r="J131" s="207">
        <f>ROUND(I131*H131,2)</f>
        <v>0</v>
      </c>
      <c r="K131" s="203" t="s">
        <v>136</v>
      </c>
      <c r="L131" s="208"/>
      <c r="M131" s="209" t="s">
        <v>21</v>
      </c>
      <c r="N131" s="210" t="s">
        <v>44</v>
      </c>
      <c r="O131" s="61"/>
      <c r="P131" s="183">
        <f>O131*H131</f>
        <v>0</v>
      </c>
      <c r="Q131" s="183">
        <v>1</v>
      </c>
      <c r="R131" s="183">
        <f>Q131*H131</f>
        <v>15.24</v>
      </c>
      <c r="S131" s="183">
        <v>0</v>
      </c>
      <c r="T131" s="184">
        <f>S131*H131</f>
        <v>0</v>
      </c>
      <c r="AR131" s="185" t="s">
        <v>159</v>
      </c>
      <c r="AT131" s="185" t="s">
        <v>194</v>
      </c>
      <c r="AU131" s="185" t="s">
        <v>83</v>
      </c>
      <c r="AY131" s="15" t="s">
        <v>113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5" t="s">
        <v>81</v>
      </c>
      <c r="BK131" s="186">
        <f>ROUND(I131*H131,2)</f>
        <v>0</v>
      </c>
      <c r="BL131" s="15" t="s">
        <v>119</v>
      </c>
      <c r="BM131" s="185" t="s">
        <v>202</v>
      </c>
    </row>
    <row r="132" spans="2:47" s="1" customFormat="1" ht="10.2">
      <c r="B132" s="32"/>
      <c r="C132" s="33"/>
      <c r="D132" s="187" t="s">
        <v>121</v>
      </c>
      <c r="E132" s="33"/>
      <c r="F132" s="188" t="s">
        <v>201</v>
      </c>
      <c r="G132" s="33"/>
      <c r="H132" s="33"/>
      <c r="I132" s="101"/>
      <c r="J132" s="33"/>
      <c r="K132" s="33"/>
      <c r="L132" s="36"/>
      <c r="M132" s="189"/>
      <c r="N132" s="61"/>
      <c r="O132" s="61"/>
      <c r="P132" s="61"/>
      <c r="Q132" s="61"/>
      <c r="R132" s="61"/>
      <c r="S132" s="61"/>
      <c r="T132" s="62"/>
      <c r="AT132" s="15" t="s">
        <v>121</v>
      </c>
      <c r="AU132" s="15" t="s">
        <v>83</v>
      </c>
    </row>
    <row r="133" spans="2:51" s="12" customFormat="1" ht="20.4">
      <c r="B133" s="190"/>
      <c r="C133" s="191"/>
      <c r="D133" s="187" t="s">
        <v>122</v>
      </c>
      <c r="E133" s="192" t="s">
        <v>21</v>
      </c>
      <c r="F133" s="193" t="s">
        <v>203</v>
      </c>
      <c r="G133" s="191"/>
      <c r="H133" s="194">
        <v>7.62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122</v>
      </c>
      <c r="AU133" s="200" t="s">
        <v>83</v>
      </c>
      <c r="AV133" s="12" t="s">
        <v>83</v>
      </c>
      <c r="AW133" s="12" t="s">
        <v>34</v>
      </c>
      <c r="AX133" s="12" t="s">
        <v>81</v>
      </c>
      <c r="AY133" s="200" t="s">
        <v>113</v>
      </c>
    </row>
    <row r="134" spans="2:51" s="12" customFormat="1" ht="10.2">
      <c r="B134" s="190"/>
      <c r="C134" s="191"/>
      <c r="D134" s="187" t="s">
        <v>122</v>
      </c>
      <c r="E134" s="191"/>
      <c r="F134" s="193" t="s">
        <v>204</v>
      </c>
      <c r="G134" s="191"/>
      <c r="H134" s="194">
        <v>15.24</v>
      </c>
      <c r="I134" s="195"/>
      <c r="J134" s="191"/>
      <c r="K134" s="191"/>
      <c r="L134" s="196"/>
      <c r="M134" s="197"/>
      <c r="N134" s="198"/>
      <c r="O134" s="198"/>
      <c r="P134" s="198"/>
      <c r="Q134" s="198"/>
      <c r="R134" s="198"/>
      <c r="S134" s="198"/>
      <c r="T134" s="199"/>
      <c r="AT134" s="200" t="s">
        <v>122</v>
      </c>
      <c r="AU134" s="200" t="s">
        <v>83</v>
      </c>
      <c r="AV134" s="12" t="s">
        <v>83</v>
      </c>
      <c r="AW134" s="12" t="s">
        <v>4</v>
      </c>
      <c r="AX134" s="12" t="s">
        <v>81</v>
      </c>
      <c r="AY134" s="200" t="s">
        <v>113</v>
      </c>
    </row>
    <row r="135" spans="2:65" s="1" customFormat="1" ht="16.5" customHeight="1">
      <c r="B135" s="32"/>
      <c r="C135" s="201" t="s">
        <v>205</v>
      </c>
      <c r="D135" s="201" t="s">
        <v>194</v>
      </c>
      <c r="E135" s="202" t="s">
        <v>206</v>
      </c>
      <c r="F135" s="203" t="s">
        <v>207</v>
      </c>
      <c r="G135" s="204" t="s">
        <v>197</v>
      </c>
      <c r="H135" s="205">
        <v>45.72</v>
      </c>
      <c r="I135" s="206"/>
      <c r="J135" s="207">
        <f>ROUND(I135*H135,2)</f>
        <v>0</v>
      </c>
      <c r="K135" s="203" t="s">
        <v>136</v>
      </c>
      <c r="L135" s="208"/>
      <c r="M135" s="209" t="s">
        <v>21</v>
      </c>
      <c r="N135" s="210" t="s">
        <v>44</v>
      </c>
      <c r="O135" s="61"/>
      <c r="P135" s="183">
        <f>O135*H135</f>
        <v>0</v>
      </c>
      <c r="Q135" s="183">
        <v>1</v>
      </c>
      <c r="R135" s="183">
        <f>Q135*H135</f>
        <v>45.72</v>
      </c>
      <c r="S135" s="183">
        <v>0</v>
      </c>
      <c r="T135" s="184">
        <f>S135*H135</f>
        <v>0</v>
      </c>
      <c r="AR135" s="185" t="s">
        <v>159</v>
      </c>
      <c r="AT135" s="185" t="s">
        <v>194</v>
      </c>
      <c r="AU135" s="185" t="s">
        <v>83</v>
      </c>
      <c r="AY135" s="15" t="s">
        <v>113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5" t="s">
        <v>81</v>
      </c>
      <c r="BK135" s="186">
        <f>ROUND(I135*H135,2)</f>
        <v>0</v>
      </c>
      <c r="BL135" s="15" t="s">
        <v>119</v>
      </c>
      <c r="BM135" s="185" t="s">
        <v>208</v>
      </c>
    </row>
    <row r="136" spans="2:47" s="1" customFormat="1" ht="10.2">
      <c r="B136" s="32"/>
      <c r="C136" s="33"/>
      <c r="D136" s="187" t="s">
        <v>121</v>
      </c>
      <c r="E136" s="33"/>
      <c r="F136" s="188" t="s">
        <v>207</v>
      </c>
      <c r="G136" s="33"/>
      <c r="H136" s="33"/>
      <c r="I136" s="101"/>
      <c r="J136" s="33"/>
      <c r="K136" s="33"/>
      <c r="L136" s="36"/>
      <c r="M136" s="189"/>
      <c r="N136" s="61"/>
      <c r="O136" s="61"/>
      <c r="P136" s="61"/>
      <c r="Q136" s="61"/>
      <c r="R136" s="61"/>
      <c r="S136" s="61"/>
      <c r="T136" s="62"/>
      <c r="AT136" s="15" t="s">
        <v>121</v>
      </c>
      <c r="AU136" s="15" t="s">
        <v>83</v>
      </c>
    </row>
    <row r="137" spans="2:51" s="12" customFormat="1" ht="20.4">
      <c r="B137" s="190"/>
      <c r="C137" s="191"/>
      <c r="D137" s="187" t="s">
        <v>122</v>
      </c>
      <c r="E137" s="192" t="s">
        <v>21</v>
      </c>
      <c r="F137" s="193" t="s">
        <v>209</v>
      </c>
      <c r="G137" s="191"/>
      <c r="H137" s="194">
        <v>22.86</v>
      </c>
      <c r="I137" s="195"/>
      <c r="J137" s="191"/>
      <c r="K137" s="191"/>
      <c r="L137" s="196"/>
      <c r="M137" s="197"/>
      <c r="N137" s="198"/>
      <c r="O137" s="198"/>
      <c r="P137" s="198"/>
      <c r="Q137" s="198"/>
      <c r="R137" s="198"/>
      <c r="S137" s="198"/>
      <c r="T137" s="199"/>
      <c r="AT137" s="200" t="s">
        <v>122</v>
      </c>
      <c r="AU137" s="200" t="s">
        <v>83</v>
      </c>
      <c r="AV137" s="12" t="s">
        <v>83</v>
      </c>
      <c r="AW137" s="12" t="s">
        <v>34</v>
      </c>
      <c r="AX137" s="12" t="s">
        <v>81</v>
      </c>
      <c r="AY137" s="200" t="s">
        <v>113</v>
      </c>
    </row>
    <row r="138" spans="2:51" s="12" customFormat="1" ht="10.2">
      <c r="B138" s="190"/>
      <c r="C138" s="191"/>
      <c r="D138" s="187" t="s">
        <v>122</v>
      </c>
      <c r="E138" s="191"/>
      <c r="F138" s="193" t="s">
        <v>210</v>
      </c>
      <c r="G138" s="191"/>
      <c r="H138" s="194">
        <v>45.72</v>
      </c>
      <c r="I138" s="195"/>
      <c r="J138" s="191"/>
      <c r="K138" s="191"/>
      <c r="L138" s="196"/>
      <c r="M138" s="197"/>
      <c r="N138" s="198"/>
      <c r="O138" s="198"/>
      <c r="P138" s="198"/>
      <c r="Q138" s="198"/>
      <c r="R138" s="198"/>
      <c r="S138" s="198"/>
      <c r="T138" s="199"/>
      <c r="AT138" s="200" t="s">
        <v>122</v>
      </c>
      <c r="AU138" s="200" t="s">
        <v>83</v>
      </c>
      <c r="AV138" s="12" t="s">
        <v>83</v>
      </c>
      <c r="AW138" s="12" t="s">
        <v>4</v>
      </c>
      <c r="AX138" s="12" t="s">
        <v>81</v>
      </c>
      <c r="AY138" s="200" t="s">
        <v>113</v>
      </c>
    </row>
    <row r="139" spans="2:65" s="1" customFormat="1" ht="16.5" customHeight="1">
      <c r="B139" s="32"/>
      <c r="C139" s="174" t="s">
        <v>211</v>
      </c>
      <c r="D139" s="174" t="s">
        <v>115</v>
      </c>
      <c r="E139" s="175" t="s">
        <v>212</v>
      </c>
      <c r="F139" s="176" t="s">
        <v>213</v>
      </c>
      <c r="G139" s="177" t="s">
        <v>130</v>
      </c>
      <c r="H139" s="178">
        <v>25.3</v>
      </c>
      <c r="I139" s="179"/>
      <c r="J139" s="180">
        <f>ROUND(I139*H139,2)</f>
        <v>0</v>
      </c>
      <c r="K139" s="176" t="s">
        <v>136</v>
      </c>
      <c r="L139" s="36"/>
      <c r="M139" s="181" t="s">
        <v>21</v>
      </c>
      <c r="N139" s="182" t="s">
        <v>44</v>
      </c>
      <c r="O139" s="61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AR139" s="185" t="s">
        <v>119</v>
      </c>
      <c r="AT139" s="185" t="s">
        <v>115</v>
      </c>
      <c r="AU139" s="185" t="s">
        <v>83</v>
      </c>
      <c r="AY139" s="15" t="s">
        <v>113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5" t="s">
        <v>81</v>
      </c>
      <c r="BK139" s="186">
        <f>ROUND(I139*H139,2)</f>
        <v>0</v>
      </c>
      <c r="BL139" s="15" t="s">
        <v>119</v>
      </c>
      <c r="BM139" s="185" t="s">
        <v>214</v>
      </c>
    </row>
    <row r="140" spans="2:47" s="1" customFormat="1" ht="10.2">
      <c r="B140" s="32"/>
      <c r="C140" s="33"/>
      <c r="D140" s="187" t="s">
        <v>121</v>
      </c>
      <c r="E140" s="33"/>
      <c r="F140" s="188" t="s">
        <v>213</v>
      </c>
      <c r="G140" s="33"/>
      <c r="H140" s="33"/>
      <c r="I140" s="101"/>
      <c r="J140" s="33"/>
      <c r="K140" s="33"/>
      <c r="L140" s="36"/>
      <c r="M140" s="189"/>
      <c r="N140" s="61"/>
      <c r="O140" s="61"/>
      <c r="P140" s="61"/>
      <c r="Q140" s="61"/>
      <c r="R140" s="61"/>
      <c r="S140" s="61"/>
      <c r="T140" s="62"/>
      <c r="AT140" s="15" t="s">
        <v>121</v>
      </c>
      <c r="AU140" s="15" t="s">
        <v>83</v>
      </c>
    </row>
    <row r="141" spans="2:51" s="12" customFormat="1" ht="10.2">
      <c r="B141" s="190"/>
      <c r="C141" s="191"/>
      <c r="D141" s="187" t="s">
        <v>122</v>
      </c>
      <c r="E141" s="192" t="s">
        <v>21</v>
      </c>
      <c r="F141" s="193" t="s">
        <v>215</v>
      </c>
      <c r="G141" s="191"/>
      <c r="H141" s="194">
        <v>25.3</v>
      </c>
      <c r="I141" s="195"/>
      <c r="J141" s="191"/>
      <c r="K141" s="191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122</v>
      </c>
      <c r="AU141" s="200" t="s">
        <v>83</v>
      </c>
      <c r="AV141" s="12" t="s">
        <v>83</v>
      </c>
      <c r="AW141" s="12" t="s">
        <v>34</v>
      </c>
      <c r="AX141" s="12" t="s">
        <v>81</v>
      </c>
      <c r="AY141" s="200" t="s">
        <v>113</v>
      </c>
    </row>
    <row r="142" spans="2:65" s="1" customFormat="1" ht="16.5" customHeight="1">
      <c r="B142" s="32"/>
      <c r="C142" s="201" t="s">
        <v>216</v>
      </c>
      <c r="D142" s="201" t="s">
        <v>194</v>
      </c>
      <c r="E142" s="202" t="s">
        <v>217</v>
      </c>
      <c r="F142" s="203" t="s">
        <v>218</v>
      </c>
      <c r="G142" s="204" t="s">
        <v>219</v>
      </c>
      <c r="H142" s="205">
        <v>0.633</v>
      </c>
      <c r="I142" s="206"/>
      <c r="J142" s="207">
        <f>ROUND(I142*H142,2)</f>
        <v>0</v>
      </c>
      <c r="K142" s="203" t="s">
        <v>136</v>
      </c>
      <c r="L142" s="208"/>
      <c r="M142" s="209" t="s">
        <v>21</v>
      </c>
      <c r="N142" s="210" t="s">
        <v>44</v>
      </c>
      <c r="O142" s="61"/>
      <c r="P142" s="183">
        <f>O142*H142</f>
        <v>0</v>
      </c>
      <c r="Q142" s="183">
        <v>0.001</v>
      </c>
      <c r="R142" s="183">
        <f>Q142*H142</f>
        <v>0.000633</v>
      </c>
      <c r="S142" s="183">
        <v>0</v>
      </c>
      <c r="T142" s="184">
        <f>S142*H142</f>
        <v>0</v>
      </c>
      <c r="AR142" s="185" t="s">
        <v>159</v>
      </c>
      <c r="AT142" s="185" t="s">
        <v>194</v>
      </c>
      <c r="AU142" s="185" t="s">
        <v>83</v>
      </c>
      <c r="AY142" s="15" t="s">
        <v>113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5" t="s">
        <v>81</v>
      </c>
      <c r="BK142" s="186">
        <f>ROUND(I142*H142,2)</f>
        <v>0</v>
      </c>
      <c r="BL142" s="15" t="s">
        <v>119</v>
      </c>
      <c r="BM142" s="185" t="s">
        <v>220</v>
      </c>
    </row>
    <row r="143" spans="2:47" s="1" customFormat="1" ht="10.2">
      <c r="B143" s="32"/>
      <c r="C143" s="33"/>
      <c r="D143" s="187" t="s">
        <v>121</v>
      </c>
      <c r="E143" s="33"/>
      <c r="F143" s="188" t="s">
        <v>218</v>
      </c>
      <c r="G143" s="33"/>
      <c r="H143" s="33"/>
      <c r="I143" s="101"/>
      <c r="J143" s="33"/>
      <c r="K143" s="33"/>
      <c r="L143" s="36"/>
      <c r="M143" s="189"/>
      <c r="N143" s="61"/>
      <c r="O143" s="61"/>
      <c r="P143" s="61"/>
      <c r="Q143" s="61"/>
      <c r="R143" s="61"/>
      <c r="S143" s="61"/>
      <c r="T143" s="62"/>
      <c r="AT143" s="15" t="s">
        <v>121</v>
      </c>
      <c r="AU143" s="15" t="s">
        <v>83</v>
      </c>
    </row>
    <row r="144" spans="2:51" s="12" customFormat="1" ht="10.2">
      <c r="B144" s="190"/>
      <c r="C144" s="191"/>
      <c r="D144" s="187" t="s">
        <v>122</v>
      </c>
      <c r="E144" s="192" t="s">
        <v>21</v>
      </c>
      <c r="F144" s="193" t="s">
        <v>215</v>
      </c>
      <c r="G144" s="191"/>
      <c r="H144" s="194">
        <v>25.3</v>
      </c>
      <c r="I144" s="195"/>
      <c r="J144" s="191"/>
      <c r="K144" s="191"/>
      <c r="L144" s="196"/>
      <c r="M144" s="197"/>
      <c r="N144" s="198"/>
      <c r="O144" s="198"/>
      <c r="P144" s="198"/>
      <c r="Q144" s="198"/>
      <c r="R144" s="198"/>
      <c r="S144" s="198"/>
      <c r="T144" s="199"/>
      <c r="AT144" s="200" t="s">
        <v>122</v>
      </c>
      <c r="AU144" s="200" t="s">
        <v>83</v>
      </c>
      <c r="AV144" s="12" t="s">
        <v>83</v>
      </c>
      <c r="AW144" s="12" t="s">
        <v>34</v>
      </c>
      <c r="AX144" s="12" t="s">
        <v>81</v>
      </c>
      <c r="AY144" s="200" t="s">
        <v>113</v>
      </c>
    </row>
    <row r="145" spans="2:51" s="12" customFormat="1" ht="10.2">
      <c r="B145" s="190"/>
      <c r="C145" s="191"/>
      <c r="D145" s="187" t="s">
        <v>122</v>
      </c>
      <c r="E145" s="191"/>
      <c r="F145" s="193" t="s">
        <v>221</v>
      </c>
      <c r="G145" s="191"/>
      <c r="H145" s="194">
        <v>0.633</v>
      </c>
      <c r="I145" s="195"/>
      <c r="J145" s="191"/>
      <c r="K145" s="191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122</v>
      </c>
      <c r="AU145" s="200" t="s">
        <v>83</v>
      </c>
      <c r="AV145" s="12" t="s">
        <v>83</v>
      </c>
      <c r="AW145" s="12" t="s">
        <v>4</v>
      </c>
      <c r="AX145" s="12" t="s">
        <v>81</v>
      </c>
      <c r="AY145" s="200" t="s">
        <v>113</v>
      </c>
    </row>
    <row r="146" spans="2:65" s="1" customFormat="1" ht="16.5" customHeight="1">
      <c r="B146" s="32"/>
      <c r="C146" s="174" t="s">
        <v>222</v>
      </c>
      <c r="D146" s="174" t="s">
        <v>115</v>
      </c>
      <c r="E146" s="175" t="s">
        <v>223</v>
      </c>
      <c r="F146" s="176" t="s">
        <v>224</v>
      </c>
      <c r="G146" s="177" t="s">
        <v>130</v>
      </c>
      <c r="H146" s="178">
        <v>152.4</v>
      </c>
      <c r="I146" s="179"/>
      <c r="J146" s="180">
        <f>ROUND(I146*H146,2)</f>
        <v>0</v>
      </c>
      <c r="K146" s="176" t="s">
        <v>136</v>
      </c>
      <c r="L146" s="36"/>
      <c r="M146" s="181" t="s">
        <v>21</v>
      </c>
      <c r="N146" s="182" t="s">
        <v>44</v>
      </c>
      <c r="O146" s="61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AR146" s="185" t="s">
        <v>119</v>
      </c>
      <c r="AT146" s="185" t="s">
        <v>115</v>
      </c>
      <c r="AU146" s="185" t="s">
        <v>83</v>
      </c>
      <c r="AY146" s="15" t="s">
        <v>113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5" t="s">
        <v>81</v>
      </c>
      <c r="BK146" s="186">
        <f>ROUND(I146*H146,2)</f>
        <v>0</v>
      </c>
      <c r="BL146" s="15" t="s">
        <v>119</v>
      </c>
      <c r="BM146" s="185" t="s">
        <v>225</v>
      </c>
    </row>
    <row r="147" spans="2:47" s="1" customFormat="1" ht="28.8">
      <c r="B147" s="32"/>
      <c r="C147" s="33"/>
      <c r="D147" s="187" t="s">
        <v>121</v>
      </c>
      <c r="E147" s="33"/>
      <c r="F147" s="188" t="s">
        <v>226</v>
      </c>
      <c r="G147" s="33"/>
      <c r="H147" s="33"/>
      <c r="I147" s="101"/>
      <c r="J147" s="33"/>
      <c r="K147" s="33"/>
      <c r="L147" s="36"/>
      <c r="M147" s="189"/>
      <c r="N147" s="61"/>
      <c r="O147" s="61"/>
      <c r="P147" s="61"/>
      <c r="Q147" s="61"/>
      <c r="R147" s="61"/>
      <c r="S147" s="61"/>
      <c r="T147" s="62"/>
      <c r="AT147" s="15" t="s">
        <v>121</v>
      </c>
      <c r="AU147" s="15" t="s">
        <v>83</v>
      </c>
    </row>
    <row r="148" spans="2:51" s="12" customFormat="1" ht="10.2">
      <c r="B148" s="190"/>
      <c r="C148" s="191"/>
      <c r="D148" s="187" t="s">
        <v>122</v>
      </c>
      <c r="E148" s="192" t="s">
        <v>21</v>
      </c>
      <c r="F148" s="193" t="s">
        <v>227</v>
      </c>
      <c r="G148" s="191"/>
      <c r="H148" s="194">
        <v>152.4</v>
      </c>
      <c r="I148" s="195"/>
      <c r="J148" s="191"/>
      <c r="K148" s="191"/>
      <c r="L148" s="196"/>
      <c r="M148" s="197"/>
      <c r="N148" s="198"/>
      <c r="O148" s="198"/>
      <c r="P148" s="198"/>
      <c r="Q148" s="198"/>
      <c r="R148" s="198"/>
      <c r="S148" s="198"/>
      <c r="T148" s="199"/>
      <c r="AT148" s="200" t="s">
        <v>122</v>
      </c>
      <c r="AU148" s="200" t="s">
        <v>83</v>
      </c>
      <c r="AV148" s="12" t="s">
        <v>83</v>
      </c>
      <c r="AW148" s="12" t="s">
        <v>34</v>
      </c>
      <c r="AX148" s="12" t="s">
        <v>81</v>
      </c>
      <c r="AY148" s="200" t="s">
        <v>113</v>
      </c>
    </row>
    <row r="149" spans="2:63" s="11" customFormat="1" ht="22.8" customHeight="1">
      <c r="B149" s="158"/>
      <c r="C149" s="159"/>
      <c r="D149" s="160" t="s">
        <v>72</v>
      </c>
      <c r="E149" s="172" t="s">
        <v>83</v>
      </c>
      <c r="F149" s="172" t="s">
        <v>228</v>
      </c>
      <c r="G149" s="159"/>
      <c r="H149" s="159"/>
      <c r="I149" s="162"/>
      <c r="J149" s="173">
        <f>BK149</f>
        <v>0</v>
      </c>
      <c r="K149" s="159"/>
      <c r="L149" s="164"/>
      <c r="M149" s="165"/>
      <c r="N149" s="166"/>
      <c r="O149" s="166"/>
      <c r="P149" s="167">
        <f>SUM(P150:P152)</f>
        <v>0</v>
      </c>
      <c r="Q149" s="166"/>
      <c r="R149" s="167">
        <f>SUM(R150:R152)</f>
        <v>0</v>
      </c>
      <c r="S149" s="166"/>
      <c r="T149" s="168">
        <f>SUM(T150:T152)</f>
        <v>0</v>
      </c>
      <c r="AR149" s="169" t="s">
        <v>81</v>
      </c>
      <c r="AT149" s="170" t="s">
        <v>72</v>
      </c>
      <c r="AU149" s="170" t="s">
        <v>81</v>
      </c>
      <c r="AY149" s="169" t="s">
        <v>113</v>
      </c>
      <c r="BK149" s="171">
        <f>SUM(BK150:BK152)</f>
        <v>0</v>
      </c>
    </row>
    <row r="150" spans="2:65" s="1" customFormat="1" ht="24" customHeight="1">
      <c r="B150" s="32"/>
      <c r="C150" s="174" t="s">
        <v>229</v>
      </c>
      <c r="D150" s="174" t="s">
        <v>115</v>
      </c>
      <c r="E150" s="175" t="s">
        <v>230</v>
      </c>
      <c r="F150" s="176" t="s">
        <v>231</v>
      </c>
      <c r="G150" s="177" t="s">
        <v>130</v>
      </c>
      <c r="H150" s="178">
        <v>101.6</v>
      </c>
      <c r="I150" s="179"/>
      <c r="J150" s="180">
        <f>ROUND(I150*H150,2)</f>
        <v>0</v>
      </c>
      <c r="K150" s="176" t="s">
        <v>136</v>
      </c>
      <c r="L150" s="36"/>
      <c r="M150" s="181" t="s">
        <v>21</v>
      </c>
      <c r="N150" s="182" t="s">
        <v>44</v>
      </c>
      <c r="O150" s="61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AR150" s="185" t="s">
        <v>119</v>
      </c>
      <c r="AT150" s="185" t="s">
        <v>115</v>
      </c>
      <c r="AU150" s="185" t="s">
        <v>83</v>
      </c>
      <c r="AY150" s="15" t="s">
        <v>113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5" t="s">
        <v>81</v>
      </c>
      <c r="BK150" s="186">
        <f>ROUND(I150*H150,2)</f>
        <v>0</v>
      </c>
      <c r="BL150" s="15" t="s">
        <v>119</v>
      </c>
      <c r="BM150" s="185" t="s">
        <v>232</v>
      </c>
    </row>
    <row r="151" spans="2:47" s="1" customFormat="1" ht="28.8">
      <c r="B151" s="32"/>
      <c r="C151" s="33"/>
      <c r="D151" s="187" t="s">
        <v>121</v>
      </c>
      <c r="E151" s="33"/>
      <c r="F151" s="188" t="s">
        <v>233</v>
      </c>
      <c r="G151" s="33"/>
      <c r="H151" s="33"/>
      <c r="I151" s="101"/>
      <c r="J151" s="33"/>
      <c r="K151" s="33"/>
      <c r="L151" s="36"/>
      <c r="M151" s="189"/>
      <c r="N151" s="61"/>
      <c r="O151" s="61"/>
      <c r="P151" s="61"/>
      <c r="Q151" s="61"/>
      <c r="R151" s="61"/>
      <c r="S151" s="61"/>
      <c r="T151" s="62"/>
      <c r="AT151" s="15" t="s">
        <v>121</v>
      </c>
      <c r="AU151" s="15" t="s">
        <v>83</v>
      </c>
    </row>
    <row r="152" spans="2:51" s="12" customFormat="1" ht="10.2">
      <c r="B152" s="190"/>
      <c r="C152" s="191"/>
      <c r="D152" s="187" t="s">
        <v>122</v>
      </c>
      <c r="E152" s="192" t="s">
        <v>21</v>
      </c>
      <c r="F152" s="193" t="s">
        <v>234</v>
      </c>
      <c r="G152" s="191"/>
      <c r="H152" s="194">
        <v>101.6</v>
      </c>
      <c r="I152" s="195"/>
      <c r="J152" s="191"/>
      <c r="K152" s="191"/>
      <c r="L152" s="196"/>
      <c r="M152" s="197"/>
      <c r="N152" s="198"/>
      <c r="O152" s="198"/>
      <c r="P152" s="198"/>
      <c r="Q152" s="198"/>
      <c r="R152" s="198"/>
      <c r="S152" s="198"/>
      <c r="T152" s="199"/>
      <c r="AT152" s="200" t="s">
        <v>122</v>
      </c>
      <c r="AU152" s="200" t="s">
        <v>83</v>
      </c>
      <c r="AV152" s="12" t="s">
        <v>83</v>
      </c>
      <c r="AW152" s="12" t="s">
        <v>34</v>
      </c>
      <c r="AX152" s="12" t="s">
        <v>81</v>
      </c>
      <c r="AY152" s="200" t="s">
        <v>113</v>
      </c>
    </row>
    <row r="153" spans="2:63" s="11" customFormat="1" ht="25.95" customHeight="1">
      <c r="B153" s="158"/>
      <c r="C153" s="159"/>
      <c r="D153" s="160" t="s">
        <v>72</v>
      </c>
      <c r="E153" s="161" t="s">
        <v>235</v>
      </c>
      <c r="F153" s="161" t="s">
        <v>236</v>
      </c>
      <c r="G153" s="159"/>
      <c r="H153" s="159"/>
      <c r="I153" s="162"/>
      <c r="J153" s="163">
        <f>BK153</f>
        <v>0</v>
      </c>
      <c r="K153" s="159"/>
      <c r="L153" s="164"/>
      <c r="M153" s="165"/>
      <c r="N153" s="166"/>
      <c r="O153" s="166"/>
      <c r="P153" s="167">
        <f>P154</f>
        <v>0</v>
      </c>
      <c r="Q153" s="166"/>
      <c r="R153" s="167">
        <f>R154</f>
        <v>0.076503</v>
      </c>
      <c r="S153" s="166"/>
      <c r="T153" s="168">
        <f>T154</f>
        <v>0</v>
      </c>
      <c r="AR153" s="169" t="s">
        <v>83</v>
      </c>
      <c r="AT153" s="170" t="s">
        <v>72</v>
      </c>
      <c r="AU153" s="170" t="s">
        <v>73</v>
      </c>
      <c r="AY153" s="169" t="s">
        <v>113</v>
      </c>
      <c r="BK153" s="171">
        <f>BK154</f>
        <v>0</v>
      </c>
    </row>
    <row r="154" spans="2:63" s="11" customFormat="1" ht="22.8" customHeight="1">
      <c r="B154" s="158"/>
      <c r="C154" s="159"/>
      <c r="D154" s="160" t="s">
        <v>72</v>
      </c>
      <c r="E154" s="172" t="s">
        <v>237</v>
      </c>
      <c r="F154" s="172" t="s">
        <v>238</v>
      </c>
      <c r="G154" s="159"/>
      <c r="H154" s="159"/>
      <c r="I154" s="162"/>
      <c r="J154" s="173">
        <f>BK154</f>
        <v>0</v>
      </c>
      <c r="K154" s="159"/>
      <c r="L154" s="164"/>
      <c r="M154" s="165"/>
      <c r="N154" s="166"/>
      <c r="O154" s="166"/>
      <c r="P154" s="167">
        <f>SUM(P155:P165)</f>
        <v>0</v>
      </c>
      <c r="Q154" s="166"/>
      <c r="R154" s="167">
        <f>SUM(R155:R165)</f>
        <v>0.076503</v>
      </c>
      <c r="S154" s="166"/>
      <c r="T154" s="168">
        <f>SUM(T155:T165)</f>
        <v>0</v>
      </c>
      <c r="AR154" s="169" t="s">
        <v>83</v>
      </c>
      <c r="AT154" s="170" t="s">
        <v>72</v>
      </c>
      <c r="AU154" s="170" t="s">
        <v>81</v>
      </c>
      <c r="AY154" s="169" t="s">
        <v>113</v>
      </c>
      <c r="BK154" s="171">
        <f>SUM(BK155:BK165)</f>
        <v>0</v>
      </c>
    </row>
    <row r="155" spans="2:65" s="1" customFormat="1" ht="16.5" customHeight="1">
      <c r="B155" s="32"/>
      <c r="C155" s="174" t="s">
        <v>7</v>
      </c>
      <c r="D155" s="174" t="s">
        <v>115</v>
      </c>
      <c r="E155" s="175" t="s">
        <v>239</v>
      </c>
      <c r="F155" s="176" t="s">
        <v>240</v>
      </c>
      <c r="G155" s="177" t="s">
        <v>241</v>
      </c>
      <c r="H155" s="178">
        <v>25.3</v>
      </c>
      <c r="I155" s="179"/>
      <c r="J155" s="180">
        <f>ROUND(I155*H155,2)</f>
        <v>0</v>
      </c>
      <c r="K155" s="176" t="s">
        <v>136</v>
      </c>
      <c r="L155" s="36"/>
      <c r="M155" s="181" t="s">
        <v>21</v>
      </c>
      <c r="N155" s="182" t="s">
        <v>44</v>
      </c>
      <c r="O155" s="61"/>
      <c r="P155" s="183">
        <f>O155*H155</f>
        <v>0</v>
      </c>
      <c r="Q155" s="183">
        <v>0.00126</v>
      </c>
      <c r="R155" s="183">
        <f>Q155*H155</f>
        <v>0.031878000000000004</v>
      </c>
      <c r="S155" s="183">
        <v>0</v>
      </c>
      <c r="T155" s="184">
        <f>S155*H155</f>
        <v>0</v>
      </c>
      <c r="AR155" s="185" t="s">
        <v>205</v>
      </c>
      <c r="AT155" s="185" t="s">
        <v>115</v>
      </c>
      <c r="AU155" s="185" t="s">
        <v>83</v>
      </c>
      <c r="AY155" s="15" t="s">
        <v>113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5" t="s">
        <v>81</v>
      </c>
      <c r="BK155" s="186">
        <f>ROUND(I155*H155,2)</f>
        <v>0</v>
      </c>
      <c r="BL155" s="15" t="s">
        <v>205</v>
      </c>
      <c r="BM155" s="185" t="s">
        <v>242</v>
      </c>
    </row>
    <row r="156" spans="2:47" s="1" customFormat="1" ht="10.2">
      <c r="B156" s="32"/>
      <c r="C156" s="33"/>
      <c r="D156" s="187" t="s">
        <v>121</v>
      </c>
      <c r="E156" s="33"/>
      <c r="F156" s="188" t="s">
        <v>243</v>
      </c>
      <c r="G156" s="33"/>
      <c r="H156" s="33"/>
      <c r="I156" s="101"/>
      <c r="J156" s="33"/>
      <c r="K156" s="33"/>
      <c r="L156" s="36"/>
      <c r="M156" s="189"/>
      <c r="N156" s="61"/>
      <c r="O156" s="61"/>
      <c r="P156" s="61"/>
      <c r="Q156" s="61"/>
      <c r="R156" s="61"/>
      <c r="S156" s="61"/>
      <c r="T156" s="62"/>
      <c r="AT156" s="15" t="s">
        <v>121</v>
      </c>
      <c r="AU156" s="15" t="s">
        <v>83</v>
      </c>
    </row>
    <row r="157" spans="2:51" s="12" customFormat="1" ht="10.2">
      <c r="B157" s="190"/>
      <c r="C157" s="191"/>
      <c r="D157" s="187" t="s">
        <v>122</v>
      </c>
      <c r="E157" s="192" t="s">
        <v>21</v>
      </c>
      <c r="F157" s="193" t="s">
        <v>244</v>
      </c>
      <c r="G157" s="191"/>
      <c r="H157" s="194">
        <v>25.3</v>
      </c>
      <c r="I157" s="195"/>
      <c r="J157" s="191"/>
      <c r="K157" s="191"/>
      <c r="L157" s="196"/>
      <c r="M157" s="197"/>
      <c r="N157" s="198"/>
      <c r="O157" s="198"/>
      <c r="P157" s="198"/>
      <c r="Q157" s="198"/>
      <c r="R157" s="198"/>
      <c r="S157" s="198"/>
      <c r="T157" s="199"/>
      <c r="AT157" s="200" t="s">
        <v>122</v>
      </c>
      <c r="AU157" s="200" t="s">
        <v>83</v>
      </c>
      <c r="AV157" s="12" t="s">
        <v>83</v>
      </c>
      <c r="AW157" s="12" t="s">
        <v>34</v>
      </c>
      <c r="AX157" s="12" t="s">
        <v>81</v>
      </c>
      <c r="AY157" s="200" t="s">
        <v>113</v>
      </c>
    </row>
    <row r="158" spans="2:65" s="1" customFormat="1" ht="16.5" customHeight="1">
      <c r="B158" s="32"/>
      <c r="C158" s="174" t="s">
        <v>245</v>
      </c>
      <c r="D158" s="174" t="s">
        <v>115</v>
      </c>
      <c r="E158" s="175" t="s">
        <v>246</v>
      </c>
      <c r="F158" s="176" t="s">
        <v>247</v>
      </c>
      <c r="G158" s="177" t="s">
        <v>241</v>
      </c>
      <c r="H158" s="178">
        <v>25.5</v>
      </c>
      <c r="I158" s="179"/>
      <c r="J158" s="180">
        <f>ROUND(I158*H158,2)</f>
        <v>0</v>
      </c>
      <c r="K158" s="176" t="s">
        <v>136</v>
      </c>
      <c r="L158" s="36"/>
      <c r="M158" s="181" t="s">
        <v>21</v>
      </c>
      <c r="N158" s="182" t="s">
        <v>44</v>
      </c>
      <c r="O158" s="61"/>
      <c r="P158" s="183">
        <f>O158*H158</f>
        <v>0</v>
      </c>
      <c r="Q158" s="183">
        <v>0.00175</v>
      </c>
      <c r="R158" s="183">
        <f>Q158*H158</f>
        <v>0.044625</v>
      </c>
      <c r="S158" s="183">
        <v>0</v>
      </c>
      <c r="T158" s="184">
        <f>S158*H158</f>
        <v>0</v>
      </c>
      <c r="AR158" s="185" t="s">
        <v>205</v>
      </c>
      <c r="AT158" s="185" t="s">
        <v>115</v>
      </c>
      <c r="AU158" s="185" t="s">
        <v>83</v>
      </c>
      <c r="AY158" s="15" t="s">
        <v>113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5" t="s">
        <v>81</v>
      </c>
      <c r="BK158" s="186">
        <f>ROUND(I158*H158,2)</f>
        <v>0</v>
      </c>
      <c r="BL158" s="15" t="s">
        <v>205</v>
      </c>
      <c r="BM158" s="185" t="s">
        <v>248</v>
      </c>
    </row>
    <row r="159" spans="2:47" s="1" customFormat="1" ht="10.2">
      <c r="B159" s="32"/>
      <c r="C159" s="33"/>
      <c r="D159" s="187" t="s">
        <v>121</v>
      </c>
      <c r="E159" s="33"/>
      <c r="F159" s="188" t="s">
        <v>249</v>
      </c>
      <c r="G159" s="33"/>
      <c r="H159" s="33"/>
      <c r="I159" s="101"/>
      <c r="J159" s="33"/>
      <c r="K159" s="33"/>
      <c r="L159" s="36"/>
      <c r="M159" s="189"/>
      <c r="N159" s="61"/>
      <c r="O159" s="61"/>
      <c r="P159" s="61"/>
      <c r="Q159" s="61"/>
      <c r="R159" s="61"/>
      <c r="S159" s="61"/>
      <c r="T159" s="62"/>
      <c r="AT159" s="15" t="s">
        <v>121</v>
      </c>
      <c r="AU159" s="15" t="s">
        <v>83</v>
      </c>
    </row>
    <row r="160" spans="2:51" s="12" customFormat="1" ht="10.2">
      <c r="B160" s="190"/>
      <c r="C160" s="191"/>
      <c r="D160" s="187" t="s">
        <v>122</v>
      </c>
      <c r="E160" s="192" t="s">
        <v>21</v>
      </c>
      <c r="F160" s="193" t="s">
        <v>250</v>
      </c>
      <c r="G160" s="191"/>
      <c r="H160" s="194">
        <v>25.5</v>
      </c>
      <c r="I160" s="195"/>
      <c r="J160" s="191"/>
      <c r="K160" s="191"/>
      <c r="L160" s="196"/>
      <c r="M160" s="197"/>
      <c r="N160" s="198"/>
      <c r="O160" s="198"/>
      <c r="P160" s="198"/>
      <c r="Q160" s="198"/>
      <c r="R160" s="198"/>
      <c r="S160" s="198"/>
      <c r="T160" s="199"/>
      <c r="AT160" s="200" t="s">
        <v>122</v>
      </c>
      <c r="AU160" s="200" t="s">
        <v>83</v>
      </c>
      <c r="AV160" s="12" t="s">
        <v>83</v>
      </c>
      <c r="AW160" s="12" t="s">
        <v>34</v>
      </c>
      <c r="AX160" s="12" t="s">
        <v>81</v>
      </c>
      <c r="AY160" s="200" t="s">
        <v>113</v>
      </c>
    </row>
    <row r="161" spans="2:65" s="1" customFormat="1" ht="16.5" customHeight="1">
      <c r="B161" s="32"/>
      <c r="C161" s="174" t="s">
        <v>251</v>
      </c>
      <c r="D161" s="174" t="s">
        <v>115</v>
      </c>
      <c r="E161" s="175" t="s">
        <v>252</v>
      </c>
      <c r="F161" s="176" t="s">
        <v>253</v>
      </c>
      <c r="G161" s="177" t="s">
        <v>241</v>
      </c>
      <c r="H161" s="178">
        <v>50.8</v>
      </c>
      <c r="I161" s="179"/>
      <c r="J161" s="180">
        <f>ROUND(I161*H161,2)</f>
        <v>0</v>
      </c>
      <c r="K161" s="176" t="s">
        <v>136</v>
      </c>
      <c r="L161" s="36"/>
      <c r="M161" s="181" t="s">
        <v>21</v>
      </c>
      <c r="N161" s="182" t="s">
        <v>44</v>
      </c>
      <c r="O161" s="61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AR161" s="185" t="s">
        <v>205</v>
      </c>
      <c r="AT161" s="185" t="s">
        <v>115</v>
      </c>
      <c r="AU161" s="185" t="s">
        <v>83</v>
      </c>
      <c r="AY161" s="15" t="s">
        <v>113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5" t="s">
        <v>81</v>
      </c>
      <c r="BK161" s="186">
        <f>ROUND(I161*H161,2)</f>
        <v>0</v>
      </c>
      <c r="BL161" s="15" t="s">
        <v>205</v>
      </c>
      <c r="BM161" s="185" t="s">
        <v>254</v>
      </c>
    </row>
    <row r="162" spans="2:47" s="1" customFormat="1" ht="10.2">
      <c r="B162" s="32"/>
      <c r="C162" s="33"/>
      <c r="D162" s="187" t="s">
        <v>121</v>
      </c>
      <c r="E162" s="33"/>
      <c r="F162" s="188" t="s">
        <v>255</v>
      </c>
      <c r="G162" s="33"/>
      <c r="H162" s="33"/>
      <c r="I162" s="101"/>
      <c r="J162" s="33"/>
      <c r="K162" s="33"/>
      <c r="L162" s="36"/>
      <c r="M162" s="189"/>
      <c r="N162" s="61"/>
      <c r="O162" s="61"/>
      <c r="P162" s="61"/>
      <c r="Q162" s="61"/>
      <c r="R162" s="61"/>
      <c r="S162" s="61"/>
      <c r="T162" s="62"/>
      <c r="AT162" s="15" t="s">
        <v>121</v>
      </c>
      <c r="AU162" s="15" t="s">
        <v>83</v>
      </c>
    </row>
    <row r="163" spans="2:51" s="12" customFormat="1" ht="10.2">
      <c r="B163" s="190"/>
      <c r="C163" s="191"/>
      <c r="D163" s="187" t="s">
        <v>122</v>
      </c>
      <c r="E163" s="192" t="s">
        <v>21</v>
      </c>
      <c r="F163" s="193" t="s">
        <v>256</v>
      </c>
      <c r="G163" s="191"/>
      <c r="H163" s="194">
        <v>50.8</v>
      </c>
      <c r="I163" s="195"/>
      <c r="J163" s="191"/>
      <c r="K163" s="191"/>
      <c r="L163" s="196"/>
      <c r="M163" s="197"/>
      <c r="N163" s="198"/>
      <c r="O163" s="198"/>
      <c r="P163" s="198"/>
      <c r="Q163" s="198"/>
      <c r="R163" s="198"/>
      <c r="S163" s="198"/>
      <c r="T163" s="199"/>
      <c r="AT163" s="200" t="s">
        <v>122</v>
      </c>
      <c r="AU163" s="200" t="s">
        <v>83</v>
      </c>
      <c r="AV163" s="12" t="s">
        <v>83</v>
      </c>
      <c r="AW163" s="12" t="s">
        <v>34</v>
      </c>
      <c r="AX163" s="12" t="s">
        <v>81</v>
      </c>
      <c r="AY163" s="200" t="s">
        <v>113</v>
      </c>
    </row>
    <row r="164" spans="2:65" s="1" customFormat="1" ht="24" customHeight="1">
      <c r="B164" s="32"/>
      <c r="C164" s="174" t="s">
        <v>257</v>
      </c>
      <c r="D164" s="174" t="s">
        <v>115</v>
      </c>
      <c r="E164" s="175" t="s">
        <v>258</v>
      </c>
      <c r="F164" s="176" t="s">
        <v>259</v>
      </c>
      <c r="G164" s="177" t="s">
        <v>197</v>
      </c>
      <c r="H164" s="178">
        <v>0.077</v>
      </c>
      <c r="I164" s="179"/>
      <c r="J164" s="180">
        <f>ROUND(I164*H164,2)</f>
        <v>0</v>
      </c>
      <c r="K164" s="176" t="s">
        <v>136</v>
      </c>
      <c r="L164" s="36"/>
      <c r="M164" s="181" t="s">
        <v>21</v>
      </c>
      <c r="N164" s="182" t="s">
        <v>44</v>
      </c>
      <c r="O164" s="61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AR164" s="185" t="s">
        <v>205</v>
      </c>
      <c r="AT164" s="185" t="s">
        <v>115</v>
      </c>
      <c r="AU164" s="185" t="s">
        <v>83</v>
      </c>
      <c r="AY164" s="15" t="s">
        <v>113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5" t="s">
        <v>81</v>
      </c>
      <c r="BK164" s="186">
        <f>ROUND(I164*H164,2)</f>
        <v>0</v>
      </c>
      <c r="BL164" s="15" t="s">
        <v>205</v>
      </c>
      <c r="BM164" s="185" t="s">
        <v>260</v>
      </c>
    </row>
    <row r="165" spans="2:47" s="1" customFormat="1" ht="28.8">
      <c r="B165" s="32"/>
      <c r="C165" s="33"/>
      <c r="D165" s="187" t="s">
        <v>121</v>
      </c>
      <c r="E165" s="33"/>
      <c r="F165" s="188" t="s">
        <v>261</v>
      </c>
      <c r="G165" s="33"/>
      <c r="H165" s="33"/>
      <c r="I165" s="101"/>
      <c r="J165" s="33"/>
      <c r="K165" s="33"/>
      <c r="L165" s="36"/>
      <c r="M165" s="189"/>
      <c r="N165" s="61"/>
      <c r="O165" s="61"/>
      <c r="P165" s="61"/>
      <c r="Q165" s="61"/>
      <c r="R165" s="61"/>
      <c r="S165" s="61"/>
      <c r="T165" s="62"/>
      <c r="AT165" s="15" t="s">
        <v>121</v>
      </c>
      <c r="AU165" s="15" t="s">
        <v>83</v>
      </c>
    </row>
    <row r="166" spans="2:63" s="11" customFormat="1" ht="25.95" customHeight="1">
      <c r="B166" s="158"/>
      <c r="C166" s="159"/>
      <c r="D166" s="160" t="s">
        <v>72</v>
      </c>
      <c r="E166" s="161" t="s">
        <v>194</v>
      </c>
      <c r="F166" s="161" t="s">
        <v>262</v>
      </c>
      <c r="G166" s="159"/>
      <c r="H166" s="159"/>
      <c r="I166" s="162"/>
      <c r="J166" s="163">
        <f>BK166</f>
        <v>0</v>
      </c>
      <c r="K166" s="159"/>
      <c r="L166" s="164"/>
      <c r="M166" s="165"/>
      <c r="N166" s="166"/>
      <c r="O166" s="166"/>
      <c r="P166" s="167">
        <f>P167</f>
        <v>0</v>
      </c>
      <c r="Q166" s="166"/>
      <c r="R166" s="167">
        <f>R167</f>
        <v>0</v>
      </c>
      <c r="S166" s="166"/>
      <c r="T166" s="168">
        <f>T167</f>
        <v>0</v>
      </c>
      <c r="AR166" s="169" t="s">
        <v>127</v>
      </c>
      <c r="AT166" s="170" t="s">
        <v>72</v>
      </c>
      <c r="AU166" s="170" t="s">
        <v>73</v>
      </c>
      <c r="AY166" s="169" t="s">
        <v>113</v>
      </c>
      <c r="BK166" s="171">
        <f>BK167</f>
        <v>0</v>
      </c>
    </row>
    <row r="167" spans="2:63" s="11" customFormat="1" ht="22.8" customHeight="1">
      <c r="B167" s="158"/>
      <c r="C167" s="159"/>
      <c r="D167" s="160" t="s">
        <v>72</v>
      </c>
      <c r="E167" s="172" t="s">
        <v>263</v>
      </c>
      <c r="F167" s="172" t="s">
        <v>264</v>
      </c>
      <c r="G167" s="159"/>
      <c r="H167" s="159"/>
      <c r="I167" s="162"/>
      <c r="J167" s="173">
        <f>BK167</f>
        <v>0</v>
      </c>
      <c r="K167" s="159"/>
      <c r="L167" s="164"/>
      <c r="M167" s="165"/>
      <c r="N167" s="166"/>
      <c r="O167" s="166"/>
      <c r="P167" s="167">
        <f>SUM(P168:P179)</f>
        <v>0</v>
      </c>
      <c r="Q167" s="166"/>
      <c r="R167" s="167">
        <f>SUM(R168:R179)</f>
        <v>0</v>
      </c>
      <c r="S167" s="166"/>
      <c r="T167" s="168">
        <f>SUM(T168:T179)</f>
        <v>0</v>
      </c>
      <c r="AR167" s="169" t="s">
        <v>127</v>
      </c>
      <c r="AT167" s="170" t="s">
        <v>72</v>
      </c>
      <c r="AU167" s="170" t="s">
        <v>81</v>
      </c>
      <c r="AY167" s="169" t="s">
        <v>113</v>
      </c>
      <c r="BK167" s="171">
        <f>SUM(BK168:BK179)</f>
        <v>0</v>
      </c>
    </row>
    <row r="168" spans="2:65" s="1" customFormat="1" ht="36" customHeight="1">
      <c r="B168" s="32"/>
      <c r="C168" s="174" t="s">
        <v>265</v>
      </c>
      <c r="D168" s="174" t="s">
        <v>115</v>
      </c>
      <c r="E168" s="175" t="s">
        <v>266</v>
      </c>
      <c r="F168" s="176" t="s">
        <v>267</v>
      </c>
      <c r="G168" s="177" t="s">
        <v>268</v>
      </c>
      <c r="H168" s="178">
        <v>4</v>
      </c>
      <c r="I168" s="179"/>
      <c r="J168" s="180">
        <f>ROUND(I168*H168,2)</f>
        <v>0</v>
      </c>
      <c r="K168" s="176" t="s">
        <v>21</v>
      </c>
      <c r="L168" s="36"/>
      <c r="M168" s="181" t="s">
        <v>21</v>
      </c>
      <c r="N168" s="182" t="s">
        <v>44</v>
      </c>
      <c r="O168" s="61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AR168" s="185" t="s">
        <v>269</v>
      </c>
      <c r="AT168" s="185" t="s">
        <v>115</v>
      </c>
      <c r="AU168" s="185" t="s">
        <v>83</v>
      </c>
      <c r="AY168" s="15" t="s">
        <v>113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5" t="s">
        <v>81</v>
      </c>
      <c r="BK168" s="186">
        <f>ROUND(I168*H168,2)</f>
        <v>0</v>
      </c>
      <c r="BL168" s="15" t="s">
        <v>269</v>
      </c>
      <c r="BM168" s="185" t="s">
        <v>270</v>
      </c>
    </row>
    <row r="169" spans="2:47" s="1" customFormat="1" ht="28.8">
      <c r="B169" s="32"/>
      <c r="C169" s="33"/>
      <c r="D169" s="187" t="s">
        <v>121</v>
      </c>
      <c r="E169" s="33"/>
      <c r="F169" s="188" t="s">
        <v>271</v>
      </c>
      <c r="G169" s="33"/>
      <c r="H169" s="33"/>
      <c r="I169" s="101"/>
      <c r="J169" s="33"/>
      <c r="K169" s="33"/>
      <c r="L169" s="36"/>
      <c r="M169" s="189"/>
      <c r="N169" s="61"/>
      <c r="O169" s="61"/>
      <c r="P169" s="61"/>
      <c r="Q169" s="61"/>
      <c r="R169" s="61"/>
      <c r="S169" s="61"/>
      <c r="T169" s="62"/>
      <c r="AT169" s="15" t="s">
        <v>121</v>
      </c>
      <c r="AU169" s="15" t="s">
        <v>83</v>
      </c>
    </row>
    <row r="170" spans="2:51" s="12" customFormat="1" ht="10.2">
      <c r="B170" s="190"/>
      <c r="C170" s="191"/>
      <c r="D170" s="187" t="s">
        <v>122</v>
      </c>
      <c r="E170" s="192" t="s">
        <v>21</v>
      </c>
      <c r="F170" s="193" t="s">
        <v>272</v>
      </c>
      <c r="G170" s="191"/>
      <c r="H170" s="194">
        <v>4</v>
      </c>
      <c r="I170" s="195"/>
      <c r="J170" s="191"/>
      <c r="K170" s="191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122</v>
      </c>
      <c r="AU170" s="200" t="s">
        <v>83</v>
      </c>
      <c r="AV170" s="12" t="s">
        <v>83</v>
      </c>
      <c r="AW170" s="12" t="s">
        <v>34</v>
      </c>
      <c r="AX170" s="12" t="s">
        <v>81</v>
      </c>
      <c r="AY170" s="200" t="s">
        <v>113</v>
      </c>
    </row>
    <row r="171" spans="2:65" s="1" customFormat="1" ht="24" customHeight="1">
      <c r="B171" s="32"/>
      <c r="C171" s="174" t="s">
        <v>273</v>
      </c>
      <c r="D171" s="174" t="s">
        <v>115</v>
      </c>
      <c r="E171" s="175" t="s">
        <v>274</v>
      </c>
      <c r="F171" s="176" t="s">
        <v>275</v>
      </c>
      <c r="G171" s="177" t="s">
        <v>268</v>
      </c>
      <c r="H171" s="178">
        <v>1</v>
      </c>
      <c r="I171" s="179"/>
      <c r="J171" s="180">
        <f>ROUND(I171*H171,2)</f>
        <v>0</v>
      </c>
      <c r="K171" s="176" t="s">
        <v>21</v>
      </c>
      <c r="L171" s="36"/>
      <c r="M171" s="181" t="s">
        <v>21</v>
      </c>
      <c r="N171" s="182" t="s">
        <v>44</v>
      </c>
      <c r="O171" s="61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AR171" s="185" t="s">
        <v>269</v>
      </c>
      <c r="AT171" s="185" t="s">
        <v>115</v>
      </c>
      <c r="AU171" s="185" t="s">
        <v>83</v>
      </c>
      <c r="AY171" s="15" t="s">
        <v>113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5" t="s">
        <v>81</v>
      </c>
      <c r="BK171" s="186">
        <f>ROUND(I171*H171,2)</f>
        <v>0</v>
      </c>
      <c r="BL171" s="15" t="s">
        <v>269</v>
      </c>
      <c r="BM171" s="185" t="s">
        <v>276</v>
      </c>
    </row>
    <row r="172" spans="2:47" s="1" customFormat="1" ht="19.2">
      <c r="B172" s="32"/>
      <c r="C172" s="33"/>
      <c r="D172" s="187" t="s">
        <v>121</v>
      </c>
      <c r="E172" s="33"/>
      <c r="F172" s="188" t="s">
        <v>275</v>
      </c>
      <c r="G172" s="33"/>
      <c r="H172" s="33"/>
      <c r="I172" s="101"/>
      <c r="J172" s="33"/>
      <c r="K172" s="33"/>
      <c r="L172" s="36"/>
      <c r="M172" s="189"/>
      <c r="N172" s="61"/>
      <c r="O172" s="61"/>
      <c r="P172" s="61"/>
      <c r="Q172" s="61"/>
      <c r="R172" s="61"/>
      <c r="S172" s="61"/>
      <c r="T172" s="62"/>
      <c r="AT172" s="15" t="s">
        <v>121</v>
      </c>
      <c r="AU172" s="15" t="s">
        <v>83</v>
      </c>
    </row>
    <row r="173" spans="2:51" s="12" customFormat="1" ht="10.2">
      <c r="B173" s="190"/>
      <c r="C173" s="191"/>
      <c r="D173" s="187" t="s">
        <v>122</v>
      </c>
      <c r="E173" s="192" t="s">
        <v>21</v>
      </c>
      <c r="F173" s="193" t="s">
        <v>277</v>
      </c>
      <c r="G173" s="191"/>
      <c r="H173" s="194">
        <v>1</v>
      </c>
      <c r="I173" s="195"/>
      <c r="J173" s="191"/>
      <c r="K173" s="191"/>
      <c r="L173" s="196"/>
      <c r="M173" s="197"/>
      <c r="N173" s="198"/>
      <c r="O173" s="198"/>
      <c r="P173" s="198"/>
      <c r="Q173" s="198"/>
      <c r="R173" s="198"/>
      <c r="S173" s="198"/>
      <c r="T173" s="199"/>
      <c r="AT173" s="200" t="s">
        <v>122</v>
      </c>
      <c r="AU173" s="200" t="s">
        <v>83</v>
      </c>
      <c r="AV173" s="12" t="s">
        <v>83</v>
      </c>
      <c r="AW173" s="12" t="s">
        <v>34</v>
      </c>
      <c r="AX173" s="12" t="s">
        <v>81</v>
      </c>
      <c r="AY173" s="200" t="s">
        <v>113</v>
      </c>
    </row>
    <row r="174" spans="2:65" s="1" customFormat="1" ht="16.5" customHeight="1">
      <c r="B174" s="32"/>
      <c r="C174" s="174" t="s">
        <v>278</v>
      </c>
      <c r="D174" s="174" t="s">
        <v>115</v>
      </c>
      <c r="E174" s="175" t="s">
        <v>279</v>
      </c>
      <c r="F174" s="176" t="s">
        <v>280</v>
      </c>
      <c r="G174" s="177" t="s">
        <v>268</v>
      </c>
      <c r="H174" s="178">
        <v>9</v>
      </c>
      <c r="I174" s="179"/>
      <c r="J174" s="180">
        <f>ROUND(I174*H174,2)</f>
        <v>0</v>
      </c>
      <c r="K174" s="176" t="s">
        <v>21</v>
      </c>
      <c r="L174" s="36"/>
      <c r="M174" s="181" t="s">
        <v>21</v>
      </c>
      <c r="N174" s="182" t="s">
        <v>44</v>
      </c>
      <c r="O174" s="61"/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AR174" s="185" t="s">
        <v>269</v>
      </c>
      <c r="AT174" s="185" t="s">
        <v>115</v>
      </c>
      <c r="AU174" s="185" t="s">
        <v>83</v>
      </c>
      <c r="AY174" s="15" t="s">
        <v>113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5" t="s">
        <v>81</v>
      </c>
      <c r="BK174" s="186">
        <f>ROUND(I174*H174,2)</f>
        <v>0</v>
      </c>
      <c r="BL174" s="15" t="s">
        <v>269</v>
      </c>
      <c r="BM174" s="185" t="s">
        <v>281</v>
      </c>
    </row>
    <row r="175" spans="2:47" s="1" customFormat="1" ht="10.2">
      <c r="B175" s="32"/>
      <c r="C175" s="33"/>
      <c r="D175" s="187" t="s">
        <v>121</v>
      </c>
      <c r="E175" s="33"/>
      <c r="F175" s="188" t="s">
        <v>280</v>
      </c>
      <c r="G175" s="33"/>
      <c r="H175" s="33"/>
      <c r="I175" s="101"/>
      <c r="J175" s="33"/>
      <c r="K175" s="33"/>
      <c r="L175" s="36"/>
      <c r="M175" s="189"/>
      <c r="N175" s="61"/>
      <c r="O175" s="61"/>
      <c r="P175" s="61"/>
      <c r="Q175" s="61"/>
      <c r="R175" s="61"/>
      <c r="S175" s="61"/>
      <c r="T175" s="62"/>
      <c r="AT175" s="15" t="s">
        <v>121</v>
      </c>
      <c r="AU175" s="15" t="s">
        <v>83</v>
      </c>
    </row>
    <row r="176" spans="2:51" s="12" customFormat="1" ht="10.2">
      <c r="B176" s="190"/>
      <c r="C176" s="191"/>
      <c r="D176" s="187" t="s">
        <v>122</v>
      </c>
      <c r="E176" s="192" t="s">
        <v>21</v>
      </c>
      <c r="F176" s="193" t="s">
        <v>282</v>
      </c>
      <c r="G176" s="191"/>
      <c r="H176" s="194">
        <v>9</v>
      </c>
      <c r="I176" s="195"/>
      <c r="J176" s="191"/>
      <c r="K176" s="191"/>
      <c r="L176" s="196"/>
      <c r="M176" s="197"/>
      <c r="N176" s="198"/>
      <c r="O176" s="198"/>
      <c r="P176" s="198"/>
      <c r="Q176" s="198"/>
      <c r="R176" s="198"/>
      <c r="S176" s="198"/>
      <c r="T176" s="199"/>
      <c r="AT176" s="200" t="s">
        <v>122</v>
      </c>
      <c r="AU176" s="200" t="s">
        <v>83</v>
      </c>
      <c r="AV176" s="12" t="s">
        <v>83</v>
      </c>
      <c r="AW176" s="12" t="s">
        <v>34</v>
      </c>
      <c r="AX176" s="12" t="s">
        <v>81</v>
      </c>
      <c r="AY176" s="200" t="s">
        <v>113</v>
      </c>
    </row>
    <row r="177" spans="2:65" s="1" customFormat="1" ht="36" customHeight="1">
      <c r="B177" s="32"/>
      <c r="C177" s="174" t="s">
        <v>283</v>
      </c>
      <c r="D177" s="174" t="s">
        <v>115</v>
      </c>
      <c r="E177" s="175" t="s">
        <v>284</v>
      </c>
      <c r="F177" s="176" t="s">
        <v>285</v>
      </c>
      <c r="G177" s="177" t="s">
        <v>268</v>
      </c>
      <c r="H177" s="178">
        <v>2</v>
      </c>
      <c r="I177" s="179"/>
      <c r="J177" s="180">
        <f>ROUND(I177*H177,2)</f>
        <v>0</v>
      </c>
      <c r="K177" s="176" t="s">
        <v>21</v>
      </c>
      <c r="L177" s="36"/>
      <c r="M177" s="181" t="s">
        <v>21</v>
      </c>
      <c r="N177" s="182" t="s">
        <v>44</v>
      </c>
      <c r="O177" s="61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AR177" s="185" t="s">
        <v>269</v>
      </c>
      <c r="AT177" s="185" t="s">
        <v>115</v>
      </c>
      <c r="AU177" s="185" t="s">
        <v>83</v>
      </c>
      <c r="AY177" s="15" t="s">
        <v>113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5" t="s">
        <v>81</v>
      </c>
      <c r="BK177" s="186">
        <f>ROUND(I177*H177,2)</f>
        <v>0</v>
      </c>
      <c r="BL177" s="15" t="s">
        <v>269</v>
      </c>
      <c r="BM177" s="185" t="s">
        <v>286</v>
      </c>
    </row>
    <row r="178" spans="2:47" s="1" customFormat="1" ht="19.2">
      <c r="B178" s="32"/>
      <c r="C178" s="33"/>
      <c r="D178" s="187" t="s">
        <v>121</v>
      </c>
      <c r="E178" s="33"/>
      <c r="F178" s="188" t="s">
        <v>285</v>
      </c>
      <c r="G178" s="33"/>
      <c r="H178" s="33"/>
      <c r="I178" s="101"/>
      <c r="J178" s="33"/>
      <c r="K178" s="33"/>
      <c r="L178" s="36"/>
      <c r="M178" s="189"/>
      <c r="N178" s="61"/>
      <c r="O178" s="61"/>
      <c r="P178" s="61"/>
      <c r="Q178" s="61"/>
      <c r="R178" s="61"/>
      <c r="S178" s="61"/>
      <c r="T178" s="62"/>
      <c r="AT178" s="15" t="s">
        <v>121</v>
      </c>
      <c r="AU178" s="15" t="s">
        <v>83</v>
      </c>
    </row>
    <row r="179" spans="2:51" s="12" customFormat="1" ht="10.2">
      <c r="B179" s="190"/>
      <c r="C179" s="191"/>
      <c r="D179" s="187" t="s">
        <v>122</v>
      </c>
      <c r="E179" s="192" t="s">
        <v>21</v>
      </c>
      <c r="F179" s="193" t="s">
        <v>287</v>
      </c>
      <c r="G179" s="191"/>
      <c r="H179" s="194">
        <v>2</v>
      </c>
      <c r="I179" s="195"/>
      <c r="J179" s="191"/>
      <c r="K179" s="191"/>
      <c r="L179" s="196"/>
      <c r="M179" s="211"/>
      <c r="N179" s="212"/>
      <c r="O179" s="212"/>
      <c r="P179" s="212"/>
      <c r="Q179" s="212"/>
      <c r="R179" s="212"/>
      <c r="S179" s="212"/>
      <c r="T179" s="213"/>
      <c r="AT179" s="200" t="s">
        <v>122</v>
      </c>
      <c r="AU179" s="200" t="s">
        <v>83</v>
      </c>
      <c r="AV179" s="12" t="s">
        <v>83</v>
      </c>
      <c r="AW179" s="12" t="s">
        <v>34</v>
      </c>
      <c r="AX179" s="12" t="s">
        <v>81</v>
      </c>
      <c r="AY179" s="200" t="s">
        <v>113</v>
      </c>
    </row>
    <row r="180" spans="2:12" s="1" customFormat="1" ht="6.9" customHeight="1">
      <c r="B180" s="44"/>
      <c r="C180" s="45"/>
      <c r="D180" s="45"/>
      <c r="E180" s="45"/>
      <c r="F180" s="45"/>
      <c r="G180" s="45"/>
      <c r="H180" s="45"/>
      <c r="I180" s="125"/>
      <c r="J180" s="45"/>
      <c r="K180" s="45"/>
      <c r="L180" s="36"/>
    </row>
  </sheetData>
  <sheetProtection algorithmName="SHA-512" hashValue="ZbS4r4VI/XrJ5H/KySjdXb7PbDfLwrJagmQzMhpXCXPDyjAbWCalvFclquupUZ6G4DlP641BrWbaxYEoLjRZoA==" saltValue="ERzBg77Dehhl9/gqBuBr60Ie82mWe63Bhk2LoZ681S0nbGXYfZgb0EMM1WQU1MW2THG8NqM4giKcY3WVvuiSFg==" spinCount="100000" sheet="1" objects="1" scenarios="1" formatColumns="0" formatRows="0" autoFilter="0"/>
  <autoFilter ref="C85:K179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4" customWidth="1"/>
    <col min="2" max="2" width="1.7109375" style="214" customWidth="1"/>
    <col min="3" max="4" width="5.00390625" style="214" customWidth="1"/>
    <col min="5" max="5" width="11.7109375" style="214" customWidth="1"/>
    <col min="6" max="6" width="9.140625" style="214" customWidth="1"/>
    <col min="7" max="7" width="5.00390625" style="214" customWidth="1"/>
    <col min="8" max="8" width="77.8515625" style="214" customWidth="1"/>
    <col min="9" max="10" width="20.00390625" style="214" customWidth="1"/>
    <col min="11" max="11" width="1.7109375" style="214" customWidth="1"/>
  </cols>
  <sheetData>
    <row r="1" ht="37.5" customHeight="1"/>
    <row r="2" spans="2:1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13" customFormat="1" ht="45" customHeight="1">
      <c r="B3" s="218"/>
      <c r="C3" s="345" t="s">
        <v>288</v>
      </c>
      <c r="D3" s="345"/>
      <c r="E3" s="345"/>
      <c r="F3" s="345"/>
      <c r="G3" s="345"/>
      <c r="H3" s="345"/>
      <c r="I3" s="345"/>
      <c r="J3" s="345"/>
      <c r="K3" s="219"/>
    </row>
    <row r="4" spans="2:11" ht="25.5" customHeight="1">
      <c r="B4" s="220"/>
      <c r="C4" s="349" t="s">
        <v>289</v>
      </c>
      <c r="D4" s="349"/>
      <c r="E4" s="349"/>
      <c r="F4" s="349"/>
      <c r="G4" s="349"/>
      <c r="H4" s="349"/>
      <c r="I4" s="349"/>
      <c r="J4" s="349"/>
      <c r="K4" s="221"/>
    </row>
    <row r="5" spans="2:11" ht="5.25" customHeight="1">
      <c r="B5" s="220"/>
      <c r="C5" s="222"/>
      <c r="D5" s="222"/>
      <c r="E5" s="222"/>
      <c r="F5" s="222"/>
      <c r="G5" s="222"/>
      <c r="H5" s="222"/>
      <c r="I5" s="222"/>
      <c r="J5" s="222"/>
      <c r="K5" s="221"/>
    </row>
    <row r="6" spans="2:11" ht="15" customHeight="1">
      <c r="B6" s="220"/>
      <c r="C6" s="347" t="s">
        <v>290</v>
      </c>
      <c r="D6" s="347"/>
      <c r="E6" s="347"/>
      <c r="F6" s="347"/>
      <c r="G6" s="347"/>
      <c r="H6" s="347"/>
      <c r="I6" s="347"/>
      <c r="J6" s="347"/>
      <c r="K6" s="221"/>
    </row>
    <row r="7" spans="2:11" ht="15" customHeight="1">
      <c r="B7" s="224"/>
      <c r="C7" s="347" t="s">
        <v>291</v>
      </c>
      <c r="D7" s="347"/>
      <c r="E7" s="347"/>
      <c r="F7" s="347"/>
      <c r="G7" s="347"/>
      <c r="H7" s="347"/>
      <c r="I7" s="347"/>
      <c r="J7" s="347"/>
      <c r="K7" s="221"/>
    </row>
    <row r="8" spans="2:11" ht="12.75" customHeight="1">
      <c r="B8" s="224"/>
      <c r="C8" s="223"/>
      <c r="D8" s="223"/>
      <c r="E8" s="223"/>
      <c r="F8" s="223"/>
      <c r="G8" s="223"/>
      <c r="H8" s="223"/>
      <c r="I8" s="223"/>
      <c r="J8" s="223"/>
      <c r="K8" s="221"/>
    </row>
    <row r="9" spans="2:11" ht="15" customHeight="1">
      <c r="B9" s="224"/>
      <c r="C9" s="347" t="s">
        <v>292</v>
      </c>
      <c r="D9" s="347"/>
      <c r="E9" s="347"/>
      <c r="F9" s="347"/>
      <c r="G9" s="347"/>
      <c r="H9" s="347"/>
      <c r="I9" s="347"/>
      <c r="J9" s="347"/>
      <c r="K9" s="221"/>
    </row>
    <row r="10" spans="2:11" ht="15" customHeight="1">
      <c r="B10" s="224"/>
      <c r="C10" s="223"/>
      <c r="D10" s="347" t="s">
        <v>293</v>
      </c>
      <c r="E10" s="347"/>
      <c r="F10" s="347"/>
      <c r="G10" s="347"/>
      <c r="H10" s="347"/>
      <c r="I10" s="347"/>
      <c r="J10" s="347"/>
      <c r="K10" s="221"/>
    </row>
    <row r="11" spans="2:11" ht="15" customHeight="1">
      <c r="B11" s="224"/>
      <c r="C11" s="225"/>
      <c r="D11" s="347" t="s">
        <v>294</v>
      </c>
      <c r="E11" s="347"/>
      <c r="F11" s="347"/>
      <c r="G11" s="347"/>
      <c r="H11" s="347"/>
      <c r="I11" s="347"/>
      <c r="J11" s="347"/>
      <c r="K11" s="221"/>
    </row>
    <row r="12" spans="2:11" ht="15" customHeight="1">
      <c r="B12" s="224"/>
      <c r="C12" s="225"/>
      <c r="D12" s="223"/>
      <c r="E12" s="223"/>
      <c r="F12" s="223"/>
      <c r="G12" s="223"/>
      <c r="H12" s="223"/>
      <c r="I12" s="223"/>
      <c r="J12" s="223"/>
      <c r="K12" s="221"/>
    </row>
    <row r="13" spans="2:11" ht="15" customHeight="1">
      <c r="B13" s="224"/>
      <c r="C13" s="225"/>
      <c r="D13" s="226" t="s">
        <v>295</v>
      </c>
      <c r="E13" s="223"/>
      <c r="F13" s="223"/>
      <c r="G13" s="223"/>
      <c r="H13" s="223"/>
      <c r="I13" s="223"/>
      <c r="J13" s="223"/>
      <c r="K13" s="221"/>
    </row>
    <row r="14" spans="2:11" ht="12.75" customHeight="1">
      <c r="B14" s="224"/>
      <c r="C14" s="225"/>
      <c r="D14" s="225"/>
      <c r="E14" s="225"/>
      <c r="F14" s="225"/>
      <c r="G14" s="225"/>
      <c r="H14" s="225"/>
      <c r="I14" s="225"/>
      <c r="J14" s="225"/>
      <c r="K14" s="221"/>
    </row>
    <row r="15" spans="2:11" ht="15" customHeight="1">
      <c r="B15" s="224"/>
      <c r="C15" s="225"/>
      <c r="D15" s="347" t="s">
        <v>296</v>
      </c>
      <c r="E15" s="347"/>
      <c r="F15" s="347"/>
      <c r="G15" s="347"/>
      <c r="H15" s="347"/>
      <c r="I15" s="347"/>
      <c r="J15" s="347"/>
      <c r="K15" s="221"/>
    </row>
    <row r="16" spans="2:11" ht="15" customHeight="1">
      <c r="B16" s="224"/>
      <c r="C16" s="225"/>
      <c r="D16" s="347" t="s">
        <v>297</v>
      </c>
      <c r="E16" s="347"/>
      <c r="F16" s="347"/>
      <c r="G16" s="347"/>
      <c r="H16" s="347"/>
      <c r="I16" s="347"/>
      <c r="J16" s="347"/>
      <c r="K16" s="221"/>
    </row>
    <row r="17" spans="2:11" ht="15" customHeight="1">
      <c r="B17" s="224"/>
      <c r="C17" s="225"/>
      <c r="D17" s="347" t="s">
        <v>298</v>
      </c>
      <c r="E17" s="347"/>
      <c r="F17" s="347"/>
      <c r="G17" s="347"/>
      <c r="H17" s="347"/>
      <c r="I17" s="347"/>
      <c r="J17" s="347"/>
      <c r="K17" s="221"/>
    </row>
    <row r="18" spans="2:11" ht="15" customHeight="1">
      <c r="B18" s="224"/>
      <c r="C18" s="225"/>
      <c r="D18" s="225"/>
      <c r="E18" s="227" t="s">
        <v>80</v>
      </c>
      <c r="F18" s="347" t="s">
        <v>299</v>
      </c>
      <c r="G18" s="347"/>
      <c r="H18" s="347"/>
      <c r="I18" s="347"/>
      <c r="J18" s="347"/>
      <c r="K18" s="221"/>
    </row>
    <row r="19" spans="2:11" ht="15" customHeight="1">
      <c r="B19" s="224"/>
      <c r="C19" s="225"/>
      <c r="D19" s="225"/>
      <c r="E19" s="227" t="s">
        <v>300</v>
      </c>
      <c r="F19" s="347" t="s">
        <v>301</v>
      </c>
      <c r="G19" s="347"/>
      <c r="H19" s="347"/>
      <c r="I19" s="347"/>
      <c r="J19" s="347"/>
      <c r="K19" s="221"/>
    </row>
    <row r="20" spans="2:11" ht="15" customHeight="1">
      <c r="B20" s="224"/>
      <c r="C20" s="225"/>
      <c r="D20" s="225"/>
      <c r="E20" s="227" t="s">
        <v>302</v>
      </c>
      <c r="F20" s="347" t="s">
        <v>303</v>
      </c>
      <c r="G20" s="347"/>
      <c r="H20" s="347"/>
      <c r="I20" s="347"/>
      <c r="J20" s="347"/>
      <c r="K20" s="221"/>
    </row>
    <row r="21" spans="2:11" ht="15" customHeight="1">
      <c r="B21" s="224"/>
      <c r="C21" s="225"/>
      <c r="D21" s="225"/>
      <c r="E21" s="227" t="s">
        <v>304</v>
      </c>
      <c r="F21" s="347" t="s">
        <v>305</v>
      </c>
      <c r="G21" s="347"/>
      <c r="H21" s="347"/>
      <c r="I21" s="347"/>
      <c r="J21" s="347"/>
      <c r="K21" s="221"/>
    </row>
    <row r="22" spans="2:11" ht="15" customHeight="1">
      <c r="B22" s="224"/>
      <c r="C22" s="225"/>
      <c r="D22" s="225"/>
      <c r="E22" s="227" t="s">
        <v>306</v>
      </c>
      <c r="F22" s="347" t="s">
        <v>307</v>
      </c>
      <c r="G22" s="347"/>
      <c r="H22" s="347"/>
      <c r="I22" s="347"/>
      <c r="J22" s="347"/>
      <c r="K22" s="221"/>
    </row>
    <row r="23" spans="2:11" ht="15" customHeight="1">
      <c r="B23" s="224"/>
      <c r="C23" s="225"/>
      <c r="D23" s="225"/>
      <c r="E23" s="227" t="s">
        <v>308</v>
      </c>
      <c r="F23" s="347" t="s">
        <v>309</v>
      </c>
      <c r="G23" s="347"/>
      <c r="H23" s="347"/>
      <c r="I23" s="347"/>
      <c r="J23" s="347"/>
      <c r="K23" s="221"/>
    </row>
    <row r="24" spans="2:11" ht="12.75" customHeight="1">
      <c r="B24" s="224"/>
      <c r="C24" s="225"/>
      <c r="D24" s="225"/>
      <c r="E24" s="225"/>
      <c r="F24" s="225"/>
      <c r="G24" s="225"/>
      <c r="H24" s="225"/>
      <c r="I24" s="225"/>
      <c r="J24" s="225"/>
      <c r="K24" s="221"/>
    </row>
    <row r="25" spans="2:11" ht="15" customHeight="1">
      <c r="B25" s="224"/>
      <c r="C25" s="347" t="s">
        <v>310</v>
      </c>
      <c r="D25" s="347"/>
      <c r="E25" s="347"/>
      <c r="F25" s="347"/>
      <c r="G25" s="347"/>
      <c r="H25" s="347"/>
      <c r="I25" s="347"/>
      <c r="J25" s="347"/>
      <c r="K25" s="221"/>
    </row>
    <row r="26" spans="2:11" ht="15" customHeight="1">
      <c r="B26" s="224"/>
      <c r="C26" s="347" t="s">
        <v>311</v>
      </c>
      <c r="D26" s="347"/>
      <c r="E26" s="347"/>
      <c r="F26" s="347"/>
      <c r="G26" s="347"/>
      <c r="H26" s="347"/>
      <c r="I26" s="347"/>
      <c r="J26" s="347"/>
      <c r="K26" s="221"/>
    </row>
    <row r="27" spans="2:11" ht="15" customHeight="1">
      <c r="B27" s="224"/>
      <c r="C27" s="223"/>
      <c r="D27" s="347" t="s">
        <v>312</v>
      </c>
      <c r="E27" s="347"/>
      <c r="F27" s="347"/>
      <c r="G27" s="347"/>
      <c r="H27" s="347"/>
      <c r="I27" s="347"/>
      <c r="J27" s="347"/>
      <c r="K27" s="221"/>
    </row>
    <row r="28" spans="2:11" ht="15" customHeight="1">
      <c r="B28" s="224"/>
      <c r="C28" s="225"/>
      <c r="D28" s="347" t="s">
        <v>313</v>
      </c>
      <c r="E28" s="347"/>
      <c r="F28" s="347"/>
      <c r="G28" s="347"/>
      <c r="H28" s="347"/>
      <c r="I28" s="347"/>
      <c r="J28" s="347"/>
      <c r="K28" s="221"/>
    </row>
    <row r="29" spans="2:11" ht="12.75" customHeight="1">
      <c r="B29" s="224"/>
      <c r="C29" s="225"/>
      <c r="D29" s="225"/>
      <c r="E29" s="225"/>
      <c r="F29" s="225"/>
      <c r="G29" s="225"/>
      <c r="H29" s="225"/>
      <c r="I29" s="225"/>
      <c r="J29" s="225"/>
      <c r="K29" s="221"/>
    </row>
    <row r="30" spans="2:11" ht="15" customHeight="1">
      <c r="B30" s="224"/>
      <c r="C30" s="225"/>
      <c r="D30" s="347" t="s">
        <v>314</v>
      </c>
      <c r="E30" s="347"/>
      <c r="F30" s="347"/>
      <c r="G30" s="347"/>
      <c r="H30" s="347"/>
      <c r="I30" s="347"/>
      <c r="J30" s="347"/>
      <c r="K30" s="221"/>
    </row>
    <row r="31" spans="2:11" ht="15" customHeight="1">
      <c r="B31" s="224"/>
      <c r="C31" s="225"/>
      <c r="D31" s="347" t="s">
        <v>315</v>
      </c>
      <c r="E31" s="347"/>
      <c r="F31" s="347"/>
      <c r="G31" s="347"/>
      <c r="H31" s="347"/>
      <c r="I31" s="347"/>
      <c r="J31" s="347"/>
      <c r="K31" s="221"/>
    </row>
    <row r="32" spans="2:11" ht="12.75" customHeight="1">
      <c r="B32" s="224"/>
      <c r="C32" s="225"/>
      <c r="D32" s="225"/>
      <c r="E32" s="225"/>
      <c r="F32" s="225"/>
      <c r="G32" s="225"/>
      <c r="H32" s="225"/>
      <c r="I32" s="225"/>
      <c r="J32" s="225"/>
      <c r="K32" s="221"/>
    </row>
    <row r="33" spans="2:11" ht="15" customHeight="1">
      <c r="B33" s="224"/>
      <c r="C33" s="225"/>
      <c r="D33" s="347" t="s">
        <v>316</v>
      </c>
      <c r="E33" s="347"/>
      <c r="F33" s="347"/>
      <c r="G33" s="347"/>
      <c r="H33" s="347"/>
      <c r="I33" s="347"/>
      <c r="J33" s="347"/>
      <c r="K33" s="221"/>
    </row>
    <row r="34" spans="2:11" ht="15" customHeight="1">
      <c r="B34" s="224"/>
      <c r="C34" s="225"/>
      <c r="D34" s="347" t="s">
        <v>317</v>
      </c>
      <c r="E34" s="347"/>
      <c r="F34" s="347"/>
      <c r="G34" s="347"/>
      <c r="H34" s="347"/>
      <c r="I34" s="347"/>
      <c r="J34" s="347"/>
      <c r="K34" s="221"/>
    </row>
    <row r="35" spans="2:11" ht="15" customHeight="1">
      <c r="B35" s="224"/>
      <c r="C35" s="225"/>
      <c r="D35" s="347" t="s">
        <v>318</v>
      </c>
      <c r="E35" s="347"/>
      <c r="F35" s="347"/>
      <c r="G35" s="347"/>
      <c r="H35" s="347"/>
      <c r="I35" s="347"/>
      <c r="J35" s="347"/>
      <c r="K35" s="221"/>
    </row>
    <row r="36" spans="2:11" ht="15" customHeight="1">
      <c r="B36" s="224"/>
      <c r="C36" s="225"/>
      <c r="D36" s="223"/>
      <c r="E36" s="226" t="s">
        <v>99</v>
      </c>
      <c r="F36" s="223"/>
      <c r="G36" s="347" t="s">
        <v>319</v>
      </c>
      <c r="H36" s="347"/>
      <c r="I36" s="347"/>
      <c r="J36" s="347"/>
      <c r="K36" s="221"/>
    </row>
    <row r="37" spans="2:11" ht="30.75" customHeight="1">
      <c r="B37" s="224"/>
      <c r="C37" s="225"/>
      <c r="D37" s="223"/>
      <c r="E37" s="226" t="s">
        <v>320</v>
      </c>
      <c r="F37" s="223"/>
      <c r="G37" s="347" t="s">
        <v>321</v>
      </c>
      <c r="H37" s="347"/>
      <c r="I37" s="347"/>
      <c r="J37" s="347"/>
      <c r="K37" s="221"/>
    </row>
    <row r="38" spans="2:11" ht="15" customHeight="1">
      <c r="B38" s="224"/>
      <c r="C38" s="225"/>
      <c r="D38" s="223"/>
      <c r="E38" s="226" t="s">
        <v>54</v>
      </c>
      <c r="F38" s="223"/>
      <c r="G38" s="347" t="s">
        <v>322</v>
      </c>
      <c r="H38" s="347"/>
      <c r="I38" s="347"/>
      <c r="J38" s="347"/>
      <c r="K38" s="221"/>
    </row>
    <row r="39" spans="2:11" ht="15" customHeight="1">
      <c r="B39" s="224"/>
      <c r="C39" s="225"/>
      <c r="D39" s="223"/>
      <c r="E39" s="226" t="s">
        <v>55</v>
      </c>
      <c r="F39" s="223"/>
      <c r="G39" s="347" t="s">
        <v>323</v>
      </c>
      <c r="H39" s="347"/>
      <c r="I39" s="347"/>
      <c r="J39" s="347"/>
      <c r="K39" s="221"/>
    </row>
    <row r="40" spans="2:11" ht="15" customHeight="1">
      <c r="B40" s="224"/>
      <c r="C40" s="225"/>
      <c r="D40" s="223"/>
      <c r="E40" s="226" t="s">
        <v>100</v>
      </c>
      <c r="F40" s="223"/>
      <c r="G40" s="347" t="s">
        <v>324</v>
      </c>
      <c r="H40" s="347"/>
      <c r="I40" s="347"/>
      <c r="J40" s="347"/>
      <c r="K40" s="221"/>
    </row>
    <row r="41" spans="2:11" ht="15" customHeight="1">
      <c r="B41" s="224"/>
      <c r="C41" s="225"/>
      <c r="D41" s="223"/>
      <c r="E41" s="226" t="s">
        <v>101</v>
      </c>
      <c r="F41" s="223"/>
      <c r="G41" s="347" t="s">
        <v>325</v>
      </c>
      <c r="H41" s="347"/>
      <c r="I41" s="347"/>
      <c r="J41" s="347"/>
      <c r="K41" s="221"/>
    </row>
    <row r="42" spans="2:11" ht="15" customHeight="1">
      <c r="B42" s="224"/>
      <c r="C42" s="225"/>
      <c r="D42" s="223"/>
      <c r="E42" s="226" t="s">
        <v>326</v>
      </c>
      <c r="F42" s="223"/>
      <c r="G42" s="347" t="s">
        <v>327</v>
      </c>
      <c r="H42" s="347"/>
      <c r="I42" s="347"/>
      <c r="J42" s="347"/>
      <c r="K42" s="221"/>
    </row>
    <row r="43" spans="2:11" ht="15" customHeight="1">
      <c r="B43" s="224"/>
      <c r="C43" s="225"/>
      <c r="D43" s="223"/>
      <c r="E43" s="226"/>
      <c r="F43" s="223"/>
      <c r="G43" s="347" t="s">
        <v>328</v>
      </c>
      <c r="H43" s="347"/>
      <c r="I43" s="347"/>
      <c r="J43" s="347"/>
      <c r="K43" s="221"/>
    </row>
    <row r="44" spans="2:11" ht="15" customHeight="1">
      <c r="B44" s="224"/>
      <c r="C44" s="225"/>
      <c r="D44" s="223"/>
      <c r="E44" s="226" t="s">
        <v>329</v>
      </c>
      <c r="F44" s="223"/>
      <c r="G44" s="347" t="s">
        <v>330</v>
      </c>
      <c r="H44" s="347"/>
      <c r="I44" s="347"/>
      <c r="J44" s="347"/>
      <c r="K44" s="221"/>
    </row>
    <row r="45" spans="2:11" ht="15" customHeight="1">
      <c r="B45" s="224"/>
      <c r="C45" s="225"/>
      <c r="D45" s="223"/>
      <c r="E45" s="226" t="s">
        <v>103</v>
      </c>
      <c r="F45" s="223"/>
      <c r="G45" s="347" t="s">
        <v>331</v>
      </c>
      <c r="H45" s="347"/>
      <c r="I45" s="347"/>
      <c r="J45" s="347"/>
      <c r="K45" s="221"/>
    </row>
    <row r="46" spans="2:11" ht="12.75" customHeight="1">
      <c r="B46" s="224"/>
      <c r="C46" s="225"/>
      <c r="D46" s="223"/>
      <c r="E46" s="223"/>
      <c r="F46" s="223"/>
      <c r="G46" s="223"/>
      <c r="H46" s="223"/>
      <c r="I46" s="223"/>
      <c r="J46" s="223"/>
      <c r="K46" s="221"/>
    </row>
    <row r="47" spans="2:11" ht="15" customHeight="1">
      <c r="B47" s="224"/>
      <c r="C47" s="225"/>
      <c r="D47" s="347" t="s">
        <v>332</v>
      </c>
      <c r="E47" s="347"/>
      <c r="F47" s="347"/>
      <c r="G47" s="347"/>
      <c r="H47" s="347"/>
      <c r="I47" s="347"/>
      <c r="J47" s="347"/>
      <c r="K47" s="221"/>
    </row>
    <row r="48" spans="2:11" ht="15" customHeight="1">
      <c r="B48" s="224"/>
      <c r="C48" s="225"/>
      <c r="D48" s="225"/>
      <c r="E48" s="347" t="s">
        <v>333</v>
      </c>
      <c r="F48" s="347"/>
      <c r="G48" s="347"/>
      <c r="H48" s="347"/>
      <c r="I48" s="347"/>
      <c r="J48" s="347"/>
      <c r="K48" s="221"/>
    </row>
    <row r="49" spans="2:11" ht="15" customHeight="1">
      <c r="B49" s="224"/>
      <c r="C49" s="225"/>
      <c r="D49" s="225"/>
      <c r="E49" s="347" t="s">
        <v>334</v>
      </c>
      <c r="F49" s="347"/>
      <c r="G49" s="347"/>
      <c r="H49" s="347"/>
      <c r="I49" s="347"/>
      <c r="J49" s="347"/>
      <c r="K49" s="221"/>
    </row>
    <row r="50" spans="2:11" ht="15" customHeight="1">
      <c r="B50" s="224"/>
      <c r="C50" s="225"/>
      <c r="D50" s="225"/>
      <c r="E50" s="347" t="s">
        <v>335</v>
      </c>
      <c r="F50" s="347"/>
      <c r="G50" s="347"/>
      <c r="H50" s="347"/>
      <c r="I50" s="347"/>
      <c r="J50" s="347"/>
      <c r="K50" s="221"/>
    </row>
    <row r="51" spans="2:11" ht="15" customHeight="1">
      <c r="B51" s="224"/>
      <c r="C51" s="225"/>
      <c r="D51" s="347" t="s">
        <v>336</v>
      </c>
      <c r="E51" s="347"/>
      <c r="F51" s="347"/>
      <c r="G51" s="347"/>
      <c r="H51" s="347"/>
      <c r="I51" s="347"/>
      <c r="J51" s="347"/>
      <c r="K51" s="221"/>
    </row>
    <row r="52" spans="2:11" ht="25.5" customHeight="1">
      <c r="B52" s="220"/>
      <c r="C52" s="349" t="s">
        <v>337</v>
      </c>
      <c r="D52" s="349"/>
      <c r="E52" s="349"/>
      <c r="F52" s="349"/>
      <c r="G52" s="349"/>
      <c r="H52" s="349"/>
      <c r="I52" s="349"/>
      <c r="J52" s="349"/>
      <c r="K52" s="221"/>
    </row>
    <row r="53" spans="2:11" ht="5.25" customHeight="1">
      <c r="B53" s="220"/>
      <c r="C53" s="222"/>
      <c r="D53" s="222"/>
      <c r="E53" s="222"/>
      <c r="F53" s="222"/>
      <c r="G53" s="222"/>
      <c r="H53" s="222"/>
      <c r="I53" s="222"/>
      <c r="J53" s="222"/>
      <c r="K53" s="221"/>
    </row>
    <row r="54" spans="2:11" ht="15" customHeight="1">
      <c r="B54" s="220"/>
      <c r="C54" s="347" t="s">
        <v>338</v>
      </c>
      <c r="D54" s="347"/>
      <c r="E54" s="347"/>
      <c r="F54" s="347"/>
      <c r="G54" s="347"/>
      <c r="H54" s="347"/>
      <c r="I54" s="347"/>
      <c r="J54" s="347"/>
      <c r="K54" s="221"/>
    </row>
    <row r="55" spans="2:11" ht="15" customHeight="1">
      <c r="B55" s="220"/>
      <c r="C55" s="347" t="s">
        <v>339</v>
      </c>
      <c r="D55" s="347"/>
      <c r="E55" s="347"/>
      <c r="F55" s="347"/>
      <c r="G55" s="347"/>
      <c r="H55" s="347"/>
      <c r="I55" s="347"/>
      <c r="J55" s="347"/>
      <c r="K55" s="221"/>
    </row>
    <row r="56" spans="2:11" ht="12.75" customHeight="1">
      <c r="B56" s="220"/>
      <c r="C56" s="223"/>
      <c r="D56" s="223"/>
      <c r="E56" s="223"/>
      <c r="F56" s="223"/>
      <c r="G56" s="223"/>
      <c r="H56" s="223"/>
      <c r="I56" s="223"/>
      <c r="J56" s="223"/>
      <c r="K56" s="221"/>
    </row>
    <row r="57" spans="2:11" ht="15" customHeight="1">
      <c r="B57" s="220"/>
      <c r="C57" s="347" t="s">
        <v>340</v>
      </c>
      <c r="D57" s="347"/>
      <c r="E57" s="347"/>
      <c r="F57" s="347"/>
      <c r="G57" s="347"/>
      <c r="H57" s="347"/>
      <c r="I57" s="347"/>
      <c r="J57" s="347"/>
      <c r="K57" s="221"/>
    </row>
    <row r="58" spans="2:11" ht="15" customHeight="1">
      <c r="B58" s="220"/>
      <c r="C58" s="225"/>
      <c r="D58" s="347" t="s">
        <v>341</v>
      </c>
      <c r="E58" s="347"/>
      <c r="F58" s="347"/>
      <c r="G58" s="347"/>
      <c r="H58" s="347"/>
      <c r="I58" s="347"/>
      <c r="J58" s="347"/>
      <c r="K58" s="221"/>
    </row>
    <row r="59" spans="2:11" ht="15" customHeight="1">
      <c r="B59" s="220"/>
      <c r="C59" s="225"/>
      <c r="D59" s="347" t="s">
        <v>342</v>
      </c>
      <c r="E59" s="347"/>
      <c r="F59" s="347"/>
      <c r="G59" s="347"/>
      <c r="H59" s="347"/>
      <c r="I59" s="347"/>
      <c r="J59" s="347"/>
      <c r="K59" s="221"/>
    </row>
    <row r="60" spans="2:11" ht="15" customHeight="1">
      <c r="B60" s="220"/>
      <c r="C60" s="225"/>
      <c r="D60" s="347" t="s">
        <v>343</v>
      </c>
      <c r="E60" s="347"/>
      <c r="F60" s="347"/>
      <c r="G60" s="347"/>
      <c r="H60" s="347"/>
      <c r="I60" s="347"/>
      <c r="J60" s="347"/>
      <c r="K60" s="221"/>
    </row>
    <row r="61" spans="2:11" ht="15" customHeight="1">
      <c r="B61" s="220"/>
      <c r="C61" s="225"/>
      <c r="D61" s="347" t="s">
        <v>344</v>
      </c>
      <c r="E61" s="347"/>
      <c r="F61" s="347"/>
      <c r="G61" s="347"/>
      <c r="H61" s="347"/>
      <c r="I61" s="347"/>
      <c r="J61" s="347"/>
      <c r="K61" s="221"/>
    </row>
    <row r="62" spans="2:11" ht="15" customHeight="1">
      <c r="B62" s="220"/>
      <c r="C62" s="225"/>
      <c r="D62" s="348" t="s">
        <v>345</v>
      </c>
      <c r="E62" s="348"/>
      <c r="F62" s="348"/>
      <c r="G62" s="348"/>
      <c r="H62" s="348"/>
      <c r="I62" s="348"/>
      <c r="J62" s="348"/>
      <c r="K62" s="221"/>
    </row>
    <row r="63" spans="2:11" ht="15" customHeight="1">
      <c r="B63" s="220"/>
      <c r="C63" s="225"/>
      <c r="D63" s="347" t="s">
        <v>346</v>
      </c>
      <c r="E63" s="347"/>
      <c r="F63" s="347"/>
      <c r="G63" s="347"/>
      <c r="H63" s="347"/>
      <c r="I63" s="347"/>
      <c r="J63" s="347"/>
      <c r="K63" s="221"/>
    </row>
    <row r="64" spans="2:11" ht="12.75" customHeight="1">
      <c r="B64" s="220"/>
      <c r="C64" s="225"/>
      <c r="D64" s="225"/>
      <c r="E64" s="228"/>
      <c r="F64" s="225"/>
      <c r="G64" s="225"/>
      <c r="H64" s="225"/>
      <c r="I64" s="225"/>
      <c r="J64" s="225"/>
      <c r="K64" s="221"/>
    </row>
    <row r="65" spans="2:11" ht="15" customHeight="1">
      <c r="B65" s="220"/>
      <c r="C65" s="225"/>
      <c r="D65" s="347" t="s">
        <v>347</v>
      </c>
      <c r="E65" s="347"/>
      <c r="F65" s="347"/>
      <c r="G65" s="347"/>
      <c r="H65" s="347"/>
      <c r="I65" s="347"/>
      <c r="J65" s="347"/>
      <c r="K65" s="221"/>
    </row>
    <row r="66" spans="2:11" ht="15" customHeight="1">
      <c r="B66" s="220"/>
      <c r="C66" s="225"/>
      <c r="D66" s="348" t="s">
        <v>348</v>
      </c>
      <c r="E66" s="348"/>
      <c r="F66" s="348"/>
      <c r="G66" s="348"/>
      <c r="H66" s="348"/>
      <c r="I66" s="348"/>
      <c r="J66" s="348"/>
      <c r="K66" s="221"/>
    </row>
    <row r="67" spans="2:11" ht="15" customHeight="1">
      <c r="B67" s="220"/>
      <c r="C67" s="225"/>
      <c r="D67" s="347" t="s">
        <v>349</v>
      </c>
      <c r="E67" s="347"/>
      <c r="F67" s="347"/>
      <c r="G67" s="347"/>
      <c r="H67" s="347"/>
      <c r="I67" s="347"/>
      <c r="J67" s="347"/>
      <c r="K67" s="221"/>
    </row>
    <row r="68" spans="2:11" ht="15" customHeight="1">
      <c r="B68" s="220"/>
      <c r="C68" s="225"/>
      <c r="D68" s="347" t="s">
        <v>350</v>
      </c>
      <c r="E68" s="347"/>
      <c r="F68" s="347"/>
      <c r="G68" s="347"/>
      <c r="H68" s="347"/>
      <c r="I68" s="347"/>
      <c r="J68" s="347"/>
      <c r="K68" s="221"/>
    </row>
    <row r="69" spans="2:11" ht="15" customHeight="1">
      <c r="B69" s="220"/>
      <c r="C69" s="225"/>
      <c r="D69" s="347" t="s">
        <v>351</v>
      </c>
      <c r="E69" s="347"/>
      <c r="F69" s="347"/>
      <c r="G69" s="347"/>
      <c r="H69" s="347"/>
      <c r="I69" s="347"/>
      <c r="J69" s="347"/>
      <c r="K69" s="221"/>
    </row>
    <row r="70" spans="2:11" ht="15" customHeight="1">
      <c r="B70" s="220"/>
      <c r="C70" s="225"/>
      <c r="D70" s="347" t="s">
        <v>352</v>
      </c>
      <c r="E70" s="347"/>
      <c r="F70" s="347"/>
      <c r="G70" s="347"/>
      <c r="H70" s="347"/>
      <c r="I70" s="347"/>
      <c r="J70" s="347"/>
      <c r="K70" s="221"/>
    </row>
    <row r="71" spans="2:11" ht="12.75" customHeight="1">
      <c r="B71" s="229"/>
      <c r="C71" s="230"/>
      <c r="D71" s="230"/>
      <c r="E71" s="230"/>
      <c r="F71" s="230"/>
      <c r="G71" s="230"/>
      <c r="H71" s="230"/>
      <c r="I71" s="230"/>
      <c r="J71" s="230"/>
      <c r="K71" s="231"/>
    </row>
    <row r="72" spans="2:11" ht="18.75" customHeight="1">
      <c r="B72" s="232"/>
      <c r="C72" s="232"/>
      <c r="D72" s="232"/>
      <c r="E72" s="232"/>
      <c r="F72" s="232"/>
      <c r="G72" s="232"/>
      <c r="H72" s="232"/>
      <c r="I72" s="232"/>
      <c r="J72" s="232"/>
      <c r="K72" s="233"/>
    </row>
    <row r="73" spans="2:11" ht="18.75" customHeight="1">
      <c r="B73" s="233"/>
      <c r="C73" s="233"/>
      <c r="D73" s="233"/>
      <c r="E73" s="233"/>
      <c r="F73" s="233"/>
      <c r="G73" s="233"/>
      <c r="H73" s="233"/>
      <c r="I73" s="233"/>
      <c r="J73" s="233"/>
      <c r="K73" s="233"/>
    </row>
    <row r="74" spans="2:11" ht="7.5" customHeight="1">
      <c r="B74" s="234"/>
      <c r="C74" s="235"/>
      <c r="D74" s="235"/>
      <c r="E74" s="235"/>
      <c r="F74" s="235"/>
      <c r="G74" s="235"/>
      <c r="H74" s="235"/>
      <c r="I74" s="235"/>
      <c r="J74" s="235"/>
      <c r="K74" s="236"/>
    </row>
    <row r="75" spans="2:11" ht="45" customHeight="1">
      <c r="B75" s="237"/>
      <c r="C75" s="346" t="s">
        <v>353</v>
      </c>
      <c r="D75" s="346"/>
      <c r="E75" s="346"/>
      <c r="F75" s="346"/>
      <c r="G75" s="346"/>
      <c r="H75" s="346"/>
      <c r="I75" s="346"/>
      <c r="J75" s="346"/>
      <c r="K75" s="238"/>
    </row>
    <row r="76" spans="2:11" ht="17.25" customHeight="1">
      <c r="B76" s="237"/>
      <c r="C76" s="239" t="s">
        <v>354</v>
      </c>
      <c r="D76" s="239"/>
      <c r="E76" s="239"/>
      <c r="F76" s="239" t="s">
        <v>355</v>
      </c>
      <c r="G76" s="240"/>
      <c r="H76" s="239" t="s">
        <v>55</v>
      </c>
      <c r="I76" s="239" t="s">
        <v>58</v>
      </c>
      <c r="J76" s="239" t="s">
        <v>356</v>
      </c>
      <c r="K76" s="238"/>
    </row>
    <row r="77" spans="2:11" ht="17.25" customHeight="1">
      <c r="B77" s="237"/>
      <c r="C77" s="241" t="s">
        <v>357</v>
      </c>
      <c r="D77" s="241"/>
      <c r="E77" s="241"/>
      <c r="F77" s="242" t="s">
        <v>358</v>
      </c>
      <c r="G77" s="243"/>
      <c r="H77" s="241"/>
      <c r="I77" s="241"/>
      <c r="J77" s="241" t="s">
        <v>359</v>
      </c>
      <c r="K77" s="238"/>
    </row>
    <row r="78" spans="2:11" ht="5.25" customHeight="1">
      <c r="B78" s="237"/>
      <c r="C78" s="244"/>
      <c r="D78" s="244"/>
      <c r="E78" s="244"/>
      <c r="F78" s="244"/>
      <c r="G78" s="245"/>
      <c r="H78" s="244"/>
      <c r="I78" s="244"/>
      <c r="J78" s="244"/>
      <c r="K78" s="238"/>
    </row>
    <row r="79" spans="2:11" ht="15" customHeight="1">
      <c r="B79" s="237"/>
      <c r="C79" s="226" t="s">
        <v>54</v>
      </c>
      <c r="D79" s="244"/>
      <c r="E79" s="244"/>
      <c r="F79" s="246" t="s">
        <v>360</v>
      </c>
      <c r="G79" s="245"/>
      <c r="H79" s="226" t="s">
        <v>361</v>
      </c>
      <c r="I79" s="226" t="s">
        <v>362</v>
      </c>
      <c r="J79" s="226">
        <v>20</v>
      </c>
      <c r="K79" s="238"/>
    </row>
    <row r="80" spans="2:11" ht="15" customHeight="1">
      <c r="B80" s="237"/>
      <c r="C80" s="226" t="s">
        <v>363</v>
      </c>
      <c r="D80" s="226"/>
      <c r="E80" s="226"/>
      <c r="F80" s="246" t="s">
        <v>360</v>
      </c>
      <c r="G80" s="245"/>
      <c r="H80" s="226" t="s">
        <v>364</v>
      </c>
      <c r="I80" s="226" t="s">
        <v>362</v>
      </c>
      <c r="J80" s="226">
        <v>120</v>
      </c>
      <c r="K80" s="238"/>
    </row>
    <row r="81" spans="2:11" ht="15" customHeight="1">
      <c r="B81" s="247"/>
      <c r="C81" s="226" t="s">
        <v>365</v>
      </c>
      <c r="D81" s="226"/>
      <c r="E81" s="226"/>
      <c r="F81" s="246" t="s">
        <v>366</v>
      </c>
      <c r="G81" s="245"/>
      <c r="H81" s="226" t="s">
        <v>367</v>
      </c>
      <c r="I81" s="226" t="s">
        <v>362</v>
      </c>
      <c r="J81" s="226">
        <v>50</v>
      </c>
      <c r="K81" s="238"/>
    </row>
    <row r="82" spans="2:11" ht="15" customHeight="1">
      <c r="B82" s="247"/>
      <c r="C82" s="226" t="s">
        <v>368</v>
      </c>
      <c r="D82" s="226"/>
      <c r="E82" s="226"/>
      <c r="F82" s="246" t="s">
        <v>360</v>
      </c>
      <c r="G82" s="245"/>
      <c r="H82" s="226" t="s">
        <v>369</v>
      </c>
      <c r="I82" s="226" t="s">
        <v>370</v>
      </c>
      <c r="J82" s="226"/>
      <c r="K82" s="238"/>
    </row>
    <row r="83" spans="2:11" ht="15" customHeight="1">
      <c r="B83" s="247"/>
      <c r="C83" s="248" t="s">
        <v>371</v>
      </c>
      <c r="D83" s="248"/>
      <c r="E83" s="248"/>
      <c r="F83" s="249" t="s">
        <v>366</v>
      </c>
      <c r="G83" s="248"/>
      <c r="H83" s="248" t="s">
        <v>372</v>
      </c>
      <c r="I83" s="248" t="s">
        <v>362</v>
      </c>
      <c r="J83" s="248">
        <v>15</v>
      </c>
      <c r="K83" s="238"/>
    </row>
    <row r="84" spans="2:11" ht="15" customHeight="1">
      <c r="B84" s="247"/>
      <c r="C84" s="248" t="s">
        <v>373</v>
      </c>
      <c r="D84" s="248"/>
      <c r="E84" s="248"/>
      <c r="F84" s="249" t="s">
        <v>366</v>
      </c>
      <c r="G84" s="248"/>
      <c r="H84" s="248" t="s">
        <v>374</v>
      </c>
      <c r="I84" s="248" t="s">
        <v>362</v>
      </c>
      <c r="J84" s="248">
        <v>15</v>
      </c>
      <c r="K84" s="238"/>
    </row>
    <row r="85" spans="2:11" ht="15" customHeight="1">
      <c r="B85" s="247"/>
      <c r="C85" s="248" t="s">
        <v>375</v>
      </c>
      <c r="D85" s="248"/>
      <c r="E85" s="248"/>
      <c r="F85" s="249" t="s">
        <v>366</v>
      </c>
      <c r="G85" s="248"/>
      <c r="H85" s="248" t="s">
        <v>376</v>
      </c>
      <c r="I85" s="248" t="s">
        <v>362</v>
      </c>
      <c r="J85" s="248">
        <v>20</v>
      </c>
      <c r="K85" s="238"/>
    </row>
    <row r="86" spans="2:11" ht="15" customHeight="1">
      <c r="B86" s="247"/>
      <c r="C86" s="248" t="s">
        <v>377</v>
      </c>
      <c r="D86" s="248"/>
      <c r="E86" s="248"/>
      <c r="F86" s="249" t="s">
        <v>366</v>
      </c>
      <c r="G86" s="248"/>
      <c r="H86" s="248" t="s">
        <v>378</v>
      </c>
      <c r="I86" s="248" t="s">
        <v>362</v>
      </c>
      <c r="J86" s="248">
        <v>20</v>
      </c>
      <c r="K86" s="238"/>
    </row>
    <row r="87" spans="2:11" ht="15" customHeight="1">
      <c r="B87" s="247"/>
      <c r="C87" s="226" t="s">
        <v>379</v>
      </c>
      <c r="D87" s="226"/>
      <c r="E87" s="226"/>
      <c r="F87" s="246" t="s">
        <v>366</v>
      </c>
      <c r="G87" s="245"/>
      <c r="H87" s="226" t="s">
        <v>380</v>
      </c>
      <c r="I87" s="226" t="s">
        <v>362</v>
      </c>
      <c r="J87" s="226">
        <v>50</v>
      </c>
      <c r="K87" s="238"/>
    </row>
    <row r="88" spans="2:11" ht="15" customHeight="1">
      <c r="B88" s="247"/>
      <c r="C88" s="226" t="s">
        <v>381</v>
      </c>
      <c r="D88" s="226"/>
      <c r="E88" s="226"/>
      <c r="F88" s="246" t="s">
        <v>366</v>
      </c>
      <c r="G88" s="245"/>
      <c r="H88" s="226" t="s">
        <v>382</v>
      </c>
      <c r="I88" s="226" t="s">
        <v>362</v>
      </c>
      <c r="J88" s="226">
        <v>20</v>
      </c>
      <c r="K88" s="238"/>
    </row>
    <row r="89" spans="2:11" ht="15" customHeight="1">
      <c r="B89" s="247"/>
      <c r="C89" s="226" t="s">
        <v>383</v>
      </c>
      <c r="D89" s="226"/>
      <c r="E89" s="226"/>
      <c r="F89" s="246" t="s">
        <v>366</v>
      </c>
      <c r="G89" s="245"/>
      <c r="H89" s="226" t="s">
        <v>384</v>
      </c>
      <c r="I89" s="226" t="s">
        <v>362</v>
      </c>
      <c r="J89" s="226">
        <v>20</v>
      </c>
      <c r="K89" s="238"/>
    </row>
    <row r="90" spans="2:11" ht="15" customHeight="1">
      <c r="B90" s="247"/>
      <c r="C90" s="226" t="s">
        <v>385</v>
      </c>
      <c r="D90" s="226"/>
      <c r="E90" s="226"/>
      <c r="F90" s="246" t="s">
        <v>366</v>
      </c>
      <c r="G90" s="245"/>
      <c r="H90" s="226" t="s">
        <v>386</v>
      </c>
      <c r="I90" s="226" t="s">
        <v>362</v>
      </c>
      <c r="J90" s="226">
        <v>50</v>
      </c>
      <c r="K90" s="238"/>
    </row>
    <row r="91" spans="2:11" ht="15" customHeight="1">
      <c r="B91" s="247"/>
      <c r="C91" s="226" t="s">
        <v>387</v>
      </c>
      <c r="D91" s="226"/>
      <c r="E91" s="226"/>
      <c r="F91" s="246" t="s">
        <v>366</v>
      </c>
      <c r="G91" s="245"/>
      <c r="H91" s="226" t="s">
        <v>387</v>
      </c>
      <c r="I91" s="226" t="s">
        <v>362</v>
      </c>
      <c r="J91" s="226">
        <v>50</v>
      </c>
      <c r="K91" s="238"/>
    </row>
    <row r="92" spans="2:11" ht="15" customHeight="1">
      <c r="B92" s="247"/>
      <c r="C92" s="226" t="s">
        <v>388</v>
      </c>
      <c r="D92" s="226"/>
      <c r="E92" s="226"/>
      <c r="F92" s="246" t="s">
        <v>366</v>
      </c>
      <c r="G92" s="245"/>
      <c r="H92" s="226" t="s">
        <v>389</v>
      </c>
      <c r="I92" s="226" t="s">
        <v>362</v>
      </c>
      <c r="J92" s="226">
        <v>255</v>
      </c>
      <c r="K92" s="238"/>
    </row>
    <row r="93" spans="2:11" ht="15" customHeight="1">
      <c r="B93" s="247"/>
      <c r="C93" s="226" t="s">
        <v>390</v>
      </c>
      <c r="D93" s="226"/>
      <c r="E93" s="226"/>
      <c r="F93" s="246" t="s">
        <v>360</v>
      </c>
      <c r="G93" s="245"/>
      <c r="H93" s="226" t="s">
        <v>391</v>
      </c>
      <c r="I93" s="226" t="s">
        <v>392</v>
      </c>
      <c r="J93" s="226"/>
      <c r="K93" s="238"/>
    </row>
    <row r="94" spans="2:11" ht="15" customHeight="1">
      <c r="B94" s="247"/>
      <c r="C94" s="226" t="s">
        <v>393</v>
      </c>
      <c r="D94" s="226"/>
      <c r="E94" s="226"/>
      <c r="F94" s="246" t="s">
        <v>360</v>
      </c>
      <c r="G94" s="245"/>
      <c r="H94" s="226" t="s">
        <v>394</v>
      </c>
      <c r="I94" s="226" t="s">
        <v>395</v>
      </c>
      <c r="J94" s="226"/>
      <c r="K94" s="238"/>
    </row>
    <row r="95" spans="2:11" ht="15" customHeight="1">
      <c r="B95" s="247"/>
      <c r="C95" s="226" t="s">
        <v>396</v>
      </c>
      <c r="D95" s="226"/>
      <c r="E95" s="226"/>
      <c r="F95" s="246" t="s">
        <v>360</v>
      </c>
      <c r="G95" s="245"/>
      <c r="H95" s="226" t="s">
        <v>396</v>
      </c>
      <c r="I95" s="226" t="s">
        <v>395</v>
      </c>
      <c r="J95" s="226"/>
      <c r="K95" s="238"/>
    </row>
    <row r="96" spans="2:11" ht="15" customHeight="1">
      <c r="B96" s="247"/>
      <c r="C96" s="226" t="s">
        <v>39</v>
      </c>
      <c r="D96" s="226"/>
      <c r="E96" s="226"/>
      <c r="F96" s="246" t="s">
        <v>360</v>
      </c>
      <c r="G96" s="245"/>
      <c r="H96" s="226" t="s">
        <v>397</v>
      </c>
      <c r="I96" s="226" t="s">
        <v>395</v>
      </c>
      <c r="J96" s="226"/>
      <c r="K96" s="238"/>
    </row>
    <row r="97" spans="2:11" ht="15" customHeight="1">
      <c r="B97" s="247"/>
      <c r="C97" s="226" t="s">
        <v>49</v>
      </c>
      <c r="D97" s="226"/>
      <c r="E97" s="226"/>
      <c r="F97" s="246" t="s">
        <v>360</v>
      </c>
      <c r="G97" s="245"/>
      <c r="H97" s="226" t="s">
        <v>398</v>
      </c>
      <c r="I97" s="226" t="s">
        <v>395</v>
      </c>
      <c r="J97" s="226"/>
      <c r="K97" s="238"/>
    </row>
    <row r="98" spans="2:11" ht="15" customHeight="1">
      <c r="B98" s="250"/>
      <c r="C98" s="251"/>
      <c r="D98" s="251"/>
      <c r="E98" s="251"/>
      <c r="F98" s="251"/>
      <c r="G98" s="251"/>
      <c r="H98" s="251"/>
      <c r="I98" s="251"/>
      <c r="J98" s="251"/>
      <c r="K98" s="252"/>
    </row>
    <row r="99" spans="2:11" ht="18.7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3"/>
    </row>
    <row r="100" spans="2:11" ht="18.75" customHeight="1"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</row>
    <row r="101" spans="2:11" ht="7.5" customHeight="1">
      <c r="B101" s="234"/>
      <c r="C101" s="235"/>
      <c r="D101" s="235"/>
      <c r="E101" s="235"/>
      <c r="F101" s="235"/>
      <c r="G101" s="235"/>
      <c r="H101" s="235"/>
      <c r="I101" s="235"/>
      <c r="J101" s="235"/>
      <c r="K101" s="236"/>
    </row>
    <row r="102" spans="2:11" ht="45" customHeight="1">
      <c r="B102" s="237"/>
      <c r="C102" s="346" t="s">
        <v>399</v>
      </c>
      <c r="D102" s="346"/>
      <c r="E102" s="346"/>
      <c r="F102" s="346"/>
      <c r="G102" s="346"/>
      <c r="H102" s="346"/>
      <c r="I102" s="346"/>
      <c r="J102" s="346"/>
      <c r="K102" s="238"/>
    </row>
    <row r="103" spans="2:11" ht="17.25" customHeight="1">
      <c r="B103" s="237"/>
      <c r="C103" s="239" t="s">
        <v>354</v>
      </c>
      <c r="D103" s="239"/>
      <c r="E103" s="239"/>
      <c r="F103" s="239" t="s">
        <v>355</v>
      </c>
      <c r="G103" s="240"/>
      <c r="H103" s="239" t="s">
        <v>55</v>
      </c>
      <c r="I103" s="239" t="s">
        <v>58</v>
      </c>
      <c r="J103" s="239" t="s">
        <v>356</v>
      </c>
      <c r="K103" s="238"/>
    </row>
    <row r="104" spans="2:11" ht="17.25" customHeight="1">
      <c r="B104" s="237"/>
      <c r="C104" s="241" t="s">
        <v>357</v>
      </c>
      <c r="D104" s="241"/>
      <c r="E104" s="241"/>
      <c r="F104" s="242" t="s">
        <v>358</v>
      </c>
      <c r="G104" s="243"/>
      <c r="H104" s="241"/>
      <c r="I104" s="241"/>
      <c r="J104" s="241" t="s">
        <v>359</v>
      </c>
      <c r="K104" s="238"/>
    </row>
    <row r="105" spans="2:11" ht="5.25" customHeight="1">
      <c r="B105" s="237"/>
      <c r="C105" s="239"/>
      <c r="D105" s="239"/>
      <c r="E105" s="239"/>
      <c r="F105" s="239"/>
      <c r="G105" s="255"/>
      <c r="H105" s="239"/>
      <c r="I105" s="239"/>
      <c r="J105" s="239"/>
      <c r="K105" s="238"/>
    </row>
    <row r="106" spans="2:11" ht="15" customHeight="1">
      <c r="B106" s="237"/>
      <c r="C106" s="226" t="s">
        <v>54</v>
      </c>
      <c r="D106" s="244"/>
      <c r="E106" s="244"/>
      <c r="F106" s="246" t="s">
        <v>360</v>
      </c>
      <c r="G106" s="255"/>
      <c r="H106" s="226" t="s">
        <v>400</v>
      </c>
      <c r="I106" s="226" t="s">
        <v>362</v>
      </c>
      <c r="J106" s="226">
        <v>20</v>
      </c>
      <c r="K106" s="238"/>
    </row>
    <row r="107" spans="2:11" ht="15" customHeight="1">
      <c r="B107" s="237"/>
      <c r="C107" s="226" t="s">
        <v>363</v>
      </c>
      <c r="D107" s="226"/>
      <c r="E107" s="226"/>
      <c r="F107" s="246" t="s">
        <v>360</v>
      </c>
      <c r="G107" s="226"/>
      <c r="H107" s="226" t="s">
        <v>400</v>
      </c>
      <c r="I107" s="226" t="s">
        <v>362</v>
      </c>
      <c r="J107" s="226">
        <v>120</v>
      </c>
      <c r="K107" s="238"/>
    </row>
    <row r="108" spans="2:11" ht="15" customHeight="1">
      <c r="B108" s="247"/>
      <c r="C108" s="226" t="s">
        <v>365</v>
      </c>
      <c r="D108" s="226"/>
      <c r="E108" s="226"/>
      <c r="F108" s="246" t="s">
        <v>366</v>
      </c>
      <c r="G108" s="226"/>
      <c r="H108" s="226" t="s">
        <v>400</v>
      </c>
      <c r="I108" s="226" t="s">
        <v>362</v>
      </c>
      <c r="J108" s="226">
        <v>50</v>
      </c>
      <c r="K108" s="238"/>
    </row>
    <row r="109" spans="2:11" ht="15" customHeight="1">
      <c r="B109" s="247"/>
      <c r="C109" s="226" t="s">
        <v>368</v>
      </c>
      <c r="D109" s="226"/>
      <c r="E109" s="226"/>
      <c r="F109" s="246" t="s">
        <v>360</v>
      </c>
      <c r="G109" s="226"/>
      <c r="H109" s="226" t="s">
        <v>400</v>
      </c>
      <c r="I109" s="226" t="s">
        <v>370</v>
      </c>
      <c r="J109" s="226"/>
      <c r="K109" s="238"/>
    </row>
    <row r="110" spans="2:11" ht="15" customHeight="1">
      <c r="B110" s="247"/>
      <c r="C110" s="226" t="s">
        <v>379</v>
      </c>
      <c r="D110" s="226"/>
      <c r="E110" s="226"/>
      <c r="F110" s="246" t="s">
        <v>366</v>
      </c>
      <c r="G110" s="226"/>
      <c r="H110" s="226" t="s">
        <v>400</v>
      </c>
      <c r="I110" s="226" t="s">
        <v>362</v>
      </c>
      <c r="J110" s="226">
        <v>50</v>
      </c>
      <c r="K110" s="238"/>
    </row>
    <row r="111" spans="2:11" ht="15" customHeight="1">
      <c r="B111" s="247"/>
      <c r="C111" s="226" t="s">
        <v>387</v>
      </c>
      <c r="D111" s="226"/>
      <c r="E111" s="226"/>
      <c r="F111" s="246" t="s">
        <v>366</v>
      </c>
      <c r="G111" s="226"/>
      <c r="H111" s="226" t="s">
        <v>400</v>
      </c>
      <c r="I111" s="226" t="s">
        <v>362</v>
      </c>
      <c r="J111" s="226">
        <v>50</v>
      </c>
      <c r="K111" s="238"/>
    </row>
    <row r="112" spans="2:11" ht="15" customHeight="1">
      <c r="B112" s="247"/>
      <c r="C112" s="226" t="s">
        <v>385</v>
      </c>
      <c r="D112" s="226"/>
      <c r="E112" s="226"/>
      <c r="F112" s="246" t="s">
        <v>366</v>
      </c>
      <c r="G112" s="226"/>
      <c r="H112" s="226" t="s">
        <v>400</v>
      </c>
      <c r="I112" s="226" t="s">
        <v>362</v>
      </c>
      <c r="J112" s="226">
        <v>50</v>
      </c>
      <c r="K112" s="238"/>
    </row>
    <row r="113" spans="2:11" ht="15" customHeight="1">
      <c r="B113" s="247"/>
      <c r="C113" s="226" t="s">
        <v>54</v>
      </c>
      <c r="D113" s="226"/>
      <c r="E113" s="226"/>
      <c r="F113" s="246" t="s">
        <v>360</v>
      </c>
      <c r="G113" s="226"/>
      <c r="H113" s="226" t="s">
        <v>401</v>
      </c>
      <c r="I113" s="226" t="s">
        <v>362</v>
      </c>
      <c r="J113" s="226">
        <v>20</v>
      </c>
      <c r="K113" s="238"/>
    </row>
    <row r="114" spans="2:11" ht="15" customHeight="1">
      <c r="B114" s="247"/>
      <c r="C114" s="226" t="s">
        <v>402</v>
      </c>
      <c r="D114" s="226"/>
      <c r="E114" s="226"/>
      <c r="F114" s="246" t="s">
        <v>360</v>
      </c>
      <c r="G114" s="226"/>
      <c r="H114" s="226" t="s">
        <v>403</v>
      </c>
      <c r="I114" s="226" t="s">
        <v>362</v>
      </c>
      <c r="J114" s="226">
        <v>120</v>
      </c>
      <c r="K114" s="238"/>
    </row>
    <row r="115" spans="2:11" ht="15" customHeight="1">
      <c r="B115" s="247"/>
      <c r="C115" s="226" t="s">
        <v>39</v>
      </c>
      <c r="D115" s="226"/>
      <c r="E115" s="226"/>
      <c r="F115" s="246" t="s">
        <v>360</v>
      </c>
      <c r="G115" s="226"/>
      <c r="H115" s="226" t="s">
        <v>404</v>
      </c>
      <c r="I115" s="226" t="s">
        <v>395</v>
      </c>
      <c r="J115" s="226"/>
      <c r="K115" s="238"/>
    </row>
    <row r="116" spans="2:11" ht="15" customHeight="1">
      <c r="B116" s="247"/>
      <c r="C116" s="226" t="s">
        <v>49</v>
      </c>
      <c r="D116" s="226"/>
      <c r="E116" s="226"/>
      <c r="F116" s="246" t="s">
        <v>360</v>
      </c>
      <c r="G116" s="226"/>
      <c r="H116" s="226" t="s">
        <v>405</v>
      </c>
      <c r="I116" s="226" t="s">
        <v>395</v>
      </c>
      <c r="J116" s="226"/>
      <c r="K116" s="238"/>
    </row>
    <row r="117" spans="2:11" ht="15" customHeight="1">
      <c r="B117" s="247"/>
      <c r="C117" s="226" t="s">
        <v>58</v>
      </c>
      <c r="D117" s="226"/>
      <c r="E117" s="226"/>
      <c r="F117" s="246" t="s">
        <v>360</v>
      </c>
      <c r="G117" s="226"/>
      <c r="H117" s="226" t="s">
        <v>406</v>
      </c>
      <c r="I117" s="226" t="s">
        <v>407</v>
      </c>
      <c r="J117" s="226"/>
      <c r="K117" s="238"/>
    </row>
    <row r="118" spans="2:11" ht="15" customHeight="1">
      <c r="B118" s="250"/>
      <c r="C118" s="256"/>
      <c r="D118" s="256"/>
      <c r="E118" s="256"/>
      <c r="F118" s="256"/>
      <c r="G118" s="256"/>
      <c r="H118" s="256"/>
      <c r="I118" s="256"/>
      <c r="J118" s="256"/>
      <c r="K118" s="252"/>
    </row>
    <row r="119" spans="2:11" ht="18.75" customHeight="1">
      <c r="B119" s="257"/>
      <c r="C119" s="223"/>
      <c r="D119" s="223"/>
      <c r="E119" s="223"/>
      <c r="F119" s="258"/>
      <c r="G119" s="223"/>
      <c r="H119" s="223"/>
      <c r="I119" s="223"/>
      <c r="J119" s="223"/>
      <c r="K119" s="257"/>
    </row>
    <row r="120" spans="2:11" ht="18.7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2:11" ht="7.5" customHeight="1">
      <c r="B121" s="259"/>
      <c r="C121" s="260"/>
      <c r="D121" s="260"/>
      <c r="E121" s="260"/>
      <c r="F121" s="260"/>
      <c r="G121" s="260"/>
      <c r="H121" s="260"/>
      <c r="I121" s="260"/>
      <c r="J121" s="260"/>
      <c r="K121" s="261"/>
    </row>
    <row r="122" spans="2:11" ht="45" customHeight="1">
      <c r="B122" s="262"/>
      <c r="C122" s="345" t="s">
        <v>408</v>
      </c>
      <c r="D122" s="345"/>
      <c r="E122" s="345"/>
      <c r="F122" s="345"/>
      <c r="G122" s="345"/>
      <c r="H122" s="345"/>
      <c r="I122" s="345"/>
      <c r="J122" s="345"/>
      <c r="K122" s="263"/>
    </row>
    <row r="123" spans="2:11" ht="17.25" customHeight="1">
      <c r="B123" s="264"/>
      <c r="C123" s="239" t="s">
        <v>354</v>
      </c>
      <c r="D123" s="239"/>
      <c r="E123" s="239"/>
      <c r="F123" s="239" t="s">
        <v>355</v>
      </c>
      <c r="G123" s="240"/>
      <c r="H123" s="239" t="s">
        <v>55</v>
      </c>
      <c r="I123" s="239" t="s">
        <v>58</v>
      </c>
      <c r="J123" s="239" t="s">
        <v>356</v>
      </c>
      <c r="K123" s="265"/>
    </row>
    <row r="124" spans="2:11" ht="17.25" customHeight="1">
      <c r="B124" s="264"/>
      <c r="C124" s="241" t="s">
        <v>357</v>
      </c>
      <c r="D124" s="241"/>
      <c r="E124" s="241"/>
      <c r="F124" s="242" t="s">
        <v>358</v>
      </c>
      <c r="G124" s="243"/>
      <c r="H124" s="241"/>
      <c r="I124" s="241"/>
      <c r="J124" s="241" t="s">
        <v>359</v>
      </c>
      <c r="K124" s="265"/>
    </row>
    <row r="125" spans="2:11" ht="5.25" customHeight="1">
      <c r="B125" s="266"/>
      <c r="C125" s="244"/>
      <c r="D125" s="244"/>
      <c r="E125" s="244"/>
      <c r="F125" s="244"/>
      <c r="G125" s="226"/>
      <c r="H125" s="244"/>
      <c r="I125" s="244"/>
      <c r="J125" s="244"/>
      <c r="K125" s="267"/>
    </row>
    <row r="126" spans="2:11" ht="15" customHeight="1">
      <c r="B126" s="266"/>
      <c r="C126" s="226" t="s">
        <v>363</v>
      </c>
      <c r="D126" s="244"/>
      <c r="E126" s="244"/>
      <c r="F126" s="246" t="s">
        <v>360</v>
      </c>
      <c r="G126" s="226"/>
      <c r="H126" s="226" t="s">
        <v>400</v>
      </c>
      <c r="I126" s="226" t="s">
        <v>362</v>
      </c>
      <c r="J126" s="226">
        <v>120</v>
      </c>
      <c r="K126" s="268"/>
    </row>
    <row r="127" spans="2:11" ht="15" customHeight="1">
      <c r="B127" s="266"/>
      <c r="C127" s="226" t="s">
        <v>409</v>
      </c>
      <c r="D127" s="226"/>
      <c r="E127" s="226"/>
      <c r="F127" s="246" t="s">
        <v>360</v>
      </c>
      <c r="G127" s="226"/>
      <c r="H127" s="226" t="s">
        <v>410</v>
      </c>
      <c r="I127" s="226" t="s">
        <v>362</v>
      </c>
      <c r="J127" s="226" t="s">
        <v>411</v>
      </c>
      <c r="K127" s="268"/>
    </row>
    <row r="128" spans="2:11" ht="15" customHeight="1">
      <c r="B128" s="266"/>
      <c r="C128" s="226" t="s">
        <v>308</v>
      </c>
      <c r="D128" s="226"/>
      <c r="E128" s="226"/>
      <c r="F128" s="246" t="s">
        <v>360</v>
      </c>
      <c r="G128" s="226"/>
      <c r="H128" s="226" t="s">
        <v>412</v>
      </c>
      <c r="I128" s="226" t="s">
        <v>362</v>
      </c>
      <c r="J128" s="226" t="s">
        <v>411</v>
      </c>
      <c r="K128" s="268"/>
    </row>
    <row r="129" spans="2:11" ht="15" customHeight="1">
      <c r="B129" s="266"/>
      <c r="C129" s="226" t="s">
        <v>371</v>
      </c>
      <c r="D129" s="226"/>
      <c r="E129" s="226"/>
      <c r="F129" s="246" t="s">
        <v>366</v>
      </c>
      <c r="G129" s="226"/>
      <c r="H129" s="226" t="s">
        <v>372</v>
      </c>
      <c r="I129" s="226" t="s">
        <v>362</v>
      </c>
      <c r="J129" s="226">
        <v>15</v>
      </c>
      <c r="K129" s="268"/>
    </row>
    <row r="130" spans="2:11" ht="15" customHeight="1">
      <c r="B130" s="266"/>
      <c r="C130" s="248" t="s">
        <v>373</v>
      </c>
      <c r="D130" s="248"/>
      <c r="E130" s="248"/>
      <c r="F130" s="249" t="s">
        <v>366</v>
      </c>
      <c r="G130" s="248"/>
      <c r="H130" s="248" t="s">
        <v>374</v>
      </c>
      <c r="I130" s="248" t="s">
        <v>362</v>
      </c>
      <c r="J130" s="248">
        <v>15</v>
      </c>
      <c r="K130" s="268"/>
    </row>
    <row r="131" spans="2:11" ht="15" customHeight="1">
      <c r="B131" s="266"/>
      <c r="C131" s="248" t="s">
        <v>375</v>
      </c>
      <c r="D131" s="248"/>
      <c r="E131" s="248"/>
      <c r="F131" s="249" t="s">
        <v>366</v>
      </c>
      <c r="G131" s="248"/>
      <c r="H131" s="248" t="s">
        <v>376</v>
      </c>
      <c r="I131" s="248" t="s">
        <v>362</v>
      </c>
      <c r="J131" s="248">
        <v>20</v>
      </c>
      <c r="K131" s="268"/>
    </row>
    <row r="132" spans="2:11" ht="15" customHeight="1">
      <c r="B132" s="266"/>
      <c r="C132" s="248" t="s">
        <v>377</v>
      </c>
      <c r="D132" s="248"/>
      <c r="E132" s="248"/>
      <c r="F132" s="249" t="s">
        <v>366</v>
      </c>
      <c r="G132" s="248"/>
      <c r="H132" s="248" t="s">
        <v>378</v>
      </c>
      <c r="I132" s="248" t="s">
        <v>362</v>
      </c>
      <c r="J132" s="248">
        <v>20</v>
      </c>
      <c r="K132" s="268"/>
    </row>
    <row r="133" spans="2:11" ht="15" customHeight="1">
      <c r="B133" s="266"/>
      <c r="C133" s="226" t="s">
        <v>365</v>
      </c>
      <c r="D133" s="226"/>
      <c r="E133" s="226"/>
      <c r="F133" s="246" t="s">
        <v>366</v>
      </c>
      <c r="G133" s="226"/>
      <c r="H133" s="226" t="s">
        <v>400</v>
      </c>
      <c r="I133" s="226" t="s">
        <v>362</v>
      </c>
      <c r="J133" s="226">
        <v>50</v>
      </c>
      <c r="K133" s="268"/>
    </row>
    <row r="134" spans="2:11" ht="15" customHeight="1">
      <c r="B134" s="266"/>
      <c r="C134" s="226" t="s">
        <v>379</v>
      </c>
      <c r="D134" s="226"/>
      <c r="E134" s="226"/>
      <c r="F134" s="246" t="s">
        <v>366</v>
      </c>
      <c r="G134" s="226"/>
      <c r="H134" s="226" t="s">
        <v>400</v>
      </c>
      <c r="I134" s="226" t="s">
        <v>362</v>
      </c>
      <c r="J134" s="226">
        <v>50</v>
      </c>
      <c r="K134" s="268"/>
    </row>
    <row r="135" spans="2:11" ht="15" customHeight="1">
      <c r="B135" s="266"/>
      <c r="C135" s="226" t="s">
        <v>385</v>
      </c>
      <c r="D135" s="226"/>
      <c r="E135" s="226"/>
      <c r="F135" s="246" t="s">
        <v>366</v>
      </c>
      <c r="G135" s="226"/>
      <c r="H135" s="226" t="s">
        <v>400</v>
      </c>
      <c r="I135" s="226" t="s">
        <v>362</v>
      </c>
      <c r="J135" s="226">
        <v>50</v>
      </c>
      <c r="K135" s="268"/>
    </row>
    <row r="136" spans="2:11" ht="15" customHeight="1">
      <c r="B136" s="266"/>
      <c r="C136" s="226" t="s">
        <v>387</v>
      </c>
      <c r="D136" s="226"/>
      <c r="E136" s="226"/>
      <c r="F136" s="246" t="s">
        <v>366</v>
      </c>
      <c r="G136" s="226"/>
      <c r="H136" s="226" t="s">
        <v>400</v>
      </c>
      <c r="I136" s="226" t="s">
        <v>362</v>
      </c>
      <c r="J136" s="226">
        <v>50</v>
      </c>
      <c r="K136" s="268"/>
    </row>
    <row r="137" spans="2:11" ht="15" customHeight="1">
      <c r="B137" s="266"/>
      <c r="C137" s="226" t="s">
        <v>388</v>
      </c>
      <c r="D137" s="226"/>
      <c r="E137" s="226"/>
      <c r="F137" s="246" t="s">
        <v>366</v>
      </c>
      <c r="G137" s="226"/>
      <c r="H137" s="226" t="s">
        <v>413</v>
      </c>
      <c r="I137" s="226" t="s">
        <v>362</v>
      </c>
      <c r="J137" s="226">
        <v>255</v>
      </c>
      <c r="K137" s="268"/>
    </row>
    <row r="138" spans="2:11" ht="15" customHeight="1">
      <c r="B138" s="266"/>
      <c r="C138" s="226" t="s">
        <v>390</v>
      </c>
      <c r="D138" s="226"/>
      <c r="E138" s="226"/>
      <c r="F138" s="246" t="s">
        <v>360</v>
      </c>
      <c r="G138" s="226"/>
      <c r="H138" s="226" t="s">
        <v>414</v>
      </c>
      <c r="I138" s="226" t="s">
        <v>392</v>
      </c>
      <c r="J138" s="226"/>
      <c r="K138" s="268"/>
    </row>
    <row r="139" spans="2:11" ht="15" customHeight="1">
      <c r="B139" s="266"/>
      <c r="C139" s="226" t="s">
        <v>393</v>
      </c>
      <c r="D139" s="226"/>
      <c r="E139" s="226"/>
      <c r="F139" s="246" t="s">
        <v>360</v>
      </c>
      <c r="G139" s="226"/>
      <c r="H139" s="226" t="s">
        <v>415</v>
      </c>
      <c r="I139" s="226" t="s">
        <v>395</v>
      </c>
      <c r="J139" s="226"/>
      <c r="K139" s="268"/>
    </row>
    <row r="140" spans="2:11" ht="15" customHeight="1">
      <c r="B140" s="266"/>
      <c r="C140" s="226" t="s">
        <v>396</v>
      </c>
      <c r="D140" s="226"/>
      <c r="E140" s="226"/>
      <c r="F140" s="246" t="s">
        <v>360</v>
      </c>
      <c r="G140" s="226"/>
      <c r="H140" s="226" t="s">
        <v>396</v>
      </c>
      <c r="I140" s="226" t="s">
        <v>395</v>
      </c>
      <c r="J140" s="226"/>
      <c r="K140" s="268"/>
    </row>
    <row r="141" spans="2:11" ht="15" customHeight="1">
      <c r="B141" s="266"/>
      <c r="C141" s="226" t="s">
        <v>39</v>
      </c>
      <c r="D141" s="226"/>
      <c r="E141" s="226"/>
      <c r="F141" s="246" t="s">
        <v>360</v>
      </c>
      <c r="G141" s="226"/>
      <c r="H141" s="226" t="s">
        <v>416</v>
      </c>
      <c r="I141" s="226" t="s">
        <v>395</v>
      </c>
      <c r="J141" s="226"/>
      <c r="K141" s="268"/>
    </row>
    <row r="142" spans="2:11" ht="15" customHeight="1">
      <c r="B142" s="266"/>
      <c r="C142" s="226" t="s">
        <v>417</v>
      </c>
      <c r="D142" s="226"/>
      <c r="E142" s="226"/>
      <c r="F142" s="246" t="s">
        <v>360</v>
      </c>
      <c r="G142" s="226"/>
      <c r="H142" s="226" t="s">
        <v>418</v>
      </c>
      <c r="I142" s="226" t="s">
        <v>395</v>
      </c>
      <c r="J142" s="226"/>
      <c r="K142" s="268"/>
    </row>
    <row r="143" spans="2:11" ht="15" customHeight="1">
      <c r="B143" s="269"/>
      <c r="C143" s="270"/>
      <c r="D143" s="270"/>
      <c r="E143" s="270"/>
      <c r="F143" s="270"/>
      <c r="G143" s="270"/>
      <c r="H143" s="270"/>
      <c r="I143" s="270"/>
      <c r="J143" s="270"/>
      <c r="K143" s="271"/>
    </row>
    <row r="144" spans="2:11" ht="18.75" customHeight="1">
      <c r="B144" s="223"/>
      <c r="C144" s="223"/>
      <c r="D144" s="223"/>
      <c r="E144" s="223"/>
      <c r="F144" s="258"/>
      <c r="G144" s="223"/>
      <c r="H144" s="223"/>
      <c r="I144" s="223"/>
      <c r="J144" s="223"/>
      <c r="K144" s="223"/>
    </row>
    <row r="145" spans="2:11" ht="18.75" customHeight="1"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</row>
    <row r="146" spans="2:11" ht="7.5" customHeight="1">
      <c r="B146" s="234"/>
      <c r="C146" s="235"/>
      <c r="D146" s="235"/>
      <c r="E146" s="235"/>
      <c r="F146" s="235"/>
      <c r="G146" s="235"/>
      <c r="H146" s="235"/>
      <c r="I146" s="235"/>
      <c r="J146" s="235"/>
      <c r="K146" s="236"/>
    </row>
    <row r="147" spans="2:11" ht="45" customHeight="1">
      <c r="B147" s="237"/>
      <c r="C147" s="346" t="s">
        <v>419</v>
      </c>
      <c r="D147" s="346"/>
      <c r="E147" s="346"/>
      <c r="F147" s="346"/>
      <c r="G147" s="346"/>
      <c r="H147" s="346"/>
      <c r="I147" s="346"/>
      <c r="J147" s="346"/>
      <c r="K147" s="238"/>
    </row>
    <row r="148" spans="2:11" ht="17.25" customHeight="1">
      <c r="B148" s="237"/>
      <c r="C148" s="239" t="s">
        <v>354</v>
      </c>
      <c r="D148" s="239"/>
      <c r="E148" s="239"/>
      <c r="F148" s="239" t="s">
        <v>355</v>
      </c>
      <c r="G148" s="240"/>
      <c r="H148" s="239" t="s">
        <v>55</v>
      </c>
      <c r="I148" s="239" t="s">
        <v>58</v>
      </c>
      <c r="J148" s="239" t="s">
        <v>356</v>
      </c>
      <c r="K148" s="238"/>
    </row>
    <row r="149" spans="2:11" ht="17.25" customHeight="1">
      <c r="B149" s="237"/>
      <c r="C149" s="241" t="s">
        <v>357</v>
      </c>
      <c r="D149" s="241"/>
      <c r="E149" s="241"/>
      <c r="F149" s="242" t="s">
        <v>358</v>
      </c>
      <c r="G149" s="243"/>
      <c r="H149" s="241"/>
      <c r="I149" s="241"/>
      <c r="J149" s="241" t="s">
        <v>359</v>
      </c>
      <c r="K149" s="238"/>
    </row>
    <row r="150" spans="2:11" ht="5.25" customHeight="1">
      <c r="B150" s="247"/>
      <c r="C150" s="244"/>
      <c r="D150" s="244"/>
      <c r="E150" s="244"/>
      <c r="F150" s="244"/>
      <c r="G150" s="245"/>
      <c r="H150" s="244"/>
      <c r="I150" s="244"/>
      <c r="J150" s="244"/>
      <c r="K150" s="268"/>
    </row>
    <row r="151" spans="2:11" ht="15" customHeight="1">
      <c r="B151" s="247"/>
      <c r="C151" s="272" t="s">
        <v>363</v>
      </c>
      <c r="D151" s="226"/>
      <c r="E151" s="226"/>
      <c r="F151" s="273" t="s">
        <v>360</v>
      </c>
      <c r="G151" s="226"/>
      <c r="H151" s="272" t="s">
        <v>400</v>
      </c>
      <c r="I151" s="272" t="s">
        <v>362</v>
      </c>
      <c r="J151" s="272">
        <v>120</v>
      </c>
      <c r="K151" s="268"/>
    </row>
    <row r="152" spans="2:11" ht="15" customHeight="1">
      <c r="B152" s="247"/>
      <c r="C152" s="272" t="s">
        <v>409</v>
      </c>
      <c r="D152" s="226"/>
      <c r="E152" s="226"/>
      <c r="F152" s="273" t="s">
        <v>360</v>
      </c>
      <c r="G152" s="226"/>
      <c r="H152" s="272" t="s">
        <v>420</v>
      </c>
      <c r="I152" s="272" t="s">
        <v>362</v>
      </c>
      <c r="J152" s="272" t="s">
        <v>411</v>
      </c>
      <c r="K152" s="268"/>
    </row>
    <row r="153" spans="2:11" ht="15" customHeight="1">
      <c r="B153" s="247"/>
      <c r="C153" s="272" t="s">
        <v>308</v>
      </c>
      <c r="D153" s="226"/>
      <c r="E153" s="226"/>
      <c r="F153" s="273" t="s">
        <v>360</v>
      </c>
      <c r="G153" s="226"/>
      <c r="H153" s="272" t="s">
        <v>421</v>
      </c>
      <c r="I153" s="272" t="s">
        <v>362</v>
      </c>
      <c r="J153" s="272" t="s">
        <v>411</v>
      </c>
      <c r="K153" s="268"/>
    </row>
    <row r="154" spans="2:11" ht="15" customHeight="1">
      <c r="B154" s="247"/>
      <c r="C154" s="272" t="s">
        <v>365</v>
      </c>
      <c r="D154" s="226"/>
      <c r="E154" s="226"/>
      <c r="F154" s="273" t="s">
        <v>366</v>
      </c>
      <c r="G154" s="226"/>
      <c r="H154" s="272" t="s">
        <v>400</v>
      </c>
      <c r="I154" s="272" t="s">
        <v>362</v>
      </c>
      <c r="J154" s="272">
        <v>50</v>
      </c>
      <c r="K154" s="268"/>
    </row>
    <row r="155" spans="2:11" ht="15" customHeight="1">
      <c r="B155" s="247"/>
      <c r="C155" s="272" t="s">
        <v>368</v>
      </c>
      <c r="D155" s="226"/>
      <c r="E155" s="226"/>
      <c r="F155" s="273" t="s">
        <v>360</v>
      </c>
      <c r="G155" s="226"/>
      <c r="H155" s="272" t="s">
        <v>400</v>
      </c>
      <c r="I155" s="272" t="s">
        <v>370</v>
      </c>
      <c r="J155" s="272"/>
      <c r="K155" s="268"/>
    </row>
    <row r="156" spans="2:11" ht="15" customHeight="1">
      <c r="B156" s="247"/>
      <c r="C156" s="272" t="s">
        <v>379</v>
      </c>
      <c r="D156" s="226"/>
      <c r="E156" s="226"/>
      <c r="F156" s="273" t="s">
        <v>366</v>
      </c>
      <c r="G156" s="226"/>
      <c r="H156" s="272" t="s">
        <v>400</v>
      </c>
      <c r="I156" s="272" t="s">
        <v>362</v>
      </c>
      <c r="J156" s="272">
        <v>50</v>
      </c>
      <c r="K156" s="268"/>
    </row>
    <row r="157" spans="2:11" ht="15" customHeight="1">
      <c r="B157" s="247"/>
      <c r="C157" s="272" t="s">
        <v>387</v>
      </c>
      <c r="D157" s="226"/>
      <c r="E157" s="226"/>
      <c r="F157" s="273" t="s">
        <v>366</v>
      </c>
      <c r="G157" s="226"/>
      <c r="H157" s="272" t="s">
        <v>400</v>
      </c>
      <c r="I157" s="272" t="s">
        <v>362</v>
      </c>
      <c r="J157" s="272">
        <v>50</v>
      </c>
      <c r="K157" s="268"/>
    </row>
    <row r="158" spans="2:11" ht="15" customHeight="1">
      <c r="B158" s="247"/>
      <c r="C158" s="272" t="s">
        <v>385</v>
      </c>
      <c r="D158" s="226"/>
      <c r="E158" s="226"/>
      <c r="F158" s="273" t="s">
        <v>366</v>
      </c>
      <c r="G158" s="226"/>
      <c r="H158" s="272" t="s">
        <v>400</v>
      </c>
      <c r="I158" s="272" t="s">
        <v>362</v>
      </c>
      <c r="J158" s="272">
        <v>50</v>
      </c>
      <c r="K158" s="268"/>
    </row>
    <row r="159" spans="2:11" ht="15" customHeight="1">
      <c r="B159" s="247"/>
      <c r="C159" s="272" t="s">
        <v>88</v>
      </c>
      <c r="D159" s="226"/>
      <c r="E159" s="226"/>
      <c r="F159" s="273" t="s">
        <v>360</v>
      </c>
      <c r="G159" s="226"/>
      <c r="H159" s="272" t="s">
        <v>422</v>
      </c>
      <c r="I159" s="272" t="s">
        <v>362</v>
      </c>
      <c r="J159" s="272" t="s">
        <v>423</v>
      </c>
      <c r="K159" s="268"/>
    </row>
    <row r="160" spans="2:11" ht="15" customHeight="1">
      <c r="B160" s="247"/>
      <c r="C160" s="272" t="s">
        <v>424</v>
      </c>
      <c r="D160" s="226"/>
      <c r="E160" s="226"/>
      <c r="F160" s="273" t="s">
        <v>360</v>
      </c>
      <c r="G160" s="226"/>
      <c r="H160" s="272" t="s">
        <v>425</v>
      </c>
      <c r="I160" s="272" t="s">
        <v>395</v>
      </c>
      <c r="J160" s="272"/>
      <c r="K160" s="268"/>
    </row>
    <row r="161" spans="2:11" ht="15" customHeight="1">
      <c r="B161" s="274"/>
      <c r="C161" s="256"/>
      <c r="D161" s="256"/>
      <c r="E161" s="256"/>
      <c r="F161" s="256"/>
      <c r="G161" s="256"/>
      <c r="H161" s="256"/>
      <c r="I161" s="256"/>
      <c r="J161" s="256"/>
      <c r="K161" s="275"/>
    </row>
    <row r="162" spans="2:11" ht="18.75" customHeight="1">
      <c r="B162" s="223"/>
      <c r="C162" s="226"/>
      <c r="D162" s="226"/>
      <c r="E162" s="226"/>
      <c r="F162" s="246"/>
      <c r="G162" s="226"/>
      <c r="H162" s="226"/>
      <c r="I162" s="226"/>
      <c r="J162" s="226"/>
      <c r="K162" s="223"/>
    </row>
    <row r="163" spans="2:11" ht="18.75" customHeight="1"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</row>
    <row r="164" spans="2:11" ht="7.5" customHeight="1">
      <c r="B164" s="215"/>
      <c r="C164" s="216"/>
      <c r="D164" s="216"/>
      <c r="E164" s="216"/>
      <c r="F164" s="216"/>
      <c r="G164" s="216"/>
      <c r="H164" s="216"/>
      <c r="I164" s="216"/>
      <c r="J164" s="216"/>
      <c r="K164" s="217"/>
    </row>
    <row r="165" spans="2:11" ht="45" customHeight="1">
      <c r="B165" s="218"/>
      <c r="C165" s="345" t="s">
        <v>426</v>
      </c>
      <c r="D165" s="345"/>
      <c r="E165" s="345"/>
      <c r="F165" s="345"/>
      <c r="G165" s="345"/>
      <c r="H165" s="345"/>
      <c r="I165" s="345"/>
      <c r="J165" s="345"/>
      <c r="K165" s="219"/>
    </row>
    <row r="166" spans="2:11" ht="17.25" customHeight="1">
      <c r="B166" s="218"/>
      <c r="C166" s="239" t="s">
        <v>354</v>
      </c>
      <c r="D166" s="239"/>
      <c r="E166" s="239"/>
      <c r="F166" s="239" t="s">
        <v>355</v>
      </c>
      <c r="G166" s="276"/>
      <c r="H166" s="277" t="s">
        <v>55</v>
      </c>
      <c r="I166" s="277" t="s">
        <v>58</v>
      </c>
      <c r="J166" s="239" t="s">
        <v>356</v>
      </c>
      <c r="K166" s="219"/>
    </row>
    <row r="167" spans="2:11" ht="17.25" customHeight="1">
      <c r="B167" s="220"/>
      <c r="C167" s="241" t="s">
        <v>357</v>
      </c>
      <c r="D167" s="241"/>
      <c r="E167" s="241"/>
      <c r="F167" s="242" t="s">
        <v>358</v>
      </c>
      <c r="G167" s="278"/>
      <c r="H167" s="279"/>
      <c r="I167" s="279"/>
      <c r="J167" s="241" t="s">
        <v>359</v>
      </c>
      <c r="K167" s="221"/>
    </row>
    <row r="168" spans="2:11" ht="5.25" customHeight="1">
      <c r="B168" s="247"/>
      <c r="C168" s="244"/>
      <c r="D168" s="244"/>
      <c r="E168" s="244"/>
      <c r="F168" s="244"/>
      <c r="G168" s="245"/>
      <c r="H168" s="244"/>
      <c r="I168" s="244"/>
      <c r="J168" s="244"/>
      <c r="K168" s="268"/>
    </row>
    <row r="169" spans="2:11" ht="15" customHeight="1">
      <c r="B169" s="247"/>
      <c r="C169" s="226" t="s">
        <v>363</v>
      </c>
      <c r="D169" s="226"/>
      <c r="E169" s="226"/>
      <c r="F169" s="246" t="s">
        <v>360</v>
      </c>
      <c r="G169" s="226"/>
      <c r="H169" s="226" t="s">
        <v>400</v>
      </c>
      <c r="I169" s="226" t="s">
        <v>362</v>
      </c>
      <c r="J169" s="226">
        <v>120</v>
      </c>
      <c r="K169" s="268"/>
    </row>
    <row r="170" spans="2:11" ht="15" customHeight="1">
      <c r="B170" s="247"/>
      <c r="C170" s="226" t="s">
        <v>409</v>
      </c>
      <c r="D170" s="226"/>
      <c r="E170" s="226"/>
      <c r="F170" s="246" t="s">
        <v>360</v>
      </c>
      <c r="G170" s="226"/>
      <c r="H170" s="226" t="s">
        <v>410</v>
      </c>
      <c r="I170" s="226" t="s">
        <v>362</v>
      </c>
      <c r="J170" s="226" t="s">
        <v>411</v>
      </c>
      <c r="K170" s="268"/>
    </row>
    <row r="171" spans="2:11" ht="15" customHeight="1">
      <c r="B171" s="247"/>
      <c r="C171" s="226" t="s">
        <v>308</v>
      </c>
      <c r="D171" s="226"/>
      <c r="E171" s="226"/>
      <c r="F171" s="246" t="s">
        <v>360</v>
      </c>
      <c r="G171" s="226"/>
      <c r="H171" s="226" t="s">
        <v>427</v>
      </c>
      <c r="I171" s="226" t="s">
        <v>362</v>
      </c>
      <c r="J171" s="226" t="s">
        <v>411</v>
      </c>
      <c r="K171" s="268"/>
    </row>
    <row r="172" spans="2:11" ht="15" customHeight="1">
      <c r="B172" s="247"/>
      <c r="C172" s="226" t="s">
        <v>365</v>
      </c>
      <c r="D172" s="226"/>
      <c r="E172" s="226"/>
      <c r="F172" s="246" t="s">
        <v>366</v>
      </c>
      <c r="G172" s="226"/>
      <c r="H172" s="226" t="s">
        <v>427</v>
      </c>
      <c r="I172" s="226" t="s">
        <v>362</v>
      </c>
      <c r="J172" s="226">
        <v>50</v>
      </c>
      <c r="K172" s="268"/>
    </row>
    <row r="173" spans="2:11" ht="15" customHeight="1">
      <c r="B173" s="247"/>
      <c r="C173" s="226" t="s">
        <v>368</v>
      </c>
      <c r="D173" s="226"/>
      <c r="E173" s="226"/>
      <c r="F173" s="246" t="s">
        <v>360</v>
      </c>
      <c r="G173" s="226"/>
      <c r="H173" s="226" t="s">
        <v>427</v>
      </c>
      <c r="I173" s="226" t="s">
        <v>370</v>
      </c>
      <c r="J173" s="226"/>
      <c r="K173" s="268"/>
    </row>
    <row r="174" spans="2:11" ht="15" customHeight="1">
      <c r="B174" s="247"/>
      <c r="C174" s="226" t="s">
        <v>379</v>
      </c>
      <c r="D174" s="226"/>
      <c r="E174" s="226"/>
      <c r="F174" s="246" t="s">
        <v>366</v>
      </c>
      <c r="G174" s="226"/>
      <c r="H174" s="226" t="s">
        <v>427</v>
      </c>
      <c r="I174" s="226" t="s">
        <v>362</v>
      </c>
      <c r="J174" s="226">
        <v>50</v>
      </c>
      <c r="K174" s="268"/>
    </row>
    <row r="175" spans="2:11" ht="15" customHeight="1">
      <c r="B175" s="247"/>
      <c r="C175" s="226" t="s">
        <v>387</v>
      </c>
      <c r="D175" s="226"/>
      <c r="E175" s="226"/>
      <c r="F175" s="246" t="s">
        <v>366</v>
      </c>
      <c r="G175" s="226"/>
      <c r="H175" s="226" t="s">
        <v>427</v>
      </c>
      <c r="I175" s="226" t="s">
        <v>362</v>
      </c>
      <c r="J175" s="226">
        <v>50</v>
      </c>
      <c r="K175" s="268"/>
    </row>
    <row r="176" spans="2:11" ht="15" customHeight="1">
      <c r="B176" s="247"/>
      <c r="C176" s="226" t="s">
        <v>385</v>
      </c>
      <c r="D176" s="226"/>
      <c r="E176" s="226"/>
      <c r="F176" s="246" t="s">
        <v>366</v>
      </c>
      <c r="G176" s="226"/>
      <c r="H176" s="226" t="s">
        <v>427</v>
      </c>
      <c r="I176" s="226" t="s">
        <v>362</v>
      </c>
      <c r="J176" s="226">
        <v>50</v>
      </c>
      <c r="K176" s="268"/>
    </row>
    <row r="177" spans="2:11" ht="15" customHeight="1">
      <c r="B177" s="247"/>
      <c r="C177" s="226" t="s">
        <v>99</v>
      </c>
      <c r="D177" s="226"/>
      <c r="E177" s="226"/>
      <c r="F177" s="246" t="s">
        <v>360</v>
      </c>
      <c r="G177" s="226"/>
      <c r="H177" s="226" t="s">
        <v>428</v>
      </c>
      <c r="I177" s="226" t="s">
        <v>429</v>
      </c>
      <c r="J177" s="226"/>
      <c r="K177" s="268"/>
    </row>
    <row r="178" spans="2:11" ht="15" customHeight="1">
      <c r="B178" s="247"/>
      <c r="C178" s="226" t="s">
        <v>58</v>
      </c>
      <c r="D178" s="226"/>
      <c r="E178" s="226"/>
      <c r="F178" s="246" t="s">
        <v>360</v>
      </c>
      <c r="G178" s="226"/>
      <c r="H178" s="226" t="s">
        <v>430</v>
      </c>
      <c r="I178" s="226" t="s">
        <v>431</v>
      </c>
      <c r="J178" s="226">
        <v>1</v>
      </c>
      <c r="K178" s="268"/>
    </row>
    <row r="179" spans="2:11" ht="15" customHeight="1">
      <c r="B179" s="247"/>
      <c r="C179" s="226" t="s">
        <v>54</v>
      </c>
      <c r="D179" s="226"/>
      <c r="E179" s="226"/>
      <c r="F179" s="246" t="s">
        <v>360</v>
      </c>
      <c r="G179" s="226"/>
      <c r="H179" s="226" t="s">
        <v>432</v>
      </c>
      <c r="I179" s="226" t="s">
        <v>362</v>
      </c>
      <c r="J179" s="226">
        <v>20</v>
      </c>
      <c r="K179" s="268"/>
    </row>
    <row r="180" spans="2:11" ht="15" customHeight="1">
      <c r="B180" s="247"/>
      <c r="C180" s="226" t="s">
        <v>55</v>
      </c>
      <c r="D180" s="226"/>
      <c r="E180" s="226"/>
      <c r="F180" s="246" t="s">
        <v>360</v>
      </c>
      <c r="G180" s="226"/>
      <c r="H180" s="226" t="s">
        <v>433</v>
      </c>
      <c r="I180" s="226" t="s">
        <v>362</v>
      </c>
      <c r="J180" s="226">
        <v>255</v>
      </c>
      <c r="K180" s="268"/>
    </row>
    <row r="181" spans="2:11" ht="15" customHeight="1">
      <c r="B181" s="247"/>
      <c r="C181" s="226" t="s">
        <v>100</v>
      </c>
      <c r="D181" s="226"/>
      <c r="E181" s="226"/>
      <c r="F181" s="246" t="s">
        <v>360</v>
      </c>
      <c r="G181" s="226"/>
      <c r="H181" s="226" t="s">
        <v>324</v>
      </c>
      <c r="I181" s="226" t="s">
        <v>362</v>
      </c>
      <c r="J181" s="226">
        <v>10</v>
      </c>
      <c r="K181" s="268"/>
    </row>
    <row r="182" spans="2:11" ht="15" customHeight="1">
      <c r="B182" s="247"/>
      <c r="C182" s="226" t="s">
        <v>101</v>
      </c>
      <c r="D182" s="226"/>
      <c r="E182" s="226"/>
      <c r="F182" s="246" t="s">
        <v>360</v>
      </c>
      <c r="G182" s="226"/>
      <c r="H182" s="226" t="s">
        <v>434</v>
      </c>
      <c r="I182" s="226" t="s">
        <v>395</v>
      </c>
      <c r="J182" s="226"/>
      <c r="K182" s="268"/>
    </row>
    <row r="183" spans="2:11" ht="15" customHeight="1">
      <c r="B183" s="247"/>
      <c r="C183" s="226" t="s">
        <v>435</v>
      </c>
      <c r="D183" s="226"/>
      <c r="E183" s="226"/>
      <c r="F183" s="246" t="s">
        <v>360</v>
      </c>
      <c r="G183" s="226"/>
      <c r="H183" s="226" t="s">
        <v>436</v>
      </c>
      <c r="I183" s="226" t="s">
        <v>395</v>
      </c>
      <c r="J183" s="226"/>
      <c r="K183" s="268"/>
    </row>
    <row r="184" spans="2:11" ht="15" customHeight="1">
      <c r="B184" s="247"/>
      <c r="C184" s="226" t="s">
        <v>424</v>
      </c>
      <c r="D184" s="226"/>
      <c r="E184" s="226"/>
      <c r="F184" s="246" t="s">
        <v>360</v>
      </c>
      <c r="G184" s="226"/>
      <c r="H184" s="226" t="s">
        <v>437</v>
      </c>
      <c r="I184" s="226" t="s">
        <v>395</v>
      </c>
      <c r="J184" s="226"/>
      <c r="K184" s="268"/>
    </row>
    <row r="185" spans="2:11" ht="15" customHeight="1">
      <c r="B185" s="247"/>
      <c r="C185" s="226" t="s">
        <v>103</v>
      </c>
      <c r="D185" s="226"/>
      <c r="E185" s="226"/>
      <c r="F185" s="246" t="s">
        <v>366</v>
      </c>
      <c r="G185" s="226"/>
      <c r="H185" s="226" t="s">
        <v>438</v>
      </c>
      <c r="I185" s="226" t="s">
        <v>362</v>
      </c>
      <c r="J185" s="226">
        <v>50</v>
      </c>
      <c r="K185" s="268"/>
    </row>
    <row r="186" spans="2:11" ht="15" customHeight="1">
      <c r="B186" s="247"/>
      <c r="C186" s="226" t="s">
        <v>439</v>
      </c>
      <c r="D186" s="226"/>
      <c r="E186" s="226"/>
      <c r="F186" s="246" t="s">
        <v>366</v>
      </c>
      <c r="G186" s="226"/>
      <c r="H186" s="226" t="s">
        <v>440</v>
      </c>
      <c r="I186" s="226" t="s">
        <v>441</v>
      </c>
      <c r="J186" s="226"/>
      <c r="K186" s="268"/>
    </row>
    <row r="187" spans="2:11" ht="15" customHeight="1">
      <c r="B187" s="247"/>
      <c r="C187" s="226" t="s">
        <v>442</v>
      </c>
      <c r="D187" s="226"/>
      <c r="E187" s="226"/>
      <c r="F187" s="246" t="s">
        <v>366</v>
      </c>
      <c r="G187" s="226"/>
      <c r="H187" s="226" t="s">
        <v>443</v>
      </c>
      <c r="I187" s="226" t="s">
        <v>441</v>
      </c>
      <c r="J187" s="226"/>
      <c r="K187" s="268"/>
    </row>
    <row r="188" spans="2:11" ht="15" customHeight="1">
      <c r="B188" s="247"/>
      <c r="C188" s="226" t="s">
        <v>444</v>
      </c>
      <c r="D188" s="226"/>
      <c r="E188" s="226"/>
      <c r="F188" s="246" t="s">
        <v>366</v>
      </c>
      <c r="G188" s="226"/>
      <c r="H188" s="226" t="s">
        <v>445</v>
      </c>
      <c r="I188" s="226" t="s">
        <v>441</v>
      </c>
      <c r="J188" s="226"/>
      <c r="K188" s="268"/>
    </row>
    <row r="189" spans="2:11" ht="15" customHeight="1">
      <c r="B189" s="247"/>
      <c r="C189" s="280" t="s">
        <v>446</v>
      </c>
      <c r="D189" s="226"/>
      <c r="E189" s="226"/>
      <c r="F189" s="246" t="s">
        <v>366</v>
      </c>
      <c r="G189" s="226"/>
      <c r="H189" s="226" t="s">
        <v>447</v>
      </c>
      <c r="I189" s="226" t="s">
        <v>448</v>
      </c>
      <c r="J189" s="281" t="s">
        <v>449</v>
      </c>
      <c r="K189" s="268"/>
    </row>
    <row r="190" spans="2:11" ht="15" customHeight="1">
      <c r="B190" s="247"/>
      <c r="C190" s="232" t="s">
        <v>43</v>
      </c>
      <c r="D190" s="226"/>
      <c r="E190" s="226"/>
      <c r="F190" s="246" t="s">
        <v>360</v>
      </c>
      <c r="G190" s="226"/>
      <c r="H190" s="223" t="s">
        <v>450</v>
      </c>
      <c r="I190" s="226" t="s">
        <v>451</v>
      </c>
      <c r="J190" s="226"/>
      <c r="K190" s="268"/>
    </row>
    <row r="191" spans="2:11" ht="15" customHeight="1">
      <c r="B191" s="247"/>
      <c r="C191" s="232" t="s">
        <v>452</v>
      </c>
      <c r="D191" s="226"/>
      <c r="E191" s="226"/>
      <c r="F191" s="246" t="s">
        <v>360</v>
      </c>
      <c r="G191" s="226"/>
      <c r="H191" s="226" t="s">
        <v>453</v>
      </c>
      <c r="I191" s="226" t="s">
        <v>395</v>
      </c>
      <c r="J191" s="226"/>
      <c r="K191" s="268"/>
    </row>
    <row r="192" spans="2:11" ht="15" customHeight="1">
      <c r="B192" s="247"/>
      <c r="C192" s="232" t="s">
        <v>454</v>
      </c>
      <c r="D192" s="226"/>
      <c r="E192" s="226"/>
      <c r="F192" s="246" t="s">
        <v>360</v>
      </c>
      <c r="G192" s="226"/>
      <c r="H192" s="226" t="s">
        <v>455</v>
      </c>
      <c r="I192" s="226" t="s">
        <v>395</v>
      </c>
      <c r="J192" s="226"/>
      <c r="K192" s="268"/>
    </row>
    <row r="193" spans="2:11" ht="15" customHeight="1">
      <c r="B193" s="247"/>
      <c r="C193" s="232" t="s">
        <v>456</v>
      </c>
      <c r="D193" s="226"/>
      <c r="E193" s="226"/>
      <c r="F193" s="246" t="s">
        <v>366</v>
      </c>
      <c r="G193" s="226"/>
      <c r="H193" s="226" t="s">
        <v>457</v>
      </c>
      <c r="I193" s="226" t="s">
        <v>395</v>
      </c>
      <c r="J193" s="226"/>
      <c r="K193" s="268"/>
    </row>
    <row r="194" spans="2:11" ht="15" customHeight="1">
      <c r="B194" s="274"/>
      <c r="C194" s="282"/>
      <c r="D194" s="256"/>
      <c r="E194" s="256"/>
      <c r="F194" s="256"/>
      <c r="G194" s="256"/>
      <c r="H194" s="256"/>
      <c r="I194" s="256"/>
      <c r="J194" s="256"/>
      <c r="K194" s="275"/>
    </row>
    <row r="195" spans="2:11" ht="18.75" customHeight="1">
      <c r="B195" s="223"/>
      <c r="C195" s="226"/>
      <c r="D195" s="226"/>
      <c r="E195" s="226"/>
      <c r="F195" s="246"/>
      <c r="G195" s="226"/>
      <c r="H195" s="226"/>
      <c r="I195" s="226"/>
      <c r="J195" s="226"/>
      <c r="K195" s="223"/>
    </row>
    <row r="196" spans="2:11" ht="18.75" customHeight="1">
      <c r="B196" s="223"/>
      <c r="C196" s="226"/>
      <c r="D196" s="226"/>
      <c r="E196" s="226"/>
      <c r="F196" s="246"/>
      <c r="G196" s="226"/>
      <c r="H196" s="226"/>
      <c r="I196" s="226"/>
      <c r="J196" s="226"/>
      <c r="K196" s="223"/>
    </row>
    <row r="197" spans="2:11" ht="18.75" customHeight="1"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</row>
    <row r="198" spans="2:11" ht="12">
      <c r="B198" s="215"/>
      <c r="C198" s="216"/>
      <c r="D198" s="216"/>
      <c r="E198" s="216"/>
      <c r="F198" s="216"/>
      <c r="G198" s="216"/>
      <c r="H198" s="216"/>
      <c r="I198" s="216"/>
      <c r="J198" s="216"/>
      <c r="K198" s="217"/>
    </row>
    <row r="199" spans="2:11" ht="22.2">
      <c r="B199" s="218"/>
      <c r="C199" s="345" t="s">
        <v>458</v>
      </c>
      <c r="D199" s="345"/>
      <c r="E199" s="345"/>
      <c r="F199" s="345"/>
      <c r="G199" s="345"/>
      <c r="H199" s="345"/>
      <c r="I199" s="345"/>
      <c r="J199" s="345"/>
      <c r="K199" s="219"/>
    </row>
    <row r="200" spans="2:11" ht="25.5" customHeight="1">
      <c r="B200" s="218"/>
      <c r="C200" s="283" t="s">
        <v>459</v>
      </c>
      <c r="D200" s="283"/>
      <c r="E200" s="283"/>
      <c r="F200" s="283" t="s">
        <v>460</v>
      </c>
      <c r="G200" s="284"/>
      <c r="H200" s="344" t="s">
        <v>461</v>
      </c>
      <c r="I200" s="344"/>
      <c r="J200" s="344"/>
      <c r="K200" s="219"/>
    </row>
    <row r="201" spans="2:11" ht="5.25" customHeight="1">
      <c r="B201" s="247"/>
      <c r="C201" s="244"/>
      <c r="D201" s="244"/>
      <c r="E201" s="244"/>
      <c r="F201" s="244"/>
      <c r="G201" s="226"/>
      <c r="H201" s="244"/>
      <c r="I201" s="244"/>
      <c r="J201" s="244"/>
      <c r="K201" s="268"/>
    </row>
    <row r="202" spans="2:11" ht="15" customHeight="1">
      <c r="B202" s="247"/>
      <c r="C202" s="226" t="s">
        <v>451</v>
      </c>
      <c r="D202" s="226"/>
      <c r="E202" s="226"/>
      <c r="F202" s="246" t="s">
        <v>44</v>
      </c>
      <c r="G202" s="226"/>
      <c r="H202" s="343" t="s">
        <v>462</v>
      </c>
      <c r="I202" s="343"/>
      <c r="J202" s="343"/>
      <c r="K202" s="268"/>
    </row>
    <row r="203" spans="2:11" ht="15" customHeight="1">
      <c r="B203" s="247"/>
      <c r="C203" s="253"/>
      <c r="D203" s="226"/>
      <c r="E203" s="226"/>
      <c r="F203" s="246" t="s">
        <v>45</v>
      </c>
      <c r="G203" s="226"/>
      <c r="H203" s="343" t="s">
        <v>463</v>
      </c>
      <c r="I203" s="343"/>
      <c r="J203" s="343"/>
      <c r="K203" s="268"/>
    </row>
    <row r="204" spans="2:11" ht="15" customHeight="1">
      <c r="B204" s="247"/>
      <c r="C204" s="253"/>
      <c r="D204" s="226"/>
      <c r="E204" s="226"/>
      <c r="F204" s="246" t="s">
        <v>48</v>
      </c>
      <c r="G204" s="226"/>
      <c r="H204" s="343" t="s">
        <v>464</v>
      </c>
      <c r="I204" s="343"/>
      <c r="J204" s="343"/>
      <c r="K204" s="268"/>
    </row>
    <row r="205" spans="2:11" ht="15" customHeight="1">
      <c r="B205" s="247"/>
      <c r="C205" s="226"/>
      <c r="D205" s="226"/>
      <c r="E205" s="226"/>
      <c r="F205" s="246" t="s">
        <v>46</v>
      </c>
      <c r="G205" s="226"/>
      <c r="H205" s="343" t="s">
        <v>465</v>
      </c>
      <c r="I205" s="343"/>
      <c r="J205" s="343"/>
      <c r="K205" s="268"/>
    </row>
    <row r="206" spans="2:11" ht="15" customHeight="1">
      <c r="B206" s="247"/>
      <c r="C206" s="226"/>
      <c r="D206" s="226"/>
      <c r="E206" s="226"/>
      <c r="F206" s="246" t="s">
        <v>47</v>
      </c>
      <c r="G206" s="226"/>
      <c r="H206" s="343" t="s">
        <v>466</v>
      </c>
      <c r="I206" s="343"/>
      <c r="J206" s="343"/>
      <c r="K206" s="268"/>
    </row>
    <row r="207" spans="2:11" ht="15" customHeight="1">
      <c r="B207" s="247"/>
      <c r="C207" s="226"/>
      <c r="D207" s="226"/>
      <c r="E207" s="226"/>
      <c r="F207" s="246"/>
      <c r="G207" s="226"/>
      <c r="H207" s="226"/>
      <c r="I207" s="226"/>
      <c r="J207" s="226"/>
      <c r="K207" s="268"/>
    </row>
    <row r="208" spans="2:11" ht="15" customHeight="1">
      <c r="B208" s="247"/>
      <c r="C208" s="226" t="s">
        <v>407</v>
      </c>
      <c r="D208" s="226"/>
      <c r="E208" s="226"/>
      <c r="F208" s="246" t="s">
        <v>80</v>
      </c>
      <c r="G208" s="226"/>
      <c r="H208" s="343" t="s">
        <v>467</v>
      </c>
      <c r="I208" s="343"/>
      <c r="J208" s="343"/>
      <c r="K208" s="268"/>
    </row>
    <row r="209" spans="2:11" ht="15" customHeight="1">
      <c r="B209" s="247"/>
      <c r="C209" s="253"/>
      <c r="D209" s="226"/>
      <c r="E209" s="226"/>
      <c r="F209" s="246" t="s">
        <v>302</v>
      </c>
      <c r="G209" s="226"/>
      <c r="H209" s="343" t="s">
        <v>303</v>
      </c>
      <c r="I209" s="343"/>
      <c r="J209" s="343"/>
      <c r="K209" s="268"/>
    </row>
    <row r="210" spans="2:11" ht="15" customHeight="1">
      <c r="B210" s="247"/>
      <c r="C210" s="226"/>
      <c r="D210" s="226"/>
      <c r="E210" s="226"/>
      <c r="F210" s="246" t="s">
        <v>300</v>
      </c>
      <c r="G210" s="226"/>
      <c r="H210" s="343" t="s">
        <v>468</v>
      </c>
      <c r="I210" s="343"/>
      <c r="J210" s="343"/>
      <c r="K210" s="268"/>
    </row>
    <row r="211" spans="2:11" ht="15" customHeight="1">
      <c r="B211" s="285"/>
      <c r="C211" s="253"/>
      <c r="D211" s="253"/>
      <c r="E211" s="253"/>
      <c r="F211" s="246" t="s">
        <v>304</v>
      </c>
      <c r="G211" s="232"/>
      <c r="H211" s="342" t="s">
        <v>305</v>
      </c>
      <c r="I211" s="342"/>
      <c r="J211" s="342"/>
      <c r="K211" s="286"/>
    </row>
    <row r="212" spans="2:11" ht="15" customHeight="1">
      <c r="B212" s="285"/>
      <c r="C212" s="253"/>
      <c r="D212" s="253"/>
      <c r="E212" s="253"/>
      <c r="F212" s="246" t="s">
        <v>306</v>
      </c>
      <c r="G212" s="232"/>
      <c r="H212" s="342" t="s">
        <v>469</v>
      </c>
      <c r="I212" s="342"/>
      <c r="J212" s="342"/>
      <c r="K212" s="286"/>
    </row>
    <row r="213" spans="2:11" ht="15" customHeight="1">
      <c r="B213" s="285"/>
      <c r="C213" s="253"/>
      <c r="D213" s="253"/>
      <c r="E213" s="253"/>
      <c r="F213" s="287"/>
      <c r="G213" s="232"/>
      <c r="H213" s="288"/>
      <c r="I213" s="288"/>
      <c r="J213" s="288"/>
      <c r="K213" s="286"/>
    </row>
    <row r="214" spans="2:11" ht="15" customHeight="1">
      <c r="B214" s="285"/>
      <c r="C214" s="226" t="s">
        <v>431</v>
      </c>
      <c r="D214" s="253"/>
      <c r="E214" s="253"/>
      <c r="F214" s="246">
        <v>1</v>
      </c>
      <c r="G214" s="232"/>
      <c r="H214" s="342" t="s">
        <v>470</v>
      </c>
      <c r="I214" s="342"/>
      <c r="J214" s="342"/>
      <c r="K214" s="286"/>
    </row>
    <row r="215" spans="2:11" ht="15" customHeight="1">
      <c r="B215" s="285"/>
      <c r="C215" s="253"/>
      <c r="D215" s="253"/>
      <c r="E215" s="253"/>
      <c r="F215" s="246">
        <v>2</v>
      </c>
      <c r="G215" s="232"/>
      <c r="H215" s="342" t="s">
        <v>471</v>
      </c>
      <c r="I215" s="342"/>
      <c r="J215" s="342"/>
      <c r="K215" s="286"/>
    </row>
    <row r="216" spans="2:11" ht="15" customHeight="1">
      <c r="B216" s="285"/>
      <c r="C216" s="253"/>
      <c r="D216" s="253"/>
      <c r="E216" s="253"/>
      <c r="F216" s="246">
        <v>3</v>
      </c>
      <c r="G216" s="232"/>
      <c r="H216" s="342" t="s">
        <v>472</v>
      </c>
      <c r="I216" s="342"/>
      <c r="J216" s="342"/>
      <c r="K216" s="286"/>
    </row>
    <row r="217" spans="2:11" ht="15" customHeight="1">
      <c r="B217" s="285"/>
      <c r="C217" s="253"/>
      <c r="D217" s="253"/>
      <c r="E217" s="253"/>
      <c r="F217" s="246">
        <v>4</v>
      </c>
      <c r="G217" s="232"/>
      <c r="H217" s="342" t="s">
        <v>473</v>
      </c>
      <c r="I217" s="342"/>
      <c r="J217" s="342"/>
      <c r="K217" s="286"/>
    </row>
    <row r="218" spans="2:11" ht="12.75" customHeight="1">
      <c r="B218" s="289"/>
      <c r="C218" s="290"/>
      <c r="D218" s="290"/>
      <c r="E218" s="290"/>
      <c r="F218" s="290"/>
      <c r="G218" s="290"/>
      <c r="H218" s="290"/>
      <c r="I218" s="290"/>
      <c r="J218" s="290"/>
      <c r="K218" s="291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DESKTOP-5U84FGR\uživatel</dc:creator>
  <cp:keywords/>
  <dc:description/>
  <cp:lastModifiedBy>Pavel</cp:lastModifiedBy>
  <dcterms:created xsi:type="dcterms:W3CDTF">2019-05-28T08:15:35Z</dcterms:created>
  <dcterms:modified xsi:type="dcterms:W3CDTF">2019-06-09T21:39:38Z</dcterms:modified>
  <cp:category/>
  <cp:version/>
  <cp:contentType/>
  <cp:contentStatus/>
</cp:coreProperties>
</file>